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Weekly Summary" sheetId="15" r:id="rId1"/>
    <sheet name="Weekly Cut Out Runs" sheetId="16" r:id="rId2"/>
    <sheet name="Daily Summary" sheetId="6" r:id="rId3"/>
    <sheet name="2016-05-06 Train Runs" sheetId="13" r:id="rId4"/>
    <sheet name="2016-05-07 Train Runs" sheetId="11" r:id="rId5"/>
    <sheet name="2016-05-08 Train Runs" sheetId="12" r:id="rId6"/>
    <sheet name="2016-05-09 Train Runs" sheetId="17" r:id="rId7"/>
    <sheet name="2016-05-10 Train Runs" sheetId="19" r:id="rId8"/>
    <sheet name="2016-05-11 Train Runs" sheetId="20" r:id="rId9"/>
    <sheet name="2016-05-12 Train Runs" sheetId="21" r:id="rId10"/>
    <sheet name="2016-05-13 Train Runs" sheetId="22" r:id="rId11"/>
    <sheet name="2016-05-14 Train Runs" sheetId="23" r:id="rId12"/>
    <sheet name="2016-05-15 Train Runs" sheetId="25" r:id="rId13"/>
    <sheet name="2016-05-16 Train Runs" sheetId="26" r:id="rId14"/>
    <sheet name="2016-05-17 Train Runs" sheetId="27" r:id="rId15"/>
    <sheet name="2016-05-18 Train Runs" sheetId="28" r:id="rId16"/>
    <sheet name="2016-05-19 Train Runs" sheetId="29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_FilterDatabase" localSheetId="3" hidden="1">'2016-05-06 Train Runs'!$A$2:$H$2</definedName>
    <definedName name="_xlnm._FilterDatabase" localSheetId="4" hidden="1">'2016-05-07 Train Runs'!$A$2:$G$2</definedName>
    <definedName name="_xlnm._FilterDatabase" localSheetId="5" hidden="1">'2016-05-08 Train Runs'!$A$2:$G$2</definedName>
    <definedName name="_xlnm._FilterDatabase" localSheetId="6" hidden="1">'2016-05-09 Train Runs'!$A$2:$G$2</definedName>
    <definedName name="_xlnm._FilterDatabase" localSheetId="7" hidden="1">'2016-05-10 Train Runs'!$A$2:$G$2</definedName>
    <definedName name="_xlnm._FilterDatabase" localSheetId="8" hidden="1">'2016-05-11 Train Runs'!$A$2:$G$2</definedName>
    <definedName name="_xlnm._FilterDatabase" localSheetId="9" hidden="1">'2016-05-12 Train Runs'!$A$2:$G$2</definedName>
    <definedName name="_xlnm._FilterDatabase" localSheetId="10" hidden="1">'2016-05-13 Train Runs'!$A$2:$G$145</definedName>
    <definedName name="_xlnm._FilterDatabase" localSheetId="11" hidden="1">'2016-05-14 Train Runs'!$A$2:$G$147</definedName>
    <definedName name="_xlnm._FilterDatabase" localSheetId="12" hidden="1">'2016-05-15 Train Runs'!$A$2:$G$144</definedName>
    <definedName name="_xlnm._FilterDatabase" localSheetId="13" hidden="1">'2016-05-16 Train Runs'!$A$2:$G$135</definedName>
    <definedName name="_xlnm._FilterDatabase" localSheetId="14" hidden="1">'2016-05-17 Train Runs'!$A$2:$G$143</definedName>
    <definedName name="_xlnm._FilterDatabase" localSheetId="15" hidden="1">'2016-05-18 Train Runs'!$A$2:$G$135</definedName>
    <definedName name="_xlnm._FilterDatabase" localSheetId="16" hidden="1">'2016-05-19 Train Runs'!$A$2:$G$137</definedName>
    <definedName name="Denver_Train_Runs_04122016" localSheetId="3">'2016-05-06 Train Runs'!$A$2:$D$10</definedName>
    <definedName name="Denver_Train_Runs_04122016" localSheetId="4">'2016-05-07 Train Runs'!$A$2:$D$10</definedName>
    <definedName name="Denver_Train_Runs_04122016" localSheetId="5">'2016-05-08 Train Runs'!$A$2:$D$10</definedName>
    <definedName name="Denver_Train_Runs_04122016" localSheetId="6">'2016-05-09 Train Runs'!$A$2:$D$10</definedName>
    <definedName name="Denver_Train_Runs_04122016" localSheetId="7">'2016-05-10 Train Runs'!$A$2:$D$10</definedName>
    <definedName name="Denver_Train_Runs_04122016" localSheetId="8">'2016-05-11 Train Runs'!$A$2:$D$10</definedName>
    <definedName name="Denver_Train_Runs_04122016" localSheetId="9">'2016-05-12 Train Runs'!$A$2:$D$10</definedName>
    <definedName name="Denver_Train_Runs_04122016" localSheetId="10">'2016-05-13 Train Runs'!$A$2:$D$8</definedName>
    <definedName name="Denver_Train_Runs_04122016" localSheetId="11">'2016-05-14 Train Runs'!$A$2:$D$10</definedName>
    <definedName name="Denver_Train_Runs_04122016" localSheetId="12">'2016-05-15 Train Runs'!$A$2:$D$8</definedName>
    <definedName name="Denver_Train_Runs_04122016" localSheetId="13">'2016-05-16 Train Runs'!$A$2:$D$8</definedName>
    <definedName name="Denver_Train_Runs_04122016" localSheetId="14">'2016-05-17 Train Runs'!$A$2:$D$8</definedName>
    <definedName name="Denver_Train_Runs_04122016" localSheetId="15">'2016-05-18 Train Runs'!$A$2:$D$8</definedName>
    <definedName name="Denver_Train_Runs_04122016" localSheetId="16">'2016-05-19 Train Runs'!$A$2:$D$8</definedName>
    <definedName name="Denver_Train_Runs_04122016_1" localSheetId="3">'2016-05-06 Train Runs'!$A$2:$D$10</definedName>
    <definedName name="Denver_Train_Runs_04122016_1" localSheetId="4">'2016-05-07 Train Runs'!$A$2:$D$10</definedName>
    <definedName name="Denver_Train_Runs_04122016_2" localSheetId="3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6" i="6" l="1"/>
  <c r="E126" i="6"/>
  <c r="F126" i="6"/>
  <c r="D127" i="6"/>
  <c r="E127" i="6"/>
  <c r="F127" i="6"/>
  <c r="D128" i="6"/>
  <c r="E128" i="6"/>
  <c r="F128" i="6"/>
  <c r="D129" i="6"/>
  <c r="E129" i="6"/>
  <c r="F129" i="6"/>
  <c r="C130" i="6"/>
  <c r="D130" i="6"/>
  <c r="E130" i="6"/>
  <c r="F130" i="6"/>
  <c r="K8" i="29"/>
  <c r="C129" i="6" s="1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F130" i="29"/>
  <c r="E130" i="29"/>
  <c r="F129" i="29"/>
  <c r="E129" i="29"/>
  <c r="F128" i="29"/>
  <c r="E128" i="29"/>
  <c r="F127" i="29"/>
  <c r="E127" i="29"/>
  <c r="F126" i="29"/>
  <c r="E126" i="29"/>
  <c r="F125" i="29"/>
  <c r="E125" i="29"/>
  <c r="F124" i="29"/>
  <c r="E124" i="29"/>
  <c r="F123" i="29"/>
  <c r="E123" i="29"/>
  <c r="F122" i="29"/>
  <c r="E122" i="29"/>
  <c r="F121" i="29"/>
  <c r="E121" i="29"/>
  <c r="E120" i="29"/>
  <c r="F119" i="29"/>
  <c r="E119" i="29"/>
  <c r="F118" i="29"/>
  <c r="E118" i="29"/>
  <c r="F117" i="29"/>
  <c r="E117" i="29"/>
  <c r="F116" i="29"/>
  <c r="E116" i="29"/>
  <c r="F115" i="29"/>
  <c r="E115" i="29"/>
  <c r="F114" i="29"/>
  <c r="E114" i="29"/>
  <c r="F113" i="29"/>
  <c r="E113" i="29"/>
  <c r="F112" i="29"/>
  <c r="E112" i="29"/>
  <c r="F111" i="29"/>
  <c r="E111" i="29"/>
  <c r="E110" i="29"/>
  <c r="F109" i="29"/>
  <c r="E109" i="29"/>
  <c r="F108" i="29"/>
  <c r="E108" i="29"/>
  <c r="F107" i="29"/>
  <c r="E107" i="29"/>
  <c r="F106" i="29"/>
  <c r="E106" i="29"/>
  <c r="F105" i="29"/>
  <c r="E105" i="29"/>
  <c r="F104" i="29"/>
  <c r="E104" i="29"/>
  <c r="F103" i="29"/>
  <c r="E103" i="29"/>
  <c r="F102" i="29"/>
  <c r="E102" i="29"/>
  <c r="F101" i="29"/>
  <c r="E101" i="29"/>
  <c r="F100" i="29"/>
  <c r="E100" i="29"/>
  <c r="F99" i="29"/>
  <c r="E99" i="29"/>
  <c r="F98" i="29"/>
  <c r="E98" i="29"/>
  <c r="F97" i="29"/>
  <c r="E97" i="29"/>
  <c r="F96" i="29"/>
  <c r="E96" i="29"/>
  <c r="F95" i="29"/>
  <c r="E95" i="29"/>
  <c r="E94" i="29"/>
  <c r="F93" i="29"/>
  <c r="E93" i="29"/>
  <c r="F92" i="29"/>
  <c r="E92" i="29"/>
  <c r="F91" i="29"/>
  <c r="E91" i="29"/>
  <c r="F90" i="29"/>
  <c r="E90" i="29"/>
  <c r="F89" i="29"/>
  <c r="E89" i="29"/>
  <c r="F88" i="29"/>
  <c r="E88" i="29"/>
  <c r="F87" i="29"/>
  <c r="E87" i="29"/>
  <c r="F86" i="29"/>
  <c r="E86" i="29"/>
  <c r="F85" i="29"/>
  <c r="E85" i="29"/>
  <c r="F84" i="29"/>
  <c r="E84" i="29"/>
  <c r="F83" i="29"/>
  <c r="E83" i="29"/>
  <c r="E82" i="29"/>
  <c r="F81" i="29"/>
  <c r="E81" i="29"/>
  <c r="F80" i="29"/>
  <c r="E80" i="29"/>
  <c r="F79" i="29"/>
  <c r="E79" i="29"/>
  <c r="F78" i="29"/>
  <c r="E78" i="29"/>
  <c r="F77" i="29"/>
  <c r="E77" i="29"/>
  <c r="F76" i="29"/>
  <c r="E76" i="29"/>
  <c r="F75" i="29"/>
  <c r="E75" i="29"/>
  <c r="F74" i="29"/>
  <c r="E74" i="29"/>
  <c r="F73" i="29"/>
  <c r="E73" i="29"/>
  <c r="F72" i="29"/>
  <c r="E72" i="29"/>
  <c r="E71" i="29"/>
  <c r="F70" i="29"/>
  <c r="E70" i="29"/>
  <c r="F69" i="29"/>
  <c r="E69" i="29"/>
  <c r="F68" i="29"/>
  <c r="E68" i="29"/>
  <c r="F67" i="29"/>
  <c r="E67" i="29"/>
  <c r="E66" i="29"/>
  <c r="F65" i="29"/>
  <c r="E65" i="29"/>
  <c r="F64" i="29"/>
  <c r="E64" i="29"/>
  <c r="F63" i="29"/>
  <c r="E63" i="29"/>
  <c r="F62" i="29"/>
  <c r="E62" i="29"/>
  <c r="E61" i="29"/>
  <c r="F60" i="29"/>
  <c r="E60" i="29"/>
  <c r="F59" i="29"/>
  <c r="E59" i="29"/>
  <c r="F58" i="29"/>
  <c r="E58" i="29"/>
  <c r="F57" i="29"/>
  <c r="E57" i="29"/>
  <c r="F56" i="29"/>
  <c r="E56" i="29"/>
  <c r="E55" i="29"/>
  <c r="F54" i="29"/>
  <c r="E54" i="29"/>
  <c r="E53" i="29"/>
  <c r="F52" i="29"/>
  <c r="E52" i="29"/>
  <c r="F51" i="29"/>
  <c r="E51" i="29"/>
  <c r="F50" i="29"/>
  <c r="E50" i="29"/>
  <c r="F49" i="29"/>
  <c r="E49" i="29"/>
  <c r="F48" i="29"/>
  <c r="E48" i="29"/>
  <c r="F47" i="29"/>
  <c r="E47" i="29"/>
  <c r="F46" i="29"/>
  <c r="E46" i="29"/>
  <c r="F45" i="29"/>
  <c r="E45" i="29"/>
  <c r="F44" i="29"/>
  <c r="E44" i="29"/>
  <c r="E43" i="29"/>
  <c r="F42" i="29"/>
  <c r="E42" i="29"/>
  <c r="F41" i="29"/>
  <c r="E41" i="29"/>
  <c r="F40" i="29"/>
  <c r="E40" i="29"/>
  <c r="F39" i="29"/>
  <c r="E39" i="29"/>
  <c r="F38" i="29"/>
  <c r="E38" i="29"/>
  <c r="F37" i="29"/>
  <c r="E37" i="29"/>
  <c r="F36" i="29"/>
  <c r="E36" i="29"/>
  <c r="F35" i="29"/>
  <c r="E35" i="29"/>
  <c r="F34" i="29"/>
  <c r="E34" i="29"/>
  <c r="F33" i="29"/>
  <c r="E33" i="29"/>
  <c r="F32" i="29"/>
  <c r="E32" i="29"/>
  <c r="F31" i="29"/>
  <c r="E31" i="29"/>
  <c r="F30" i="29"/>
  <c r="E30" i="29"/>
  <c r="F29" i="29"/>
  <c r="E29" i="29"/>
  <c r="F28" i="29"/>
  <c r="E28" i="29"/>
  <c r="F27" i="29"/>
  <c r="E27" i="29"/>
  <c r="F26" i="29"/>
  <c r="E26" i="29"/>
  <c r="F25" i="29"/>
  <c r="E25" i="29"/>
  <c r="F24" i="29"/>
  <c r="E24" i="29"/>
  <c r="F23" i="29"/>
  <c r="E23" i="29"/>
  <c r="F22" i="29"/>
  <c r="E22" i="29"/>
  <c r="F21" i="29"/>
  <c r="E21" i="29"/>
  <c r="F20" i="29"/>
  <c r="E20" i="29"/>
  <c r="F19" i="29"/>
  <c r="E19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3" i="29"/>
  <c r="E3" i="29"/>
  <c r="A1" i="29"/>
  <c r="K5" i="29" l="1"/>
  <c r="D118" i="6"/>
  <c r="E118" i="6"/>
  <c r="F118" i="6"/>
  <c r="D119" i="6"/>
  <c r="E119" i="6"/>
  <c r="F119" i="6"/>
  <c r="D120" i="6"/>
  <c r="E120" i="6"/>
  <c r="F120" i="6"/>
  <c r="D121" i="6"/>
  <c r="E121" i="6"/>
  <c r="F121" i="6"/>
  <c r="C122" i="6"/>
  <c r="D122" i="6"/>
  <c r="E122" i="6"/>
  <c r="F122" i="6"/>
  <c r="K8" i="28"/>
  <c r="C121" i="6" s="1"/>
  <c r="F135" i="28"/>
  <c r="E135" i="28"/>
  <c r="F134" i="28"/>
  <c r="E134" i="28"/>
  <c r="F133" i="28"/>
  <c r="E133" i="28"/>
  <c r="F132" i="28"/>
  <c r="E132" i="28"/>
  <c r="F131" i="28"/>
  <c r="E131" i="28"/>
  <c r="F130" i="28"/>
  <c r="E130" i="28"/>
  <c r="F129" i="28"/>
  <c r="E129" i="28"/>
  <c r="F128" i="28"/>
  <c r="E128" i="28"/>
  <c r="F127" i="28"/>
  <c r="E127" i="28"/>
  <c r="F126" i="28"/>
  <c r="E126" i="28"/>
  <c r="E125" i="28"/>
  <c r="F124" i="28"/>
  <c r="E124" i="28"/>
  <c r="F123" i="28"/>
  <c r="E123" i="28"/>
  <c r="F122" i="28"/>
  <c r="E122" i="28"/>
  <c r="F121" i="28"/>
  <c r="E121" i="28"/>
  <c r="F120" i="28"/>
  <c r="E120" i="28"/>
  <c r="F119" i="28"/>
  <c r="E119" i="28"/>
  <c r="F118" i="28"/>
  <c r="E118" i="28"/>
  <c r="F117" i="28"/>
  <c r="E117" i="28"/>
  <c r="F116" i="28"/>
  <c r="E116" i="28"/>
  <c r="E115" i="28"/>
  <c r="F114" i="28"/>
  <c r="E114" i="28"/>
  <c r="F113" i="28"/>
  <c r="E113" i="28"/>
  <c r="F112" i="28"/>
  <c r="E112" i="28"/>
  <c r="F111" i="28"/>
  <c r="E111" i="28"/>
  <c r="F110" i="28"/>
  <c r="E110" i="28"/>
  <c r="F109" i="28"/>
  <c r="E109" i="28"/>
  <c r="F108" i="28"/>
  <c r="E108" i="28"/>
  <c r="F107" i="28"/>
  <c r="E107" i="28"/>
  <c r="F106" i="28"/>
  <c r="E106" i="28"/>
  <c r="F105" i="28"/>
  <c r="E105" i="28"/>
  <c r="F104" i="28"/>
  <c r="E104" i="28"/>
  <c r="F103" i="28"/>
  <c r="E103" i="28"/>
  <c r="F102" i="28"/>
  <c r="E102" i="28"/>
  <c r="F101" i="28"/>
  <c r="E101" i="28"/>
  <c r="F100" i="28"/>
  <c r="E100" i="28"/>
  <c r="F99" i="28"/>
  <c r="E99" i="28"/>
  <c r="E98" i="28"/>
  <c r="F97" i="28"/>
  <c r="E97" i="28"/>
  <c r="F96" i="28"/>
  <c r="E96" i="28"/>
  <c r="F95" i="28"/>
  <c r="E95" i="28"/>
  <c r="F94" i="28"/>
  <c r="E94" i="28"/>
  <c r="F93" i="28"/>
  <c r="E93" i="28"/>
  <c r="F92" i="28"/>
  <c r="E92" i="28"/>
  <c r="F91" i="28"/>
  <c r="E91" i="28"/>
  <c r="F90" i="28"/>
  <c r="E90" i="28"/>
  <c r="F89" i="28"/>
  <c r="E89" i="28"/>
  <c r="F88" i="28"/>
  <c r="E88" i="28"/>
  <c r="F87" i="28"/>
  <c r="E87" i="28"/>
  <c r="F86" i="28"/>
  <c r="E86" i="28"/>
  <c r="F85" i="28"/>
  <c r="E85" i="28"/>
  <c r="F84" i="28"/>
  <c r="E84" i="28"/>
  <c r="F83" i="28"/>
  <c r="E83" i="28"/>
  <c r="F82" i="28"/>
  <c r="E82" i="28"/>
  <c r="F81" i="28"/>
  <c r="E81" i="28"/>
  <c r="F80" i="28"/>
  <c r="E80" i="28"/>
  <c r="F79" i="28"/>
  <c r="E79" i="28"/>
  <c r="F78" i="28"/>
  <c r="E78" i="28"/>
  <c r="F77" i="28"/>
  <c r="E77" i="28"/>
  <c r="F76" i="28"/>
  <c r="E76" i="28"/>
  <c r="F75" i="28"/>
  <c r="E75" i="28"/>
  <c r="F74" i="28"/>
  <c r="E74" i="28"/>
  <c r="F73" i="28"/>
  <c r="E73" i="28"/>
  <c r="F72" i="28"/>
  <c r="E72" i="28"/>
  <c r="F71" i="28"/>
  <c r="E71" i="28"/>
  <c r="F70" i="28"/>
  <c r="E70" i="28"/>
  <c r="F69" i="28"/>
  <c r="E69" i="28"/>
  <c r="F68" i="28"/>
  <c r="E68" i="28"/>
  <c r="F67" i="28"/>
  <c r="E67" i="28"/>
  <c r="F66" i="28"/>
  <c r="E66" i="28"/>
  <c r="F65" i="28"/>
  <c r="E65" i="28"/>
  <c r="F64" i="28"/>
  <c r="E64" i="28"/>
  <c r="F63" i="28"/>
  <c r="E63" i="28"/>
  <c r="F62" i="28"/>
  <c r="E62" i="28"/>
  <c r="E61" i="28"/>
  <c r="F60" i="28"/>
  <c r="E60" i="28"/>
  <c r="F59" i="28"/>
  <c r="E59" i="28"/>
  <c r="F58" i="28"/>
  <c r="E58" i="28"/>
  <c r="F57" i="28"/>
  <c r="E57" i="28"/>
  <c r="F56" i="28"/>
  <c r="E56" i="28"/>
  <c r="E55" i="28"/>
  <c r="F54" i="28"/>
  <c r="E54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A1" i="28"/>
  <c r="K6" i="29" l="1"/>
  <c r="C126" i="6"/>
  <c r="K5" i="28"/>
  <c r="D110" i="6"/>
  <c r="E110" i="6"/>
  <c r="F110" i="6"/>
  <c r="D111" i="6"/>
  <c r="E111" i="6"/>
  <c r="F111" i="6"/>
  <c r="D112" i="6"/>
  <c r="E112" i="6"/>
  <c r="F112" i="6"/>
  <c r="D113" i="6"/>
  <c r="E113" i="6"/>
  <c r="F113" i="6"/>
  <c r="C114" i="6"/>
  <c r="D114" i="6"/>
  <c r="E114" i="6"/>
  <c r="F114" i="6"/>
  <c r="K8" i="27"/>
  <c r="C113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6" i="28" l="1"/>
  <c r="C118" i="6"/>
  <c r="K7" i="29"/>
  <c r="C128" i="6" s="1"/>
  <c r="C127" i="6"/>
  <c r="C16" i="6" s="1"/>
  <c r="K5" i="27"/>
  <c r="D102" i="6"/>
  <c r="E102" i="6"/>
  <c r="F102" i="6"/>
  <c r="D103" i="6"/>
  <c r="E103" i="6"/>
  <c r="F103" i="6"/>
  <c r="D104" i="6"/>
  <c r="E104" i="6"/>
  <c r="F104" i="6"/>
  <c r="D105" i="6"/>
  <c r="E105" i="6"/>
  <c r="F105" i="6"/>
  <c r="C106" i="6"/>
  <c r="D106" i="6"/>
  <c r="E106" i="6"/>
  <c r="F106" i="6"/>
  <c r="K7" i="28" l="1"/>
  <c r="C120" i="6" s="1"/>
  <c r="C119" i="6"/>
  <c r="C15" i="6" s="1"/>
  <c r="K6" i="27"/>
  <c r="C110" i="6"/>
  <c r="K8" i="26"/>
  <c r="C105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112" i="6" s="1"/>
  <c r="C111" i="6"/>
  <c r="C14" i="6" s="1"/>
  <c r="D94" i="6"/>
  <c r="E94" i="6"/>
  <c r="F94" i="6"/>
  <c r="D95" i="6"/>
  <c r="E95" i="6"/>
  <c r="F95" i="6"/>
  <c r="D96" i="6"/>
  <c r="E96" i="6"/>
  <c r="F96" i="6"/>
  <c r="D97" i="6"/>
  <c r="E97" i="6"/>
  <c r="F97" i="6"/>
  <c r="C98" i="6"/>
  <c r="D98" i="6"/>
  <c r="E98" i="6"/>
  <c r="F98" i="6"/>
  <c r="D86" i="6"/>
  <c r="E86" i="6"/>
  <c r="F86" i="6"/>
  <c r="D87" i="6"/>
  <c r="E87" i="6"/>
  <c r="F87" i="6"/>
  <c r="D88" i="6"/>
  <c r="E88" i="6"/>
  <c r="F88" i="6"/>
  <c r="D89" i="6"/>
  <c r="E89" i="6"/>
  <c r="F89" i="6"/>
  <c r="C90" i="6"/>
  <c r="D90" i="6"/>
  <c r="E90" i="6"/>
  <c r="F90" i="6"/>
  <c r="D78" i="6"/>
  <c r="E78" i="6"/>
  <c r="F78" i="6"/>
  <c r="D79" i="6"/>
  <c r="E79" i="6"/>
  <c r="F79" i="6"/>
  <c r="D80" i="6"/>
  <c r="E80" i="6"/>
  <c r="F80" i="6"/>
  <c r="D81" i="6"/>
  <c r="E81" i="6"/>
  <c r="F81" i="6"/>
  <c r="C82" i="6"/>
  <c r="D82" i="6"/>
  <c r="E82" i="6"/>
  <c r="F82" i="6"/>
  <c r="K5" i="26"/>
  <c r="C102" i="6" s="1"/>
  <c r="A1" i="26"/>
  <c r="K6" i="26" l="1"/>
  <c r="K8" i="25"/>
  <c r="C97" i="6" s="1"/>
  <c r="K7" i="26" l="1"/>
  <c r="C104" i="6" s="1"/>
  <c r="C103" i="6"/>
  <c r="C13" i="6" s="1"/>
  <c r="K5" i="25"/>
  <c r="C94" i="6" s="1"/>
  <c r="A1" i="25"/>
  <c r="K6" i="25" l="1"/>
  <c r="K8" i="22"/>
  <c r="C81" i="6" s="1"/>
  <c r="K8" i="23"/>
  <c r="C89" i="6" s="1"/>
  <c r="K5" i="23"/>
  <c r="C86" i="6" s="1"/>
  <c r="A1" i="23"/>
  <c r="K5" i="22"/>
  <c r="C78" i="6" s="1"/>
  <c r="A1" i="22"/>
  <c r="D3" i="15" l="1"/>
  <c r="K7" i="25"/>
  <c r="C96" i="6" s="1"/>
  <c r="C95" i="6"/>
  <c r="C12" i="6" s="1"/>
  <c r="K6" i="23"/>
  <c r="K6" i="22"/>
  <c r="K7" i="22" l="1"/>
  <c r="C80" i="6" s="1"/>
  <c r="C79" i="6"/>
  <c r="C10" i="6" s="1"/>
  <c r="K7" i="23"/>
  <c r="C88" i="6" s="1"/>
  <c r="C87" i="6"/>
  <c r="C11" i="6" s="1"/>
  <c r="D71" i="6"/>
  <c r="E71" i="6"/>
  <c r="F71" i="6"/>
  <c r="C3" i="15" l="1"/>
  <c r="E3" i="15" s="1"/>
  <c r="C17" i="6"/>
  <c r="E2" i="15"/>
  <c r="D70" i="6"/>
  <c r="E70" i="6"/>
  <c r="F70" i="6"/>
  <c r="D72" i="6"/>
  <c r="E72" i="6"/>
  <c r="F72" i="6"/>
  <c r="D73" i="6"/>
  <c r="E73" i="6"/>
  <c r="F73" i="6"/>
  <c r="C74" i="6"/>
  <c r="D74" i="6"/>
  <c r="E74" i="6"/>
  <c r="F74" i="6"/>
  <c r="K5" i="21"/>
  <c r="C70" i="6" s="1"/>
  <c r="C9" i="6" s="1"/>
  <c r="K8" i="21"/>
  <c r="C73" i="6" s="1"/>
  <c r="A1" i="21"/>
  <c r="K6" i="21" l="1"/>
  <c r="D62" i="6"/>
  <c r="E62" i="6"/>
  <c r="F62" i="6"/>
  <c r="D63" i="6"/>
  <c r="E63" i="6"/>
  <c r="F63" i="6"/>
  <c r="D64" i="6"/>
  <c r="E64" i="6"/>
  <c r="F64" i="6"/>
  <c r="D65" i="6"/>
  <c r="E65" i="6"/>
  <c r="F65" i="6"/>
  <c r="C66" i="6"/>
  <c r="D66" i="6"/>
  <c r="E66" i="6"/>
  <c r="F66" i="6"/>
  <c r="K8" i="20"/>
  <c r="C65" i="6" s="1"/>
  <c r="A1" i="20"/>
  <c r="K5" i="20"/>
  <c r="C62" i="6" s="1"/>
  <c r="C8" i="6" s="1"/>
  <c r="K7" i="21" l="1"/>
  <c r="C72" i="6" s="1"/>
  <c r="C71" i="6"/>
  <c r="K6" i="20"/>
  <c r="K8" i="19"/>
  <c r="C57" i="6" s="1"/>
  <c r="D54" i="6"/>
  <c r="E54" i="6"/>
  <c r="F54" i="6"/>
  <c r="D55" i="6"/>
  <c r="E55" i="6"/>
  <c r="F55" i="6"/>
  <c r="D56" i="6"/>
  <c r="E56" i="6"/>
  <c r="F56" i="6"/>
  <c r="D57" i="6"/>
  <c r="E57" i="6"/>
  <c r="F57" i="6"/>
  <c r="C58" i="6"/>
  <c r="D58" i="6"/>
  <c r="E58" i="6"/>
  <c r="F58" i="6"/>
  <c r="K5" i="19"/>
  <c r="C54" i="6" s="1"/>
  <c r="A1" i="19"/>
  <c r="K7" i="20" l="1"/>
  <c r="C64" i="6" s="1"/>
  <c r="C63" i="6"/>
  <c r="K6" i="19"/>
  <c r="K7" i="19" l="1"/>
  <c r="C56" i="6" s="1"/>
  <c r="C55" i="6"/>
  <c r="C7" i="6" s="1"/>
  <c r="A1" i="17" l="1"/>
  <c r="A1" i="12"/>
  <c r="D46" i="6" l="1"/>
  <c r="E46" i="6"/>
  <c r="F46" i="6"/>
  <c r="D47" i="6"/>
  <c r="E47" i="6"/>
  <c r="F47" i="6"/>
  <c r="D48" i="6"/>
  <c r="E48" i="6"/>
  <c r="F48" i="6"/>
  <c r="D49" i="6"/>
  <c r="E49" i="6"/>
  <c r="F49" i="6"/>
  <c r="C50" i="6"/>
  <c r="D50" i="6"/>
  <c r="E50" i="6"/>
  <c r="F50" i="6"/>
  <c r="K8" i="17"/>
  <c r="C49" i="6" s="1"/>
  <c r="K5" i="17"/>
  <c r="C46" i="6" s="1"/>
  <c r="K6" i="17" l="1"/>
  <c r="D38" i="6"/>
  <c r="E38" i="6"/>
  <c r="F38" i="6"/>
  <c r="D39" i="6"/>
  <c r="E39" i="6"/>
  <c r="F39" i="6"/>
  <c r="D40" i="6"/>
  <c r="E40" i="6"/>
  <c r="F40" i="6"/>
  <c r="D41" i="6"/>
  <c r="E41" i="6"/>
  <c r="F41" i="6"/>
  <c r="C42" i="6"/>
  <c r="D42" i="6"/>
  <c r="E42" i="6"/>
  <c r="F42" i="6"/>
  <c r="K8" i="12"/>
  <c r="C41" i="6" s="1"/>
  <c r="K5" i="12"/>
  <c r="C38" i="6" s="1"/>
  <c r="K7" i="17" l="1"/>
  <c r="C48" i="6" s="1"/>
  <c r="C47" i="6"/>
  <c r="C6" i="6" s="1"/>
  <c r="K6" i="12"/>
  <c r="K8" i="11"/>
  <c r="K7" i="12" l="1"/>
  <c r="C40" i="6" s="1"/>
  <c r="C39" i="6"/>
  <c r="D30" i="6"/>
  <c r="E30" i="6"/>
  <c r="F30" i="6"/>
  <c r="D31" i="6"/>
  <c r="E31" i="6"/>
  <c r="F31" i="6"/>
  <c r="D32" i="6"/>
  <c r="E32" i="6"/>
  <c r="F32" i="6"/>
  <c r="C33" i="6"/>
  <c r="D33" i="6"/>
  <c r="E33" i="6"/>
  <c r="F33" i="6"/>
  <c r="C34" i="6"/>
  <c r="D34" i="6"/>
  <c r="E34" i="6"/>
  <c r="F34" i="6"/>
  <c r="K5" i="11"/>
  <c r="C30" i="6" s="1"/>
  <c r="K5" i="13"/>
  <c r="K6" i="13" s="1"/>
  <c r="K7" i="13" s="1"/>
  <c r="K6" i="11" l="1"/>
  <c r="K7" i="11" s="1"/>
  <c r="C32" i="6" s="1"/>
  <c r="C22" i="6"/>
  <c r="D22" i="6"/>
  <c r="E22" i="6"/>
  <c r="F22" i="6"/>
  <c r="C23" i="6"/>
  <c r="D23" i="6"/>
  <c r="E23" i="6"/>
  <c r="F23" i="6"/>
  <c r="C24" i="6"/>
  <c r="D24" i="6"/>
  <c r="E24" i="6"/>
  <c r="F24" i="6"/>
  <c r="C25" i="6"/>
  <c r="D25" i="6"/>
  <c r="E25" i="6"/>
  <c r="F25" i="6"/>
  <c r="C26" i="6"/>
  <c r="D26" i="6"/>
  <c r="E26" i="6"/>
  <c r="F26" i="6"/>
  <c r="C31" i="6" l="1"/>
  <c r="C5" i="6" l="1"/>
  <c r="C4" i="6"/>
  <c r="C3" i="6"/>
</calcChain>
</file>

<file path=xl/connections.xml><?xml version="1.0" encoding="utf-8"?>
<connections xmlns="http://schemas.openxmlformats.org/spreadsheetml/2006/main">
  <connection id="1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1112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1112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1112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1112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enver Train Runs 041220161111111112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enver Train Runs 041220161111111112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<sst xmlns="http://schemas.openxmlformats.org/spreadsheetml/2006/main" count="4282" uniqueCount="2238">
  <si>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</si>
  <si>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</si>
  <si>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</si>
  <si>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</si>
  <si>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</si>
  <si>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</si>
  <si>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</si>
  <si>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</si>
  <si>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</si>
  <si>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</si>
  <si>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</si>
  <si>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</si>
  <si>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</si>
  <si>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</si>
  <si>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</si>
  <si>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</si>
  <si>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</si>
  <si>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</si>
  <si>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</si>
  <si>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</si>
  <si>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</si>
  <si>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</si>
  <si>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</si>
  <si>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</si>
  <si>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</si>
  <si>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</si>
  <si>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</si>
  <si>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</si>
  <si>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</si>
  <si>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</si>
  <si>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</si>
  <si>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</si>
  <si>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</si>
  <si>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</si>
  <si>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</si>
  <si>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</si>
  <si>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</si>
  <si>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</si>
  <si>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</si>
  <si>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</si>
  <si>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</si>
  <si>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</si>
  <si>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</si>
  <si>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</si>
  <si>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</si>
  <si>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</si>
  <si>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</si>
  <si>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</si>
  <si>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</si>
  <si>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</si>
  <si>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</si>
  <si>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</si>
  <si>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</si>
  <si>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</si>
  <si>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</si>
  <si>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</si>
  <si>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</si>
  <si>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</si>
  <si>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</si>
  <si>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</si>
  <si>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</si>
  <si>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</si>
  <si>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</si>
  <si>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</si>
  <si>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</si>
  <si>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</si>
  <si>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</si>
  <si>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</si>
  <si>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</si>
  <si>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</si>
  <si>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</si>
  <si>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</si>
  <si>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</si>
  <si>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</si>
  <si>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</si>
  <si>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</si>
  <si>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</si>
  <si>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</si>
  <si>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</si>
  <si>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</si>
  <si>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</si>
  <si>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</si>
  <si>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</si>
  <si>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</si>
  <si>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</si>
  <si>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</si>
  <si>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</si>
  <si>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</si>
  <si>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</si>
  <si>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</si>
  <si>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</si>
  <si>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</si>
  <si>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</si>
  <si>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</si>
  <si>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</si>
  <si>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</si>
  <si>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</si>
  <si>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</si>
  <si>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</si>
  <si>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</si>
  <si>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</si>
  <si>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</si>
  <si>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</si>
  <si>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</si>
  <si>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</si>
  <si>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</si>
  <si>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</si>
  <si>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</si>
  <si>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</si>
  <si>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</si>
  <si>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</si>
  <si>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</si>
  <si>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</si>
  <si>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</si>
  <si>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</si>
  <si>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</si>
  <si>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</si>
  <si>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</si>
  <si>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</si>
  <si>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</si>
  <si>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</si>
  <si>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</si>
  <si>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</si>
  <si>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</si>
  <si>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</si>
  <si>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</si>
  <si>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</si>
  <si>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</si>
  <si>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</si>
  <si>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</si>
  <si>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</si>
  <si>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</si>
  <si>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</si>
  <si>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</si>
  <si>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</si>
  <si>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</si>
  <si>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</si>
  <si>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</si>
  <si>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</si>
  <si>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</si>
  <si>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</si>
  <si>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</si>
  <si>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</si>
  <si>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</si>
  <si>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</si>
  <si>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</si>
  <si>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</si>
  <si>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</si>
  <si>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</si>
  <si>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</si>
  <si>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</si>
  <si>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</si>
  <si>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</si>
  <si>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</si>
  <si>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</si>
  <si>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</si>
  <si>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</si>
  <si>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</si>
  <si>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</si>
  <si>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</si>
  <si>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</si>
  <si>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</si>
  <si>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</si>
  <si>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</si>
  <si>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</si>
  <si>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</si>
  <si>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</si>
  <si>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</si>
  <si>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</si>
  <si>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</si>
  <si>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</si>
  <si>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</si>
  <si>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</si>
  <si>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</si>
  <si>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</si>
  <si>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</si>
  <si>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</si>
  <si>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</si>
  <si>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</si>
  <si>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</si>
  <si>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</si>
  <si>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</si>
  <si>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</si>
  <si>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</si>
  <si>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</si>
  <si>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</si>
  <si>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</si>
  <si>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</si>
  <si>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</si>
  <si>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</si>
  <si>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</si>
  <si>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</si>
  <si>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</si>
  <si>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</si>
  <si>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</si>
  <si>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</si>
  <si>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</si>
  <si>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</si>
  <si>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</si>
  <si>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</si>
  <si>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</si>
  <si>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</si>
  <si>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</si>
  <si>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</si>
  <si>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</si>
  <si>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</si>
  <si>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</si>
  <si>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</si>
  <si>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</si>
  <si>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</si>
  <si>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</si>
  <si>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</si>
  <si>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</si>
  <si>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</si>
  <si>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</si>
  <si>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</si>
  <si>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</si>
  <si>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</si>
  <si>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</si>
  <si>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</si>
  <si>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</si>
  <si>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</si>
  <si>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</si>
  <si>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</si>
  <si>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</si>
  <si>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</si>
  <si>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</si>
  <si>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</si>
  <si>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</si>
  <si>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</si>
  <si>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</si>
  <si>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</si>
  <si>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</si>
  <si>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</si>
  <si>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</si>
  <si>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</si>
  <si>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</si>
  <si>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</si>
  <si>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</si>
  <si>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</si>
  <si>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</si>
  <si>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</si>
  <si>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</si>
  <si>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</si>
  <si>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</si>
  <si>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</si>
  <si>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</si>
  <si>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</si>
  <si>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</si>
  <si>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</si>
  <si>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</si>
  <si>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</si>
  <si>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</si>
  <si>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</si>
  <si>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</si>
  <si>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</si>
  <si>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</si>
  <si>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</si>
  <si>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</si>
  <si>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</si>
  <si>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</si>
  <si>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</si>
  <si>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</si>
  <si>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</si>
  <si>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</si>
  <si>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</si>
  <si>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</si>
  <si>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</si>
  <si>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</si>
  <si>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</si>
  <si>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</si>
  <si>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</si>
  <si>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</si>
  <si>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</si>
  <si>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</si>
  <si>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</si>
  <si>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</si>
  <si>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</si>
  <si>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</si>
  <si>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</si>
  <si>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</si>
  <si>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</si>
  <si>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</si>
  <si>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</si>
  <si>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</si>
  <si>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</si>
  <si>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</si>
  <si>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</si>
  <si>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</si>
  <si>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</si>
  <si>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</si>
  <si>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</si>
  <si>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</si>
  <si>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</si>
  <si>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</si>
  <si>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</si>
  <si>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</si>
  <si>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</si>
  <si>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</si>
  <si>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</si>
  <si>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</si>
  <si>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</si>
  <si>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</si>
  <si>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</si>
  <si>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</si>
  <si>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</si>
  <si>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</si>
  <si>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</si>
  <si>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</si>
  <si>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</si>
  <si>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</si>
  <si>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</si>
  <si>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</si>
  <si>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</si>
  <si>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</si>
  <si>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</si>
  <si>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</si>
  <si>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</si>
  <si>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</si>
  <si>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</si>
  <si>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</si>
  <si>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</si>
  <si>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</si>
  <si>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</si>
  <si>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</si>
  <si>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</si>
  <si>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</si>
  <si>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</si>
  <si>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</si>
  <si>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</si>
  <si>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</si>
  <si>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</si>
  <si>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</si>
  <si>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</si>
  <si>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</si>
  <si>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</si>
  <si>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</si>
  <si>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</si>
  <si>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</si>
  <si>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</si>
  <si>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</si>
  <si>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</si>
  <si>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</si>
  <si>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</si>
  <si>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</si>
  <si>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</si>
  <si>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</si>
  <si>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</si>
  <si>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</si>
  <si>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</si>
  <si>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</si>
  <si>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</si>
  <si>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</si>
  <si>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</si>
  <si>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</si>
  <si>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</si>
  <si>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</si>
  <si>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</si>
  <si>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</si>
  <si>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</si>
  <si>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</si>
  <si>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</si>
  <si>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</si>
  <si>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</si>
  <si>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</si>
  <si>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</si>
  <si>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</si>
  <si>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</si>
  <si>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</si>
  <si>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</si>
  <si>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</si>
  <si>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</si>
  <si>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</si>
  <si>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</si>
  <si>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</si>
  <si>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</si>
  <si>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</si>
  <si>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</si>
  <si>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</si>
  <si>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</si>
  <si>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</si>
  <si>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</si>
  <si>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</si>
  <si>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</si>
  <si>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</si>
  <si>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</si>
  <si>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</si>
  <si>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</si>
  <si>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</si>
  <si>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</si>
  <si>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</si>
  <si>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</si>
  <si>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</si>
  <si>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</si>
  <si>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</si>
  <si>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</si>
  <si>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</si>
  <si>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</si>
  <si>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</si>
  <si>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</si>
  <si>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</si>
  <si>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</si>
  <si>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</si>
  <si>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</si>
  <si>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</si>
  <si>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</si>
  <si>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</si>
  <si>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</si>
  <si>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</si>
  <si>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</si>
  <si>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</si>
  <si>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</si>
  <si>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</si>
  <si>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</si>
  <si>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</si>
  <si>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</si>
  <si>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</si>
  <si>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</si>
  <si>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</si>
  <si>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</si>
  <si>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</si>
  <si>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</si>
  <si>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</si>
  <si>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</si>
  <si>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</si>
  <si>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</si>
  <si>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</si>
  <si>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</si>
  <si>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</si>
  <si>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</si>
  <si>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</si>
  <si>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</si>
  <si>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</si>
  <si>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</si>
  <si>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</si>
  <si>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</si>
  <si>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</si>
  <si>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</si>
  <si>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</si>
  <si>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</si>
  <si>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</si>
  <si>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</si>
  <si>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</si>
  <si>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</si>
  <si>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</si>
  <si>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</si>
  <si>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</si>
  <si>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</si>
  <si>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</si>
  <si>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</si>
  <si>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</si>
  <si>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</si>
  <si>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</si>
  <si>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</si>
  <si>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</si>
  <si>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</si>
  <si>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</si>
  <si>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</si>
  <si>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</si>
  <si>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</si>
  <si>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</si>
  <si>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</si>
  <si>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</si>
  <si>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</si>
  <si>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</si>
  <si>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</si>
  <si>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</si>
  <si>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</si>
  <si>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</si>
  <si>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</si>
  <si>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</si>
  <si>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</si>
  <si>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</si>
  <si>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</si>
  <si>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</si>
  <si>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</si>
  <si>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</si>
  <si>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</si>
  <si>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</si>
  <si>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</si>
  <si>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</si>
  <si>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</si>
  <si>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</si>
  <si>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</si>
  <si>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</si>
  <si>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</si>
  <si>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</si>
  <si>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</si>
  <si>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</si>
  <si>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</si>
  <si>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</si>
  <si>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</si>
  <si>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</si>
  <si>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</si>
  <si>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</si>
  <si>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</si>
  <si>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</si>
  <si>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</si>
  <si>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</si>
  <si>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</si>
  <si>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</si>
  <si>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</si>
  <si>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</si>
  <si>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</si>
  <si>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</si>
  <si>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</si>
  <si>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</si>
  <si>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</si>
  <si>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</si>
  <si>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</si>
  <si>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</si>
  <si>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</si>
  <si>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</si>
  <si>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</si>
  <si>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</si>
  <si>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</si>
  <si>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</si>
  <si>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</si>
  <si>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</si>
  <si>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</si>
  <si>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</si>
  <si>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</si>
  <si>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</si>
  <si>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</si>
  <si>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</si>
  <si>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</si>
  <si>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</si>
  <si>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</si>
  <si>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</si>
  <si>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</si>
  <si>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</si>
  <si>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</si>
  <si>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</si>
  <si>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</si>
  <si>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</si>
  <si>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</si>
  <si>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</si>
  <si>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</si>
  <si>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</si>
  <si>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</si>
  <si>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</si>
  <si>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</si>
  <si>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</si>
  <si>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</si>
  <si>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</si>
  <si>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</si>
  <si>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</si>
  <si>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</si>
  <si>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</si>
  <si>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</si>
  <si>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</si>
  <si>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</si>
  <si>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</si>
  <si>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</si>
  <si>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</si>
  <si>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</si>
  <si>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</si>
  <si>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</si>
  <si>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</si>
  <si>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</si>
  <si>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</si>
  <si>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</si>
  <si>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</si>
  <si>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</si>
  <si>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</si>
  <si>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</si>
  <si>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</si>
  <si>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</si>
  <si>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</si>
  <si>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</si>
  <si>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</si>
  <si>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</si>
  <si>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</si>
  <si>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</si>
  <si>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</si>
  <si>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</si>
  <si>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</si>
  <si>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</si>
  <si>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</si>
  <si>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</si>
  <si>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</si>
  <si>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</si>
  <si>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</si>
  <si>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</si>
  <si>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</si>
  <si>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</si>
  <si>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</si>
  <si>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</si>
  <si>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</si>
  <si>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</si>
  <si>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</si>
  <si>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</si>
  <si>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</si>
  <si>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</si>
  <si>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</si>
  <si>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</si>
  <si>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</si>
  <si>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</si>
  <si>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</si>
  <si>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</si>
  <si>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</si>
  <si>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</si>
  <si>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</si>
  <si>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</si>
  <si>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</si>
  <si>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</si>
  <si>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</si>
  <si>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</si>
  <si>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</si>
  <si>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</si>
  <si>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</si>
  <si>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</si>
  <si>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</si>
  <si>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</si>
  <si>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</si>
  <si>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</si>
  <si>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</si>
  <si>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</si>
  <si>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</si>
  <si>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</si>
  <si>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</si>
  <si>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</si>
  <si>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</si>
  <si>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</si>
  <si>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</si>
  <si>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</si>
  <si>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</si>
  <si>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</si>
  <si>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</si>
  <si>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</si>
  <si>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</si>
  <si>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</si>
  <si>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</si>
  <si>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</si>
  <si>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</si>
  <si>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</si>
  <si>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</si>
  <si>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</si>
  <si>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</si>
  <si>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</si>
  <si>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</si>
  <si>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</si>
  <si>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</si>
  <si>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</si>
  <si>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</si>
  <si>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</si>
  <si>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</si>
  <si>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</si>
  <si>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</si>
  <si>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</si>
  <si>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</si>
  <si>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</si>
  <si>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</si>
  <si>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</si>
  <si>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</si>
  <si>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</si>
  <si>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</si>
  <si>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</si>
  <si>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</si>
  <si>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</si>
  <si>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</si>
  <si>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</si>
  <si>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</si>
  <si>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</si>
  <si>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</si>
  <si>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</si>
  <si>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</si>
  <si>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</si>
  <si>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</si>
  <si>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</si>
  <si>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</si>
  <si>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</si>
  <si>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</si>
  <si>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</si>
  <si>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</si>
  <si>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</si>
  <si>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</si>
  <si>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</si>
  <si>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</si>
  <si>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</si>
  <si>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</si>
  <si>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</si>
  <si>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</si>
  <si>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</si>
  <si>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</si>
  <si>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</si>
  <si>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</si>
  <si>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</si>
  <si>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</si>
  <si>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</si>
  <si>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</si>
  <si>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</si>
  <si>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</si>
  <si>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</si>
  <si>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</si>
  <si>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</si>
  <si>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</si>
  <si>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</si>
  <si>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</si>
  <si>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</si>
  <si>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</si>
  <si>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</si>
  <si>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</si>
  <si>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</si>
  <si>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</si>
  <si>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</si>
  <si>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</si>
  <si>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</si>
  <si>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</si>
  <si>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</si>
  <si>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</si>
  <si>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</si>
  <si>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</si>
  <si>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</si>
  <si>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</si>
  <si>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</si>
  <si>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</si>
  <si>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</si>
  <si>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</si>
  <si>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</si>
  <si>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</si>
  <si>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</si>
  <si>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</si>
  <si>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</si>
  <si>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</si>
  <si>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</si>
  <si>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</si>
  <si>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</si>
  <si>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</si>
  <si>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</si>
  <si>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</si>
  <si>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</si>
  <si>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</si>
  <si>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</si>
  <si>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</si>
  <si>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</si>
  <si>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</si>
  <si>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</si>
  <si>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</si>
  <si>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</si>
  <si>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</si>
  <si>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</si>
  <si>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</si>
  <si>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</si>
  <si>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</si>
  <si>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</si>
  <si>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</si>
  <si>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</si>
  <si>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</si>
  <si>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</si>
  <si>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</si>
  <si>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</si>
  <si>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</si>
  <si>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</si>
  <si>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</si>
  <si>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</si>
  <si>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</si>
  <si>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</si>
  <si>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</si>
  <si>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</si>
  <si>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</si>
  <si>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</si>
  <si>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</si>
  <si>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</si>
  <si>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</si>
  <si>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</si>
  <si>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</si>
  <si>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</si>
  <si>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</si>
  <si>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</si>
  <si>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</si>
  <si>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</si>
  <si>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</si>
  <si>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</si>
  <si>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</si>
  <si>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</si>
  <si>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</si>
  <si>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</si>
  <si>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</si>
  <si>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</si>
  <si>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</si>
  <si>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</si>
  <si>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</si>
  <si>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</si>
  <si>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</si>
  <si>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</si>
  <si>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</si>
  <si>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</si>
  <si>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</si>
  <si>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</si>
  <si>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</si>
  <si>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</si>
  <si>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</si>
  <si>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</si>
  <si>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</si>
  <si>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</si>
  <si>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</si>
  <si>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</si>
  <si>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</si>
  <si>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</si>
  <si>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</si>
  <si>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</si>
  <si>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</si>
  <si>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</si>
  <si>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</si>
  <si>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</si>
  <si>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</si>
  <si>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</si>
  <si>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</si>
  <si>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</si>
  <si>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</si>
  <si>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</si>
  <si>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</si>
  <si>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</si>
  <si>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</si>
  <si>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</si>
  <si>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</si>
  <si>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</si>
  <si>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</si>
  <si>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</si>
  <si>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</si>
  <si>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</si>
  <si>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</si>
  <si>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</si>
  <si>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</si>
  <si>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</si>
  <si>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</si>
  <si>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</si>
  <si>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</si>
  <si>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</si>
  <si>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</si>
  <si>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</si>
  <si>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</si>
  <si>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</si>
  <si>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</si>
  <si>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</si>
  <si>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</si>
  <si>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</si>
  <si>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</si>
  <si>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</si>
  <si>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</si>
  <si>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</si>
  <si>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</si>
  <si>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</si>
  <si>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</si>
  <si>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</si>
  <si>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</si>
  <si>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</si>
  <si>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</si>
  <si>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</si>
  <si>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</si>
  <si>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</si>
  <si>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</si>
  <si>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</si>
  <si>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</si>
  <si>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</si>
  <si>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</si>
  <si>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</si>
  <si>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</si>
  <si>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</si>
  <si>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</si>
  <si>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</si>
  <si>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</si>
  <si>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</si>
  <si>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</si>
  <si>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</si>
  <si>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</si>
  <si>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</si>
  <si>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</si>
  <si>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</si>
  <si>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</si>
  <si>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</si>
  <si>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</si>
  <si>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</si>
  <si>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</si>
  <si>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</si>
  <si>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</si>
  <si>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</si>
  <si>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</si>
  <si>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</si>
  <si>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</si>
  <si>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</si>
  <si>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</si>
  <si>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</si>
  <si>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</si>
  <si>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</si>
  <si>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</si>
  <si>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</si>
  <si>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</si>
  <si>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</si>
  <si>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</si>
  <si>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</si>
  <si>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</si>
  <si>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</si>
  <si>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</si>
  <si>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</si>
  <si>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</si>
  <si>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</si>
  <si>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</si>
  <si>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</si>
  <si>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</si>
  <si>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</si>
  <si>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</si>
  <si>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</si>
  <si>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</si>
  <si>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</si>
  <si>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</si>
  <si>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</si>
  <si>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</si>
  <si>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</si>
  <si>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</si>
  <si>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</si>
  <si>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</si>
  <si>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</si>
  <si>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</si>
  <si>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</si>
  <si>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</si>
  <si>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</si>
  <si>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</si>
  <si>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</si>
  <si>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</si>
  <si>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</si>
  <si>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</si>
  <si>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</si>
  <si>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</si>
  <si>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</si>
  <si>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</si>
  <si>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</si>
  <si>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</si>
  <si>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</si>
  <si>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</si>
  <si>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</si>
  <si>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</si>
  <si>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</si>
  <si>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</si>
  <si>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</si>
  <si>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</si>
  <si>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</si>
  <si>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</si>
  <si>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</si>
  <si>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</si>
  <si>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</si>
  <si>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</si>
  <si>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</si>
  <si>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</si>
  <si>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</si>
  <si>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</si>
  <si>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</si>
  <si>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</si>
  <si>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</si>
  <si>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</si>
  <si>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</si>
  <si>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</si>
  <si>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</si>
  <si>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</si>
  <si>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</si>
  <si>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</si>
  <si>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</si>
  <si>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</si>
  <si>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</si>
  <si>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</si>
  <si>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</si>
  <si>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</si>
  <si>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</si>
  <si>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</si>
  <si>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</si>
  <si>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</si>
  <si>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</si>
  <si>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</si>
  <si>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</si>
  <si>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</si>
  <si>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</si>
  <si>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</si>
  <si>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</si>
  <si>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</si>
  <si>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</si>
  <si>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</si>
  <si>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</si>
  <si>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</si>
  <si>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</si>
  <si>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</si>
  <si>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</si>
  <si>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</si>
  <si>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</si>
  <si>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</si>
  <si>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</si>
  <si>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</si>
  <si>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</si>
  <si>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</si>
  <si>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</si>
  <si>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</si>
  <si>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</si>
  <si>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</si>
  <si>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</si>
  <si>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</si>
  <si>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</si>
  <si>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</si>
  <si>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</si>
  <si>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</si>
  <si>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</si>
  <si>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</si>
  <si>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</si>
  <si>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</si>
  <si>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</si>
  <si>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</si>
  <si>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</si>
  <si>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</si>
  <si>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</si>
  <si>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</si>
  <si>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</si>
  <si>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</si>
  <si>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</si>
  <si>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</si>
  <si>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</si>
  <si>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</si>
  <si>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</si>
  <si>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</si>
  <si>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</si>
  <si>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</si>
  <si>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</si>
  <si>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</si>
  <si>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</si>
  <si>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</si>
  <si>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</si>
  <si>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</si>
  <si>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</si>
  <si>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</si>
  <si>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</si>
  <si>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</si>
  <si>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</si>
  <si>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</si>
  <si>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</si>
  <si>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</si>
  <si>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</si>
  <si>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</si>
  <si>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</si>
  <si>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</si>
  <si>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</si>
  <si>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</si>
  <si>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</si>
  <si>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</si>
  <si>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</si>
  <si>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</si>
  <si>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</si>
  <si>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</si>
  <si>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</si>
  <si>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</si>
  <si>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</si>
  <si>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</si>
  <si>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</si>
  <si>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</si>
  <si>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</si>
  <si>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</si>
  <si>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</si>
  <si>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</si>
  <si>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</si>
  <si>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</si>
  <si>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</si>
  <si>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</si>
  <si>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</si>
  <si>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</si>
  <si>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</si>
  <si>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</si>
  <si>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</si>
  <si>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</si>
  <si>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</si>
  <si>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</si>
  <si>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</si>
  <si>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</si>
  <si>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</si>
  <si>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</si>
  <si>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</si>
  <si>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</si>
  <si>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</si>
  <si>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</si>
  <si>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</si>
  <si>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</si>
  <si>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</si>
  <si>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</si>
  <si>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</si>
  <si>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</si>
  <si>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</si>
  <si>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</si>
  <si>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</si>
  <si>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</si>
  <si>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</si>
  <si>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</si>
  <si>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</si>
  <si>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</si>
  <si>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</si>
  <si>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</si>
  <si>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</si>
  <si>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</si>
  <si>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</si>
  <si>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</si>
  <si>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</si>
  <si>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</si>
  <si>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</si>
  <si>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</si>
  <si>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</si>
  <si>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</si>
  <si>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</si>
  <si>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</si>
  <si>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</si>
  <si>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</si>
  <si>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</si>
  <si>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</si>
  <si>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</si>
  <si>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</si>
  <si>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</si>
  <si>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</si>
  <si>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</si>
  <si>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</si>
  <si>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</si>
  <si>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</si>
  <si>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</si>
  <si>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</si>
  <si>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</si>
  <si>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</si>
  <si>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</si>
  <si>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</si>
  <si>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</si>
  <si>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</si>
  <si>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</si>
  <si>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</si>
  <si>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</si>
  <si>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</si>
  <si>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</si>
  <si>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</si>
  <si>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</si>
  <si>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</si>
  <si>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</si>
  <si>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</si>
  <si>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</si>
  <si>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</si>
  <si>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</si>
  <si>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</si>
  <si>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</si>
  <si>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</si>
  <si>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</si>
  <si>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</si>
  <si>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</si>
  <si>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</si>
  <si>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</si>
  <si>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</si>
  <si>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</si>
  <si>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</si>
  <si>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</si>
  <si>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</si>
  <si>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</si>
  <si>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</si>
  <si>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</si>
  <si>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</si>
  <si>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</si>
  <si>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</si>
  <si>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</si>
  <si>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</si>
  <si>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</si>
  <si>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</si>
  <si>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</si>
  <si>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</si>
  <si>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</si>
  <si>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</si>
  <si>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</si>
  <si>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</si>
  <si>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</si>
  <si>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</si>
  <si>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</si>
  <si>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</si>
  <si>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</si>
  <si>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</si>
  <si>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</si>
  <si>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</si>
  <si>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</si>
  <si>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</si>
  <si>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</si>
  <si>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</si>
  <si>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</si>
  <si>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</si>
  <si>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</si>
  <si>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</si>
  <si>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</si>
  <si>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</si>
  <si>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</si>
  <si>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</si>
  <si>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</si>
  <si>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</si>
  <si>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</si>
  <si>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</si>
  <si>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</si>
  <si>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</si>
  <si>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</si>
  <si>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</si>
  <si>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</si>
  <si>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</si>
  <si>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</si>
  <si>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</si>
  <si>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</si>
  <si>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</si>
  <si>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</si>
  <si>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</si>
  <si>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</si>
  <si>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</si>
  <si>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</si>
  <si>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</si>
  <si>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</si>
  <si>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</si>
  <si>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</si>
  <si>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</si>
  <si>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</si>
  <si>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</si>
  <si>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</si>
  <si>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</si>
  <si>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</si>
  <si>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</si>
  <si>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</si>
  <si>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</si>
  <si>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</si>
  <si>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</si>
  <si>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</si>
  <si>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</si>
  <si>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</si>
  <si>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</si>
  <si>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</si>
  <si>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</si>
  <si>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</si>
  <si>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</si>
  <si>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</si>
  <si>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</si>
  <si>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</si>
  <si>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</si>
  <si>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</si>
  <si>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</si>
  <si>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</si>
  <si>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</si>
  <si>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</si>
  <si>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</si>
  <si>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</si>
  <si>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</si>
  <si>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</si>
  <si>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</si>
  <si>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</si>
  <si>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</si>
  <si>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</si>
  <si>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</si>
  <si>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</si>
  <si>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</si>
  <si>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</si>
  <si>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</si>
  <si>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</si>
  <si>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</si>
  <si>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</si>
  <si>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</si>
  <si>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</si>
  <si>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</si>
  <si>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</si>
  <si>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</si>
  <si>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</si>
  <si>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</si>
  <si>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</si>
  <si>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</si>
  <si>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</si>
  <si>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</si>
  <si>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</si>
  <si>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</si>
  <si>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</si>
  <si>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</si>
  <si>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</si>
  <si>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</si>
  <si>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</si>
  <si>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</si>
  <si>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</si>
  <si>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</si>
  <si>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</si>
  <si>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</si>
  <si>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</si>
  <si>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</si>
  <si>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</si>
  <si>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</si>
  <si>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</si>
  <si>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</si>
  <si>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</si>
  <si>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</si>
  <si>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</si>
  <si>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</si>
  <si>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</si>
  <si>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</si>
  <si>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</si>
  <si>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</si>
  <si>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</si>
  <si>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</si>
  <si>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</si>
  <si>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</si>
  <si>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</si>
  <si>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</si>
  <si>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</si>
  <si>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</si>
  <si>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</si>
  <si>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</si>
  <si>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</si>
  <si>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</si>
  <si>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</si>
  <si>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</si>
  <si>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</si>
  <si>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</si>
  <si>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</si>
  <si>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</si>
  <si>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</si>
  <si>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</si>
  <si>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</si>
  <si>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</si>
  <si>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</si>
  <si>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</si>
  <si>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</si>
  <si>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</si>
  <si>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</si>
  <si>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</si>
  <si>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</si>
  <si>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</si>
  <si>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</si>
  <si>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</si>
  <si>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</si>
  <si>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</si>
  <si>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</si>
  <si>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</si>
  <si>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</si>
  <si>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</si>
  <si>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</si>
  <si>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</si>
  <si>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</si>
  <si>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</si>
  <si>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</si>
  <si>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</si>
  <si>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</si>
  <si>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</si>
  <si>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</si>
  <si>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</si>
  <si>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</si>
  <si>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</si>
  <si>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</si>
  <si>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</si>
  <si>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</si>
  <si>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</si>
  <si>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</si>
  <si>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</si>
  <si>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</si>
  <si>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</si>
  <si>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</si>
  <si>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</si>
  <si>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</si>
  <si>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</si>
  <si>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</si>
  <si>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</si>
  <si>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</si>
  <si>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</si>
  <si>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</si>
  <si>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</si>
  <si>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</si>
  <si>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</si>
  <si>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</si>
  <si>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</si>
  <si>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</si>
  <si>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</si>
  <si>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</si>
  <si>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</si>
  <si>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</si>
  <si>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</si>
  <si>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</si>
  <si>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</si>
  <si>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</si>
  <si>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</si>
  <si>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</si>
  <si>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</si>
  <si>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</si>
  <si>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</si>
  <si>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Train was cut out by message from dispatch system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</si>
  <si>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</si>
  <si>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</si>
  <si>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</si>
  <si>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</si>
  <si>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</si>
  <si>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</si>
  <si>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</si>
  <si>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</si>
  <si>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</si>
  <si>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</si>
  <si>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</si>
  <si>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</si>
  <si>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</si>
  <si>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</si>
  <si>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</si>
  <si>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</si>
  <si>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</si>
  <si>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</si>
  <si>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</si>
  <si>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</si>
  <si>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</si>
  <si>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</si>
  <si>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</si>
  <si>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</si>
  <si>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</si>
  <si>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</si>
  <si>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</si>
  <si>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</si>
  <si>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</si>
  <si>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</si>
  <si>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</si>
  <si>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</si>
  <si>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</si>
  <si>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</si>
  <si>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</si>
  <si>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</si>
  <si>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</si>
  <si>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</si>
  <si>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</si>
  <si>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</si>
  <si>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</si>
  <si>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</si>
  <si>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</si>
  <si>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</si>
  <si>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</si>
  <si>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</si>
  <si>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</si>
  <si>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</si>
  <si>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</si>
  <si>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</si>
  <si>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</si>
  <si>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</si>
  <si>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</si>
  <si>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</si>
  <si>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</si>
  <si>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</si>
  <si>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</si>
  <si>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</si>
  <si>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</si>
  <si>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</si>
  <si>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</si>
  <si>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</si>
  <si>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</si>
  <si>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</si>
  <si>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</si>
  <si>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</si>
  <si>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</si>
  <si>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</si>
  <si>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</si>
  <si>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</si>
  <si>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</si>
  <si>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</si>
  <si>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</si>
  <si>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</si>
  <si>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</si>
  <si>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</si>
  <si>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</si>
  <si>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</si>
  <si>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</si>
  <si>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</si>
  <si>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</si>
  <si>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</si>
  <si>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</si>
  <si>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</si>
  <si>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</si>
  <si>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</si>
  <si>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</si>
  <si>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</si>
  <si>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</si>
  <si>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</si>
  <si>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</si>
  <si>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</si>
  <si>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</si>
  <si>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</si>
  <si>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</si>
  <si>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</si>
  <si>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</si>
  <si>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</si>
  <si>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</si>
  <si>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</si>
  <si>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</si>
  <si>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</si>
  <si>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</si>
  <si>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</si>
  <si>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</si>
  <si>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</si>
  <si>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</si>
  <si>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</si>
  <si>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</si>
  <si>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</si>
  <si>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</si>
  <si>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</si>
  <si>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</si>
  <si>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</si>
  <si>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</si>
  <si>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</si>
  <si>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</si>
  <si>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</si>
  <si>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</si>
  <si>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</si>
  <si>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</si>
  <si>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</si>
  <si>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</si>
  <si>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</si>
  <si>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</si>
  <si>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</si>
  <si>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</si>
  <si>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</si>
  <si>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</si>
  <si>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</si>
  <si>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</si>
  <si>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</si>
  <si>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</si>
  <si>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</si>
  <si>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</si>
  <si>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</si>
  <si>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</si>
  <si>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</si>
  <si>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</si>
  <si>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</si>
  <si>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</si>
  <si>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</si>
  <si>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</si>
  <si>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</si>
  <si>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</si>
  <si>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</si>
  <si>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</si>
  <si>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</si>
  <si>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</si>
  <si>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</si>
  <si>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</si>
  <si>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</si>
  <si>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</si>
  <si>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</si>
  <si>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</si>
  <si>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</si>
  <si>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</si>
  <si>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</si>
  <si>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</si>
  <si>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</si>
  <si>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</si>
  <si>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</si>
  <si>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</si>
  <si>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</si>
  <si>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</si>
  <si>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</si>
  <si>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</si>
  <si>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</si>
  <si>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</si>
  <si>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</si>
  <si>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</si>
  <si>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</si>
  <si>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</si>
  <si>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</si>
  <si>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</si>
  <si>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</si>
  <si>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</si>
  <si>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</si>
  <si>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</si>
  <si>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</si>
  <si>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</si>
  <si>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</si>
  <si>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</si>
  <si>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</si>
  <si>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</si>
  <si>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</si>
  <si>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</si>
  <si>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</si>
  <si>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</si>
  <si>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</si>
  <si>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</si>
  <si>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</si>
  <si>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</si>
  <si>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</si>
  <si>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</si>
  <si>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</si>
  <si>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</si>
  <si>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</si>
  <si>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</si>
  <si>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</si>
  <si>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</si>
  <si>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</si>
  <si>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</si>
  <si>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</si>
  <si>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</si>
  <si>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</si>
  <si>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</si>
  <si>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</si>
  <si>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</si>
  <si>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</si>
  <si>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</si>
  <si>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</si>
  <si>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</si>
  <si>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</si>
  <si>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</si>
  <si>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</si>
  <si>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</si>
  <si>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</si>
  <si>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</si>
  <si>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</si>
  <si>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</si>
  <si>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</si>
  <si>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</si>
  <si>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</si>
  <si>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</si>
  <si>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</si>
  <si>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</si>
  <si>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</si>
  <si>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</si>
  <si>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</si>
  <si>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</si>
  <si>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</si>
  <si>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</si>
  <si>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</si>
  <si>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</si>
  <si>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</si>
  <si>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</si>
  <si>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</si>
  <si>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</si>
  <si>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</si>
  <si>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</si>
  <si>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</si>
  <si>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</si>
  <si>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</si>
  <si>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</si>
  <si>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</si>
  <si>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</si>
  <si>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</si>
  <si>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</si>
  <si>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</si>
  <si>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</si>
  <si>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</si>
  <si>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</si>
  <si>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</si>
  <si>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</si>
  <si>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</si>
  <si>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</si>
  <si>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</si>
  <si>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</si>
  <si>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</si>
  <si>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</si>
  <si>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</si>
  <si>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</si>
  <si>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</si>
  <si>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</si>
  <si>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</si>
  <si>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</si>
  <si>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</si>
  <si>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</si>
  <si>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</si>
  <si>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</si>
  <si>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</si>
  <si>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</si>
  <si>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</si>
  <si>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</si>
  <si>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</si>
  <si>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</si>
  <si>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</si>
  <si>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</si>
  <si>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</si>
  <si>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</si>
  <si>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</si>
  <si>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</si>
  <si>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</si>
  <si>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</si>
  <si>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</si>
  <si>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</si>
  <si>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</si>
  <si>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</si>
  <si>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</si>
  <si>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</si>
  <si>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</si>
  <si>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</si>
  <si>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</si>
  <si>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</si>
  <si>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</si>
  <si>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</si>
  <si>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</si>
  <si>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</si>
  <si>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</si>
  <si>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</si>
  <si>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</si>
  <si>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</si>
  <si>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</si>
  <si>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</si>
  <si>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</si>
  <si>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</si>
  <si>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</si>
  <si>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</si>
  <si>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</si>
  <si>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</si>
  <si>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</si>
  <si>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</si>
  <si>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</si>
  <si>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</si>
  <si>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</si>
  <si>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</si>
  <si>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</si>
  <si>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</si>
  <si>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</si>
  <si>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</si>
  <si>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</si>
  <si>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</si>
  <si>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</si>
  <si>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</si>
  <si>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</si>
  <si>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</si>
  <si>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</si>
  <si>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</si>
  <si>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</si>
  <si>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</si>
  <si>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</si>
  <si>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</si>
  <si>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</si>
  <si>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</si>
  <si>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</si>
  <si>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</si>
  <si>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</si>
  <si>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</si>
  <si>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</si>
  <si>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</si>
  <si>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</si>
  <si>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</si>
  <si>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</si>
  <si>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</si>
  <si>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</si>
  <si>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</si>
  <si>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</si>
  <si>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</si>
  <si>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</si>
  <si>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</si>
  <si>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</si>
  <si>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</si>
  <si>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</si>
  <si>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</si>
  <si>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</si>
  <si>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</si>
  <si>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</si>
  <si>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</si>
  <si>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</si>
  <si>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</si>
  <si>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</si>
  <si>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</si>
  <si>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</si>
  <si>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</si>
  <si>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</si>
  <si>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</si>
  <si>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</si>
  <si>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</si>
  <si>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</si>
  <si>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</si>
  <si>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</si>
  <si>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</si>
  <si>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</si>
  <si>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</si>
  <si>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</si>
  <si>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</si>
  <si>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</si>
  <si>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</si>
  <si>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</si>
  <si>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</si>
  <si>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</si>
  <si>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</si>
  <si>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</si>
  <si>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</si>
  <si>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</si>
  <si>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</si>
  <si>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</si>
  <si>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</si>
  <si>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</si>
  <si>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</si>
  <si>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</si>
  <si>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</si>
  <si>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</si>
  <si>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</si>
  <si>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</si>
  <si>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</si>
  <si>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</si>
  <si>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</si>
  <si>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</si>
  <si>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</si>
  <si>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</si>
  <si>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</si>
  <si>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</si>
  <si>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</si>
  <si>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</si>
  <si>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</si>
  <si>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</si>
  <si>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</si>
  <si>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</si>
  <si>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</si>
  <si>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</si>
  <si>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</si>
  <si>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</si>
  <si>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</si>
  <si>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</si>
  <si>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</si>
  <si>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</si>
  <si>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</si>
  <si>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</si>
  <si>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</si>
  <si>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</si>
  <si>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</si>
  <si>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</si>
  <si>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</si>
  <si>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</si>
  <si>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</si>
  <si>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</si>
  <si>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</si>
  <si>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</si>
  <si>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</si>
  <si>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</si>
  <si>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</si>
  <si>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</si>
  <si>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</si>
  <si>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</si>
  <si>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</si>
  <si>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</si>
  <si>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</si>
  <si>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</si>
  <si>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</si>
  <si>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</si>
  <si>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</si>
  <si>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</si>
  <si>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</si>
  <si>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</si>
  <si>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</si>
  <si>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</si>
  <si>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</si>
  <si>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</si>
  <si>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</si>
  <si>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</si>
  <si>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</si>
  <si>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</si>
  <si>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</si>
  <si>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</si>
  <si>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</si>
  <si>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</si>
  <si>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</si>
  <si>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</si>
  <si>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</si>
  <si>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</si>
  <si>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</si>
  <si>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</si>
  <si>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</si>
  <si>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</si>
  <si>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</si>
  <si>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</si>
  <si>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</si>
  <si>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</si>
  <si>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</si>
  <si>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</si>
  <si>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</si>
  <si>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</si>
  <si>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</si>
  <si>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</si>
  <si>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</si>
  <si>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</si>
  <si>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</si>
  <si>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</si>
  <si>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</si>
  <si>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</si>
  <si>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</si>
  <si>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</si>
  <si>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</si>
  <si>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</si>
  <si>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</si>
  <si>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</si>
  <si>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</si>
  <si>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</si>
  <si>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</si>
  <si>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</si>
  <si>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</si>
  <si>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</si>
  <si>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</si>
  <si>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</si>
  <si>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</si>
  <si>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</si>
  <si>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</si>
  <si>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</si>
  <si>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</si>
  <si>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</si>
  <si>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</si>
  <si>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</si>
  <si>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</si>
  <si>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</si>
  <si>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</si>
  <si>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</si>
  <si>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</si>
  <si>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</si>
  <si>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</si>
  <si>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</si>
  <si>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</si>
  <si>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</si>
  <si>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</si>
  <si>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</si>
  <si>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</si>
  <si>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</si>
  <si>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</si>
  <si>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</si>
  <si>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</si>
  <si>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</si>
  <si>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</si>
  <si>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</si>
  <si>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</si>
  <si>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</si>
  <si>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</si>
  <si>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</si>
  <si>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</si>
  <si>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</si>
  <si>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</si>
  <si>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</si>
  <si>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</si>
  <si>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</si>
  <si>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</si>
  <si>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</si>
  <si>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</si>
  <si>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</si>
  <si>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</si>
  <si>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</si>
  <si>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</si>
  <si>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</si>
  <si>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</si>
  <si>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</si>
  <si>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</si>
  <si>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</si>
  <si>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</si>
  <si>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</si>
  <si>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</si>
  <si>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</si>
  <si>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</si>
  <si>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</si>
  <si>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</si>
  <si>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</si>
  <si>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</si>
  <si>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</si>
  <si>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</si>
  <si>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</si>
  <si>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</si>
  <si>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</si>
  <si>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</si>
  <si>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</si>
  <si>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</si>
  <si>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</si>
  <si>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</si>
  <si>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</si>
  <si>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</si>
  <si>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</si>
  <si>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</si>
  <si>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</si>
  <si>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</si>
  <si>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</si>
  <si>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</si>
  <si>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</si>
  <si>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</si>
  <si>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</si>
  <si>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</si>
  <si>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</si>
  <si>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</si>
  <si>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</si>
  <si>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</si>
  <si>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</si>
  <si>
    <t>101-18</t>
  </si>
  <si>
    <t>102-18</t>
  </si>
  <si>
    <t>103-18</t>
  </si>
  <si>
    <t>104-18</t>
  </si>
  <si>
    <t>105-18</t>
  </si>
  <si>
    <t>106-18</t>
  </si>
  <si>
    <t>107-18</t>
  </si>
  <si>
    <t>108-18</t>
  </si>
  <si>
    <t>109-18</t>
  </si>
  <si>
    <t>110-18</t>
  </si>
  <si>
    <t>111-18</t>
  </si>
  <si>
    <t>112-18</t>
  </si>
  <si>
    <t>113-18</t>
  </si>
  <si>
    <t>114-18</t>
  </si>
  <si>
    <t>115-18</t>
  </si>
  <si>
    <t>116-18</t>
  </si>
  <si>
    <t>117-18</t>
  </si>
  <si>
    <t>118-18</t>
  </si>
  <si>
    <t>119-18</t>
  </si>
  <si>
    <t>120-18</t>
  </si>
  <si>
    <t>121-18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</si>
  <si>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</si>
  <si>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</si>
  <si>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</si>
  <si>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</si>
  <si>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</si>
  <si>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</si>
  <si>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</si>
  <si>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</si>
  <si>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</si>
  <si>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131-18</t>
  </si>
  <si>
    <t>132-18</t>
  </si>
  <si>
    <t>133-18</t>
  </si>
  <si>
    <t>134-18</t>
  </si>
  <si>
    <t>135-18</t>
  </si>
  <si>
    <t>136-18</t>
  </si>
  <si>
    <t>137-18</t>
  </si>
  <si>
    <t>138-18</t>
  </si>
  <si>
    <t>139-18</t>
  </si>
  <si>
    <t>140-18</t>
  </si>
  <si>
    <t>141-18</t>
  </si>
  <si>
    <t>142-18</t>
  </si>
  <si>
    <t>143-18</t>
  </si>
  <si>
    <t>144-18</t>
  </si>
  <si>
    <t>145-18</t>
  </si>
  <si>
    <t>146-18</t>
  </si>
  <si>
    <t>147-18</t>
  </si>
  <si>
    <t>148-18</t>
  </si>
  <si>
    <t>149-18</t>
  </si>
  <si>
    <t>150-18</t>
  </si>
  <si>
    <t>151-18</t>
  </si>
  <si>
    <t>152-18</t>
  </si>
  <si>
    <t>153-18</t>
  </si>
  <si>
    <t>155-18</t>
  </si>
  <si>
    <t>157-18</t>
  </si>
  <si>
    <t>158-18</t>
  </si>
  <si>
    <t>159-18</t>
  </si>
  <si>
    <t>160-18</t>
  </si>
  <si>
    <t>161-18</t>
  </si>
  <si>
    <t>163-18</t>
  </si>
  <si>
    <t>165-18</t>
  </si>
  <si>
    <t>166-18</t>
  </si>
  <si>
    <t>167-18</t>
  </si>
  <si>
    <t>168-18</t>
  </si>
  <si>
    <t>170-18</t>
  </si>
  <si>
    <t>171-18</t>
  </si>
  <si>
    <t>172-18</t>
  </si>
  <si>
    <t>173-18</t>
  </si>
  <si>
    <t>176-18</t>
  </si>
  <si>
    <t>177-18</t>
  </si>
  <si>
    <t>178-18</t>
  </si>
  <si>
    <t>179-18</t>
  </si>
  <si>
    <t>180-18</t>
  </si>
  <si>
    <t>181-18</t>
  </si>
  <si>
    <t>182-18</t>
  </si>
  <si>
    <t>183-18</t>
  </si>
  <si>
    <t>184-18</t>
  </si>
  <si>
    <t>185-18</t>
  </si>
  <si>
    <t>186-18</t>
  </si>
  <si>
    <t>187-18</t>
  </si>
  <si>
    <t>188-18</t>
  </si>
  <si>
    <t>189-18</t>
  </si>
  <si>
    <t>191-18</t>
  </si>
  <si>
    <t>193-18</t>
  </si>
  <si>
    <t>194-18</t>
  </si>
  <si>
    <t>195-18</t>
  </si>
  <si>
    <t>196-18</t>
  </si>
  <si>
    <t>197-18</t>
  </si>
  <si>
    <t>198-18</t>
  </si>
  <si>
    <t>200-18</t>
  </si>
  <si>
    <t>201-18</t>
  </si>
  <si>
    <t>202-18</t>
  </si>
  <si>
    <t>203-18</t>
  </si>
  <si>
    <t>204-18</t>
  </si>
  <si>
    <t>205-18</t>
  </si>
  <si>
    <t>207-18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</si>
  <si>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</si>
  <si>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</si>
  <si>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</si>
  <si>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</si>
  <si>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</si>
  <si>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</si>
  <si>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</si>
  <si>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</si>
  <si>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217-18</t>
  </si>
  <si>
    <t>218-18</t>
  </si>
  <si>
    <t>219-18</t>
  </si>
  <si>
    <t>220-18</t>
  </si>
  <si>
    <t>221-18</t>
  </si>
  <si>
    <t>222-18</t>
  </si>
  <si>
    <t>223-18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</si>
  <si>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</si>
  <si>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</si>
  <si>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</si>
  <si>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</si>
  <si>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</si>
  <si>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</si>
  <si>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</si>
  <si>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</si>
  <si>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</si>
  <si>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</si>
  <si>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</si>
  <si>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</si>
  <si>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</si>
  <si>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</si>
  <si>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</si>
  <si>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</si>
  <si>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</si>
  <si>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</si>
  <si>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</si>
  <si>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</si>
  <si>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</si>
  <si>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Routing at DUS 2N (signal was at STOP), train ran in ATC from DUS to 38th</t>
  </si>
  <si>
    <t>Form C at Ulster, train ran in ATC remainder of trip</t>
  </si>
  <si>
    <t>Premature downgrade at EC0629XH 68-2T 2S, ran in ATC remainder of trip</t>
  </si>
  <si>
    <t>Aspect of virtual signal was Stop &amp; Proceed, train ran in ATC to get past signal</t>
  </si>
  <si>
    <t>Yellow fence after going active (in middle of a PTC block). Ran in ATC to keep schedule.</t>
  </si>
  <si>
    <t>PTC Run Count (2016-05-18)</t>
  </si>
  <si>
    <t>101-19</t>
  </si>
  <si>
    <t>102-19</t>
  </si>
  <si>
    <t>103-19</t>
  </si>
  <si>
    <t>104-19</t>
  </si>
  <si>
    <t>105-19</t>
  </si>
  <si>
    <t>106-19</t>
  </si>
  <si>
    <t>107-19</t>
  </si>
  <si>
    <t>108-19</t>
  </si>
  <si>
    <t>109-19</t>
  </si>
  <si>
    <t>110-19</t>
  </si>
  <si>
    <t>111-19</t>
  </si>
  <si>
    <t>112-19</t>
  </si>
  <si>
    <t>113-19</t>
  </si>
  <si>
    <t>114-19</t>
  </si>
  <si>
    <t>115-19</t>
  </si>
  <si>
    <t>116-19</t>
  </si>
  <si>
    <t>117-19</t>
  </si>
  <si>
    <t>118-19</t>
  </si>
  <si>
    <t>119-19</t>
  </si>
  <si>
    <t>120-19</t>
  </si>
  <si>
    <t>121-19</t>
  </si>
  <si>
    <t>122-19</t>
  </si>
  <si>
    <t>123-19</t>
  </si>
  <si>
    <t>124-19</t>
  </si>
  <si>
    <t>125-19</t>
  </si>
  <si>
    <t>126-19</t>
  </si>
  <si>
    <t>127-19</t>
  </si>
  <si>
    <t>128-19</t>
  </si>
  <si>
    <t>129-19</t>
  </si>
  <si>
    <t>130-19</t>
  </si>
  <si>
    <t>131-19</t>
  </si>
  <si>
    <t>132-19</t>
  </si>
  <si>
    <t>133-19</t>
  </si>
  <si>
    <t>134-19</t>
  </si>
  <si>
    <t>135-19</t>
  </si>
  <si>
    <t>136-19</t>
  </si>
  <si>
    <t>137-19</t>
  </si>
  <si>
    <t>138-19</t>
  </si>
  <si>
    <t>139-19</t>
  </si>
  <si>
    <t>140-19</t>
  </si>
  <si>
    <t>141-19</t>
  </si>
  <si>
    <t>142-19</t>
  </si>
  <si>
    <t>143-19</t>
  </si>
  <si>
    <t>144-19</t>
  </si>
  <si>
    <t>145-19</t>
  </si>
  <si>
    <t>146-19</t>
  </si>
  <si>
    <t>147-19</t>
  </si>
  <si>
    <t>148-19</t>
  </si>
  <si>
    <t>149-19</t>
  </si>
  <si>
    <t>150-19</t>
  </si>
  <si>
    <t>151-19</t>
  </si>
  <si>
    <t>152-19</t>
  </si>
  <si>
    <t>153-19</t>
  </si>
  <si>
    <t>154-19</t>
  </si>
  <si>
    <t>155-19</t>
  </si>
  <si>
    <t>156-19</t>
  </si>
  <si>
    <t>157-19</t>
  </si>
  <si>
    <t>159-19</t>
  </si>
  <si>
    <t>160-19</t>
  </si>
  <si>
    <t>161-19</t>
  </si>
  <si>
    <t>162-19</t>
  </si>
  <si>
    <t>163-19</t>
  </si>
  <si>
    <t>164-19</t>
  </si>
  <si>
    <t>165-19</t>
  </si>
  <si>
    <t>166-19</t>
  </si>
  <si>
    <t>167-19</t>
  </si>
  <si>
    <t>168-19</t>
  </si>
  <si>
    <t>170-19</t>
  </si>
  <si>
    <t>173-19</t>
  </si>
  <si>
    <t>174-19</t>
  </si>
  <si>
    <t>177-19</t>
  </si>
  <si>
    <t>178-19</t>
  </si>
  <si>
    <t>179-19</t>
  </si>
  <si>
    <t>180-19</t>
  </si>
  <si>
    <t>181-19</t>
  </si>
  <si>
    <t>182-19</t>
  </si>
  <si>
    <t>183-19</t>
  </si>
  <si>
    <t>184-19</t>
  </si>
  <si>
    <t>185-19</t>
  </si>
  <si>
    <t>186-19</t>
  </si>
  <si>
    <t>187-19</t>
  </si>
  <si>
    <t>188-19</t>
  </si>
  <si>
    <t>189-19</t>
  </si>
  <si>
    <t>191-19</t>
  </si>
  <si>
    <t>192-19</t>
  </si>
  <si>
    <t>193-19</t>
  </si>
  <si>
    <t>194-19</t>
  </si>
  <si>
    <t>195-19</t>
  </si>
  <si>
    <t>196-19</t>
  </si>
  <si>
    <t>197-19</t>
  </si>
  <si>
    <t>199-19</t>
  </si>
  <si>
    <t>200-19</t>
  </si>
  <si>
    <t>201-19</t>
  </si>
  <si>
    <t>202-19</t>
  </si>
  <si>
    <t>203-19</t>
  </si>
  <si>
    <t>205-19</t>
  </si>
  <si>
    <t>206-19</t>
  </si>
  <si>
    <t>207-19</t>
  </si>
  <si>
    <t>208-19</t>
  </si>
  <si>
    <t>209-19</t>
  </si>
  <si>
    <t>210-19</t>
  </si>
  <si>
    <t>211-19</t>
  </si>
  <si>
    <t>212-19</t>
  </si>
  <si>
    <t>213-19</t>
  </si>
  <si>
    <t>214-19</t>
  </si>
  <si>
    <t>215-19</t>
  </si>
  <si>
    <t>216-19</t>
  </si>
  <si>
    <t>217-19</t>
  </si>
  <si>
    <t>218-19</t>
  </si>
  <si>
    <t>219-19</t>
  </si>
  <si>
    <t>221-19</t>
  </si>
  <si>
    <t>222-19</t>
  </si>
  <si>
    <t>223-19</t>
  </si>
  <si>
    <t>224-19</t>
  </si>
  <si>
    <t>225-19</t>
  </si>
  <si>
    <t>226-19</t>
  </si>
  <si>
    <t>227-19</t>
  </si>
  <si>
    <t>228-19</t>
  </si>
  <si>
    <t>229-19</t>
  </si>
  <si>
    <t>230-19</t>
  </si>
  <si>
    <t>231-19</t>
  </si>
  <si>
    <t>232-19</t>
  </si>
  <si>
    <t>233-19</t>
  </si>
  <si>
    <t>234-19</t>
  </si>
  <si>
    <t>235-19</t>
  </si>
  <si>
    <t>236-19</t>
  </si>
  <si>
    <t>237-19</t>
  </si>
  <si>
    <t>238-19</t>
  </si>
  <si>
    <t>239-19</t>
  </si>
  <si>
    <t>240-19</t>
  </si>
  <si>
    <t>241-19</t>
  </si>
  <si>
    <t>242-19</t>
  </si>
  <si>
    <t>243-19</t>
  </si>
  <si>
    <t>244-19</t>
  </si>
  <si>
    <t>Routing at 40th (2N not cleared, switch not aligned safely)</t>
  </si>
  <si>
    <t>Form C at Chambers</t>
  </si>
  <si>
    <t>Routing at 40th (4S not cleared, switch not aligned safely)</t>
  </si>
  <si>
    <t>Routing at DUS (4N not cleared)</t>
  </si>
  <si>
    <t>Wheel tach stuck at zero</t>
  </si>
  <si>
    <t>PTC Run Count (2016-05-19)</t>
  </si>
  <si>
    <t>PTC Consecutive Train Runs without Critical Anomaly</t>
  </si>
  <si>
    <t>4041/4042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</si>
</sst>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6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right" vertical="center"/>
    </xf>
    <xf numFmtId="0" fontId="0" fillId="0" borderId="14" xfId="0" applyFill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0" fillId="0" borderId="15" xfId="0" applyFill="1" applyBorder="1" applyAlignment="1">
      <alignment horizontal="right" vertical="center"/>
    </xf>
    <xf numFmtId="0" fontId="0" fillId="0" borderId="1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0" xfId="0" applyAlignment="1"/>
    <xf numFmtId="0" fontId="0" fillId="0" borderId="18" xfId="0" applyFill="1" applyBorder="1"/>
    <xf numFmtId="1" fontId="0" fillId="0" borderId="18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5" xfId="0" applyNumberFormat="1" applyBorder="1"/>
  </cellXfs>
  <cellStyles count="2">
    <cellStyle name="Normal" xfId="0" builtinId="0"/>
    <cellStyle name="Percent" xfId="1" builtinId="5"/>
  </cellStyles>
  <dxfs count="476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_2" connectionId="1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enver Train Runs 04122016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Denver Train Runs 04122016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Denver Train Runs 04122016" connectionId="1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Denver Train Runs 04122016" connectionId="1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Denver Train Runs 04122016" connectionId="1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_1" connectionId="1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" connectionId="1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_1" connectionId="1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tabSelected="1" workbookViewId="0">
      <selection activeCell="D9" sqref="D9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46" t="s">
        <v>38</v>
      </c>
      <c r="B1" s="46" t="s">
        <v>39</v>
      </c>
      <c r="C1" s="46" t="s">
        <v>40</v>
      </c>
      <c r="D1" s="46" t="s">
        <v>41</v>
      </c>
      <c r="E1" s="46" t="s">
        <v>42</v>
      </c>
    </row>
    <row r="2" spans="1:5" x14ac:dyDescent="0.25">
      <c r="A2" s="43">
        <v>42496</v>
      </c>
      <c r="B2" s="43">
        <v>42502</v>
      </c>
      <c r="C2" s="35">
        <v>1008</v>
      </c>
      <c r="D2" s="35">
        <v>40</v>
      </c>
      <c r="E2" s="44">
        <f>C2/(SUM(C2:D2))</f>
        <v>0.96183206106870234</v>
      </c>
    </row>
    <row r="3" spans="1:5" x14ac:dyDescent="0.25">
      <c r="A3" s="43">
        <v>42503</v>
      </c>
      <c r="B3" s="43">
        <v>42509</v>
      </c>
      <c r="C3" s="75">
        <f>SUM('Daily Summary'!C10:C16)</f>
        <v>911</v>
      </c>
      <c r="D3" s="35">
        <f>SUM('Daily Summary'!C129,'Daily Summary'!C121,'Daily Summary'!C113,'Daily Summary'!C105,'Daily Summary'!C97,'Daily Summary'!C89,'Daily Summary'!C81)</f>
        <v>61</v>
      </c>
      <c r="E3" s="44">
        <f>C3/(SUM(C3:D3))</f>
        <v>0.93724279835390945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2" t="str">
        <f>"Eagle P3 System Performance - "&amp;TEXT(J3,"YYYY-MM-DD")</f>
        <v>Eagle P3 System Performance - 2016-05-10</v>
      </c>
      <c r="B1" s="72"/>
      <c r="C1" s="72"/>
      <c r="D1" s="72"/>
      <c r="E1" s="72"/>
      <c r="F1" s="7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1084</v>
      </c>
      <c r="B3" s="6">
        <v>4028</v>
      </c>
      <c r="C3" s="18">
        <v>42502.2109837963</v>
      </c>
      <c r="D3" s="19">
        <v>42502.216412037036</v>
      </c>
      <c r="E3" s="13" t="s">
        <v>30</v>
      </c>
      <c r="F3" s="16">
        <v>5.428240736364387E-3</v>
      </c>
      <c r="G3" s="10" t="s">
        <v>1220</v>
      </c>
      <c r="J3" s="20">
        <v>42500</v>
      </c>
      <c r="K3" s="21"/>
      <c r="L3" s="73" t="s">
        <v>3</v>
      </c>
      <c r="M3" s="73"/>
      <c r="N3" s="74"/>
    </row>
    <row r="4" spans="1:65" s="2" customFormat="1" ht="15.75" thickBot="1" x14ac:dyDescent="0.3">
      <c r="A4" s="6" t="s">
        <v>1175</v>
      </c>
      <c r="B4" s="6">
        <v>4025</v>
      </c>
      <c r="C4" s="18">
        <v>42502.656307870369</v>
      </c>
      <c r="D4" s="19">
        <v>42502.662777777776</v>
      </c>
      <c r="E4" s="13" t="s">
        <v>26</v>
      </c>
      <c r="F4" s="16">
        <v>6.4699074064265005E-3</v>
      </c>
      <c r="G4" s="10" t="s">
        <v>1225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1185</v>
      </c>
      <c r="B5" s="6">
        <v>4010</v>
      </c>
      <c r="C5" s="18">
        <v>42502.748541666668</v>
      </c>
      <c r="D5" s="19">
        <v>42502.780266203707</v>
      </c>
      <c r="E5" s="13" t="s">
        <v>632</v>
      </c>
      <c r="F5" s="15">
        <v>3.1724537038826384E-2</v>
      </c>
      <c r="G5" s="10" t="s">
        <v>1221</v>
      </c>
      <c r="J5" s="22" t="s">
        <v>7</v>
      </c>
      <c r="K5" s="24">
        <f>COUNTA(F3:F987)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1089</v>
      </c>
      <c r="B6" s="6">
        <v>4014</v>
      </c>
      <c r="C6" s="18">
        <v>42502.206296296295</v>
      </c>
      <c r="D6" s="19">
        <v>42502.235486111109</v>
      </c>
      <c r="E6" s="13" t="s">
        <v>28</v>
      </c>
      <c r="F6" s="16">
        <v>2.9189814813435078E-2</v>
      </c>
      <c r="G6" s="10" t="s">
        <v>488</v>
      </c>
      <c r="J6" s="22" t="s">
        <v>15</v>
      </c>
      <c r="K6" s="24">
        <f>K5-SUM(K8:K9)</f>
        <v>134</v>
      </c>
      <c r="L6" s="25">
        <v>44.467661691188411</v>
      </c>
      <c r="M6" s="25">
        <v>34.116666658082977</v>
      </c>
      <c r="N6" s="25">
        <v>114.299999991199</v>
      </c>
    </row>
    <row r="7" spans="1:65" s="2" customFormat="1" x14ac:dyDescent="0.25">
      <c r="A7" s="6" t="s">
        <v>1184</v>
      </c>
      <c r="B7" s="6">
        <v>4009</v>
      </c>
      <c r="C7" s="18">
        <v>42502.712488425925</v>
      </c>
      <c r="D7" s="19">
        <v>42502.744629629633</v>
      </c>
      <c r="E7" s="13" t="s">
        <v>632</v>
      </c>
      <c r="F7" s="15">
        <v>3.2141203708306421E-2</v>
      </c>
      <c r="G7" s="10" t="s">
        <v>486</v>
      </c>
      <c r="J7" s="22" t="s">
        <v>9</v>
      </c>
      <c r="K7" s="29">
        <f>K6/K5</f>
        <v>0.95035460992907805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1170</v>
      </c>
      <c r="B8" s="6">
        <v>4008</v>
      </c>
      <c r="C8" s="18">
        <v>42502.737372685187</v>
      </c>
      <c r="D8" s="19">
        <v>42502.766898148147</v>
      </c>
      <c r="E8" s="13" t="s">
        <v>23</v>
      </c>
      <c r="F8" s="16">
        <v>2.9525462960009463E-2</v>
      </c>
      <c r="G8" s="10" t="s">
        <v>1224</v>
      </c>
      <c r="J8" s="22" t="s">
        <v>16</v>
      </c>
      <c r="K8" s="24">
        <f>COUNTA(G3:G143)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1190</v>
      </c>
      <c r="B9" s="6">
        <v>4018</v>
      </c>
      <c r="C9" s="18">
        <v>42502.747557870367</v>
      </c>
      <c r="D9" s="19">
        <v>42502.77783564815</v>
      </c>
      <c r="E9" s="13" t="s">
        <v>36</v>
      </c>
      <c r="F9" s="16">
        <v>3.0277777783339843E-2</v>
      </c>
      <c r="G9" s="10" t="s">
        <v>1222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1080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47" t="s">
        <v>1081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1082</v>
      </c>
      <c r="B12" s="6">
        <v>4017</v>
      </c>
      <c r="C12" s="18">
        <v>42502.190520833334</v>
      </c>
      <c r="D12" s="18">
        <v>42502.221620370372</v>
      </c>
      <c r="E12" s="6" t="s">
        <v>36</v>
      </c>
      <c r="F12" s="15">
        <v>3.1099537038244307E-2</v>
      </c>
      <c r="G12" s="10"/>
    </row>
    <row r="13" spans="1:65" s="2" customFormat="1" x14ac:dyDescent="0.25">
      <c r="A13" s="6" t="s">
        <v>1083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1085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1086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1087</v>
      </c>
      <c r="B16" s="6">
        <v>4009</v>
      </c>
      <c r="C16" s="18">
        <v>42502.189201388886</v>
      </c>
      <c r="D16" s="18">
        <v>42502.22314814815</v>
      </c>
      <c r="E16" s="6" t="s">
        <v>632</v>
      </c>
      <c r="F16" s="15">
        <v>3.3946759263926651E-2</v>
      </c>
      <c r="G16" s="10"/>
    </row>
    <row r="17" spans="1:7" s="2" customFormat="1" x14ac:dyDescent="0.25">
      <c r="A17" s="6" t="s">
        <v>1088</v>
      </c>
      <c r="B17" s="6">
        <v>4010</v>
      </c>
      <c r="C17" s="18">
        <v>42502.228807870371</v>
      </c>
      <c r="D17" s="18">
        <v>42502.262997685182</v>
      </c>
      <c r="E17" s="6" t="s">
        <v>632</v>
      </c>
      <c r="F17" s="15">
        <v>3.4189814810815733E-2</v>
      </c>
      <c r="G17" s="10"/>
    </row>
    <row r="18" spans="1:7" s="2" customFormat="1" x14ac:dyDescent="0.25">
      <c r="A18" s="6" t="s">
        <v>1090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1091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1092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1093</v>
      </c>
      <c r="B21" s="6">
        <v>4040</v>
      </c>
      <c r="C21" s="18">
        <v>42502.226736111108</v>
      </c>
      <c r="D21" s="18">
        <v>42502.253969907404</v>
      </c>
      <c r="E21" s="6" t="s">
        <v>37</v>
      </c>
      <c r="F21" s="15">
        <v>2.7233796296059154E-2</v>
      </c>
      <c r="G21" s="10"/>
    </row>
    <row r="22" spans="1:7" s="2" customFormat="1" x14ac:dyDescent="0.25">
      <c r="A22" s="6" t="s">
        <v>1094</v>
      </c>
      <c r="B22" s="6">
        <v>4039</v>
      </c>
      <c r="C22" s="18">
        <v>42502.266898148147</v>
      </c>
      <c r="D22" s="18">
        <v>42502.293668981481</v>
      </c>
      <c r="E22" s="6" t="s">
        <v>37</v>
      </c>
      <c r="F22" s="15">
        <v>2.6770833334012423E-2</v>
      </c>
      <c r="G22" s="10"/>
    </row>
    <row r="23" spans="1:7" s="2" customFormat="1" x14ac:dyDescent="0.25">
      <c r="A23" s="6" t="s">
        <v>1095</v>
      </c>
      <c r="B23" s="6">
        <v>4018</v>
      </c>
      <c r="C23" s="18">
        <v>42502.233530092592</v>
      </c>
      <c r="D23" s="18">
        <v>42502.264861111114</v>
      </c>
      <c r="E23" s="6" t="s">
        <v>36</v>
      </c>
      <c r="F23" s="15">
        <v>3.1331018522905651E-2</v>
      </c>
      <c r="G23" s="10"/>
    </row>
    <row r="24" spans="1:7" s="2" customFormat="1" x14ac:dyDescent="0.25">
      <c r="A24" s="6" t="s">
        <v>1096</v>
      </c>
      <c r="B24" s="6">
        <v>4017</v>
      </c>
      <c r="C24" s="18">
        <v>42502.272604166668</v>
      </c>
      <c r="D24" s="18">
        <v>42502.305081018516</v>
      </c>
      <c r="E24" s="6" t="s">
        <v>36</v>
      </c>
      <c r="F24" s="15">
        <v>3.2476851847604848E-2</v>
      </c>
      <c r="G24" s="10"/>
    </row>
    <row r="25" spans="1:7" s="2" customFormat="1" x14ac:dyDescent="0.25">
      <c r="A25" s="6" t="s">
        <v>1097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1098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1099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1100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1101</v>
      </c>
      <c r="B29" s="6">
        <v>4009</v>
      </c>
      <c r="C29" s="18">
        <v>42502.268877314818</v>
      </c>
      <c r="D29" s="18">
        <v>42502.296157407407</v>
      </c>
      <c r="E29" s="6" t="s">
        <v>632</v>
      </c>
      <c r="F29" s="15">
        <v>2.7280092588625848E-2</v>
      </c>
      <c r="G29" s="10"/>
    </row>
    <row r="30" spans="1:7" s="2" customFormat="1" x14ac:dyDescent="0.25">
      <c r="A30" s="6" t="s">
        <v>1102</v>
      </c>
      <c r="B30" s="6">
        <v>4010</v>
      </c>
      <c r="C30" s="18">
        <v>42502.301990740743</v>
      </c>
      <c r="D30" s="18">
        <v>42502.336273148147</v>
      </c>
      <c r="E30" s="6" t="s">
        <v>632</v>
      </c>
      <c r="F30" s="15">
        <v>3.4282407403225079E-2</v>
      </c>
      <c r="G30" s="10"/>
    </row>
    <row r="31" spans="1:7" s="2" customFormat="1" x14ac:dyDescent="0.25">
      <c r="A31" s="6" t="s">
        <v>1103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1104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1105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1106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1107</v>
      </c>
      <c r="B35" s="6">
        <v>4040</v>
      </c>
      <c r="C35" s="18">
        <v>42502.297997685186</v>
      </c>
      <c r="D35" s="18">
        <v>42502.3278587963</v>
      </c>
      <c r="E35" s="6" t="s">
        <v>37</v>
      </c>
      <c r="F35" s="15">
        <v>2.9861111113859806E-2</v>
      </c>
      <c r="G35" s="10"/>
    </row>
    <row r="36" spans="1:7" s="2" customFormat="1" x14ac:dyDescent="0.25">
      <c r="A36" s="6" t="s">
        <v>1108</v>
      </c>
      <c r="B36" s="6">
        <v>4039</v>
      </c>
      <c r="C36" s="18">
        <v>42502.341145833336</v>
      </c>
      <c r="D36" s="18">
        <v>42502.368136574078</v>
      </c>
      <c r="E36" s="6" t="s">
        <v>37</v>
      </c>
      <c r="F36" s="15">
        <v>2.6990740741894115E-2</v>
      </c>
      <c r="G36" s="10"/>
    </row>
    <row r="37" spans="1:7" s="2" customFormat="1" x14ac:dyDescent="0.25">
      <c r="A37" s="6" t="s">
        <v>1109</v>
      </c>
      <c r="B37" s="6">
        <v>4018</v>
      </c>
      <c r="C37" s="18">
        <v>42502.309074074074</v>
      </c>
      <c r="D37" s="18">
        <v>42502.33797453704</v>
      </c>
      <c r="E37" s="6" t="s">
        <v>36</v>
      </c>
      <c r="F37" s="15">
        <v>2.8900462966703344E-2</v>
      </c>
      <c r="G37" s="10"/>
    </row>
    <row r="38" spans="1:7" s="2" customFormat="1" x14ac:dyDescent="0.25">
      <c r="A38" s="6" t="s">
        <v>1110</v>
      </c>
      <c r="B38" s="6">
        <v>4017</v>
      </c>
      <c r="C38" s="18">
        <v>42502.347685185188</v>
      </c>
      <c r="D38" s="18">
        <v>42502.377233796295</v>
      </c>
      <c r="E38" s="6" t="s">
        <v>36</v>
      </c>
      <c r="F38" s="15">
        <v>2.954861110629281E-2</v>
      </c>
      <c r="G38" s="10"/>
    </row>
    <row r="39" spans="1:7" s="2" customFormat="1" x14ac:dyDescent="0.25">
      <c r="A39" s="6" t="s">
        <v>1111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1112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1113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1114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1115</v>
      </c>
      <c r="B43" s="6">
        <v>4009</v>
      </c>
      <c r="C43" s="18">
        <v>42502.338993055557</v>
      </c>
      <c r="D43" s="18">
        <v>42502.368692129632</v>
      </c>
      <c r="E43" s="6" t="s">
        <v>632</v>
      </c>
      <c r="F43" s="15">
        <v>2.9699074075324461E-2</v>
      </c>
      <c r="G43" s="10"/>
    </row>
    <row r="44" spans="1:7" s="2" customFormat="1" x14ac:dyDescent="0.25">
      <c r="A44" s="6" t="s">
        <v>1116</v>
      </c>
      <c r="B44" s="6">
        <v>4010</v>
      </c>
      <c r="C44" s="18">
        <v>42502.373206018521</v>
      </c>
      <c r="D44" s="18">
        <v>42502.408310185187</v>
      </c>
      <c r="E44" s="6" t="s">
        <v>632</v>
      </c>
      <c r="F44" s="15">
        <v>3.5104166665405501E-2</v>
      </c>
      <c r="G44" s="10"/>
    </row>
    <row r="45" spans="1:7" s="2" customFormat="1" x14ac:dyDescent="0.25">
      <c r="A45" s="6" t="s">
        <v>1117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1118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1119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1120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1121</v>
      </c>
      <c r="B49" s="6">
        <v>4040</v>
      </c>
      <c r="C49" s="18">
        <v>42502.373831018522</v>
      </c>
      <c r="D49" s="18">
        <v>42502.399664351855</v>
      </c>
      <c r="E49" s="6" t="s">
        <v>37</v>
      </c>
      <c r="F49" s="15">
        <v>2.5833333333139308E-2</v>
      </c>
      <c r="G49" s="10"/>
    </row>
    <row r="50" spans="1:7" s="2" customFormat="1" x14ac:dyDescent="0.25">
      <c r="A50" s="6" t="s">
        <v>1122</v>
      </c>
      <c r="B50" s="6">
        <v>4039</v>
      </c>
      <c r="C50" s="18">
        <v>42502.414074074077</v>
      </c>
      <c r="D50" s="18">
        <v>42502.439965277779</v>
      </c>
      <c r="E50" s="6" t="s">
        <v>37</v>
      </c>
      <c r="F50" s="15">
        <v>2.5891203702485655E-2</v>
      </c>
      <c r="G50" s="10"/>
    </row>
    <row r="51" spans="1:7" s="2" customFormat="1" x14ac:dyDescent="0.25">
      <c r="A51" s="6" t="s">
        <v>1123</v>
      </c>
      <c r="B51" s="6">
        <v>4018</v>
      </c>
      <c r="C51" s="18">
        <v>42502.381620370368</v>
      </c>
      <c r="D51" s="18">
        <v>42502.410856481481</v>
      </c>
      <c r="E51" s="6" t="s">
        <v>36</v>
      </c>
      <c r="F51" s="15">
        <v>2.923611111327773E-2</v>
      </c>
      <c r="G51" s="10"/>
    </row>
    <row r="52" spans="1:7" s="2" customFormat="1" x14ac:dyDescent="0.25">
      <c r="A52" s="6" t="s">
        <v>1124</v>
      </c>
      <c r="B52" s="6">
        <v>4017</v>
      </c>
      <c r="C52" s="18">
        <v>42502.421076388891</v>
      </c>
      <c r="D52" s="18">
        <v>42502.450613425928</v>
      </c>
      <c r="E52" s="6" t="s">
        <v>36</v>
      </c>
      <c r="F52" s="15">
        <v>2.9537037036789116E-2</v>
      </c>
      <c r="G52" s="10"/>
    </row>
    <row r="53" spans="1:7" s="2" customFormat="1" x14ac:dyDescent="0.25">
      <c r="A53" s="6" t="s">
        <v>1125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1126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1127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1128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1129</v>
      </c>
      <c r="B57" s="6">
        <v>4009</v>
      </c>
      <c r="C57" s="18">
        <v>42502.412048611113</v>
      </c>
      <c r="D57" s="18">
        <v>42502.441851851851</v>
      </c>
      <c r="E57" s="6" t="s">
        <v>632</v>
      </c>
      <c r="F57" s="15">
        <v>2.9803240737237502E-2</v>
      </c>
      <c r="G57" s="10"/>
    </row>
    <row r="58" spans="1:7" s="2" customFormat="1" x14ac:dyDescent="0.25">
      <c r="A58" s="6" t="s">
        <v>1130</v>
      </c>
      <c r="B58" s="6">
        <v>4010</v>
      </c>
      <c r="C58" s="18">
        <v>42502.448738425926</v>
      </c>
      <c r="D58" s="18">
        <v>42502.481550925928</v>
      </c>
      <c r="E58" s="6" t="s">
        <v>632</v>
      </c>
      <c r="F58" s="15">
        <v>3.2812500001455192E-2</v>
      </c>
      <c r="G58" s="10"/>
    </row>
    <row r="59" spans="1:7" s="2" customFormat="1" x14ac:dyDescent="0.25">
      <c r="A59" s="6" t="s">
        <v>1131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1132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1133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1134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1135</v>
      </c>
      <c r="B63" s="6">
        <v>4040</v>
      </c>
      <c r="C63" s="18">
        <v>42502.443912037037</v>
      </c>
      <c r="D63" s="18">
        <v>42502.47315972222</v>
      </c>
      <c r="E63" s="6" t="s">
        <v>37</v>
      </c>
      <c r="F63" s="15">
        <v>2.9247685182781424E-2</v>
      </c>
      <c r="G63" s="10"/>
    </row>
    <row r="64" spans="1:7" s="2" customFormat="1" x14ac:dyDescent="0.25">
      <c r="A64" s="6" t="s">
        <v>1136</v>
      </c>
      <c r="B64" s="6">
        <v>4039</v>
      </c>
      <c r="C64" s="18">
        <v>42502.483634259261</v>
      </c>
      <c r="D64" s="18">
        <v>42502.51290509259</v>
      </c>
      <c r="E64" s="6" t="s">
        <v>37</v>
      </c>
      <c r="F64" s="15">
        <v>2.9270833329064772E-2</v>
      </c>
      <c r="G64" s="10"/>
    </row>
    <row r="65" spans="1:7" s="2" customFormat="1" x14ac:dyDescent="0.25">
      <c r="A65" s="6" t="s">
        <v>1137</v>
      </c>
      <c r="B65" s="6">
        <v>4018</v>
      </c>
      <c r="C65" s="18">
        <v>42502.457395833335</v>
      </c>
      <c r="D65" s="18">
        <v>42502.483090277776</v>
      </c>
      <c r="E65" s="6" t="s">
        <v>36</v>
      </c>
      <c r="F65" s="15">
        <v>2.569444444088731E-2</v>
      </c>
      <c r="G65" s="10"/>
    </row>
    <row r="66" spans="1:7" s="2" customFormat="1" x14ac:dyDescent="0.25">
      <c r="A66" s="6" t="s">
        <v>1138</v>
      </c>
      <c r="B66" s="6">
        <v>4017</v>
      </c>
      <c r="C66" s="18">
        <v>42502.497569444444</v>
      </c>
      <c r="D66" s="18">
        <v>42502.52275462963</v>
      </c>
      <c r="E66" s="6" t="s">
        <v>36</v>
      </c>
      <c r="F66" s="15">
        <v>2.5185185186273884E-2</v>
      </c>
      <c r="G66" s="10"/>
    </row>
    <row r="67" spans="1:7" s="2" customFormat="1" x14ac:dyDescent="0.25">
      <c r="A67" s="6" t="s">
        <v>1139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1140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1141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1142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1143</v>
      </c>
      <c r="B71" s="6">
        <v>4009</v>
      </c>
      <c r="C71" s="18">
        <v>42502.485983796294</v>
      </c>
      <c r="D71" s="18">
        <v>42502.514432870368</v>
      </c>
      <c r="E71" s="6" t="s">
        <v>632</v>
      </c>
      <c r="F71" s="15">
        <v>2.8449074074160308E-2</v>
      </c>
      <c r="G71" s="10"/>
    </row>
    <row r="72" spans="1:7" s="2" customFormat="1" x14ac:dyDescent="0.25">
      <c r="A72" s="6" t="s">
        <v>1144</v>
      </c>
      <c r="B72" s="6">
        <v>4010</v>
      </c>
      <c r="C72" s="18">
        <v>42502.522627314815</v>
      </c>
      <c r="D72" s="18">
        <v>42502.554722222223</v>
      </c>
      <c r="E72" s="6" t="s">
        <v>632</v>
      </c>
      <c r="F72" s="15">
        <v>3.2094907408463769E-2</v>
      </c>
      <c r="G72" s="10"/>
    </row>
    <row r="73" spans="1:7" s="2" customFormat="1" x14ac:dyDescent="0.25">
      <c r="A73" s="6" t="s">
        <v>1145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1146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1147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1148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1149</v>
      </c>
      <c r="B77" s="6">
        <v>4040</v>
      </c>
      <c r="C77" s="18">
        <v>42502.519375000003</v>
      </c>
      <c r="D77" s="18">
        <v>42502.545810185184</v>
      </c>
      <c r="E77" s="6" t="s">
        <v>37</v>
      </c>
      <c r="F77" s="15">
        <v>2.643518518016208E-2</v>
      </c>
      <c r="G77" s="10"/>
    </row>
    <row r="78" spans="1:7" s="2" customFormat="1" x14ac:dyDescent="0.25">
      <c r="A78" s="6" t="s">
        <v>1150</v>
      </c>
      <c r="B78" s="6">
        <v>4039</v>
      </c>
      <c r="C78" s="18">
        <v>42502.557604166665</v>
      </c>
      <c r="D78" s="18">
        <v>42502.586585648147</v>
      </c>
      <c r="E78" s="6" t="s">
        <v>37</v>
      </c>
      <c r="F78" s="15">
        <v>2.8981481482333038E-2</v>
      </c>
      <c r="G78" s="10"/>
    </row>
    <row r="79" spans="1:7" s="2" customFormat="1" x14ac:dyDescent="0.25">
      <c r="A79" s="6" t="s">
        <v>1151</v>
      </c>
      <c r="B79" s="6">
        <v>4018</v>
      </c>
      <c r="C79" s="18">
        <v>42502.527141203704</v>
      </c>
      <c r="D79" s="18">
        <v>42502.556226851855</v>
      </c>
      <c r="E79" s="6" t="s">
        <v>36</v>
      </c>
      <c r="F79" s="15">
        <v>2.9085648151522037E-2</v>
      </c>
      <c r="G79" s="10"/>
    </row>
    <row r="80" spans="1:7" s="2" customFormat="1" x14ac:dyDescent="0.25">
      <c r="A80" s="6" t="s">
        <v>1152</v>
      </c>
      <c r="B80" s="6">
        <v>4017</v>
      </c>
      <c r="C80" s="18">
        <v>42502.564965277779</v>
      </c>
      <c r="D80" s="18">
        <v>42502.59642361111</v>
      </c>
      <c r="E80" s="6" t="s">
        <v>36</v>
      </c>
      <c r="F80" s="15">
        <v>3.145833333110204E-2</v>
      </c>
      <c r="G80" s="10"/>
    </row>
    <row r="81" spans="1:7" s="2" customFormat="1" x14ac:dyDescent="0.25">
      <c r="A81" s="6" t="s">
        <v>1153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1154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1155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1156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1157</v>
      </c>
      <c r="B85" s="6">
        <v>4009</v>
      </c>
      <c r="C85" s="18">
        <v>42502.557916666665</v>
      </c>
      <c r="D85" s="18">
        <v>42502.587835648148</v>
      </c>
      <c r="E85" s="6" t="s">
        <v>632</v>
      </c>
      <c r="F85" s="15">
        <v>2.9918981483206153E-2</v>
      </c>
      <c r="G85" s="10"/>
    </row>
    <row r="86" spans="1:7" s="2" customFormat="1" x14ac:dyDescent="0.25">
      <c r="A86" s="6" t="s">
        <v>1158</v>
      </c>
      <c r="B86" s="6">
        <v>4010</v>
      </c>
      <c r="C86" s="18">
        <v>42502.592210648145</v>
      </c>
      <c r="D86" s="18">
        <v>42502.628958333335</v>
      </c>
      <c r="E86" s="6" t="s">
        <v>632</v>
      </c>
      <c r="F86" s="15">
        <v>3.6747685189766344E-2</v>
      </c>
      <c r="G86" s="10"/>
    </row>
    <row r="87" spans="1:7" s="2" customFormat="1" x14ac:dyDescent="0.25">
      <c r="A87" s="6" t="s">
        <v>1159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1160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1161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1162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1163</v>
      </c>
      <c r="B91" s="6">
        <v>4040</v>
      </c>
      <c r="C91" s="18">
        <v>42502.590821759259</v>
      </c>
      <c r="D91" s="18">
        <v>42502.618668981479</v>
      </c>
      <c r="E91" s="6" t="s">
        <v>37</v>
      </c>
      <c r="F91" s="15">
        <v>2.7847222219861578E-2</v>
      </c>
      <c r="G91" s="10"/>
    </row>
    <row r="92" spans="1:7" s="2" customFormat="1" x14ac:dyDescent="0.25">
      <c r="A92" s="6" t="s">
        <v>1164</v>
      </c>
      <c r="B92" s="6">
        <v>4039</v>
      </c>
      <c r="C92" s="18">
        <v>42502.628912037035</v>
      </c>
      <c r="D92" s="18">
        <v>42502.664409722223</v>
      </c>
      <c r="E92" s="6" t="s">
        <v>37</v>
      </c>
      <c r="F92" s="15">
        <v>3.549768518860219E-2</v>
      </c>
      <c r="G92" s="10"/>
    </row>
    <row r="93" spans="1:7" s="2" customFormat="1" x14ac:dyDescent="0.25">
      <c r="A93" s="6" t="s">
        <v>1165</v>
      </c>
      <c r="B93" s="6">
        <v>4018</v>
      </c>
      <c r="C93" s="18">
        <v>42502.600335648145</v>
      </c>
      <c r="D93" s="18">
        <v>42502.631423611114</v>
      </c>
      <c r="E93" s="6" t="s">
        <v>36</v>
      </c>
      <c r="F93" s="15">
        <v>3.1087962968740612E-2</v>
      </c>
      <c r="G93" s="10"/>
    </row>
    <row r="94" spans="1:7" s="2" customFormat="1" x14ac:dyDescent="0.25">
      <c r="A94" s="6" t="s">
        <v>1166</v>
      </c>
      <c r="B94" s="6">
        <v>4017</v>
      </c>
      <c r="C94" s="18">
        <v>42502.639317129629</v>
      </c>
      <c r="D94" s="18">
        <v>42502.673460648148</v>
      </c>
      <c r="E94" s="6" t="s">
        <v>36</v>
      </c>
      <c r="F94" s="15">
        <v>3.4143518518249039E-2</v>
      </c>
      <c r="G94" s="10"/>
    </row>
    <row r="95" spans="1:7" s="2" customFormat="1" x14ac:dyDescent="0.25">
      <c r="A95" s="6" t="s">
        <v>1167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1168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1169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1170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1171</v>
      </c>
      <c r="B99" s="6">
        <v>4009</v>
      </c>
      <c r="C99" s="18">
        <v>42502.633784722224</v>
      </c>
      <c r="D99" s="18">
        <v>42502.664930555555</v>
      </c>
      <c r="E99" s="6" t="s">
        <v>632</v>
      </c>
      <c r="F99" s="15">
        <v>3.1145833330811001E-2</v>
      </c>
      <c r="G99" s="10"/>
    </row>
    <row r="100" spans="1:7" s="2" customFormat="1" x14ac:dyDescent="0.25">
      <c r="A100" s="6" t="s">
        <v>1172</v>
      </c>
      <c r="B100" s="6">
        <v>4010</v>
      </c>
      <c r="C100" s="18">
        <v>42502.67119212963</v>
      </c>
      <c r="D100" s="18">
        <v>42502.707557870373</v>
      </c>
      <c r="E100" s="6" t="s">
        <v>632</v>
      </c>
      <c r="F100" s="15">
        <v>3.6365740743349306E-2</v>
      </c>
      <c r="G100" s="10"/>
    </row>
    <row r="101" spans="1:7" s="2" customFormat="1" x14ac:dyDescent="0.25">
      <c r="A101" s="6" t="s">
        <v>1173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1174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1176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1177</v>
      </c>
      <c r="B104" s="6">
        <v>4040</v>
      </c>
      <c r="C104" s="18">
        <v>42502.667858796296</v>
      </c>
      <c r="D104" s="18">
        <v>42502.699756944443</v>
      </c>
      <c r="E104" s="6" t="s">
        <v>37</v>
      </c>
      <c r="F104" s="15">
        <v>3.1898148146865424E-2</v>
      </c>
      <c r="G104" s="10"/>
    </row>
    <row r="105" spans="1:7" s="2" customFormat="1" x14ac:dyDescent="0.25">
      <c r="A105" s="6" t="s">
        <v>1178</v>
      </c>
      <c r="B105" s="6">
        <v>4039</v>
      </c>
      <c r="C105" s="18">
        <v>42502.706493055557</v>
      </c>
      <c r="D105" s="18">
        <v>42502.737291666665</v>
      </c>
      <c r="E105" s="6" t="s">
        <v>37</v>
      </c>
      <c r="F105" s="15">
        <v>3.0798611107456964E-2</v>
      </c>
      <c r="G105" s="10"/>
    </row>
    <row r="106" spans="1:7" s="2" customFormat="1" x14ac:dyDescent="0.25">
      <c r="A106" s="6" t="s">
        <v>1179</v>
      </c>
      <c r="B106" s="6">
        <v>4018</v>
      </c>
      <c r="C106" s="18">
        <v>42502.677534722221</v>
      </c>
      <c r="D106" s="18">
        <v>42502.705833333333</v>
      </c>
      <c r="E106" s="6" t="s">
        <v>36</v>
      </c>
      <c r="F106" s="15">
        <v>2.8298611112404615E-2</v>
      </c>
      <c r="G106" s="10"/>
    </row>
    <row r="107" spans="1:7" s="2" customFormat="1" x14ac:dyDescent="0.25">
      <c r="A107" s="6" t="s">
        <v>1180</v>
      </c>
      <c r="B107" s="6">
        <v>4017</v>
      </c>
      <c r="C107" s="18">
        <v>42502.713842592595</v>
      </c>
      <c r="D107" s="18">
        <v>42502.742731481485</v>
      </c>
      <c r="E107" s="6" t="s">
        <v>36</v>
      </c>
      <c r="F107" s="15">
        <v>2.8888888889923692E-2</v>
      </c>
      <c r="G107" s="10"/>
    </row>
    <row r="108" spans="1:7" s="2" customFormat="1" x14ac:dyDescent="0.25">
      <c r="A108" s="6" t="s">
        <v>1181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1182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1183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1186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1187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1188</v>
      </c>
      <c r="B113" s="6">
        <v>4040</v>
      </c>
      <c r="C113" s="18">
        <v>42502.739976851852</v>
      </c>
      <c r="D113" s="18">
        <v>42502.773020833331</v>
      </c>
      <c r="E113" s="6" t="s">
        <v>37</v>
      </c>
      <c r="F113" s="15">
        <v>3.3043981478840578E-2</v>
      </c>
      <c r="G113" s="10"/>
    </row>
    <row r="114" spans="1:7" s="2" customFormat="1" x14ac:dyDescent="0.25">
      <c r="A114" s="6" t="s">
        <v>1189</v>
      </c>
      <c r="B114" s="6">
        <v>4039</v>
      </c>
      <c r="C114" s="18">
        <v>42502.775972222225</v>
      </c>
      <c r="D114" s="18">
        <v>42502.808148148149</v>
      </c>
      <c r="E114" s="6" t="s">
        <v>37</v>
      </c>
      <c r="F114" s="15">
        <v>3.2175925924093463E-2</v>
      </c>
      <c r="G114" s="10"/>
    </row>
    <row r="115" spans="1:7" s="2" customFormat="1" x14ac:dyDescent="0.25">
      <c r="A115" s="6" t="s">
        <v>1191</v>
      </c>
      <c r="B115" s="6">
        <v>4017</v>
      </c>
      <c r="C115" s="18">
        <v>42502.785138888888</v>
      </c>
      <c r="D115" s="18">
        <v>42502.815312500003</v>
      </c>
      <c r="E115" s="6" t="s">
        <v>36</v>
      </c>
      <c r="F115" s="15">
        <v>3.0173611114150845E-2</v>
      </c>
      <c r="G115" s="10"/>
    </row>
    <row r="116" spans="1:7" s="2" customFormat="1" x14ac:dyDescent="0.25">
      <c r="A116" s="6" t="s">
        <v>1192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1193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1194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1195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1196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1197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1198</v>
      </c>
      <c r="B122" s="6">
        <v>4040</v>
      </c>
      <c r="C122" s="18">
        <v>42502.810844907406</v>
      </c>
      <c r="D122" s="18">
        <v>42502.837164351855</v>
      </c>
      <c r="E122" s="6" t="s">
        <v>37</v>
      </c>
      <c r="F122" s="15">
        <v>2.6319444448745344E-2</v>
      </c>
      <c r="G122" s="10"/>
    </row>
    <row r="123" spans="1:7" s="2" customFormat="1" x14ac:dyDescent="0.25">
      <c r="A123" s="6" t="s">
        <v>1199</v>
      </c>
      <c r="B123" s="6">
        <v>4039</v>
      </c>
      <c r="C123" s="18">
        <v>42502.846782407411</v>
      </c>
      <c r="D123" s="18">
        <v>42502.878460648149</v>
      </c>
      <c r="E123" s="6" t="s">
        <v>37</v>
      </c>
      <c r="F123" s="15">
        <v>3.1678240738983732E-2</v>
      </c>
      <c r="G123" s="10"/>
    </row>
    <row r="124" spans="1:7" s="2" customFormat="1" x14ac:dyDescent="0.25">
      <c r="A124" s="6" t="s">
        <v>1200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1201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1202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1203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1204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1205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1206</v>
      </c>
      <c r="B130" s="6">
        <v>4040</v>
      </c>
      <c r="C130" s="18">
        <v>42502.890787037039</v>
      </c>
      <c r="D130" s="18">
        <v>42502.923437500001</v>
      </c>
      <c r="E130" s="6" t="s">
        <v>37</v>
      </c>
      <c r="F130" s="15">
        <v>3.2650462962919846E-2</v>
      </c>
      <c r="G130" s="10"/>
    </row>
    <row r="131" spans="1:11" s="2" customFormat="1" x14ac:dyDescent="0.25">
      <c r="A131" s="6" t="s">
        <v>1207</v>
      </c>
      <c r="B131" s="6">
        <v>4039</v>
      </c>
      <c r="C131" s="18">
        <v>42502.934502314813</v>
      </c>
      <c r="D131" s="18">
        <v>42502.962962962964</v>
      </c>
      <c r="E131" s="6" t="s">
        <v>37</v>
      </c>
      <c r="F131" s="15">
        <v>2.846064815093996E-2</v>
      </c>
      <c r="G131" s="10"/>
    </row>
    <row r="132" spans="1:11" s="2" customFormat="1" x14ac:dyDescent="0.25">
      <c r="A132" s="6" t="s">
        <v>1208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1209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1210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1211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1212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1213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1214</v>
      </c>
      <c r="B138" s="6">
        <v>4040</v>
      </c>
      <c r="C138" s="18">
        <v>42502.974999999999</v>
      </c>
      <c r="D138" s="18">
        <v>42503.00613425926</v>
      </c>
      <c r="E138" s="6" t="s">
        <v>37</v>
      </c>
      <c r="F138" s="15">
        <v>3.1134259261307307E-2</v>
      </c>
      <c r="G138" s="10"/>
    </row>
    <row r="139" spans="1:11" s="2" customFormat="1" x14ac:dyDescent="0.25">
      <c r="A139" s="6" t="s">
        <v>1215</v>
      </c>
      <c r="B139" s="6">
        <v>4039</v>
      </c>
      <c r="C139" s="18">
        <v>42503.015023148146</v>
      </c>
      <c r="D139" s="18">
        <v>42503.045104166667</v>
      </c>
      <c r="E139" s="6" t="s">
        <v>37</v>
      </c>
      <c r="F139" s="15">
        <v>3.0081018521741498E-2</v>
      </c>
      <c r="G139" s="10"/>
    </row>
    <row r="140" spans="1:11" s="2" customFormat="1" x14ac:dyDescent="0.25">
      <c r="A140" s="6" t="s">
        <v>1216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1217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1218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1219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365" priority="10">
      <formula>#REF!&gt;#REF!</formula>
    </cfRule>
    <cfRule type="expression" dxfId="364" priority="11">
      <formula>#REF!&gt;0</formula>
    </cfRule>
    <cfRule type="expression" dxfId="363" priority="12">
      <formula>#REF!&gt;0</formula>
    </cfRule>
  </conditionalFormatting>
  <conditionalFormatting sqref="B85 A3:B84 A86:B143 E3:E143">
    <cfRule type="expression" dxfId="362" priority="8">
      <formula>$P3&gt;0</formula>
    </cfRule>
    <cfRule type="expression" dxfId="361" priority="9">
      <formula>$O3&gt;0</formula>
    </cfRule>
  </conditionalFormatting>
  <conditionalFormatting sqref="B85:D85 A3:D84 A86:D143 F3:G143">
    <cfRule type="expression" dxfId="360" priority="6">
      <formula>NOT(ISBLANK($G3))</formula>
    </cfRule>
  </conditionalFormatting>
  <conditionalFormatting sqref="A85">
    <cfRule type="expression" dxfId="359" priority="3">
      <formula>#REF!&gt;#REF!</formula>
    </cfRule>
    <cfRule type="expression" dxfId="358" priority="4">
      <formula>#REF!&gt;0</formula>
    </cfRule>
    <cfRule type="expression" dxfId="357" priority="5">
      <formula>#REF!&gt;0</formula>
    </cfRule>
  </conditionalFormatting>
  <conditionalFormatting sqref="A85">
    <cfRule type="expression" dxfId="356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2" t="str">
        <f>"Eagle P3 System Performance - "&amp;TEXT(J3,"YYYY-MM-DD")</f>
        <v>Eagle P3 System Performance - 2016-05-13</v>
      </c>
      <c r="B1" s="72"/>
      <c r="C1" s="72"/>
      <c r="D1" s="72"/>
      <c r="E1" s="72"/>
      <c r="F1" s="7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1226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1371</v>
      </c>
      <c r="J3" s="20">
        <v>42503</v>
      </c>
      <c r="K3" s="21"/>
      <c r="L3" s="73" t="s">
        <v>3</v>
      </c>
      <c r="M3" s="73"/>
      <c r="N3" s="74"/>
    </row>
    <row r="4" spans="1:65" s="2" customFormat="1" ht="15.75" thickBot="1" x14ac:dyDescent="0.3">
      <c r="A4" s="6" t="s">
        <v>1227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1228</v>
      </c>
      <c r="B5" s="6">
        <v>4009</v>
      </c>
      <c r="C5" s="18">
        <v>42503.161261574074</v>
      </c>
      <c r="D5" s="18">
        <v>42503.182766203703</v>
      </c>
      <c r="E5" s="15" t="s">
        <v>632</v>
      </c>
      <c r="F5" s="15">
        <v>2.396990740817273E-2</v>
      </c>
      <c r="G5" s="10" t="s">
        <v>1371</v>
      </c>
      <c r="J5" s="22" t="s">
        <v>7</v>
      </c>
      <c r="K5" s="24">
        <f>COUNTA(F3:F978)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1229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2" t="s">
        <v>15</v>
      </c>
      <c r="K6" s="24">
        <f>K5-SUM(K8:K9)</f>
        <v>127</v>
      </c>
      <c r="L6" s="25">
        <v>42.152214452051197</v>
      </c>
      <c r="M6" s="25">
        <v>35.100000001257285</v>
      </c>
      <c r="N6" s="25">
        <v>60.266666673123837</v>
      </c>
    </row>
    <row r="7" spans="1:65" s="2" customFormat="1" x14ac:dyDescent="0.25">
      <c r="A7" s="6" t="s">
        <v>1230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2" t="s">
        <v>9</v>
      </c>
      <c r="K7" s="29">
        <f>K6/K5</f>
        <v>0.88811188811188813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1231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2" t="s">
        <v>16</v>
      </c>
      <c r="K8" s="24">
        <f>COUNTA(G3:G999)</f>
        <v>16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1232</v>
      </c>
      <c r="B9" s="6">
        <v>4040</v>
      </c>
      <c r="C9" s="18">
        <v>42503.194293981483</v>
      </c>
      <c r="D9" s="18">
        <v>42503.222893518519</v>
      </c>
      <c r="E9" s="15" t="s">
        <v>37</v>
      </c>
      <c r="F9" s="15">
        <v>2.8599537035916001E-2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1233</v>
      </c>
      <c r="B10" s="6">
        <v>4039</v>
      </c>
      <c r="C10" s="18">
        <v>42503.237175925926</v>
      </c>
      <c r="D10" s="18">
        <v>42503.262118055558</v>
      </c>
      <c r="E10" s="15" t="s">
        <v>37</v>
      </c>
      <c r="F10" s="15">
        <v>2.4942129632108845E-2</v>
      </c>
      <c r="G10" s="10"/>
    </row>
    <row r="11" spans="1:65" s="2" customFormat="1" x14ac:dyDescent="0.25">
      <c r="A11" s="6" t="s">
        <v>1234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1235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1236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1237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1238</v>
      </c>
      <c r="B15" s="6">
        <v>4009</v>
      </c>
      <c r="C15" s="18">
        <v>42503.227025462962</v>
      </c>
      <c r="D15" s="18">
        <v>42503.253854166665</v>
      </c>
      <c r="E15" s="15" t="s">
        <v>632</v>
      </c>
      <c r="F15" s="15">
        <v>2.6828703703358769E-2</v>
      </c>
      <c r="G15" s="10"/>
    </row>
    <row r="16" spans="1:65" s="2" customFormat="1" x14ac:dyDescent="0.25">
      <c r="A16" s="6" t="s">
        <v>1239</v>
      </c>
      <c r="B16" s="6">
        <v>4010</v>
      </c>
      <c r="C16" s="18">
        <v>42503.265324074076</v>
      </c>
      <c r="D16" s="18">
        <v>42503.295578703706</v>
      </c>
      <c r="E16" s="15" t="s">
        <v>632</v>
      </c>
      <c r="F16" s="15">
        <v>3.0254629629780538E-2</v>
      </c>
      <c r="G16" s="10"/>
    </row>
    <row r="17" spans="1:7" s="2" customFormat="1" x14ac:dyDescent="0.25">
      <c r="A17" s="6" t="s">
        <v>1240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1241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1242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1243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1244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1245</v>
      </c>
      <c r="B22" s="6">
        <v>4040</v>
      </c>
      <c r="C22" s="18">
        <v>42503.268599537034</v>
      </c>
      <c r="D22" s="18">
        <v>42503.296053240738</v>
      </c>
      <c r="E22" s="15" t="s">
        <v>37</v>
      </c>
      <c r="F22" s="15">
        <v>2.7453703703940846E-2</v>
      </c>
      <c r="G22" s="10"/>
    </row>
    <row r="23" spans="1:7" s="2" customFormat="1" x14ac:dyDescent="0.25">
      <c r="A23" s="6" t="s">
        <v>1246</v>
      </c>
      <c r="B23" s="6">
        <v>4039</v>
      </c>
      <c r="C23" s="18">
        <v>42503.309884259259</v>
      </c>
      <c r="D23" s="18">
        <v>42503.336226851854</v>
      </c>
      <c r="E23" s="15" t="s">
        <v>37</v>
      </c>
      <c r="F23" s="15">
        <v>2.6342592595028691E-2</v>
      </c>
      <c r="G23" s="10"/>
    </row>
    <row r="24" spans="1:7" s="2" customFormat="1" x14ac:dyDescent="0.25">
      <c r="A24" s="6" t="s">
        <v>1247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1248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1249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1250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1251</v>
      </c>
      <c r="B28" s="6">
        <v>4009</v>
      </c>
      <c r="C28" s="18">
        <v>42503.30159722222</v>
      </c>
      <c r="D28" s="18">
        <v>42503.327233796299</v>
      </c>
      <c r="E28" s="15" t="s">
        <v>632</v>
      </c>
      <c r="F28" s="15">
        <v>2.5636574078816921E-2</v>
      </c>
      <c r="G28" s="10"/>
    </row>
    <row r="29" spans="1:7" s="2" customFormat="1" x14ac:dyDescent="0.25">
      <c r="A29" s="6" t="s">
        <v>1252</v>
      </c>
      <c r="B29" s="6">
        <v>4010</v>
      </c>
      <c r="C29" s="18">
        <v>42503.33662037037</v>
      </c>
      <c r="D29" s="18">
        <v>42503.366365740738</v>
      </c>
      <c r="E29" s="15" t="s">
        <v>632</v>
      </c>
      <c r="F29" s="15">
        <v>2.9745370367891155E-2</v>
      </c>
      <c r="G29" s="10"/>
    </row>
    <row r="30" spans="1:7" s="2" customFormat="1" x14ac:dyDescent="0.25">
      <c r="A30" s="6" t="s">
        <v>1253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1254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1255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1256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1257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1372</v>
      </c>
    </row>
    <row r="35" spans="1:7" s="2" customFormat="1" x14ac:dyDescent="0.25">
      <c r="A35" s="6" t="s">
        <v>1258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1259</v>
      </c>
      <c r="B36" s="6">
        <v>4040</v>
      </c>
      <c r="C36" s="18">
        <v>42503.344490740739</v>
      </c>
      <c r="D36" s="18">
        <v>42503.369618055556</v>
      </c>
      <c r="E36" s="15" t="s">
        <v>37</v>
      </c>
      <c r="F36" s="15">
        <v>2.5127314816927537E-2</v>
      </c>
      <c r="G36" s="10"/>
    </row>
    <row r="37" spans="1:7" s="2" customFormat="1" x14ac:dyDescent="0.25">
      <c r="A37" s="6" t="s">
        <v>1260</v>
      </c>
      <c r="B37" s="6">
        <v>4039</v>
      </c>
      <c r="C37" s="18">
        <v>42503.381284722222</v>
      </c>
      <c r="D37" s="18">
        <v>42503.408113425925</v>
      </c>
      <c r="E37" s="15" t="s">
        <v>37</v>
      </c>
      <c r="F37" s="15">
        <v>2.6828703703358769E-2</v>
      </c>
      <c r="G37" s="10"/>
    </row>
    <row r="38" spans="1:7" s="2" customFormat="1" x14ac:dyDescent="0.25">
      <c r="A38" s="6" t="s">
        <v>1261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1262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1263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1264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1265</v>
      </c>
      <c r="B42" s="6">
        <v>4009</v>
      </c>
      <c r="C42" s="18">
        <v>42503.37259259259</v>
      </c>
      <c r="D42" s="18">
        <v>42503.39980324074</v>
      </c>
      <c r="E42" s="15" t="s">
        <v>632</v>
      </c>
      <c r="F42" s="15">
        <v>2.7210648149775807E-2</v>
      </c>
      <c r="G42" s="10"/>
    </row>
    <row r="43" spans="1:7" s="2" customFormat="1" x14ac:dyDescent="0.25">
      <c r="A43" s="6" t="s">
        <v>1266</v>
      </c>
      <c r="B43" s="6">
        <v>4010</v>
      </c>
      <c r="C43" s="18">
        <v>42503.410162037035</v>
      </c>
      <c r="D43" s="18">
        <v>42503.440208333333</v>
      </c>
      <c r="E43" s="15" t="s">
        <v>632</v>
      </c>
      <c r="F43" s="15">
        <v>3.0046296298678499E-2</v>
      </c>
      <c r="G43" s="10"/>
    </row>
    <row r="44" spans="1:7" s="2" customFormat="1" x14ac:dyDescent="0.25">
      <c r="A44" s="6" t="s">
        <v>1267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1268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1269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1270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1271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1272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1273</v>
      </c>
      <c r="B50" s="6">
        <v>4040</v>
      </c>
      <c r="C50" s="18">
        <v>42503.415949074071</v>
      </c>
      <c r="D50" s="18">
        <v>42503.441250000003</v>
      </c>
      <c r="E50" s="15" t="s">
        <v>37</v>
      </c>
      <c r="F50" s="15">
        <v>2.5300925932242535E-2</v>
      </c>
      <c r="G50" s="10"/>
    </row>
    <row r="51" spans="1:7" s="2" customFormat="1" x14ac:dyDescent="0.25">
      <c r="A51" s="6" t="s">
        <v>1274</v>
      </c>
      <c r="B51" s="6">
        <v>4039</v>
      </c>
      <c r="C51" s="18">
        <v>42503.455763888887</v>
      </c>
      <c r="D51" s="18">
        <v>42503.480891203704</v>
      </c>
      <c r="E51" s="15" t="s">
        <v>37</v>
      </c>
      <c r="F51" s="15">
        <v>2.5127314816927537E-2</v>
      </c>
      <c r="G51" s="10"/>
    </row>
    <row r="52" spans="1:7" s="2" customFormat="1" x14ac:dyDescent="0.25">
      <c r="A52" s="6" t="s">
        <v>1275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1276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1277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1278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1279</v>
      </c>
      <c r="B56" s="6">
        <v>4009</v>
      </c>
      <c r="C56" s="18">
        <v>42503.444502314815</v>
      </c>
      <c r="D56" s="18">
        <v>42503.472974537035</v>
      </c>
      <c r="E56" s="15" t="s">
        <v>632</v>
      </c>
      <c r="F56" s="15">
        <v>2.8472222220443655E-2</v>
      </c>
      <c r="G56" s="10"/>
    </row>
    <row r="57" spans="1:7" s="2" customFormat="1" x14ac:dyDescent="0.25">
      <c r="A57" s="6" t="s">
        <v>1280</v>
      </c>
      <c r="B57" s="6">
        <v>4010</v>
      </c>
      <c r="C57" s="18">
        <v>42503.484791666669</v>
      </c>
      <c r="D57" s="18">
        <v>42503.512314814812</v>
      </c>
      <c r="E57" s="15" t="s">
        <v>632</v>
      </c>
      <c r="F57" s="15">
        <v>2.7523148142790888E-2</v>
      </c>
      <c r="G57" s="10"/>
    </row>
    <row r="58" spans="1:7" s="2" customFormat="1" x14ac:dyDescent="0.25">
      <c r="A58" s="6" t="s">
        <v>1281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1282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1283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1284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1285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1286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1287</v>
      </c>
      <c r="B64" s="6">
        <v>4040</v>
      </c>
      <c r="C64" s="18">
        <v>42503.487372685187</v>
      </c>
      <c r="D64" s="18">
        <v>42503.514236111114</v>
      </c>
      <c r="E64" s="15" t="s">
        <v>37</v>
      </c>
      <c r="F64" s="15">
        <v>2.6863425926421769E-2</v>
      </c>
      <c r="G64" s="10"/>
    </row>
    <row r="65" spans="1:7" s="2" customFormat="1" x14ac:dyDescent="0.25">
      <c r="A65" s="6" t="s">
        <v>1288</v>
      </c>
      <c r="B65" s="6">
        <v>4039</v>
      </c>
      <c r="C65" s="18">
        <v>42503.527187500003</v>
      </c>
      <c r="D65" s="18">
        <v>42503.553773148145</v>
      </c>
      <c r="E65" s="15" t="s">
        <v>37</v>
      </c>
      <c r="F65" s="15">
        <v>2.6585648141917773E-2</v>
      </c>
      <c r="G65" s="10"/>
    </row>
    <row r="66" spans="1:7" s="2" customFormat="1" x14ac:dyDescent="0.25">
      <c r="A66" s="6" t="s">
        <v>1289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1290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1291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1292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1373</v>
      </c>
    </row>
    <row r="70" spans="1:7" s="2" customFormat="1" x14ac:dyDescent="0.25">
      <c r="A70" s="6" t="s">
        <v>1293</v>
      </c>
      <c r="B70" s="6">
        <v>4009</v>
      </c>
      <c r="C70" s="18">
        <v>42503.516122685185</v>
      </c>
      <c r="D70" s="18">
        <v>42503.546458333331</v>
      </c>
      <c r="E70" s="15" t="s">
        <v>632</v>
      </c>
      <c r="F70" s="15">
        <v>3.0335648145410232E-2</v>
      </c>
      <c r="G70" s="10"/>
    </row>
    <row r="71" spans="1:7" s="2" customFormat="1" x14ac:dyDescent="0.25">
      <c r="A71" s="6" t="s">
        <v>1294</v>
      </c>
      <c r="B71" s="6">
        <v>4010</v>
      </c>
      <c r="C71" s="18">
        <v>42503.552928240744</v>
      </c>
      <c r="D71" s="18">
        <v>42503.586574074077</v>
      </c>
      <c r="E71" s="15" t="s">
        <v>632</v>
      </c>
      <c r="F71" s="15">
        <v>3.3645833333139308E-2</v>
      </c>
      <c r="G71" s="10"/>
    </row>
    <row r="72" spans="1:7" s="2" customFormat="1" x14ac:dyDescent="0.25">
      <c r="A72" s="6" t="s">
        <v>1295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1296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1297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1298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1299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1300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1301</v>
      </c>
      <c r="B78" s="6">
        <v>4040</v>
      </c>
      <c r="C78" s="18">
        <v>42503.557604166665</v>
      </c>
      <c r="D78" s="18">
        <v>42503.587118055555</v>
      </c>
      <c r="E78" s="15" t="s">
        <v>37</v>
      </c>
      <c r="F78" s="15">
        <v>2.9513888890505768E-2</v>
      </c>
      <c r="G78" s="10"/>
    </row>
    <row r="79" spans="1:7" s="2" customFormat="1" x14ac:dyDescent="0.25">
      <c r="A79" s="6" t="s">
        <v>1302</v>
      </c>
      <c r="B79" s="6">
        <v>4039</v>
      </c>
      <c r="C79" s="18">
        <v>42503.597199074073</v>
      </c>
      <c r="D79" s="18">
        <v>42503.627164351848</v>
      </c>
      <c r="E79" s="15" t="s">
        <v>37</v>
      </c>
      <c r="F79" s="15">
        <v>2.9965277775772847E-2</v>
      </c>
      <c r="G79" s="10"/>
    </row>
    <row r="80" spans="1:7" s="2" customFormat="1" x14ac:dyDescent="0.25">
      <c r="A80" s="6" t="s">
        <v>1303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1304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1305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1306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488</v>
      </c>
    </row>
    <row r="84" spans="1:7" s="2" customFormat="1" x14ac:dyDescent="0.25">
      <c r="A84" s="6" t="s">
        <v>1307</v>
      </c>
      <c r="B84" s="6">
        <v>4009</v>
      </c>
      <c r="C84" s="18">
        <v>42503.592326388891</v>
      </c>
      <c r="D84" s="18">
        <v>42503.619247685187</v>
      </c>
      <c r="E84" s="15" t="s">
        <v>632</v>
      </c>
      <c r="F84" s="15">
        <v>2.6921296295768116E-2</v>
      </c>
      <c r="G84" s="10"/>
    </row>
    <row r="85" spans="1:7" s="2" customFormat="1" x14ac:dyDescent="0.25">
      <c r="A85" s="6" t="s">
        <v>1308</v>
      </c>
      <c r="B85" s="6">
        <v>4010</v>
      </c>
      <c r="C85" s="18">
        <v>42503.631458333337</v>
      </c>
      <c r="D85" s="18">
        <v>42503.658437500002</v>
      </c>
      <c r="E85" s="15" t="s">
        <v>632</v>
      </c>
      <c r="F85" s="15">
        <v>2.6979166665114462E-2</v>
      </c>
      <c r="G85" s="10"/>
    </row>
    <row r="86" spans="1:7" s="2" customFormat="1" x14ac:dyDescent="0.25">
      <c r="A86" s="6" t="s">
        <v>1309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1310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1311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1312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1374</v>
      </c>
    </row>
    <row r="90" spans="1:7" s="2" customFormat="1" x14ac:dyDescent="0.25">
      <c r="A90" s="6" t="s">
        <v>1313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1374</v>
      </c>
    </row>
    <row r="91" spans="1:7" s="2" customFormat="1" x14ac:dyDescent="0.25">
      <c r="A91" s="6" t="s">
        <v>1314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1315</v>
      </c>
      <c r="B92" s="6">
        <v>4040</v>
      </c>
      <c r="C92" s="18">
        <v>42503.632615740738</v>
      </c>
      <c r="D92" s="18">
        <v>42503.66064814815</v>
      </c>
      <c r="E92" s="15" t="s">
        <v>37</v>
      </c>
      <c r="F92" s="15">
        <v>2.8032407411956228E-2</v>
      </c>
      <c r="G92" s="10"/>
    </row>
    <row r="93" spans="1:7" s="2" customFormat="1" x14ac:dyDescent="0.25">
      <c r="A93" s="6" t="s">
        <v>1316</v>
      </c>
      <c r="B93" s="6">
        <v>4039</v>
      </c>
      <c r="C93" s="18">
        <v>42503.672199074077</v>
      </c>
      <c r="D93" s="18">
        <v>42503.699837962966</v>
      </c>
      <c r="E93" s="15" t="s">
        <v>37</v>
      </c>
      <c r="F93" s="15">
        <v>2.7638888888759539E-2</v>
      </c>
      <c r="G93" s="10"/>
    </row>
    <row r="94" spans="1:7" s="2" customFormat="1" x14ac:dyDescent="0.25">
      <c r="A94" s="6" t="s">
        <v>1317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1318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1319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1320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1373</v>
      </c>
    </row>
    <row r="98" spans="1:7" s="2" customFormat="1" x14ac:dyDescent="0.25">
      <c r="A98" s="6" t="s">
        <v>1321</v>
      </c>
      <c r="B98" s="6">
        <v>4009</v>
      </c>
      <c r="C98" s="18">
        <v>42503.664120370369</v>
      </c>
      <c r="D98" s="18">
        <v>42503.69122685185</v>
      </c>
      <c r="E98" s="15" t="s">
        <v>632</v>
      </c>
      <c r="F98" s="15">
        <v>2.7106481480586808E-2</v>
      </c>
      <c r="G98" s="10"/>
    </row>
    <row r="99" spans="1:7" s="2" customFormat="1" x14ac:dyDescent="0.25">
      <c r="A99" s="6" t="s">
        <v>1322</v>
      </c>
      <c r="B99" s="6">
        <v>4010</v>
      </c>
      <c r="C99" s="18">
        <v>42503.69866898148</v>
      </c>
      <c r="D99" s="18">
        <v>42503.732638888891</v>
      </c>
      <c r="E99" s="15" t="s">
        <v>632</v>
      </c>
      <c r="F99" s="15">
        <v>3.3969907410209998E-2</v>
      </c>
      <c r="G99" s="10"/>
    </row>
    <row r="100" spans="1:7" s="2" customFormat="1" x14ac:dyDescent="0.25">
      <c r="A100" s="6" t="s">
        <v>1323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1324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1325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1326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1375</v>
      </c>
    </row>
    <row r="104" spans="1:7" s="2" customFormat="1" x14ac:dyDescent="0.25">
      <c r="A104" s="6" t="s">
        <v>1327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1328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1329</v>
      </c>
      <c r="B106" s="6">
        <v>4040</v>
      </c>
      <c r="C106" s="18">
        <v>42503.704814814817</v>
      </c>
      <c r="D106" s="18">
        <v>42503.732905092591</v>
      </c>
      <c r="E106" s="15" t="s">
        <v>37</v>
      </c>
      <c r="F106" s="15">
        <v>2.8090277774026617E-2</v>
      </c>
      <c r="G106" s="10"/>
    </row>
    <row r="107" spans="1:7" s="2" customFormat="1" x14ac:dyDescent="0.25">
      <c r="A107" s="6" t="s">
        <v>1330</v>
      </c>
      <c r="B107" s="6">
        <v>4039</v>
      </c>
      <c r="C107" s="18">
        <v>42503.745671296296</v>
      </c>
      <c r="D107" s="18">
        <v>42503.77275462963</v>
      </c>
      <c r="E107" s="15" t="s">
        <v>37</v>
      </c>
      <c r="F107" s="15">
        <v>2.7083333334303461E-2</v>
      </c>
      <c r="G107" s="10"/>
    </row>
    <row r="108" spans="1:7" s="2" customFormat="1" x14ac:dyDescent="0.25">
      <c r="A108" s="6" t="s">
        <v>1331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1332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1333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1334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1373</v>
      </c>
    </row>
    <row r="112" spans="1:7" s="2" customFormat="1" x14ac:dyDescent="0.25">
      <c r="A112" s="6" t="s">
        <v>1335</v>
      </c>
      <c r="B112" s="6">
        <v>4009</v>
      </c>
      <c r="C112" s="18">
        <v>42503.739699074074</v>
      </c>
      <c r="D112" s="18">
        <v>42503.765393518515</v>
      </c>
      <c r="E112" s="15" t="s">
        <v>632</v>
      </c>
      <c r="F112" s="15">
        <v>2.569444444088731E-2</v>
      </c>
      <c r="G112" s="10"/>
    </row>
    <row r="113" spans="1:7" s="2" customFormat="1" x14ac:dyDescent="0.25">
      <c r="A113" s="6" t="s">
        <v>1336</v>
      </c>
      <c r="B113" s="6">
        <v>4010</v>
      </c>
      <c r="C113" s="18">
        <v>42503.79420138889</v>
      </c>
      <c r="D113" s="18">
        <v>42503.814780092594</v>
      </c>
      <c r="E113" s="15" t="s">
        <v>632</v>
      </c>
      <c r="F113" s="15">
        <v>2.9872685190639459E-2</v>
      </c>
      <c r="G113" s="10" t="s">
        <v>1376</v>
      </c>
    </row>
    <row r="114" spans="1:7" s="2" customFormat="1" x14ac:dyDescent="0.25">
      <c r="A114" s="6" t="s">
        <v>1337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1338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1339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1340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1341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1342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1343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1344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1376</v>
      </c>
    </row>
    <row r="122" spans="1:7" s="2" customFormat="1" x14ac:dyDescent="0.25">
      <c r="A122" s="6" t="s">
        <v>1345</v>
      </c>
      <c r="B122" s="6">
        <v>4009</v>
      </c>
      <c r="C122" s="18">
        <v>42503.81695601852</v>
      </c>
      <c r="D122" s="18">
        <v>42503.841145833336</v>
      </c>
      <c r="E122" s="15" t="s">
        <v>632</v>
      </c>
      <c r="F122" s="15">
        <v>2.4189814816054422E-2</v>
      </c>
      <c r="G122" s="10" t="s">
        <v>1376</v>
      </c>
    </row>
    <row r="123" spans="1:7" s="2" customFormat="1" x14ac:dyDescent="0.25">
      <c r="A123" s="6" t="s">
        <v>1346</v>
      </c>
      <c r="B123" s="6">
        <v>4010</v>
      </c>
      <c r="C123" s="18">
        <v>42503.91300925926</v>
      </c>
      <c r="D123" s="18">
        <v>42503.914525462962</v>
      </c>
      <c r="E123" s="15" t="s">
        <v>632</v>
      </c>
      <c r="F123" s="15">
        <v>1.5162037016125396E-3</v>
      </c>
      <c r="G123" s="10" t="s">
        <v>786</v>
      </c>
    </row>
    <row r="124" spans="1:7" s="2" customFormat="1" x14ac:dyDescent="0.25">
      <c r="A124" s="6" t="s">
        <v>1347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1376</v>
      </c>
    </row>
    <row r="125" spans="1:7" s="2" customFormat="1" x14ac:dyDescent="0.25">
      <c r="A125" s="6" t="s">
        <v>1348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1349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1350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1351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1352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1353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1354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1355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1356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1357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1358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1359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1360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1361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1377</v>
      </c>
      <c r="I138" s="2"/>
      <c r="J138" s="2"/>
      <c r="K138" s="2"/>
    </row>
    <row r="139" spans="1:15" s="2" customFormat="1" x14ac:dyDescent="0.25">
      <c r="A139" s="6" t="s">
        <v>1362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1363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1364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1365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1366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1367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1368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145"/>
  <mergeCells count="2">
    <mergeCell ref="A1:F1"/>
    <mergeCell ref="L3:N3"/>
  </mergeCells>
  <conditionalFormatting sqref="C3:G162">
    <cfRule type="expression" dxfId="353" priority="33">
      <formula>#REF!&gt;#REF!</formula>
    </cfRule>
    <cfRule type="expression" dxfId="352" priority="34">
      <formula>#REF!&gt;0</formula>
    </cfRule>
    <cfRule type="expression" dxfId="351" priority="35">
      <formula>#REF!&gt;0</formula>
    </cfRule>
  </conditionalFormatting>
  <conditionalFormatting sqref="A3:G162">
    <cfRule type="expression" dxfId="350" priority="29">
      <formula>NOT(ISBLANK($G3))</formula>
    </cfRule>
  </conditionalFormatting>
  <conditionalFormatting sqref="A3:B5 A89:B90 A103:B103 A121:B121 A113:B113">
    <cfRule type="expression" dxfId="349" priority="54">
      <formula>$P4&gt;0</formula>
    </cfRule>
    <cfRule type="expression" dxfId="348" priority="55">
      <formula>$O4&gt;0</formula>
    </cfRule>
  </conditionalFormatting>
  <conditionalFormatting sqref="A6:B87 A91:B101 A124:B162 A104:B111 A114:B119">
    <cfRule type="expression" dxfId="347" priority="69">
      <formula>$P8&gt;0</formula>
    </cfRule>
    <cfRule type="expression" dxfId="346" priority="70">
      <formula>$O8&gt;0</formula>
    </cfRule>
  </conditionalFormatting>
  <conditionalFormatting sqref="A88:B88 A102:B102 A120:B120 A122:B123">
    <cfRule type="expression" dxfId="345" priority="87">
      <formula>#REF!&gt;0</formula>
    </cfRule>
    <cfRule type="expression" dxfId="344" priority="88">
      <formula>#REF!&gt;0</formula>
    </cfRule>
  </conditionalFormatting>
  <conditionalFormatting sqref="A112:B112">
    <cfRule type="expression" dxfId="343" priority="109">
      <formula>#REF!&gt;0</formula>
    </cfRule>
    <cfRule type="expression" dxfId="342" priority="110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8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2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4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16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2" t="str">
        <f>"Eagle P3 System Performance - "&amp;TEXT(J3,"YYYY-MM-DD")</f>
        <v>Eagle P3 System Performance - 2016-05-14</v>
      </c>
      <c r="B1" s="72"/>
      <c r="C1" s="72"/>
      <c r="D1" s="72"/>
      <c r="E1" s="72"/>
      <c r="F1" s="7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1369</v>
      </c>
      <c r="B3" s="6">
        <v>4011</v>
      </c>
      <c r="C3" s="18">
        <v>42504.135520833333</v>
      </c>
      <c r="D3" s="18">
        <v>42504.161006944443</v>
      </c>
      <c r="E3" s="15" t="s">
        <v>33</v>
      </c>
      <c r="F3" s="15">
        <v>2.548611110978527E-2</v>
      </c>
      <c r="G3" s="10"/>
      <c r="J3" s="20">
        <v>42504</v>
      </c>
      <c r="K3" s="21"/>
      <c r="L3" s="73" t="s">
        <v>3</v>
      </c>
      <c r="M3" s="73"/>
      <c r="N3" s="74"/>
    </row>
    <row r="4" spans="1:65" s="2" customFormat="1" ht="15.75" thickBot="1" x14ac:dyDescent="0.3">
      <c r="A4" s="6" t="s">
        <v>1378</v>
      </c>
      <c r="B4" s="6">
        <v>4032</v>
      </c>
      <c r="C4" s="18">
        <v>42504.170439814814</v>
      </c>
      <c r="D4" s="18">
        <v>42504.202546296299</v>
      </c>
      <c r="E4" s="15" t="s">
        <v>32</v>
      </c>
      <c r="F4" s="15">
        <v>3.2106481485243421E-2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1379</v>
      </c>
      <c r="B5" s="6">
        <v>4040</v>
      </c>
      <c r="C5" s="18">
        <v>42504.153946759259</v>
      </c>
      <c r="D5" s="18">
        <v>42504.182638888888</v>
      </c>
      <c r="E5" s="15" t="s">
        <v>37</v>
      </c>
      <c r="F5" s="15">
        <v>2.8692129628325347E-2</v>
      </c>
      <c r="G5" s="10"/>
      <c r="J5" s="22" t="s">
        <v>7</v>
      </c>
      <c r="K5" s="24">
        <f>COUNTA(F3:F985)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1380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2" t="s">
        <v>15</v>
      </c>
      <c r="K6" s="24">
        <f>K5-SUM(K8:K9)</f>
        <v>143</v>
      </c>
      <c r="L6" s="25">
        <v>42.423793103425474</v>
      </c>
      <c r="M6" s="25">
        <v>34.983333338750526</v>
      </c>
      <c r="N6" s="25">
        <v>56.049999995157123</v>
      </c>
    </row>
    <row r="7" spans="1:65" s="2" customFormat="1" x14ac:dyDescent="0.25">
      <c r="A7" s="6" t="s">
        <v>1381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2" t="s">
        <v>9</v>
      </c>
      <c r="K7" s="29">
        <f>K6/K5</f>
        <v>0.98620689655172411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1382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2" t="s">
        <v>16</v>
      </c>
      <c r="K8" s="24">
        <f>COUNTA(G3:G141)</f>
        <v>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1383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1384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1385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1386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1387</v>
      </c>
      <c r="B13" s="6">
        <v>4011</v>
      </c>
      <c r="C13" s="18">
        <v>42504.208344907405</v>
      </c>
      <c r="D13" s="18">
        <v>42504.233391203707</v>
      </c>
      <c r="E13" s="15" t="s">
        <v>33</v>
      </c>
      <c r="F13" s="15">
        <v>2.5046296301297843E-2</v>
      </c>
      <c r="G13" s="10"/>
    </row>
    <row r="14" spans="1:65" s="2" customFormat="1" x14ac:dyDescent="0.25">
      <c r="A14" s="6" t="s">
        <v>1388</v>
      </c>
      <c r="B14" s="6">
        <v>4012</v>
      </c>
      <c r="C14" s="18">
        <v>42504.246817129628</v>
      </c>
      <c r="D14" s="18">
        <v>42504.272488425922</v>
      </c>
      <c r="E14" s="15" t="s">
        <v>33</v>
      </c>
      <c r="F14" s="15">
        <v>2.5671296294603962E-2</v>
      </c>
      <c r="G14" s="10"/>
    </row>
    <row r="15" spans="1:65" s="2" customFormat="1" x14ac:dyDescent="0.25">
      <c r="A15" s="6" t="s">
        <v>1389</v>
      </c>
      <c r="B15" s="6">
        <v>4031</v>
      </c>
      <c r="C15" s="18">
        <v>42504.212685185186</v>
      </c>
      <c r="D15" s="18">
        <v>42504.244108796294</v>
      </c>
      <c r="E15" s="15" t="s">
        <v>32</v>
      </c>
      <c r="F15" s="15">
        <v>3.142361110803904E-2</v>
      </c>
      <c r="G15" s="10"/>
    </row>
    <row r="16" spans="1:65" s="2" customFormat="1" x14ac:dyDescent="0.25">
      <c r="A16" s="6" t="s">
        <v>1390</v>
      </c>
      <c r="B16" s="6">
        <v>4032</v>
      </c>
      <c r="C16" s="18">
        <v>42504.252581018518</v>
      </c>
      <c r="D16" s="18">
        <v>42504.283055555556</v>
      </c>
      <c r="E16" s="15" t="s">
        <v>32</v>
      </c>
      <c r="F16" s="15">
        <v>3.047453703766223E-2</v>
      </c>
      <c r="G16" s="10"/>
    </row>
    <row r="17" spans="1:7" s="2" customFormat="1" x14ac:dyDescent="0.25">
      <c r="A17" s="6" t="s">
        <v>1391</v>
      </c>
      <c r="B17" s="6">
        <v>4040</v>
      </c>
      <c r="C17" s="18">
        <v>42504.226203703707</v>
      </c>
      <c r="D17" s="18">
        <v>42504.254699074074</v>
      </c>
      <c r="E17" s="15" t="s">
        <v>37</v>
      </c>
      <c r="F17" s="15">
        <v>2.8495370366727002E-2</v>
      </c>
      <c r="G17" s="10"/>
    </row>
    <row r="18" spans="1:7" s="2" customFormat="1" x14ac:dyDescent="0.25">
      <c r="A18" s="6" t="s">
        <v>1392</v>
      </c>
      <c r="B18" s="6">
        <v>4039</v>
      </c>
      <c r="C18" s="18">
        <v>42504.268240740741</v>
      </c>
      <c r="D18" s="18">
        <v>42504.295115740744</v>
      </c>
      <c r="E18" s="15" t="s">
        <v>37</v>
      </c>
      <c r="F18" s="15">
        <v>2.6875000003201421E-2</v>
      </c>
      <c r="G18" s="10"/>
    </row>
    <row r="19" spans="1:7" s="2" customFormat="1" x14ac:dyDescent="0.25">
      <c r="A19" s="6" t="s">
        <v>1393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1394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1395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1396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1397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1398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1399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1400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1401</v>
      </c>
      <c r="B27" s="6">
        <v>4011</v>
      </c>
      <c r="C27" s="18">
        <v>42504.286979166667</v>
      </c>
      <c r="D27" s="18">
        <v>42504.307638888888</v>
      </c>
      <c r="E27" s="15" t="s">
        <v>33</v>
      </c>
      <c r="F27" s="15">
        <v>2.4733796293730848E-2</v>
      </c>
      <c r="G27" s="10" t="s">
        <v>488</v>
      </c>
    </row>
    <row r="28" spans="1:7" s="2" customFormat="1" x14ac:dyDescent="0.25">
      <c r="A28" s="6" t="s">
        <v>1402</v>
      </c>
      <c r="B28" s="6">
        <v>4012</v>
      </c>
      <c r="C28" s="18">
        <v>42504.315879629627</v>
      </c>
      <c r="D28" s="18">
        <v>42504.345520833333</v>
      </c>
      <c r="E28" s="15" t="s">
        <v>33</v>
      </c>
      <c r="F28" s="15">
        <v>2.9641203705978114E-2</v>
      </c>
      <c r="G28" s="10"/>
    </row>
    <row r="29" spans="1:7" s="2" customFormat="1" x14ac:dyDescent="0.25">
      <c r="A29" s="6" t="s">
        <v>1403</v>
      </c>
      <c r="B29" s="6">
        <v>4031</v>
      </c>
      <c r="C29" s="18">
        <v>42504.291250000002</v>
      </c>
      <c r="D29" s="18">
        <v>42504.316377314812</v>
      </c>
      <c r="E29" s="15" t="s">
        <v>32</v>
      </c>
      <c r="F29" s="15">
        <v>2.512731480965158E-2</v>
      </c>
      <c r="G29" s="10"/>
    </row>
    <row r="30" spans="1:7" s="2" customFormat="1" x14ac:dyDescent="0.25">
      <c r="A30" s="6" t="s">
        <v>1404</v>
      </c>
      <c r="B30" s="6">
        <v>4032</v>
      </c>
      <c r="C30" s="18">
        <v>42504.325810185182</v>
      </c>
      <c r="D30" s="18">
        <v>42504.356273148151</v>
      </c>
      <c r="E30" s="15" t="s">
        <v>32</v>
      </c>
      <c r="F30" s="15">
        <v>3.0462962968158536E-2</v>
      </c>
      <c r="G30" s="10"/>
    </row>
    <row r="31" spans="1:7" s="2" customFormat="1" x14ac:dyDescent="0.25">
      <c r="A31" s="6" t="s">
        <v>1405</v>
      </c>
      <c r="B31" s="6">
        <v>4040</v>
      </c>
      <c r="C31" s="18">
        <v>42504.298576388886</v>
      </c>
      <c r="D31" s="18">
        <v>42504.327349537038</v>
      </c>
      <c r="E31" s="15" t="s">
        <v>37</v>
      </c>
      <c r="F31" s="15">
        <v>2.8773148151230998E-2</v>
      </c>
      <c r="G31" s="10"/>
    </row>
    <row r="32" spans="1:7" s="2" customFormat="1" x14ac:dyDescent="0.25">
      <c r="A32" s="6" t="s">
        <v>1406</v>
      </c>
      <c r="B32" s="6">
        <v>4039</v>
      </c>
      <c r="C32" s="18">
        <v>42504.340451388889</v>
      </c>
      <c r="D32" s="18">
        <v>42504.3671875</v>
      </c>
      <c r="E32" s="15" t="s">
        <v>37</v>
      </c>
      <c r="F32" s="15">
        <v>2.6736111110949423E-2</v>
      </c>
      <c r="G32" s="10"/>
    </row>
    <row r="33" spans="1:7" s="2" customFormat="1" x14ac:dyDescent="0.25">
      <c r="A33" s="6" t="s">
        <v>1407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1408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1409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1410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1411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1412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1413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1414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1415</v>
      </c>
      <c r="B41" s="6">
        <v>4011</v>
      </c>
      <c r="C41" s="18">
        <v>42504.34946759259</v>
      </c>
      <c r="D41" s="18">
        <v>42504.378796296296</v>
      </c>
      <c r="E41" s="15" t="s">
        <v>33</v>
      </c>
      <c r="F41" s="15">
        <v>2.9328703705687076E-2</v>
      </c>
      <c r="G41" s="10"/>
    </row>
    <row r="42" spans="1:7" s="2" customFormat="1" x14ac:dyDescent="0.25">
      <c r="A42" s="6" t="s">
        <v>1416</v>
      </c>
      <c r="B42" s="6">
        <v>4012</v>
      </c>
      <c r="C42" s="18">
        <v>42504.39166666667</v>
      </c>
      <c r="D42" s="18">
        <v>42504.418368055558</v>
      </c>
      <c r="E42" s="15" t="s">
        <v>33</v>
      </c>
      <c r="F42" s="15">
        <v>2.6701388887886424E-2</v>
      </c>
      <c r="G42" s="10"/>
    </row>
    <row r="43" spans="1:7" s="2" customFormat="1" x14ac:dyDescent="0.25">
      <c r="A43" s="6" t="s">
        <v>1417</v>
      </c>
      <c r="B43" s="6">
        <v>4031</v>
      </c>
      <c r="C43" s="18">
        <v>42504.36105324074</v>
      </c>
      <c r="D43" s="18">
        <v>42504.389652777776</v>
      </c>
      <c r="E43" s="15" t="s">
        <v>32</v>
      </c>
      <c r="F43" s="15">
        <v>2.8599537035916001E-2</v>
      </c>
      <c r="G43" s="10"/>
    </row>
    <row r="44" spans="1:7" s="2" customFormat="1" x14ac:dyDescent="0.25">
      <c r="A44" s="6" t="s">
        <v>1418</v>
      </c>
      <c r="B44" s="6">
        <v>4032</v>
      </c>
      <c r="C44" s="18">
        <v>42504.400266203702</v>
      </c>
      <c r="D44" s="18">
        <v>42504.429328703707</v>
      </c>
      <c r="E44" s="15" t="s">
        <v>32</v>
      </c>
      <c r="F44" s="15">
        <v>2.9062500005238689E-2</v>
      </c>
      <c r="G44" s="10"/>
    </row>
    <row r="45" spans="1:7" s="2" customFormat="1" x14ac:dyDescent="0.25">
      <c r="A45" s="6" t="s">
        <v>1419</v>
      </c>
      <c r="B45" s="6">
        <v>4040</v>
      </c>
      <c r="C45" s="18">
        <v>42504.371874999997</v>
      </c>
      <c r="D45" s="18">
        <v>42504.400300925925</v>
      </c>
      <c r="E45" s="15" t="s">
        <v>37</v>
      </c>
      <c r="F45" s="15">
        <v>2.842592592787696E-2</v>
      </c>
      <c r="G45" s="10"/>
    </row>
    <row r="46" spans="1:7" s="2" customFormat="1" x14ac:dyDescent="0.25">
      <c r="A46" s="6" t="s">
        <v>1420</v>
      </c>
      <c r="B46" s="6">
        <v>4039</v>
      </c>
      <c r="C46" s="18">
        <v>42504.41337962963</v>
      </c>
      <c r="D46" s="18">
        <v>42504.441689814812</v>
      </c>
      <c r="E46" s="15" t="s">
        <v>37</v>
      </c>
      <c r="F46" s="15">
        <v>2.8310185181908309E-2</v>
      </c>
      <c r="G46" s="10"/>
    </row>
    <row r="47" spans="1:7" s="2" customFormat="1" x14ac:dyDescent="0.25">
      <c r="A47" s="6" t="s">
        <v>1421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1422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1423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488</v>
      </c>
    </row>
    <row r="50" spans="1:7" s="2" customFormat="1" x14ac:dyDescent="0.25">
      <c r="A50" s="6" t="s">
        <v>1424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1425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1426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1427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1428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1429</v>
      </c>
      <c r="B55" s="6">
        <v>4011</v>
      </c>
      <c r="C55" s="18">
        <v>42504.423807870371</v>
      </c>
      <c r="D55" s="18">
        <v>42504.452962962961</v>
      </c>
      <c r="E55" s="15" t="s">
        <v>33</v>
      </c>
      <c r="F55" s="15">
        <v>2.9155092590372078E-2</v>
      </c>
      <c r="G55" s="10"/>
    </row>
    <row r="56" spans="1:7" s="2" customFormat="1" x14ac:dyDescent="0.25">
      <c r="A56" s="6" t="s">
        <v>1430</v>
      </c>
      <c r="B56" s="6">
        <v>4012</v>
      </c>
      <c r="C56" s="18">
        <v>42504.462870370371</v>
      </c>
      <c r="D56" s="18">
        <v>42504.491875</v>
      </c>
      <c r="E56" s="15" t="s">
        <v>33</v>
      </c>
      <c r="F56" s="15">
        <v>2.9004629628616385E-2</v>
      </c>
      <c r="G56" s="10"/>
    </row>
    <row r="57" spans="1:7" s="2" customFormat="1" x14ac:dyDescent="0.25">
      <c r="A57" s="6" t="s">
        <v>1431</v>
      </c>
      <c r="B57" s="6">
        <v>4031</v>
      </c>
      <c r="C57" s="18">
        <v>42504.433923611112</v>
      </c>
      <c r="D57" s="18">
        <v>42504.461863425924</v>
      </c>
      <c r="E57" s="15" t="s">
        <v>32</v>
      </c>
      <c r="F57" s="15">
        <v>2.7939814812270924E-2</v>
      </c>
      <c r="G57" s="10"/>
    </row>
    <row r="58" spans="1:7" s="2" customFormat="1" x14ac:dyDescent="0.25">
      <c r="A58" s="6" t="s">
        <v>1432</v>
      </c>
      <c r="B58" s="6">
        <v>4032</v>
      </c>
      <c r="C58" s="18">
        <v>42504.470081018517</v>
      </c>
      <c r="D58" s="18">
        <v>42504.501493055555</v>
      </c>
      <c r="E58" s="15" t="s">
        <v>32</v>
      </c>
      <c r="F58" s="15">
        <v>3.1412037038535345E-2</v>
      </c>
      <c r="G58" s="10"/>
    </row>
    <row r="59" spans="1:7" s="2" customFormat="1" x14ac:dyDescent="0.25">
      <c r="A59" s="6" t="s">
        <v>1433</v>
      </c>
      <c r="B59" s="6">
        <v>4040</v>
      </c>
      <c r="C59" s="18">
        <v>42504.44767361111</v>
      </c>
      <c r="D59" s="18">
        <v>42504.47388888889</v>
      </c>
      <c r="E59" s="15" t="s">
        <v>37</v>
      </c>
      <c r="F59" s="15">
        <v>2.6215277779556345E-2</v>
      </c>
      <c r="G59" s="10"/>
    </row>
    <row r="60" spans="1:7" s="2" customFormat="1" x14ac:dyDescent="0.25">
      <c r="A60" s="6" t="s">
        <v>1434</v>
      </c>
      <c r="B60" s="6">
        <v>4039</v>
      </c>
      <c r="C60" s="18">
        <v>42504.482812499999</v>
      </c>
      <c r="D60" s="18">
        <v>42504.514444444445</v>
      </c>
      <c r="E60" s="15" t="s">
        <v>37</v>
      </c>
      <c r="F60" s="15">
        <v>3.1631944446417037E-2</v>
      </c>
      <c r="G60" s="10"/>
    </row>
    <row r="61" spans="1:7" s="2" customFormat="1" x14ac:dyDescent="0.25">
      <c r="A61" s="6" t="s">
        <v>1435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1436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1437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1438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1439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1440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1441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1442</v>
      </c>
      <c r="B68" s="6">
        <v>4011</v>
      </c>
      <c r="C68" s="18">
        <v>42504.495821759258</v>
      </c>
      <c r="D68" s="18">
        <v>42504.525057870371</v>
      </c>
      <c r="E68" s="15" t="s">
        <v>33</v>
      </c>
      <c r="F68" s="15">
        <v>2.923611111327773E-2</v>
      </c>
      <c r="G68" s="10"/>
    </row>
    <row r="69" spans="1:7" s="2" customFormat="1" x14ac:dyDescent="0.25">
      <c r="A69" s="6" t="s">
        <v>1443</v>
      </c>
      <c r="B69" s="6">
        <v>4012</v>
      </c>
      <c r="C69" s="18">
        <v>42504.533564814818</v>
      </c>
      <c r="D69" s="18">
        <v>42504.568310185183</v>
      </c>
      <c r="E69" s="15" t="s">
        <v>33</v>
      </c>
      <c r="F69" s="15">
        <v>3.474537036527181E-2</v>
      </c>
      <c r="G69" s="10"/>
    </row>
    <row r="70" spans="1:7" s="2" customFormat="1" x14ac:dyDescent="0.25">
      <c r="A70" s="6" t="s">
        <v>1444</v>
      </c>
      <c r="B70" s="6">
        <v>4031</v>
      </c>
      <c r="C70" s="18">
        <v>42504.506782407407</v>
      </c>
      <c r="D70" s="18">
        <v>42504.537037037036</v>
      </c>
      <c r="E70" s="15" t="s">
        <v>32</v>
      </c>
      <c r="F70" s="15">
        <v>3.0254629629780538E-2</v>
      </c>
      <c r="G70" s="10"/>
    </row>
    <row r="71" spans="1:7" s="2" customFormat="1" x14ac:dyDescent="0.25">
      <c r="A71" s="6" t="s">
        <v>1445</v>
      </c>
      <c r="B71" s="6">
        <v>4032</v>
      </c>
      <c r="C71" s="18">
        <v>42504.546944444446</v>
      </c>
      <c r="D71" s="18">
        <v>42504.580416666664</v>
      </c>
      <c r="E71" s="15" t="s">
        <v>32</v>
      </c>
      <c r="F71" s="15">
        <v>3.347222221782431E-2</v>
      </c>
      <c r="G71" s="10"/>
    </row>
    <row r="72" spans="1:7" s="2" customFormat="1" x14ac:dyDescent="0.25">
      <c r="A72" s="6" t="s">
        <v>1446</v>
      </c>
      <c r="B72" s="6">
        <v>4040</v>
      </c>
      <c r="C72" s="18">
        <v>42504.517835648148</v>
      </c>
      <c r="D72" s="18">
        <v>42504.546307870369</v>
      </c>
      <c r="E72" s="15" t="s">
        <v>37</v>
      </c>
      <c r="F72" s="15">
        <v>2.8472222220443655E-2</v>
      </c>
      <c r="G72" s="10"/>
    </row>
    <row r="73" spans="1:7" s="2" customFormat="1" x14ac:dyDescent="0.25">
      <c r="A73" s="6" t="s">
        <v>1447</v>
      </c>
      <c r="B73" s="6">
        <v>4039</v>
      </c>
      <c r="C73" s="18">
        <v>42504.555671296293</v>
      </c>
      <c r="D73" s="18">
        <v>42504.587847222225</v>
      </c>
      <c r="E73" s="15" t="s">
        <v>37</v>
      </c>
      <c r="F73" s="15">
        <v>3.217592593136942E-2</v>
      </c>
      <c r="G73" s="10"/>
    </row>
    <row r="74" spans="1:7" s="2" customFormat="1" x14ac:dyDescent="0.25">
      <c r="A74" s="6" t="s">
        <v>1448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1449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1450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1451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1452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1453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1454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1455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1456</v>
      </c>
      <c r="B82" s="6">
        <v>4011</v>
      </c>
      <c r="C82" s="18">
        <v>42504.571527777778</v>
      </c>
      <c r="D82" s="18">
        <v>42504.597905092596</v>
      </c>
      <c r="E82" s="15" t="s">
        <v>33</v>
      </c>
      <c r="F82" s="15">
        <v>2.6377314818091691E-2</v>
      </c>
      <c r="G82" s="10"/>
    </row>
    <row r="83" spans="1:7" s="2" customFormat="1" x14ac:dyDescent="0.25">
      <c r="A83" s="6" t="s">
        <v>1457</v>
      </c>
      <c r="B83" s="6">
        <v>4012</v>
      </c>
      <c r="C83" s="18">
        <v>42504.606157407405</v>
      </c>
      <c r="D83" s="18">
        <v>42504.637650462966</v>
      </c>
      <c r="E83" s="15" t="s">
        <v>33</v>
      </c>
      <c r="F83" s="15">
        <v>3.1493055561440997E-2</v>
      </c>
      <c r="G83" s="10"/>
    </row>
    <row r="84" spans="1:7" s="2" customFormat="1" x14ac:dyDescent="0.25">
      <c r="A84" s="6" t="s">
        <v>1458</v>
      </c>
      <c r="B84" s="6">
        <v>4031</v>
      </c>
      <c r="C84" s="18">
        <v>42504.584004629629</v>
      </c>
      <c r="D84" s="18">
        <v>42504.608831018515</v>
      </c>
      <c r="E84" s="15" t="s">
        <v>32</v>
      </c>
      <c r="F84" s="15">
        <v>2.4826388886140194E-2</v>
      </c>
      <c r="G84" s="10"/>
    </row>
    <row r="85" spans="1:7" s="2" customFormat="1" x14ac:dyDescent="0.25">
      <c r="A85" s="6" t="s">
        <v>1459</v>
      </c>
      <c r="B85" s="6">
        <v>4032</v>
      </c>
      <c r="C85" s="18">
        <v>42504.620324074072</v>
      </c>
      <c r="D85" s="18">
        <v>42504.648182870369</v>
      </c>
      <c r="E85" s="15" t="s">
        <v>32</v>
      </c>
      <c r="F85" s="15">
        <v>2.7858796296641231E-2</v>
      </c>
      <c r="G85" s="10"/>
    </row>
    <row r="86" spans="1:7" s="2" customFormat="1" x14ac:dyDescent="0.25">
      <c r="A86" s="6" t="s">
        <v>1460</v>
      </c>
      <c r="B86" s="6">
        <v>4040</v>
      </c>
      <c r="C86" s="18">
        <v>42504.590694444443</v>
      </c>
      <c r="D86" s="18">
        <v>42504.61986111111</v>
      </c>
      <c r="E86" s="15" t="s">
        <v>37</v>
      </c>
      <c r="F86" s="15">
        <v>2.9166666667151731E-2</v>
      </c>
      <c r="G86" s="10"/>
    </row>
    <row r="87" spans="1:7" s="2" customFormat="1" x14ac:dyDescent="0.25">
      <c r="A87" s="6" t="s">
        <v>1461</v>
      </c>
      <c r="B87" s="6">
        <v>4039</v>
      </c>
      <c r="C87" s="18">
        <v>42504.626481481479</v>
      </c>
      <c r="D87" s="18">
        <v>42504.659236111111</v>
      </c>
      <c r="E87" s="15" t="s">
        <v>37</v>
      </c>
      <c r="F87" s="15">
        <v>3.2754629632108845E-2</v>
      </c>
      <c r="G87" s="10"/>
    </row>
    <row r="88" spans="1:7" s="2" customFormat="1" x14ac:dyDescent="0.25">
      <c r="A88" s="6" t="s">
        <v>1462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1463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1464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1465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1466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1467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1468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1469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1470</v>
      </c>
      <c r="B96" s="6">
        <v>4011</v>
      </c>
      <c r="C96" s="18">
        <v>42504.641840277778</v>
      </c>
      <c r="D96" s="18">
        <v>42504.670740740738</v>
      </c>
      <c r="E96" s="15" t="s">
        <v>33</v>
      </c>
      <c r="F96" s="15">
        <v>2.8900462959427387E-2</v>
      </c>
      <c r="G96" s="10"/>
    </row>
    <row r="97" spans="1:7" s="2" customFormat="1" x14ac:dyDescent="0.25">
      <c r="A97" s="6" t="s">
        <v>1471</v>
      </c>
      <c r="B97" s="6">
        <v>4012</v>
      </c>
      <c r="C97" s="18">
        <v>42504.679571759261</v>
      </c>
      <c r="D97" s="18">
        <v>42504.710543981484</v>
      </c>
      <c r="E97" s="15" t="s">
        <v>33</v>
      </c>
      <c r="F97" s="15">
        <v>3.0972222222771961E-2</v>
      </c>
      <c r="G97" s="10"/>
    </row>
    <row r="98" spans="1:7" s="2" customFormat="1" x14ac:dyDescent="0.25">
      <c r="A98" s="6" t="s">
        <v>1472</v>
      </c>
      <c r="B98" s="6">
        <v>4031</v>
      </c>
      <c r="C98" s="18">
        <v>42504.652083333334</v>
      </c>
      <c r="D98" s="18">
        <v>42504.68105324074</v>
      </c>
      <c r="E98" s="15" t="s">
        <v>32</v>
      </c>
      <c r="F98" s="15">
        <v>2.8969907405553386E-2</v>
      </c>
      <c r="G98" s="10"/>
    </row>
    <row r="99" spans="1:7" s="2" customFormat="1" x14ac:dyDescent="0.25">
      <c r="A99" s="6" t="s">
        <v>1473</v>
      </c>
      <c r="B99" s="6">
        <v>4032</v>
      </c>
      <c r="C99" s="18">
        <v>42504.692291666666</v>
      </c>
      <c r="D99" s="18">
        <v>42504.720810185187</v>
      </c>
      <c r="E99" s="15" t="s">
        <v>32</v>
      </c>
      <c r="F99" s="15">
        <v>2.8518518520286307E-2</v>
      </c>
      <c r="G99" s="10"/>
    </row>
    <row r="100" spans="1:7" s="2" customFormat="1" x14ac:dyDescent="0.25">
      <c r="A100" s="6" t="s">
        <v>1474</v>
      </c>
      <c r="B100" s="6">
        <v>4040</v>
      </c>
      <c r="C100" s="18">
        <v>42504.662118055552</v>
      </c>
      <c r="D100" s="18">
        <v>42504.691817129627</v>
      </c>
      <c r="E100" s="15" t="s">
        <v>37</v>
      </c>
      <c r="F100" s="15">
        <v>2.9699074075324461E-2</v>
      </c>
      <c r="G100" s="10"/>
    </row>
    <row r="101" spans="1:7" s="2" customFormat="1" x14ac:dyDescent="0.25">
      <c r="A101" s="6" t="s">
        <v>1475</v>
      </c>
      <c r="B101" s="6">
        <v>4039</v>
      </c>
      <c r="C101" s="18">
        <v>42504.700104166666</v>
      </c>
      <c r="D101" s="18">
        <v>42504.732002314813</v>
      </c>
      <c r="E101" s="15" t="s">
        <v>37</v>
      </c>
      <c r="F101" s="15">
        <v>3.1898148146865424E-2</v>
      </c>
      <c r="G101" s="10"/>
    </row>
    <row r="102" spans="1:7" s="2" customFormat="1" x14ac:dyDescent="0.25">
      <c r="A102" s="6" t="s">
        <v>1476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1477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1478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1479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1480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1481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1482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1483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1484</v>
      </c>
      <c r="B110" s="6">
        <v>4011</v>
      </c>
      <c r="C110" s="18">
        <v>42504.714733796296</v>
      </c>
      <c r="D110" s="18">
        <v>42504.743807870371</v>
      </c>
      <c r="E110" s="15" t="s">
        <v>33</v>
      </c>
      <c r="F110" s="15">
        <v>2.9074074074742384E-2</v>
      </c>
      <c r="G110" s="10"/>
    </row>
    <row r="111" spans="1:7" s="2" customFormat="1" x14ac:dyDescent="0.25">
      <c r="A111" s="6" t="s">
        <v>1485</v>
      </c>
      <c r="B111" s="6">
        <v>4012</v>
      </c>
      <c r="C111" s="18">
        <v>42504.75204861111</v>
      </c>
      <c r="D111" s="18">
        <v>42504.783831018518</v>
      </c>
      <c r="E111" s="15" t="s">
        <v>33</v>
      </c>
      <c r="F111" s="15">
        <v>3.178240740817273E-2</v>
      </c>
      <c r="G111" s="10"/>
    </row>
    <row r="112" spans="1:7" s="2" customFormat="1" x14ac:dyDescent="0.25">
      <c r="A112" s="6" t="s">
        <v>1486</v>
      </c>
      <c r="B112" s="6">
        <v>4031</v>
      </c>
      <c r="C112" s="18">
        <v>42504.724340277775</v>
      </c>
      <c r="D112" s="18">
        <v>42504.754016203704</v>
      </c>
      <c r="E112" s="15" t="s">
        <v>32</v>
      </c>
      <c r="F112" s="15">
        <v>2.9675925929041114E-2</v>
      </c>
      <c r="G112" s="10"/>
    </row>
    <row r="113" spans="1:7" s="2" customFormat="1" x14ac:dyDescent="0.25">
      <c r="A113" s="6" t="s">
        <v>1487</v>
      </c>
      <c r="B113" s="6">
        <v>4032</v>
      </c>
      <c r="C113" s="18">
        <v>42504.765601851854</v>
      </c>
      <c r="D113" s="18">
        <v>42504.794074074074</v>
      </c>
      <c r="E113" s="15" t="s">
        <v>32</v>
      </c>
      <c r="F113" s="15">
        <v>2.8472222220443655E-2</v>
      </c>
      <c r="G113" s="10"/>
    </row>
    <row r="114" spans="1:7" s="2" customFormat="1" x14ac:dyDescent="0.25">
      <c r="A114" s="6" t="s">
        <v>1488</v>
      </c>
      <c r="B114" s="6">
        <v>4040</v>
      </c>
      <c r="C114" s="18">
        <v>42504.736666666664</v>
      </c>
      <c r="D114" s="18">
        <v>42504.765370370369</v>
      </c>
      <c r="E114" s="15" t="s">
        <v>37</v>
      </c>
      <c r="F114" s="15">
        <v>2.8703703705104999E-2</v>
      </c>
      <c r="G114" s="10"/>
    </row>
    <row r="115" spans="1:7" s="2" customFormat="1" x14ac:dyDescent="0.25">
      <c r="A115" s="6" t="s">
        <v>1489</v>
      </c>
      <c r="B115" s="6">
        <v>4039</v>
      </c>
      <c r="C115" s="18">
        <v>42504.772222222222</v>
      </c>
      <c r="D115" s="18">
        <v>42504.805254629631</v>
      </c>
      <c r="E115" s="15" t="s">
        <v>37</v>
      </c>
      <c r="F115" s="15">
        <v>3.3032407409336884E-2</v>
      </c>
      <c r="G115" s="10"/>
    </row>
    <row r="116" spans="1:7" s="2" customFormat="1" x14ac:dyDescent="0.25">
      <c r="A116" s="6" t="s">
        <v>1490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1491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1492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1493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1494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1495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1496</v>
      </c>
      <c r="B122" s="6">
        <v>4011</v>
      </c>
      <c r="C122" s="18">
        <v>42504.790219907409</v>
      </c>
      <c r="D122" s="18">
        <v>42504.816516203704</v>
      </c>
      <c r="E122" s="15" t="s">
        <v>33</v>
      </c>
      <c r="F122" s="15">
        <v>2.6296296295186039E-2</v>
      </c>
      <c r="G122" s="10"/>
    </row>
    <row r="123" spans="1:7" s="2" customFormat="1" x14ac:dyDescent="0.25">
      <c r="A123" s="6" t="s">
        <v>1497</v>
      </c>
      <c r="B123" s="6">
        <v>4012</v>
      </c>
      <c r="C123" s="18">
        <v>42504.827696759261</v>
      </c>
      <c r="D123" s="18">
        <v>42504.859270833331</v>
      </c>
      <c r="E123" s="15" t="s">
        <v>33</v>
      </c>
      <c r="F123" s="15">
        <v>3.1574074069794733E-2</v>
      </c>
      <c r="G123" s="10"/>
    </row>
    <row r="124" spans="1:7" s="2" customFormat="1" x14ac:dyDescent="0.25">
      <c r="A124" s="6" t="s">
        <v>1498</v>
      </c>
      <c r="B124" s="6">
        <v>4040</v>
      </c>
      <c r="C124" s="18">
        <v>42504.808611111112</v>
      </c>
      <c r="D124" s="18">
        <v>42504.83792824074</v>
      </c>
      <c r="E124" s="15" t="s">
        <v>37</v>
      </c>
      <c r="F124" s="15">
        <v>2.9317129628907423E-2</v>
      </c>
      <c r="G124" s="10"/>
    </row>
    <row r="125" spans="1:7" s="2" customFormat="1" x14ac:dyDescent="0.25">
      <c r="A125" s="6" t="s">
        <v>1499</v>
      </c>
      <c r="B125" s="6">
        <v>4039</v>
      </c>
      <c r="C125" s="18">
        <v>42504.847442129627</v>
      </c>
      <c r="D125" s="18">
        <v>42504.878449074073</v>
      </c>
      <c r="E125" s="15" t="s">
        <v>37</v>
      </c>
      <c r="F125" s="15">
        <v>3.1006944445834961E-2</v>
      </c>
      <c r="G125" s="10"/>
    </row>
    <row r="126" spans="1:7" s="2" customFormat="1" x14ac:dyDescent="0.25">
      <c r="A126" s="6" t="s">
        <v>1500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1501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1502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1503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1504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1505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1506</v>
      </c>
      <c r="B132" s="6">
        <v>4040</v>
      </c>
      <c r="C132" s="18">
        <v>42504.888611111113</v>
      </c>
      <c r="D132" s="18">
        <v>42504.921817129631</v>
      </c>
      <c r="E132" s="15" t="s">
        <v>37</v>
      </c>
      <c r="F132" s="15">
        <v>3.3206018517375924E-2</v>
      </c>
      <c r="G132" s="10"/>
    </row>
    <row r="133" spans="1:15" s="2" customFormat="1" x14ac:dyDescent="0.25">
      <c r="A133" s="6" t="s">
        <v>1507</v>
      </c>
      <c r="B133" s="6">
        <v>4039</v>
      </c>
      <c r="C133" s="18">
        <v>42504.929583333331</v>
      </c>
      <c r="D133" s="18">
        <v>42504.961631944447</v>
      </c>
      <c r="E133" s="15" t="s">
        <v>37</v>
      </c>
      <c r="F133" s="15">
        <v>3.2048611115897074E-2</v>
      </c>
      <c r="G133" s="10"/>
    </row>
    <row r="134" spans="1:15" s="2" customFormat="1" x14ac:dyDescent="0.25">
      <c r="A134" s="6" t="s">
        <v>1508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1509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1510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1511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1512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1513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1514</v>
      </c>
      <c r="B140" s="6">
        <v>4040</v>
      </c>
      <c r="C140" s="18">
        <v>42504.974120370367</v>
      </c>
      <c r="D140" s="18">
        <v>42505.006076388891</v>
      </c>
      <c r="E140" s="15" t="s">
        <v>37</v>
      </c>
      <c r="F140" s="15">
        <v>3.1956018523487728E-2</v>
      </c>
      <c r="G140" s="10"/>
      <c r="H140"/>
    </row>
    <row r="141" spans="1:15" s="2" customFormat="1" x14ac:dyDescent="0.25">
      <c r="A141" s="6" t="s">
        <v>1515</v>
      </c>
      <c r="B141" s="6">
        <v>4039</v>
      </c>
      <c r="C141" s="18">
        <v>42505.015173611115</v>
      </c>
      <c r="D141" s="18">
        <v>42505.04483796296</v>
      </c>
      <c r="E141" s="15" t="s">
        <v>37</v>
      </c>
      <c r="F141" s="15">
        <v>2.9664351844985504E-2</v>
      </c>
      <c r="G141" s="10"/>
      <c r="H141"/>
    </row>
    <row r="142" spans="1:15" x14ac:dyDescent="0.25">
      <c r="A142" s="6" t="s">
        <v>1516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1517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1518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1519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1520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1521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147"/>
  <mergeCells count="2">
    <mergeCell ref="A1:F1"/>
    <mergeCell ref="L3:N3"/>
  </mergeCells>
  <conditionalFormatting sqref="A165:G169 C3:G164">
    <cfRule type="expression" dxfId="337" priority="25">
      <formula>#REF!&gt;#REF!</formula>
    </cfRule>
    <cfRule type="expression" dxfId="336" priority="26">
      <formula>#REF!&gt;0</formula>
    </cfRule>
    <cfRule type="expression" dxfId="335" priority="27">
      <formula>#REF!&gt;0</formula>
    </cfRule>
  </conditionalFormatting>
  <conditionalFormatting sqref="A3:B164">
    <cfRule type="expression" dxfId="334" priority="23">
      <formula>$P3&gt;0</formula>
    </cfRule>
    <cfRule type="expression" dxfId="333" priority="24">
      <formula>$O3&gt;0</formula>
    </cfRule>
  </conditionalFormatting>
  <conditionalFormatting sqref="A3:G164">
    <cfRule type="expression" dxfId="332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2" t="str">
        <f>"Eagle P3 System Performance - "&amp;TEXT(J3,"YYYY-MM-DD")</f>
        <v>Eagle P3 System Performance - 2016-05-15</v>
      </c>
      <c r="B1" s="72"/>
      <c r="C1" s="72"/>
      <c r="D1" s="72"/>
      <c r="E1" s="72"/>
      <c r="F1" s="7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1370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0">
        <v>42505</v>
      </c>
      <c r="K3" s="21"/>
      <c r="L3" s="73" t="s">
        <v>3</v>
      </c>
      <c r="M3" s="73"/>
      <c r="N3" s="74"/>
    </row>
    <row r="4" spans="1:65" s="2" customFormat="1" ht="15.75" thickBot="1" x14ac:dyDescent="0.3">
      <c r="A4" s="6" t="s">
        <v>1522</v>
      </c>
      <c r="B4" s="6">
        <v>4032</v>
      </c>
      <c r="C4" s="18">
        <v>42505.171087962961</v>
      </c>
      <c r="D4" s="18">
        <v>42505.203321759262</v>
      </c>
      <c r="E4" s="15" t="s">
        <v>32</v>
      </c>
      <c r="F4" s="15">
        <v>3.2233796300715767E-2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1523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2" t="s">
        <v>7</v>
      </c>
      <c r="K5" s="24">
        <f>COUNTA(F3:F975)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1524</v>
      </c>
      <c r="B6" s="6">
        <v>4017</v>
      </c>
      <c r="C6" s="18">
        <v>42505.193749999999</v>
      </c>
      <c r="D6" s="18">
        <v>42505.215312499997</v>
      </c>
      <c r="E6" s="15" t="s">
        <v>36</v>
      </c>
      <c r="F6" s="15">
        <v>2.156249999825377E-2</v>
      </c>
      <c r="G6" s="10" t="s">
        <v>1666</v>
      </c>
      <c r="J6" s="22" t="s">
        <v>15</v>
      </c>
      <c r="K6" s="24">
        <f>K5-SUM(K8:K9)</f>
        <v>131</v>
      </c>
      <c r="L6" s="25">
        <v>42.673591549260685</v>
      </c>
      <c r="M6" s="25">
        <v>35.66666666418314</v>
      </c>
      <c r="N6" s="25">
        <v>57.20000000204891</v>
      </c>
    </row>
    <row r="7" spans="1:65" s="2" customFormat="1" x14ac:dyDescent="0.25">
      <c r="A7" s="6" t="s">
        <v>1525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1667</v>
      </c>
      <c r="J7" s="22" t="s">
        <v>9</v>
      </c>
      <c r="K7" s="29">
        <f>K6/K5</f>
        <v>0.92253521126760563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1526</v>
      </c>
      <c r="B8" s="6">
        <v>4030</v>
      </c>
      <c r="C8" s="18">
        <v>42505.216666666667</v>
      </c>
      <c r="D8" s="18">
        <v>42505.24359953704</v>
      </c>
      <c r="E8" s="15" t="s">
        <v>35</v>
      </c>
      <c r="F8" s="15">
        <v>2.6932870372547768E-2</v>
      </c>
      <c r="G8" s="10"/>
      <c r="J8" s="22" t="s">
        <v>16</v>
      </c>
      <c r="K8" s="24">
        <f>COUNTA(G3:G999)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1527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1528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1529</v>
      </c>
      <c r="B11" s="6">
        <v>4040</v>
      </c>
      <c r="C11" s="18">
        <v>42505.19635416667</v>
      </c>
      <c r="D11" s="18">
        <v>42505.225104166668</v>
      </c>
      <c r="E11" s="15" t="s">
        <v>37</v>
      </c>
      <c r="F11" s="15">
        <v>2.8749999997671694E-2</v>
      </c>
      <c r="G11" s="10"/>
    </row>
    <row r="12" spans="1:65" s="2" customFormat="1" x14ac:dyDescent="0.25">
      <c r="A12" s="6" t="s">
        <v>1530</v>
      </c>
      <c r="B12" s="6">
        <v>4039</v>
      </c>
      <c r="C12" s="18">
        <v>42505.237083333333</v>
      </c>
      <c r="D12" s="18">
        <v>42505.262071759258</v>
      </c>
      <c r="E12" s="15" t="s">
        <v>37</v>
      </c>
      <c r="F12" s="15">
        <v>2.4988425924675539E-2</v>
      </c>
      <c r="G12" s="10"/>
    </row>
    <row r="13" spans="1:65" s="2" customFormat="1" x14ac:dyDescent="0.25">
      <c r="A13" s="6" t="s">
        <v>1531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1532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1533</v>
      </c>
      <c r="B15" s="6">
        <v>4031</v>
      </c>
      <c r="C15" s="18">
        <v>42505.212083333332</v>
      </c>
      <c r="D15" s="18">
        <v>42505.243784722225</v>
      </c>
      <c r="E15" s="15" t="s">
        <v>32</v>
      </c>
      <c r="F15" s="15">
        <v>3.1701388892543036E-2</v>
      </c>
      <c r="G15" s="10"/>
    </row>
    <row r="16" spans="1:65" s="2" customFormat="1" x14ac:dyDescent="0.25">
      <c r="A16" s="6" t="s">
        <v>1534</v>
      </c>
      <c r="B16" s="6">
        <v>4032</v>
      </c>
      <c r="C16" s="18">
        <v>42505.250150462962</v>
      </c>
      <c r="D16" s="18">
        <v>42505.283043981479</v>
      </c>
      <c r="E16" s="15" t="s">
        <v>32</v>
      </c>
      <c r="F16" s="15">
        <v>3.2893518517084885E-2</v>
      </c>
      <c r="G16" s="10"/>
    </row>
    <row r="17" spans="1:7" s="2" customFormat="1" x14ac:dyDescent="0.25">
      <c r="A17" s="6" t="s">
        <v>1535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1536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1537</v>
      </c>
      <c r="B19" s="6">
        <v>4018</v>
      </c>
      <c r="C19" s="18">
        <v>42505.245578703703</v>
      </c>
      <c r="D19" s="18">
        <v>42505.275231481479</v>
      </c>
      <c r="E19" s="15" t="s">
        <v>36</v>
      </c>
      <c r="F19" s="15">
        <v>2.9652777775481809E-2</v>
      </c>
      <c r="G19" s="10"/>
    </row>
    <row r="20" spans="1:7" s="2" customFormat="1" x14ac:dyDescent="0.25">
      <c r="A20" s="6" t="s">
        <v>1538</v>
      </c>
      <c r="B20" s="6">
        <v>4017</v>
      </c>
      <c r="C20" s="18">
        <v>42505.277291666665</v>
      </c>
      <c r="D20" s="18">
        <v>42505.307314814818</v>
      </c>
      <c r="E20" s="15" t="s">
        <v>36</v>
      </c>
      <c r="F20" s="15">
        <v>3.0023148152395152E-2</v>
      </c>
      <c r="G20" s="10"/>
    </row>
    <row r="21" spans="1:7" s="2" customFormat="1" x14ac:dyDescent="0.25">
      <c r="A21" s="6" t="s">
        <v>1539</v>
      </c>
      <c r="B21" s="6">
        <v>4029</v>
      </c>
      <c r="C21" s="18">
        <v>42505.255972222221</v>
      </c>
      <c r="D21" s="18">
        <v>42505.283946759257</v>
      </c>
      <c r="E21" s="15" t="s">
        <v>35</v>
      </c>
      <c r="F21" s="15">
        <v>2.7974537035333924E-2</v>
      </c>
      <c r="G21" s="10"/>
    </row>
    <row r="22" spans="1:7" s="2" customFormat="1" x14ac:dyDescent="0.25">
      <c r="A22" s="6" t="s">
        <v>1540</v>
      </c>
      <c r="B22" s="6">
        <v>4030</v>
      </c>
      <c r="C22" s="18">
        <v>42505.286319444444</v>
      </c>
      <c r="D22" s="18">
        <v>42505.305439814816</v>
      </c>
      <c r="E22" s="15" t="s">
        <v>35</v>
      </c>
      <c r="F22" s="15">
        <v>1.9120370372547768E-2</v>
      </c>
      <c r="G22" s="10" t="s">
        <v>786</v>
      </c>
    </row>
    <row r="23" spans="1:7" s="2" customFormat="1" x14ac:dyDescent="0.25">
      <c r="A23" s="6" t="s">
        <v>1541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1542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1543</v>
      </c>
      <c r="B25" s="6">
        <v>4040</v>
      </c>
      <c r="C25" s="18">
        <v>42505.269502314812</v>
      </c>
      <c r="D25" s="18">
        <v>42505.296284722222</v>
      </c>
      <c r="E25" s="15" t="s">
        <v>37</v>
      </c>
      <c r="F25" s="15">
        <v>2.6782407410792075E-2</v>
      </c>
      <c r="G25" s="10"/>
    </row>
    <row r="26" spans="1:7" s="2" customFormat="1" x14ac:dyDescent="0.25">
      <c r="A26" s="6" t="s">
        <v>1544</v>
      </c>
      <c r="B26" s="6">
        <v>4039</v>
      </c>
      <c r="C26" s="18">
        <v>42505.323877314811</v>
      </c>
      <c r="D26" s="18">
        <v>42505.340243055558</v>
      </c>
      <c r="E26" s="15" t="s">
        <v>37</v>
      </c>
      <c r="F26" s="15">
        <v>1.6365740746550728E-2</v>
      </c>
      <c r="G26" s="10" t="s">
        <v>1663</v>
      </c>
    </row>
    <row r="27" spans="1:7" s="2" customFormat="1" x14ac:dyDescent="0.25">
      <c r="A27" s="6" t="s">
        <v>1545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1546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1547</v>
      </c>
      <c r="B29" s="6">
        <v>4031</v>
      </c>
      <c r="C29" s="18">
        <v>42505.286377314813</v>
      </c>
      <c r="D29" s="18">
        <v>42505.326099537036</v>
      </c>
      <c r="E29" s="15" t="s">
        <v>32</v>
      </c>
      <c r="F29" s="15">
        <v>3.9722222223645076E-2</v>
      </c>
      <c r="G29" s="10"/>
    </row>
    <row r="30" spans="1:7" s="2" customFormat="1" x14ac:dyDescent="0.25">
      <c r="A30" s="6" t="s">
        <v>1548</v>
      </c>
      <c r="B30" s="6">
        <v>4032</v>
      </c>
      <c r="C30" s="18">
        <v>42505.329062500001</v>
      </c>
      <c r="D30" s="18">
        <v>42505.357256944444</v>
      </c>
      <c r="E30" s="15" t="s">
        <v>32</v>
      </c>
      <c r="F30" s="15">
        <v>2.8194444443215616E-2</v>
      </c>
      <c r="G30" s="10"/>
    </row>
    <row r="31" spans="1:7" s="2" customFormat="1" x14ac:dyDescent="0.25">
      <c r="A31" s="6" t="s">
        <v>1549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1550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1551</v>
      </c>
      <c r="B33" s="6">
        <v>4018</v>
      </c>
      <c r="C33" s="18">
        <v>42505.31144675926</v>
      </c>
      <c r="D33" s="18">
        <v>42505.338796296295</v>
      </c>
      <c r="E33" s="15" t="s">
        <v>36</v>
      </c>
      <c r="F33" s="15">
        <v>2.7349537034751847E-2</v>
      </c>
      <c r="G33" s="10"/>
    </row>
    <row r="34" spans="1:7" s="2" customFormat="1" x14ac:dyDescent="0.25">
      <c r="A34" s="6" t="s">
        <v>1552</v>
      </c>
      <c r="B34" s="6">
        <v>4017</v>
      </c>
      <c r="C34" s="18">
        <v>42505.34884259259</v>
      </c>
      <c r="D34" s="18">
        <v>42505.377175925925</v>
      </c>
      <c r="E34" s="15" t="s">
        <v>36</v>
      </c>
      <c r="F34" s="15">
        <v>2.8333333335467614E-2</v>
      </c>
      <c r="G34" s="10"/>
    </row>
    <row r="35" spans="1:7" s="2" customFormat="1" x14ac:dyDescent="0.25">
      <c r="A35" s="6" t="s">
        <v>1553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1554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1555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1556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1557</v>
      </c>
      <c r="B39" s="6">
        <v>4040</v>
      </c>
      <c r="C39" s="18">
        <v>42505.343263888892</v>
      </c>
      <c r="D39" s="18">
        <v>42505.368275462963</v>
      </c>
      <c r="E39" s="15" t="s">
        <v>37</v>
      </c>
      <c r="F39" s="15">
        <v>2.5011574070958886E-2</v>
      </c>
      <c r="G39" s="10"/>
    </row>
    <row r="40" spans="1:7" s="2" customFormat="1" x14ac:dyDescent="0.25">
      <c r="A40" s="6" t="s">
        <v>1558</v>
      </c>
      <c r="B40" s="6">
        <v>4039</v>
      </c>
      <c r="C40" s="18">
        <v>42505.381226851852</v>
      </c>
      <c r="D40" s="18">
        <v>42505.408425925925</v>
      </c>
      <c r="E40" s="15" t="s">
        <v>37</v>
      </c>
      <c r="F40" s="15">
        <v>2.7199074072996154E-2</v>
      </c>
      <c r="G40" s="10"/>
    </row>
    <row r="41" spans="1:7" s="2" customFormat="1" x14ac:dyDescent="0.25">
      <c r="A41" s="6" t="s">
        <v>1559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1560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1561</v>
      </c>
      <c r="B43" s="6">
        <v>4031</v>
      </c>
      <c r="C43" s="18">
        <v>42505.361770833333</v>
      </c>
      <c r="D43" s="18">
        <v>42505.38925925926</v>
      </c>
      <c r="E43" s="15" t="s">
        <v>32</v>
      </c>
      <c r="F43" s="15">
        <v>2.7488425927003846E-2</v>
      </c>
      <c r="G43" s="10"/>
    </row>
    <row r="44" spans="1:7" s="2" customFormat="1" x14ac:dyDescent="0.25">
      <c r="A44" s="6" t="s">
        <v>1562</v>
      </c>
      <c r="B44" s="6">
        <v>4032</v>
      </c>
      <c r="C44" s="18">
        <v>42505.398888888885</v>
      </c>
      <c r="D44" s="18">
        <v>42505.429212962961</v>
      </c>
      <c r="E44" s="15" t="s">
        <v>32</v>
      </c>
      <c r="F44" s="15">
        <v>3.0324074075906537E-2</v>
      </c>
      <c r="G44" s="10"/>
    </row>
    <row r="45" spans="1:7" s="2" customFormat="1" x14ac:dyDescent="0.25">
      <c r="A45" s="6" t="s">
        <v>1563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1564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1565</v>
      </c>
      <c r="B47" s="6">
        <v>4018</v>
      </c>
      <c r="C47" s="18">
        <v>42505.379814814813</v>
      </c>
      <c r="D47" s="18">
        <v>42505.410173611112</v>
      </c>
      <c r="E47" s="15" t="s">
        <v>36</v>
      </c>
      <c r="F47" s="15">
        <v>3.0358796298969537E-2</v>
      </c>
      <c r="G47" s="10"/>
    </row>
    <row r="48" spans="1:7" s="2" customFormat="1" x14ac:dyDescent="0.25">
      <c r="A48" s="6" t="s">
        <v>1566</v>
      </c>
      <c r="B48" s="6">
        <v>4017</v>
      </c>
      <c r="C48" s="18">
        <v>42505.419016203705</v>
      </c>
      <c r="D48" s="18">
        <v>42505.450416666667</v>
      </c>
      <c r="E48" s="15" t="s">
        <v>36</v>
      </c>
      <c r="F48" s="15">
        <v>3.1400462961755693E-2</v>
      </c>
      <c r="G48" s="10"/>
    </row>
    <row r="49" spans="1:7" s="2" customFormat="1" x14ac:dyDescent="0.25">
      <c r="A49" s="6" t="s">
        <v>1567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1568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1569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1570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1571</v>
      </c>
      <c r="B53" s="6">
        <v>4040</v>
      </c>
      <c r="C53" s="18">
        <v>42505.415891203702</v>
      </c>
      <c r="D53" s="18">
        <v>42505.44259259259</v>
      </c>
      <c r="E53" s="15" t="s">
        <v>37</v>
      </c>
      <c r="F53" s="15">
        <v>2.6701388887886424E-2</v>
      </c>
      <c r="G53" s="10"/>
    </row>
    <row r="54" spans="1:7" s="2" customFormat="1" x14ac:dyDescent="0.25">
      <c r="A54" s="6" t="s">
        <v>1572</v>
      </c>
      <c r="B54" s="6">
        <v>4039</v>
      </c>
      <c r="C54" s="18">
        <v>42505.453842592593</v>
      </c>
      <c r="D54" s="18">
        <v>42505.480983796297</v>
      </c>
      <c r="E54" s="15" t="s">
        <v>37</v>
      </c>
      <c r="F54" s="15">
        <v>2.7141203703649808E-2</v>
      </c>
      <c r="G54" s="10"/>
    </row>
    <row r="55" spans="1:7" s="2" customFormat="1" x14ac:dyDescent="0.25">
      <c r="A55" s="6" t="s">
        <v>1573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1574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1575</v>
      </c>
      <c r="B57" s="6">
        <v>4031</v>
      </c>
      <c r="C57" s="18">
        <v>42505.432951388888</v>
      </c>
      <c r="D57" s="18">
        <v>42505.462245370371</v>
      </c>
      <c r="E57" s="15" t="s">
        <v>32</v>
      </c>
      <c r="F57" s="15">
        <v>2.9293981482624076E-2</v>
      </c>
      <c r="G57" s="10"/>
    </row>
    <row r="58" spans="1:7" s="2" customFormat="1" x14ac:dyDescent="0.25">
      <c r="A58" s="6" t="s">
        <v>1576</v>
      </c>
      <c r="B58" s="6">
        <v>4032</v>
      </c>
      <c r="C58" s="18">
        <v>42505.472372685188</v>
      </c>
      <c r="D58" s="18">
        <v>42505.501666666663</v>
      </c>
      <c r="E58" s="15" t="s">
        <v>32</v>
      </c>
      <c r="F58" s="15">
        <v>2.9293981475348119E-2</v>
      </c>
      <c r="G58" s="10"/>
    </row>
    <row r="59" spans="1:7" s="2" customFormat="1" x14ac:dyDescent="0.25">
      <c r="A59" s="6" t="s">
        <v>1577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1578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1579</v>
      </c>
      <c r="B61" s="6">
        <v>4018</v>
      </c>
      <c r="C61" s="18">
        <v>42505.45480324074</v>
      </c>
      <c r="D61" s="18">
        <v>42505.483900462961</v>
      </c>
      <c r="E61" s="15" t="s">
        <v>36</v>
      </c>
      <c r="F61" s="15">
        <v>2.9097222221025731E-2</v>
      </c>
      <c r="G61" s="10"/>
    </row>
    <row r="62" spans="1:7" s="2" customFormat="1" x14ac:dyDescent="0.25">
      <c r="A62" s="6" t="s">
        <v>1580</v>
      </c>
      <c r="B62" s="6">
        <v>4017</v>
      </c>
      <c r="C62" s="18">
        <v>42505.496168981481</v>
      </c>
      <c r="D62" s="18">
        <v>42505.525543981479</v>
      </c>
      <c r="E62" s="15" t="s">
        <v>36</v>
      </c>
      <c r="F62" s="15">
        <v>2.937499999825377E-2</v>
      </c>
      <c r="G62" s="10"/>
    </row>
    <row r="63" spans="1:7" s="2" customFormat="1" x14ac:dyDescent="0.25">
      <c r="A63" s="6" t="s">
        <v>1581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1582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1583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1584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1585</v>
      </c>
      <c r="B67" s="6">
        <v>4040</v>
      </c>
      <c r="C67" s="18">
        <v>42505.483831018515</v>
      </c>
      <c r="D67" s="18">
        <v>42505.515057870369</v>
      </c>
      <c r="E67" s="15" t="s">
        <v>37</v>
      </c>
      <c r="F67" s="15">
        <v>3.1226851853716653E-2</v>
      </c>
      <c r="G67" s="10"/>
    </row>
    <row r="68" spans="1:7" s="2" customFormat="1" x14ac:dyDescent="0.25">
      <c r="A68" s="6" t="s">
        <v>1586</v>
      </c>
      <c r="B68" s="6">
        <v>4039</v>
      </c>
      <c r="C68" s="18">
        <v>42505.527974537035</v>
      </c>
      <c r="D68" s="18">
        <v>42505.554918981485</v>
      </c>
      <c r="E68" s="15" t="s">
        <v>37</v>
      </c>
      <c r="F68" s="15">
        <v>2.694444444932742E-2</v>
      </c>
      <c r="G68" s="10"/>
    </row>
    <row r="69" spans="1:7" s="2" customFormat="1" x14ac:dyDescent="0.25">
      <c r="A69" s="6" t="s">
        <v>1587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1588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1589</v>
      </c>
      <c r="B71" s="6">
        <v>4031</v>
      </c>
      <c r="C71" s="18">
        <v>42505.507395833331</v>
      </c>
      <c r="D71" s="18">
        <v>42505.535428240742</v>
      </c>
      <c r="E71" s="15" t="s">
        <v>32</v>
      </c>
      <c r="F71" s="15">
        <v>2.8032407411956228E-2</v>
      </c>
      <c r="G71" s="10"/>
    </row>
    <row r="72" spans="1:7" s="2" customFormat="1" x14ac:dyDescent="0.25">
      <c r="A72" s="6" t="s">
        <v>1590</v>
      </c>
      <c r="B72" s="6">
        <v>4032</v>
      </c>
      <c r="C72" s="18">
        <v>42505.54414351852</v>
      </c>
      <c r="D72" s="18">
        <v>42505.575682870367</v>
      </c>
      <c r="E72" s="15" t="s">
        <v>32</v>
      </c>
      <c r="F72" s="15">
        <v>3.1539351846731734E-2</v>
      </c>
      <c r="G72" s="10"/>
    </row>
    <row r="73" spans="1:7" s="2" customFormat="1" x14ac:dyDescent="0.25">
      <c r="A73" s="6" t="s">
        <v>1591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1592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1593</v>
      </c>
      <c r="B75" s="6">
        <v>4018</v>
      </c>
      <c r="C75" s="18">
        <v>42505.531990740739</v>
      </c>
      <c r="D75" s="18">
        <v>42505.556759259256</v>
      </c>
      <c r="E75" s="15" t="s">
        <v>36</v>
      </c>
      <c r="F75" s="15">
        <v>2.4768518516793847E-2</v>
      </c>
      <c r="G75" s="10"/>
    </row>
    <row r="76" spans="1:7" s="2" customFormat="1" x14ac:dyDescent="0.25">
      <c r="A76" s="6" t="s">
        <v>1594</v>
      </c>
      <c r="B76" s="6">
        <v>4017</v>
      </c>
      <c r="C76" s="18">
        <v>42505.563449074078</v>
      </c>
      <c r="D76" s="18">
        <v>42505.596562500003</v>
      </c>
      <c r="E76" s="15" t="s">
        <v>36</v>
      </c>
      <c r="F76" s="15">
        <v>3.3113425924966577E-2</v>
      </c>
      <c r="G76" s="10"/>
    </row>
    <row r="77" spans="1:7" s="2" customFormat="1" x14ac:dyDescent="0.25">
      <c r="A77" s="6" t="s">
        <v>1595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1596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1597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1598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1599</v>
      </c>
      <c r="B81" s="6">
        <v>4040</v>
      </c>
      <c r="C81" s="18">
        <v>42505.56082175926</v>
      </c>
      <c r="D81" s="18">
        <v>42505.587962962964</v>
      </c>
      <c r="E81" s="15" t="s">
        <v>37</v>
      </c>
      <c r="F81" s="15">
        <v>2.7141203703649808E-2</v>
      </c>
      <c r="G81" s="10"/>
    </row>
    <row r="82" spans="1:7" s="2" customFormat="1" x14ac:dyDescent="0.25">
      <c r="A82" s="6" t="s">
        <v>1600</v>
      </c>
      <c r="B82" s="6">
        <v>4039</v>
      </c>
      <c r="C82" s="18">
        <v>42505.600439814814</v>
      </c>
      <c r="D82" s="18">
        <v>42505.626481481479</v>
      </c>
      <c r="E82" s="15" t="s">
        <v>37</v>
      </c>
      <c r="F82" s="15">
        <v>2.6041666664241347E-2</v>
      </c>
      <c r="G82" s="10"/>
    </row>
    <row r="83" spans="1:7" s="2" customFormat="1" x14ac:dyDescent="0.25">
      <c r="A83" s="6" t="s">
        <v>1601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1602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1603</v>
      </c>
      <c r="B85" s="6">
        <v>4031</v>
      </c>
      <c r="C85" s="18">
        <v>42505.579583333332</v>
      </c>
      <c r="D85" s="18">
        <v>42505.609097222223</v>
      </c>
      <c r="E85" s="15" t="s">
        <v>32</v>
      </c>
      <c r="F85" s="15">
        <v>2.9513888890505768E-2</v>
      </c>
      <c r="G85" s="10"/>
    </row>
    <row r="86" spans="1:7" s="2" customFormat="1" x14ac:dyDescent="0.25">
      <c r="A86" s="6" t="s">
        <v>1604</v>
      </c>
      <c r="B86" s="6">
        <v>4032</v>
      </c>
      <c r="C86" s="18">
        <v>42505.619525462964</v>
      </c>
      <c r="D86" s="18">
        <v>42505.647997685184</v>
      </c>
      <c r="E86" s="15" t="s">
        <v>32</v>
      </c>
      <c r="F86" s="15">
        <v>2.8472222220443655E-2</v>
      </c>
      <c r="G86" s="10"/>
    </row>
    <row r="87" spans="1:7" s="2" customFormat="1" x14ac:dyDescent="0.25">
      <c r="A87" s="6" t="s">
        <v>1605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1606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1607</v>
      </c>
      <c r="B89" s="6">
        <v>4018</v>
      </c>
      <c r="C89" s="18">
        <v>42505.599189814813</v>
      </c>
      <c r="D89" s="18">
        <v>42505.629259259258</v>
      </c>
      <c r="E89" s="15" t="s">
        <v>36</v>
      </c>
      <c r="F89" s="15">
        <v>3.0069444444961846E-2</v>
      </c>
      <c r="G89" s="10"/>
    </row>
    <row r="90" spans="1:7" s="2" customFormat="1" x14ac:dyDescent="0.25">
      <c r="A90" s="6" t="s">
        <v>1608</v>
      </c>
      <c r="B90" s="6">
        <v>4017</v>
      </c>
      <c r="C90" s="18">
        <v>42505.637939814813</v>
      </c>
      <c r="D90" s="18">
        <v>42505.669178240743</v>
      </c>
      <c r="E90" s="15" t="s">
        <v>36</v>
      </c>
      <c r="F90" s="15">
        <v>3.1238425930496305E-2</v>
      </c>
      <c r="G90" s="10"/>
    </row>
    <row r="91" spans="1:7" s="2" customFormat="1" x14ac:dyDescent="0.25">
      <c r="A91" s="6" t="s">
        <v>1609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1610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1611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1612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1613</v>
      </c>
      <c r="B95" s="6">
        <v>4040</v>
      </c>
      <c r="C95" s="18">
        <v>42505.631932870368</v>
      </c>
      <c r="D95" s="18">
        <v>42505.660138888888</v>
      </c>
      <c r="E95" s="15" t="s">
        <v>37</v>
      </c>
      <c r="F95" s="15">
        <v>2.8206018519995268E-2</v>
      </c>
      <c r="G95" s="10"/>
    </row>
    <row r="96" spans="1:7" s="2" customFormat="1" x14ac:dyDescent="0.25">
      <c r="A96" s="6" t="s">
        <v>1614</v>
      </c>
      <c r="B96" s="6">
        <v>4039</v>
      </c>
      <c r="C96" s="18">
        <v>42505.673113425924</v>
      </c>
      <c r="D96" s="18">
        <v>42505.699618055558</v>
      </c>
      <c r="E96" s="15" t="s">
        <v>37</v>
      </c>
      <c r="F96" s="15">
        <v>2.6504629633564036E-2</v>
      </c>
      <c r="G96" s="10"/>
    </row>
    <row r="97" spans="1:7" s="2" customFormat="1" x14ac:dyDescent="0.25">
      <c r="A97" s="6" t="s">
        <v>1615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1616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1617</v>
      </c>
      <c r="B99" s="6">
        <v>4031</v>
      </c>
      <c r="C99" s="18">
        <v>42505.654467592591</v>
      </c>
      <c r="D99" s="18">
        <v>42505.680717592593</v>
      </c>
      <c r="E99" s="15" t="s">
        <v>32</v>
      </c>
      <c r="F99" s="15">
        <v>2.6250000002619345E-2</v>
      </c>
      <c r="G99" s="10"/>
    </row>
    <row r="100" spans="1:7" s="2" customFormat="1" x14ac:dyDescent="0.25">
      <c r="A100" s="6" t="s">
        <v>1618</v>
      </c>
      <c r="B100" s="6">
        <v>4032</v>
      </c>
      <c r="C100" s="18">
        <v>42505.693206018521</v>
      </c>
      <c r="D100" s="18">
        <v>42505.721250000002</v>
      </c>
      <c r="E100" s="15" t="s">
        <v>32</v>
      </c>
      <c r="F100" s="15">
        <v>2.8043981481459923E-2</v>
      </c>
      <c r="G100" s="10"/>
    </row>
    <row r="101" spans="1:7" s="2" customFormat="1" x14ac:dyDescent="0.25">
      <c r="A101" s="6" t="s">
        <v>1619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786</v>
      </c>
    </row>
    <row r="102" spans="1:7" s="2" customFormat="1" x14ac:dyDescent="0.25">
      <c r="A102" s="6" t="s">
        <v>1620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1621</v>
      </c>
      <c r="B103" s="6">
        <v>4018</v>
      </c>
      <c r="C103" s="18">
        <v>42505.675173611111</v>
      </c>
      <c r="D103" s="18">
        <v>42505.703125</v>
      </c>
      <c r="E103" s="15" t="s">
        <v>36</v>
      </c>
      <c r="F103" s="15">
        <v>2.7951388889050577E-2</v>
      </c>
      <c r="G103" s="10"/>
    </row>
    <row r="104" spans="1:7" s="2" customFormat="1" x14ac:dyDescent="0.25">
      <c r="A104" s="6" t="s">
        <v>1622</v>
      </c>
      <c r="B104" s="6">
        <v>4017</v>
      </c>
      <c r="C104" s="18">
        <v>42505.709085648145</v>
      </c>
      <c r="D104" s="18">
        <v>42505.742384259262</v>
      </c>
      <c r="E104" s="15" t="s">
        <v>36</v>
      </c>
      <c r="F104" s="15">
        <v>3.3298611117061228E-2</v>
      </c>
      <c r="G104" s="10"/>
    </row>
    <row r="105" spans="1:7" s="2" customFormat="1" x14ac:dyDescent="0.25">
      <c r="A105" s="6" t="s">
        <v>1623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1624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1625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1626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1627</v>
      </c>
      <c r="B109" s="6">
        <v>4040</v>
      </c>
      <c r="C109" s="18">
        <v>42505.705509259256</v>
      </c>
      <c r="D109" s="18">
        <v>42505.73332175926</v>
      </c>
      <c r="E109" s="15" t="s">
        <v>37</v>
      </c>
      <c r="F109" s="15">
        <v>2.7812500004074536E-2</v>
      </c>
      <c r="G109" s="10"/>
    </row>
    <row r="110" spans="1:7" s="2" customFormat="1" x14ac:dyDescent="0.25">
      <c r="A110" s="6" t="s">
        <v>1628</v>
      </c>
      <c r="B110" s="6">
        <v>4039</v>
      </c>
      <c r="C110" s="18">
        <v>42505.745023148149</v>
      </c>
      <c r="D110" s="18">
        <v>42505.762858796297</v>
      </c>
      <c r="E110" s="15" t="s">
        <v>37</v>
      </c>
      <c r="F110" s="15">
        <v>1.7835648148320615E-2</v>
      </c>
      <c r="G110" s="10" t="s">
        <v>1668</v>
      </c>
    </row>
    <row r="111" spans="1:7" s="2" customFormat="1" x14ac:dyDescent="0.25">
      <c r="A111" s="6" t="s">
        <v>1629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1630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1631</v>
      </c>
      <c r="B113" s="6">
        <v>4031</v>
      </c>
      <c r="C113" s="18">
        <v>42505.728854166664</v>
      </c>
      <c r="D113" s="18">
        <v>42505.754259259258</v>
      </c>
      <c r="E113" s="15" t="s">
        <v>32</v>
      </c>
      <c r="F113" s="15">
        <v>2.5405092594155576E-2</v>
      </c>
      <c r="G113" s="10"/>
    </row>
    <row r="114" spans="1:7" s="2" customFormat="1" x14ac:dyDescent="0.25">
      <c r="A114" s="6" t="s">
        <v>1632</v>
      </c>
      <c r="B114" s="6">
        <v>4032</v>
      </c>
      <c r="C114" s="18">
        <v>42505.766099537039</v>
      </c>
      <c r="D114" s="18">
        <v>42505.796157407407</v>
      </c>
      <c r="E114" s="15" t="s">
        <v>32</v>
      </c>
      <c r="F114" s="15">
        <v>3.0057870368182193E-2</v>
      </c>
      <c r="G114" s="10"/>
    </row>
    <row r="115" spans="1:7" s="2" customFormat="1" x14ac:dyDescent="0.25">
      <c r="A115" s="6" t="s">
        <v>1633</v>
      </c>
      <c r="B115" s="6">
        <v>4029</v>
      </c>
      <c r="C115" s="18">
        <v>42505.736898148149</v>
      </c>
      <c r="D115" s="18">
        <v>42505.765474537038</v>
      </c>
      <c r="E115" s="15" t="s">
        <v>35</v>
      </c>
      <c r="F115" s="15">
        <v>2.8576388889632653E-2</v>
      </c>
      <c r="G115" s="10"/>
    </row>
    <row r="116" spans="1:7" s="2" customFormat="1" x14ac:dyDescent="0.25">
      <c r="A116" s="6" t="s">
        <v>1634</v>
      </c>
      <c r="B116" s="6">
        <v>4030</v>
      </c>
      <c r="C116" s="18">
        <v>42505.769641203704</v>
      </c>
      <c r="D116" s="18">
        <v>42505.806840277779</v>
      </c>
      <c r="E116" s="15" t="s">
        <v>35</v>
      </c>
      <c r="F116" s="15">
        <v>3.7199074075033423E-2</v>
      </c>
      <c r="G116" s="10"/>
    </row>
    <row r="117" spans="1:7" s="2" customFormat="1" x14ac:dyDescent="0.25">
      <c r="A117" s="6" t="s">
        <v>1635</v>
      </c>
      <c r="B117" s="6">
        <v>4018</v>
      </c>
      <c r="C117" s="18">
        <v>42505.745763888888</v>
      </c>
      <c r="D117" s="18">
        <v>42505.775497685187</v>
      </c>
      <c r="E117" s="15" t="s">
        <v>36</v>
      </c>
      <c r="F117" s="15">
        <v>2.973379629838746E-2</v>
      </c>
      <c r="G117" s="10"/>
    </row>
    <row r="118" spans="1:7" s="2" customFormat="1" x14ac:dyDescent="0.25">
      <c r="A118" s="6" t="s">
        <v>1636</v>
      </c>
      <c r="B118" s="6">
        <v>4017</v>
      </c>
      <c r="C118" s="18">
        <v>42505.781134259261</v>
      </c>
      <c r="D118" s="18">
        <v>42505.815000000002</v>
      </c>
      <c r="E118" s="15" t="s">
        <v>36</v>
      </c>
      <c r="F118" s="15">
        <v>3.3865740741021E-2</v>
      </c>
      <c r="G118" s="10"/>
    </row>
    <row r="119" spans="1:7" s="2" customFormat="1" x14ac:dyDescent="0.25">
      <c r="A119" s="6" t="s">
        <v>1637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1638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1639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1640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1641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1642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1643</v>
      </c>
      <c r="B125" s="6">
        <v>4029</v>
      </c>
      <c r="C125" s="18">
        <v>42505.81150462963</v>
      </c>
      <c r="D125" s="18">
        <v>42505.839421296296</v>
      </c>
      <c r="E125" s="15" t="s">
        <v>35</v>
      </c>
      <c r="F125" s="15">
        <v>2.7916666665987577E-2</v>
      </c>
      <c r="G125" s="10"/>
    </row>
    <row r="126" spans="1:7" s="2" customFormat="1" x14ac:dyDescent="0.25">
      <c r="A126" s="6" t="s">
        <v>1644</v>
      </c>
      <c r="B126" s="6">
        <v>4030</v>
      </c>
      <c r="C126" s="18">
        <v>42505.842685185184</v>
      </c>
      <c r="D126" s="18">
        <v>42505.881747685184</v>
      </c>
      <c r="E126" s="15" t="s">
        <v>35</v>
      </c>
      <c r="F126" s="15">
        <v>3.90625E-2</v>
      </c>
      <c r="G126" s="10"/>
    </row>
    <row r="127" spans="1:7" s="2" customFormat="1" x14ac:dyDescent="0.25">
      <c r="A127" s="6" t="s">
        <v>1645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1646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1664</v>
      </c>
    </row>
    <row r="129" spans="1:15" s="2" customFormat="1" x14ac:dyDescent="0.25">
      <c r="A129" s="6" t="s">
        <v>1647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1648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1664</v>
      </c>
    </row>
    <row r="131" spans="1:15" s="2" customFormat="1" x14ac:dyDescent="0.25">
      <c r="A131" s="6" t="s">
        <v>1649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1664</v>
      </c>
    </row>
    <row r="132" spans="1:15" s="2" customFormat="1" x14ac:dyDescent="0.25">
      <c r="A132" s="6" t="s">
        <v>1650</v>
      </c>
      <c r="B132" s="6">
        <v>4029</v>
      </c>
      <c r="C132" s="18">
        <v>42505.911053240743</v>
      </c>
      <c r="D132" s="18">
        <v>42505.933472222219</v>
      </c>
      <c r="E132" s="15" t="s">
        <v>35</v>
      </c>
      <c r="F132" s="15">
        <v>2.2418981476221234E-2</v>
      </c>
      <c r="G132" s="10" t="s">
        <v>1664</v>
      </c>
    </row>
    <row r="133" spans="1:15" s="2" customFormat="1" x14ac:dyDescent="0.25">
      <c r="A133" s="6" t="s">
        <v>1651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1665</v>
      </c>
    </row>
    <row r="134" spans="1:15" s="2" customFormat="1" x14ac:dyDescent="0.25">
      <c r="A134" s="6" t="s">
        <v>1652</v>
      </c>
      <c r="B134" s="6">
        <v>4030</v>
      </c>
      <c r="C134" s="18">
        <v>42505.95652777778</v>
      </c>
      <c r="D134" s="18">
        <v>42505.987141203703</v>
      </c>
      <c r="E134" s="15" t="s">
        <v>35</v>
      </c>
      <c r="F134" s="15">
        <v>3.0613425922638271E-2</v>
      </c>
      <c r="G134" s="10"/>
    </row>
    <row r="135" spans="1:15" s="2" customFormat="1" x14ac:dyDescent="0.25">
      <c r="A135" s="6" t="s">
        <v>1653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1654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1655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1656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1657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1658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1659</v>
      </c>
      <c r="B141" s="6">
        <v>4029</v>
      </c>
      <c r="C141" s="18">
        <v>42505.991030092591</v>
      </c>
      <c r="D141" s="18">
        <v>42506.028437499997</v>
      </c>
      <c r="E141" s="15" t="s">
        <v>35</v>
      </c>
      <c r="F141" s="15">
        <v>3.7407407406135462E-2</v>
      </c>
      <c r="G141" s="10"/>
      <c r="H141"/>
    </row>
    <row r="142" spans="1:15" x14ac:dyDescent="0.25">
      <c r="A142" s="6" t="s">
        <v>1660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1661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1662</v>
      </c>
      <c r="B144" s="6">
        <v>4030</v>
      </c>
      <c r="C144" s="18">
        <v>42506.060347222221</v>
      </c>
      <c r="D144" s="18">
        <v>42506.09070601852</v>
      </c>
      <c r="E144" s="15" t="s">
        <v>35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144"/>
  <mergeCells count="2">
    <mergeCell ref="A1:F1"/>
    <mergeCell ref="L3:N3"/>
  </mergeCells>
  <conditionalFormatting sqref="A155:G159 C3:G154">
    <cfRule type="expression" dxfId="330" priority="5">
      <formula>#REF!&gt;#REF!</formula>
    </cfRule>
    <cfRule type="expression" dxfId="329" priority="6">
      <formula>#REF!&gt;0</formula>
    </cfRule>
    <cfRule type="expression" dxfId="328" priority="7">
      <formula>#REF!&gt;0</formula>
    </cfRule>
  </conditionalFormatting>
  <conditionalFormatting sqref="A3:B6">
    <cfRule type="expression" dxfId="327" priority="3">
      <formula>$P3&gt;0</formula>
    </cfRule>
    <cfRule type="expression" dxfId="326" priority="4">
      <formula>$O3&gt;0</formula>
    </cfRule>
  </conditionalFormatting>
  <conditionalFormatting sqref="A3:G154">
    <cfRule type="expression" dxfId="325" priority="1">
      <formula>NOT(ISBLANK($G3))</formula>
    </cfRule>
  </conditionalFormatting>
  <conditionalFormatting sqref="A27:B110">
    <cfRule type="expression" dxfId="324" priority="141">
      <formula>$P30&gt;0</formula>
    </cfRule>
    <cfRule type="expression" dxfId="323" priority="142">
      <formula>$O30&gt;0</formula>
    </cfRule>
  </conditionalFormatting>
  <conditionalFormatting sqref="A7:B26">
    <cfRule type="expression" dxfId="322" priority="153">
      <formula>$P9&gt;0</formula>
    </cfRule>
    <cfRule type="expression" dxfId="321" priority="154">
      <formula>$O9&gt;0</formula>
    </cfRule>
  </conditionalFormatting>
  <conditionalFormatting sqref="A111:B128">
    <cfRule type="expression" dxfId="320" priority="166">
      <formula>$P115&gt;0</formula>
    </cfRule>
    <cfRule type="expression" dxfId="319" priority="167">
      <formula>$O115&gt;0</formula>
    </cfRule>
  </conditionalFormatting>
  <conditionalFormatting sqref="A129:B131">
    <cfRule type="expression" dxfId="318" priority="180">
      <formula>$P136&gt;0</formula>
    </cfRule>
    <cfRule type="expression" dxfId="317" priority="181">
      <formula>$O136&gt;0</formula>
    </cfRule>
  </conditionalFormatting>
  <conditionalFormatting sqref="A132:B132">
    <cfRule type="expression" dxfId="316" priority="194">
      <formula>$P140&gt;0</formula>
    </cfRule>
    <cfRule type="expression" dxfId="315" priority="195">
      <formula>$O140&gt;0</formula>
    </cfRule>
  </conditionalFormatting>
  <conditionalFormatting sqref="A133:B133">
    <cfRule type="expression" dxfId="314" priority="208">
      <formula>$P142&gt;0</formula>
    </cfRule>
    <cfRule type="expression" dxfId="313" priority="209">
      <formula>$O142&gt;0</formula>
    </cfRule>
  </conditionalFormatting>
  <conditionalFormatting sqref="A134:B154">
    <cfRule type="expression" dxfId="312" priority="222">
      <formula>$P144&gt;0</formula>
    </cfRule>
    <cfRule type="expression" dxfId="311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2" t="str">
        <f>"Eagle P3 System Performance - "&amp;TEXT(J3,"YYYY-MM-DD")</f>
        <v>Eagle P3 System Performance - 2016-05-16</v>
      </c>
      <c r="B1" s="72"/>
      <c r="C1" s="72"/>
      <c r="D1" s="72"/>
      <c r="E1" s="72"/>
      <c r="F1" s="7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1673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0">
        <v>42506</v>
      </c>
      <c r="K3" s="21"/>
      <c r="L3" s="73" t="s">
        <v>3</v>
      </c>
      <c r="M3" s="73"/>
      <c r="N3" s="74"/>
    </row>
    <row r="4" spans="1:65" s="2" customFormat="1" ht="15.75" thickBot="1" x14ac:dyDescent="0.3">
      <c r="A4" s="6" t="s">
        <v>1674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1675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2" t="s">
        <v>7</v>
      </c>
      <c r="K5" s="24">
        <f>COUNTA(F3:F973)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1676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2" t="s">
        <v>15</v>
      </c>
      <c r="K6" s="24">
        <f>K5-SUM(K8:K9)</f>
        <v>127</v>
      </c>
      <c r="L6" s="25">
        <v>44.154761904593265</v>
      </c>
      <c r="M6" s="25">
        <v>35.399999998044223</v>
      </c>
      <c r="N6" s="25">
        <v>76.633333330973983</v>
      </c>
    </row>
    <row r="7" spans="1:65" s="2" customFormat="1" x14ac:dyDescent="0.25">
      <c r="A7" s="6" t="s">
        <v>1677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1678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2" t="s">
        <v>16</v>
      </c>
      <c r="K8" s="24">
        <f>COUNTA(G3:G999)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1679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1680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1681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1682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1683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1684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1685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1686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1687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1688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1689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1690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1691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1692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1693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1694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1695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1696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1697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1698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1699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1700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1701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1702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1703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1704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1705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1706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1707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1708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1709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1710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1711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1712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1713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1714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1715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1716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1717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1718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1719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1720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1721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1722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1723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1724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1725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1726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1727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1728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1729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1730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1731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1732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1733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1734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1735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1736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1737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1738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1739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1740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1741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1742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1743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1744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1745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1746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1747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1748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1749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1750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1751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1752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1753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1754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1755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1756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1757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1758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1759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1760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1761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1762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1763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1764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1765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1766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1767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1768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1769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1770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1771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1772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1773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1774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1775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1776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1777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1778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1779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1780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1781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1782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1783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1784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1785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1786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1787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1788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1789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1790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1791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1792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1793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1221</v>
      </c>
    </row>
    <row r="124" spans="1:7" s="2" customFormat="1" x14ac:dyDescent="0.25">
      <c r="A124" s="6" t="s">
        <v>1794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1795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786</v>
      </c>
    </row>
    <row r="126" spans="1:7" s="2" customFormat="1" x14ac:dyDescent="0.25">
      <c r="A126" s="6" t="s">
        <v>1796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1797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1798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1799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1806</v>
      </c>
    </row>
    <row r="130" spans="1:15" s="2" customFormat="1" x14ac:dyDescent="0.25">
      <c r="A130" s="6" t="s">
        <v>1800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1801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1802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1807</v>
      </c>
    </row>
    <row r="133" spans="1:15" s="2" customFormat="1" x14ac:dyDescent="0.25">
      <c r="A133" s="6" t="s">
        <v>1803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1809</v>
      </c>
    </row>
    <row r="134" spans="1:15" s="2" customFormat="1" x14ac:dyDescent="0.25">
      <c r="A134" s="6" t="s">
        <v>1804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1808</v>
      </c>
    </row>
    <row r="135" spans="1:15" s="2" customFormat="1" x14ac:dyDescent="0.25">
      <c r="A135" s="6" t="s">
        <v>1805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135"/>
  <mergeCells count="2">
    <mergeCell ref="A1:F1"/>
    <mergeCell ref="L3:N3"/>
  </mergeCells>
  <conditionalFormatting sqref="A153:G157 C3:G152">
    <cfRule type="expression" dxfId="302" priority="5">
      <formula>#REF!&gt;#REF!</formula>
    </cfRule>
    <cfRule type="expression" dxfId="301" priority="6">
      <formula>#REF!&gt;0</formula>
    </cfRule>
    <cfRule type="expression" dxfId="300" priority="7">
      <formula>#REF!&gt;0</formula>
    </cfRule>
  </conditionalFormatting>
  <conditionalFormatting sqref="A3:B6">
    <cfRule type="expression" dxfId="299" priority="3">
      <formula>$P3&gt;0</formula>
    </cfRule>
    <cfRule type="expression" dxfId="298" priority="4">
      <formula>$O3&gt;0</formula>
    </cfRule>
  </conditionalFormatting>
  <conditionalFormatting sqref="A3:G152">
    <cfRule type="expression" dxfId="297" priority="1">
      <formula>NOT(ISBLANK($G3))</formula>
    </cfRule>
  </conditionalFormatting>
  <conditionalFormatting sqref="A27:B110 A121:B123">
    <cfRule type="expression" dxfId="296" priority="8">
      <formula>$P30&gt;0</formula>
    </cfRule>
    <cfRule type="expression" dxfId="295" priority="9">
      <formula>$O30&gt;0</formula>
    </cfRule>
  </conditionalFormatting>
  <conditionalFormatting sqref="A7:B26">
    <cfRule type="expression" dxfId="294" priority="11">
      <formula>$P9&gt;0</formula>
    </cfRule>
    <cfRule type="expression" dxfId="293" priority="12">
      <formula>$O9&gt;0</formula>
    </cfRule>
  </conditionalFormatting>
  <conditionalFormatting sqref="A111:B119 A124:B127">
    <cfRule type="expression" dxfId="292" priority="14">
      <formula>$P115&gt;0</formula>
    </cfRule>
    <cfRule type="expression" dxfId="291" priority="15">
      <formula>$O115&gt;0</formula>
    </cfRule>
  </conditionalFormatting>
  <conditionalFormatting sqref="A128:B130">
    <cfRule type="expression" dxfId="290" priority="17">
      <formula>$P134&gt;0</formula>
    </cfRule>
    <cfRule type="expression" dxfId="289" priority="18">
      <formula>$O134&gt;0</formula>
    </cfRule>
  </conditionalFormatting>
  <conditionalFormatting sqref="A131:B131">
    <cfRule type="expression" dxfId="288" priority="20">
      <formula>$P138&gt;0</formula>
    </cfRule>
    <cfRule type="expression" dxfId="287" priority="21">
      <formula>$O138&gt;0</formula>
    </cfRule>
  </conditionalFormatting>
  <conditionalFormatting sqref="A132:B132">
    <cfRule type="expression" dxfId="286" priority="23">
      <formula>$P140&gt;0</formula>
    </cfRule>
    <cfRule type="expression" dxfId="285" priority="24">
      <formula>$O140&gt;0</formula>
    </cfRule>
  </conditionalFormatting>
  <conditionalFormatting sqref="A134:B152">
    <cfRule type="expression" dxfId="284" priority="26">
      <formula>$P144&gt;0</formula>
    </cfRule>
    <cfRule type="expression" dxfId="283" priority="27">
      <formula>$O144&gt;0</formula>
    </cfRule>
  </conditionalFormatting>
  <conditionalFormatting sqref="A120:B120">
    <cfRule type="expression" dxfId="282" priority="240">
      <formula>#REF!&gt;0</formula>
    </cfRule>
    <cfRule type="expression" dxfId="281" priority="241">
      <formula>#REF!&gt;0</formula>
    </cfRule>
  </conditionalFormatting>
  <conditionalFormatting sqref="A133:B133">
    <cfRule type="expression" dxfId="280" priority="256">
      <formula>$P142&gt;0</formula>
    </cfRule>
    <cfRule type="expression" dxfId="279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2" t="str">
        <f>"Eagle P3 System Performance - "&amp;TEXT(J3,"YYYY-MM-DD")</f>
        <v>Eagle P3 System Performance - 2016-05-17</v>
      </c>
      <c r="B1" s="72"/>
      <c r="C1" s="72"/>
      <c r="D1" s="72"/>
      <c r="E1" s="72"/>
      <c r="F1" s="7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1810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0">
        <v>42507</v>
      </c>
      <c r="K3" s="21"/>
      <c r="L3" s="73" t="s">
        <v>3</v>
      </c>
      <c r="M3" s="73"/>
      <c r="N3" s="74"/>
    </row>
    <row r="4" spans="1:65" s="2" customFormat="1" ht="15.75" thickBot="1" x14ac:dyDescent="0.3">
      <c r="A4" s="6" t="s">
        <v>1811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1812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1953</v>
      </c>
      <c r="J5" s="22" t="s">
        <v>7</v>
      </c>
      <c r="K5" s="24">
        <f>COUNTA(F3:F969)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1813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1951</v>
      </c>
      <c r="J6" s="22" t="s">
        <v>15</v>
      </c>
      <c r="K6" s="24">
        <f>K5-SUM(K8:K9)</f>
        <v>133</v>
      </c>
      <c r="L6" s="25">
        <v>43.071445221369565</v>
      </c>
      <c r="M6" s="25">
        <v>34.833333335118368</v>
      </c>
      <c r="N6" s="25">
        <v>67.399999997578561</v>
      </c>
    </row>
    <row r="7" spans="1:65" s="2" customFormat="1" x14ac:dyDescent="0.25">
      <c r="A7" s="6" t="s">
        <v>1814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2" t="s">
        <v>9</v>
      </c>
      <c r="K7" s="29">
        <f>K6/K5</f>
        <v>0.94326241134751776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1815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2" t="s">
        <v>16</v>
      </c>
      <c r="K8" s="24">
        <f>COUNTA(G3:G995)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1816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1817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1818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1819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1820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1821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1822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1823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1824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1825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1826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1827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1828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1829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1830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1831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1832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1833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1834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1835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1836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1837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1838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1839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786</v>
      </c>
    </row>
    <row r="33" spans="1:7" s="2" customFormat="1" x14ac:dyDescent="0.25">
      <c r="A33" s="6" t="s">
        <v>1840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1841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1842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1843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1844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1845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1846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1847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1848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1849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1850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1851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1954</v>
      </c>
    </row>
    <row r="45" spans="1:7" s="2" customFormat="1" x14ac:dyDescent="0.25">
      <c r="A45" s="6" t="s">
        <v>1852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1853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1854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1855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1856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1857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1858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1859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1860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1861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1862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1863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1864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1865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1866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786</v>
      </c>
    </row>
    <row r="60" spans="1:7" s="2" customFormat="1" x14ac:dyDescent="0.25">
      <c r="A60" s="6" t="s">
        <v>1867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1868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1869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1955</v>
      </c>
    </row>
    <row r="63" spans="1:7" s="2" customFormat="1" x14ac:dyDescent="0.25">
      <c r="A63" s="6" t="s">
        <v>1870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1871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1872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1873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1874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1875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1876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1877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1878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1879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1880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1881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1882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1883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1884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1885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1886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1887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1888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1889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1890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1891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1892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1893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1894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1895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1896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1897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1898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1899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1900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1901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1902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1903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1904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1905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1906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1907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1908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1909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1952</v>
      </c>
    </row>
    <row r="103" spans="1:7" s="2" customFormat="1" x14ac:dyDescent="0.25">
      <c r="A103" s="6" t="s">
        <v>1910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1911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1912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1913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1914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1915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1916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1917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1918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1919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1920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1921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1922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1923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1924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1925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1926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1927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1928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1929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1930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1931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1932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1933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1934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1935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1936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1937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1938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1939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1940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1941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1942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1943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1944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1945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1946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1947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1948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1949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1950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1956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143"/>
  <mergeCells count="2">
    <mergeCell ref="A1:F1"/>
    <mergeCell ref="L3:N3"/>
  </mergeCells>
  <conditionalFormatting sqref="A149:G153 C3:G148">
    <cfRule type="expression" dxfId="267" priority="5">
      <formula>#REF!&gt;#REF!</formula>
    </cfRule>
    <cfRule type="expression" dxfId="266" priority="6">
      <formula>#REF!&gt;0</formula>
    </cfRule>
    <cfRule type="expression" dxfId="265" priority="7">
      <formula>#REF!&gt;0</formula>
    </cfRule>
  </conditionalFormatting>
  <conditionalFormatting sqref="A3:B6">
    <cfRule type="expression" dxfId="264" priority="3">
      <formula>$P3&gt;0</formula>
    </cfRule>
    <cfRule type="expression" dxfId="263" priority="4">
      <formula>$O3&gt;0</formula>
    </cfRule>
  </conditionalFormatting>
  <conditionalFormatting sqref="A3:G148">
    <cfRule type="expression" dxfId="262" priority="1">
      <formula>NOT(ISBLANK($G3))</formula>
    </cfRule>
  </conditionalFormatting>
  <conditionalFormatting sqref="A117:B119 A27:B41 A103:B106 A45:B45 A49:B99">
    <cfRule type="expression" dxfId="261" priority="8">
      <formula>$P30&gt;0</formula>
    </cfRule>
    <cfRule type="expression" dxfId="260" priority="9">
      <formula>$O30&gt;0</formula>
    </cfRule>
  </conditionalFormatting>
  <conditionalFormatting sqref="A7:B26 A43:B44 A101:B102">
    <cfRule type="expression" dxfId="259" priority="11">
      <formula>$P9&gt;0</formula>
    </cfRule>
    <cfRule type="expression" dxfId="258" priority="12">
      <formula>$O9&gt;0</formula>
    </cfRule>
  </conditionalFormatting>
  <conditionalFormatting sqref="A107:B115 A120:B123">
    <cfRule type="expression" dxfId="257" priority="14">
      <formula>$P111&gt;0</formula>
    </cfRule>
    <cfRule type="expression" dxfId="256" priority="15">
      <formula>$O111&gt;0</formula>
    </cfRule>
  </conditionalFormatting>
  <conditionalFormatting sqref="A124:B126">
    <cfRule type="expression" dxfId="255" priority="17">
      <formula>$P130&gt;0</formula>
    </cfRule>
    <cfRule type="expression" dxfId="254" priority="18">
      <formula>$O130&gt;0</formula>
    </cfRule>
  </conditionalFormatting>
  <conditionalFormatting sqref="A127:B127">
    <cfRule type="expression" dxfId="253" priority="20">
      <formula>$P134&gt;0</formula>
    </cfRule>
    <cfRule type="expression" dxfId="252" priority="21">
      <formula>$O134&gt;0</formula>
    </cfRule>
  </conditionalFormatting>
  <conditionalFormatting sqref="A128:B128">
    <cfRule type="expression" dxfId="251" priority="23">
      <formula>$P136&gt;0</formula>
    </cfRule>
    <cfRule type="expression" dxfId="250" priority="24">
      <formula>$O136&gt;0</formula>
    </cfRule>
  </conditionalFormatting>
  <conditionalFormatting sqref="A130:B148">
    <cfRule type="expression" dxfId="249" priority="26">
      <formula>$P140&gt;0</formula>
    </cfRule>
    <cfRule type="expression" dxfId="248" priority="27">
      <formula>$O140&gt;0</formula>
    </cfRule>
  </conditionalFormatting>
  <conditionalFormatting sqref="A116:B116">
    <cfRule type="expression" dxfId="247" priority="29">
      <formula>#REF!&gt;0</formula>
    </cfRule>
    <cfRule type="expression" dxfId="246" priority="30">
      <formula>#REF!&gt;0</formula>
    </cfRule>
  </conditionalFormatting>
  <conditionalFormatting sqref="A129:B129">
    <cfRule type="expression" dxfId="245" priority="33">
      <formula>$P138&gt;0</formula>
    </cfRule>
    <cfRule type="expression" dxfId="244" priority="34">
      <formula>$O138&gt;0</formula>
    </cfRule>
  </conditionalFormatting>
  <conditionalFormatting sqref="A42:B42 A100:B100">
    <cfRule type="expression" dxfId="243" priority="275">
      <formula>#REF!&gt;0</formula>
    </cfRule>
    <cfRule type="expression" dxfId="242" priority="276">
      <formula>#REF!&gt;0</formula>
    </cfRule>
  </conditionalFormatting>
  <conditionalFormatting sqref="A48:B48">
    <cfRule type="expression" dxfId="241" priority="295">
      <formula>$P49&gt;0</formula>
    </cfRule>
    <cfRule type="expression" dxfId="240" priority="296">
      <formula>$O49&gt;0</formula>
    </cfRule>
  </conditionalFormatting>
  <conditionalFormatting sqref="A46:B47">
    <cfRule type="expression" dxfId="239" priority="297">
      <formula>#REF!&gt;0</formula>
    </cfRule>
    <cfRule type="expression" dxfId="238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2" t="str">
        <f>"Eagle P3 System Performance - "&amp;TEXT(J3,"YYYY-MM-DD")</f>
        <v>Eagle P3 System Performance - 2016-05-18</v>
      </c>
      <c r="B1" s="72"/>
      <c r="C1" s="72"/>
      <c r="D1" s="72"/>
      <c r="E1" s="72"/>
      <c r="F1" s="7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1958</v>
      </c>
      <c r="B3" s="6">
        <v>4044</v>
      </c>
      <c r="C3" s="18">
        <v>42508.135034722225</v>
      </c>
      <c r="D3" s="18">
        <v>42508.161122685182</v>
      </c>
      <c r="E3" s="15" t="str">
        <f>IF(ISEVEN(B3),(B3-1)&amp;"/"&amp;B3,B3&amp;"/"&amp;(B3+1))</f>
        <v>4043/4044</v>
      </c>
      <c r="F3" s="15">
        <f>D3-C3</f>
        <v>2.6087962956808042E-2</v>
      </c>
      <c r="G3" s="10"/>
      <c r="J3" s="20">
        <v>42508</v>
      </c>
      <c r="K3" s="21"/>
      <c r="L3" s="73" t="s">
        <v>3</v>
      </c>
      <c r="M3" s="73"/>
      <c r="N3" s="74"/>
    </row>
    <row r="4" spans="1:65" s="2" customFormat="1" ht="15.75" thickBot="1" x14ac:dyDescent="0.3">
      <c r="A4" s="6" t="s">
        <v>1959</v>
      </c>
      <c r="B4" s="6">
        <v>4017</v>
      </c>
      <c r="C4" s="18">
        <v>42508.168645833335</v>
      </c>
      <c r="D4" s="18">
        <v>42508.200173611112</v>
      </c>
      <c r="E4" s="15" t="str">
        <f t="shared" ref="E4:E63" si="0">IF(ISEVEN(B4),(B4-1)&amp;"/"&amp;B4,B4&amp;"/"&amp;(B4+1))</f>
        <v>4017/4018</v>
      </c>
      <c r="F4" s="15">
        <f>D4-C4</f>
        <v>3.1527777777228039E-2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1960</v>
      </c>
      <c r="B5" s="6">
        <v>4020</v>
      </c>
      <c r="C5" s="18">
        <v>42508.154467592591</v>
      </c>
      <c r="D5" s="18">
        <v>42508.18136574074</v>
      </c>
      <c r="E5" s="15" t="str">
        <f t="shared" si="0"/>
        <v>4019/4020</v>
      </c>
      <c r="F5" s="15">
        <f t="shared" ref="F5:F64" si="1">D5-C5</f>
        <v>2.6898148149484769E-2</v>
      </c>
      <c r="G5" s="10"/>
      <c r="J5" s="22" t="s">
        <v>7</v>
      </c>
      <c r="K5" s="24">
        <f>COUNTA(F3:F965)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1961</v>
      </c>
      <c r="B6" s="6">
        <v>4008</v>
      </c>
      <c r="C6" s="18">
        <v>42508.194004629629</v>
      </c>
      <c r="D6" s="18">
        <v>42508.221782407411</v>
      </c>
      <c r="E6" s="15" t="str">
        <f t="shared" si="0"/>
        <v>4007/4008</v>
      </c>
      <c r="F6" s="15">
        <f t="shared" si="1"/>
        <v>2.7777777781011537E-2</v>
      </c>
      <c r="G6" s="10"/>
      <c r="J6" s="22" t="s">
        <v>15</v>
      </c>
      <c r="K6" s="24">
        <f>K5-SUM(K8:K9)</f>
        <v>127</v>
      </c>
      <c r="L6" s="25">
        <v>44.217167919802769</v>
      </c>
      <c r="M6" s="25">
        <v>35.550000001676381</v>
      </c>
      <c r="N6" s="25">
        <v>67.416666668141261</v>
      </c>
    </row>
    <row r="7" spans="1:65" s="2" customFormat="1" x14ac:dyDescent="0.25">
      <c r="A7" s="6" t="s">
        <v>1962</v>
      </c>
      <c r="B7" s="6">
        <v>4038</v>
      </c>
      <c r="C7" s="18">
        <v>42508.168287037035</v>
      </c>
      <c r="D7" s="18">
        <v>42508.202118055553</v>
      </c>
      <c r="E7" s="15" t="str">
        <f t="shared" si="0"/>
        <v>4037/4038</v>
      </c>
      <c r="F7" s="15">
        <f t="shared" si="1"/>
        <v>3.3831018517958E-2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1963</v>
      </c>
      <c r="B8" s="6">
        <v>4041</v>
      </c>
      <c r="C8" s="18">
        <v>42508.214965277781</v>
      </c>
      <c r="D8" s="18">
        <v>42508.242013888892</v>
      </c>
      <c r="E8" s="15" t="str">
        <f t="shared" si="0"/>
        <v>4041/4042</v>
      </c>
      <c r="F8" s="15">
        <f t="shared" si="1"/>
        <v>2.7048611111240461E-2</v>
      </c>
      <c r="G8" s="10"/>
      <c r="J8" s="22" t="s">
        <v>16</v>
      </c>
      <c r="K8" s="24">
        <f>COUNTA(G3:G991)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1964</v>
      </c>
      <c r="B9" s="6">
        <v>4024</v>
      </c>
      <c r="C9" s="18">
        <v>42508.180104166669</v>
      </c>
      <c r="D9" s="18">
        <v>42508.213125000002</v>
      </c>
      <c r="E9" s="15" t="str">
        <f t="shared" si="0"/>
        <v>4023/4024</v>
      </c>
      <c r="F9" s="15">
        <f t="shared" si="1"/>
        <v>3.3020833332557231E-2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1965</v>
      </c>
      <c r="B10" s="6">
        <v>4023</v>
      </c>
      <c r="C10" s="18">
        <v>42508.221944444442</v>
      </c>
      <c r="D10" s="18">
        <v>42508.254583333335</v>
      </c>
      <c r="E10" s="15" t="str">
        <f t="shared" si="0"/>
        <v>4023/4024</v>
      </c>
      <c r="F10" s="15">
        <f t="shared" si="1"/>
        <v>3.2638888893416151E-2</v>
      </c>
      <c r="G10" s="10"/>
    </row>
    <row r="11" spans="1:65" s="2" customFormat="1" x14ac:dyDescent="0.25">
      <c r="A11" s="6" t="s">
        <v>1966</v>
      </c>
      <c r="B11" s="6">
        <v>4025</v>
      </c>
      <c r="C11" s="18">
        <v>42508.192164351851</v>
      </c>
      <c r="D11" s="18">
        <v>42508.223275462966</v>
      </c>
      <c r="E11" s="15" t="str">
        <f t="shared" si="0"/>
        <v>4025/4026</v>
      </c>
      <c r="F11" s="15">
        <f t="shared" si="1"/>
        <v>3.1111111115023959E-2</v>
      </c>
      <c r="G11" s="10"/>
    </row>
    <row r="12" spans="1:65" s="2" customFormat="1" x14ac:dyDescent="0.25">
      <c r="A12" s="6" t="s">
        <v>1967</v>
      </c>
      <c r="B12" s="6">
        <v>4026</v>
      </c>
      <c r="C12" s="18">
        <v>42508.233020833337</v>
      </c>
      <c r="D12" s="18">
        <v>42508.262314814812</v>
      </c>
      <c r="E12" s="15" t="str">
        <f t="shared" si="0"/>
        <v>4025/4026</v>
      </c>
      <c r="F12" s="15">
        <f t="shared" si="1"/>
        <v>2.9293981475348119E-2</v>
      </c>
      <c r="G12" s="10"/>
    </row>
    <row r="13" spans="1:65" s="2" customFormat="1" x14ac:dyDescent="0.25">
      <c r="A13" s="6" t="s">
        <v>1968</v>
      </c>
      <c r="B13" s="6">
        <v>4044</v>
      </c>
      <c r="C13" s="18">
        <v>42508.214363425926</v>
      </c>
      <c r="D13" s="18">
        <v>42508.236793981479</v>
      </c>
      <c r="E13" s="15" t="str">
        <f t="shared" si="0"/>
        <v>4043/4044</v>
      </c>
      <c r="F13" s="15">
        <f t="shared" si="1"/>
        <v>2.2430555553000886E-2</v>
      </c>
      <c r="G13" s="10" t="s">
        <v>2090</v>
      </c>
    </row>
    <row r="14" spans="1:65" s="2" customFormat="1" x14ac:dyDescent="0.25">
      <c r="A14" s="6" t="s">
        <v>1969</v>
      </c>
      <c r="B14" s="6">
        <v>4043</v>
      </c>
      <c r="C14" s="18">
        <v>42508.244085648148</v>
      </c>
      <c r="D14" s="18">
        <v>42508.273611111108</v>
      </c>
      <c r="E14" s="15" t="str">
        <f t="shared" si="0"/>
        <v>4043/4044</v>
      </c>
      <c r="F14" s="15">
        <f t="shared" si="1"/>
        <v>2.9525462960009463E-2</v>
      </c>
      <c r="G14" s="10"/>
    </row>
    <row r="15" spans="1:65" s="2" customFormat="1" x14ac:dyDescent="0.25">
      <c r="A15" s="6" t="s">
        <v>1970</v>
      </c>
      <c r="B15" s="6">
        <v>4018</v>
      </c>
      <c r="C15" s="18">
        <v>42508.210925925923</v>
      </c>
      <c r="D15" s="18">
        <v>42508.243888888886</v>
      </c>
      <c r="E15" s="15" t="str">
        <f t="shared" si="0"/>
        <v>4017/4018</v>
      </c>
      <c r="F15" s="15">
        <f t="shared" si="1"/>
        <v>3.2962962963210884E-2</v>
      </c>
      <c r="G15" s="10"/>
    </row>
    <row r="16" spans="1:65" s="2" customFormat="1" x14ac:dyDescent="0.25">
      <c r="A16" s="6" t="s">
        <v>1971</v>
      </c>
      <c r="B16" s="6">
        <v>4017</v>
      </c>
      <c r="C16" s="18">
        <v>42508.250949074078</v>
      </c>
      <c r="D16" s="18">
        <v>42508.283090277779</v>
      </c>
      <c r="E16" s="15" t="str">
        <f t="shared" si="0"/>
        <v>4017/4018</v>
      </c>
      <c r="F16" s="15">
        <f t="shared" si="1"/>
        <v>3.2141203701030463E-2</v>
      </c>
      <c r="G16" s="10"/>
    </row>
    <row r="17" spans="1:7" s="2" customFormat="1" x14ac:dyDescent="0.25">
      <c r="A17" s="6" t="s">
        <v>1972</v>
      </c>
      <c r="B17" s="6">
        <v>4020</v>
      </c>
      <c r="C17" s="18">
        <v>42508.227418981478</v>
      </c>
      <c r="D17" s="18">
        <v>42508.25440972222</v>
      </c>
      <c r="E17" s="15" t="str">
        <f t="shared" si="0"/>
        <v>4019/4020</v>
      </c>
      <c r="F17" s="15">
        <f t="shared" si="1"/>
        <v>2.6990740741894115E-2</v>
      </c>
      <c r="G17" s="10"/>
    </row>
    <row r="18" spans="1:7" s="2" customFormat="1" x14ac:dyDescent="0.25">
      <c r="A18" s="6" t="s">
        <v>1973</v>
      </c>
      <c r="B18" s="6">
        <v>4019</v>
      </c>
      <c r="C18" s="18">
        <v>42508.264918981484</v>
      </c>
      <c r="D18" s="18">
        <v>42508.295694444445</v>
      </c>
      <c r="E18" s="15" t="str">
        <f t="shared" si="0"/>
        <v>4019/4020</v>
      </c>
      <c r="F18" s="15">
        <f t="shared" si="1"/>
        <v>3.0775462961173616E-2</v>
      </c>
      <c r="G18" s="10"/>
    </row>
    <row r="19" spans="1:7" s="2" customFormat="1" x14ac:dyDescent="0.25">
      <c r="A19" s="6" t="s">
        <v>1974</v>
      </c>
      <c r="B19" s="6">
        <v>4007</v>
      </c>
      <c r="C19" s="18">
        <v>42508.234502314815</v>
      </c>
      <c r="D19" s="18">
        <v>42508.265416666669</v>
      </c>
      <c r="E19" s="15" t="str">
        <f t="shared" si="0"/>
        <v>4007/4008</v>
      </c>
      <c r="F19" s="15">
        <f t="shared" si="1"/>
        <v>3.0914351853425615E-2</v>
      </c>
      <c r="G19" s="10"/>
    </row>
    <row r="20" spans="1:7" s="2" customFormat="1" x14ac:dyDescent="0.25">
      <c r="A20" s="6" t="s">
        <v>1975</v>
      </c>
      <c r="B20" s="6">
        <v>4008</v>
      </c>
      <c r="C20" s="18">
        <v>42508.276377314818</v>
      </c>
      <c r="D20" s="18">
        <v>42508.305555555555</v>
      </c>
      <c r="E20" s="15" t="str">
        <f t="shared" si="0"/>
        <v>4007/4008</v>
      </c>
      <c r="F20" s="15">
        <f t="shared" si="1"/>
        <v>2.9178240736655425E-2</v>
      </c>
      <c r="G20" s="10"/>
    </row>
    <row r="21" spans="1:7" s="2" customFormat="1" x14ac:dyDescent="0.25">
      <c r="A21" s="6" t="s">
        <v>1976</v>
      </c>
      <c r="B21" s="6">
        <v>4038</v>
      </c>
      <c r="C21" s="18">
        <v>42508.247557870367</v>
      </c>
      <c r="D21" s="18">
        <v>42508.275231481479</v>
      </c>
      <c r="E21" s="15" t="str">
        <f t="shared" si="0"/>
        <v>4037/4038</v>
      </c>
      <c r="F21" s="15">
        <f t="shared" si="1"/>
        <v>2.7673611111822538E-2</v>
      </c>
      <c r="G21" s="10"/>
    </row>
    <row r="22" spans="1:7" s="2" customFormat="1" x14ac:dyDescent="0.25">
      <c r="A22" s="6" t="s">
        <v>1977</v>
      </c>
      <c r="B22" s="6">
        <v>4037</v>
      </c>
      <c r="C22" s="18">
        <v>42508.286157407405</v>
      </c>
      <c r="D22" s="18">
        <v>42508.314826388887</v>
      </c>
      <c r="E22" s="15" t="str">
        <f t="shared" si="0"/>
        <v>4037/4038</v>
      </c>
      <c r="F22" s="15">
        <f t="shared" si="1"/>
        <v>2.8668981482042E-2</v>
      </c>
      <c r="G22" s="10"/>
    </row>
    <row r="23" spans="1:7" s="2" customFormat="1" x14ac:dyDescent="0.25">
      <c r="A23" s="6" t="s">
        <v>1978</v>
      </c>
      <c r="B23" s="6">
        <v>4024</v>
      </c>
      <c r="C23" s="18">
        <v>42508.257569444446</v>
      </c>
      <c r="D23" s="18">
        <v>42508.28534722222</v>
      </c>
      <c r="E23" s="15" t="str">
        <f t="shared" si="0"/>
        <v>4023/4024</v>
      </c>
      <c r="F23" s="15">
        <f t="shared" si="1"/>
        <v>2.7777777773735579E-2</v>
      </c>
      <c r="G23" s="10"/>
    </row>
    <row r="24" spans="1:7" s="2" customFormat="1" x14ac:dyDescent="0.25">
      <c r="A24" s="6" t="s">
        <v>1979</v>
      </c>
      <c r="B24" s="6">
        <v>4023</v>
      </c>
      <c r="C24" s="18">
        <v>42508.291006944448</v>
      </c>
      <c r="D24" s="18">
        <v>42508.324675925927</v>
      </c>
      <c r="E24" s="15" t="str">
        <f t="shared" si="0"/>
        <v>4023/4024</v>
      </c>
      <c r="F24" s="15">
        <f t="shared" si="1"/>
        <v>3.3668981479422655E-2</v>
      </c>
      <c r="G24" s="10"/>
    </row>
    <row r="25" spans="1:7" s="2" customFormat="1" x14ac:dyDescent="0.25">
      <c r="A25" s="6" t="s">
        <v>1980</v>
      </c>
      <c r="B25" s="6">
        <v>4025</v>
      </c>
      <c r="C25" s="18">
        <v>42508.266076388885</v>
      </c>
      <c r="D25" s="18">
        <v>42508.295428240737</v>
      </c>
      <c r="E25" s="15" t="str">
        <f t="shared" si="0"/>
        <v>4025/4026</v>
      </c>
      <c r="F25" s="15">
        <f t="shared" si="1"/>
        <v>2.9351851851970423E-2</v>
      </c>
      <c r="G25" s="10"/>
    </row>
    <row r="26" spans="1:7" s="2" customFormat="1" x14ac:dyDescent="0.25">
      <c r="A26" s="6" t="s">
        <v>1981</v>
      </c>
      <c r="B26" s="6">
        <v>4026</v>
      </c>
      <c r="C26" s="18">
        <v>42508.304050925923</v>
      </c>
      <c r="D26" s="18">
        <v>42508.335266203707</v>
      </c>
      <c r="E26" s="15" t="str">
        <f t="shared" si="0"/>
        <v>4025/4026</v>
      </c>
      <c r="F26" s="15">
        <f t="shared" si="1"/>
        <v>3.1215277784212958E-2</v>
      </c>
      <c r="G26" s="10"/>
    </row>
    <row r="27" spans="1:7" s="2" customFormat="1" x14ac:dyDescent="0.25">
      <c r="A27" s="6" t="s">
        <v>1982</v>
      </c>
      <c r="B27" s="6">
        <v>4044</v>
      </c>
      <c r="C27" s="18">
        <v>42508.276689814818</v>
      </c>
      <c r="D27" s="18">
        <v>42508.306435185186</v>
      </c>
      <c r="E27" s="15" t="str">
        <f t="shared" si="0"/>
        <v>4043/4044</v>
      </c>
      <c r="F27" s="15">
        <f t="shared" si="1"/>
        <v>2.9745370367891155E-2</v>
      </c>
      <c r="G27" s="10"/>
    </row>
    <row r="28" spans="1:7" s="2" customFormat="1" x14ac:dyDescent="0.25">
      <c r="A28" s="6" t="s">
        <v>1983</v>
      </c>
      <c r="B28" s="6">
        <v>4043</v>
      </c>
      <c r="C28" s="18">
        <v>42508.317245370374</v>
      </c>
      <c r="D28" s="18">
        <v>42508.346446759257</v>
      </c>
      <c r="E28" s="15" t="str">
        <f t="shared" si="0"/>
        <v>4043/4044</v>
      </c>
      <c r="F28" s="15">
        <f t="shared" si="1"/>
        <v>2.9201388882938772E-2</v>
      </c>
      <c r="G28" s="10"/>
    </row>
    <row r="29" spans="1:7" s="2" customFormat="1" x14ac:dyDescent="0.25">
      <c r="A29" s="6" t="s">
        <v>1984</v>
      </c>
      <c r="B29" s="6">
        <v>4018</v>
      </c>
      <c r="C29" s="18">
        <v>42508.286296296297</v>
      </c>
      <c r="D29" s="18">
        <v>42508.316504629627</v>
      </c>
      <c r="E29" s="15" t="str">
        <f t="shared" si="0"/>
        <v>4017/4018</v>
      </c>
      <c r="F29" s="15">
        <f t="shared" si="1"/>
        <v>3.0208333329937886E-2</v>
      </c>
      <c r="G29" s="10"/>
    </row>
    <row r="30" spans="1:7" s="2" customFormat="1" x14ac:dyDescent="0.25">
      <c r="A30" s="6" t="s">
        <v>1985</v>
      </c>
      <c r="B30" s="6">
        <v>4017</v>
      </c>
      <c r="C30" s="18">
        <v>42508.323321759257</v>
      </c>
      <c r="D30" s="18">
        <v>42508.356793981482</v>
      </c>
      <c r="E30" s="15" t="str">
        <f t="shared" si="0"/>
        <v>4017/4018</v>
      </c>
      <c r="F30" s="15">
        <f t="shared" si="1"/>
        <v>3.3472222225100268E-2</v>
      </c>
      <c r="G30" s="10"/>
    </row>
    <row r="31" spans="1:7" s="2" customFormat="1" x14ac:dyDescent="0.25">
      <c r="A31" s="6" t="s">
        <v>1986</v>
      </c>
      <c r="B31" s="6">
        <v>4020</v>
      </c>
      <c r="C31" s="18">
        <v>42508.298263888886</v>
      </c>
      <c r="D31" s="18">
        <v>42508.327430555553</v>
      </c>
      <c r="E31" s="15" t="str">
        <f t="shared" si="0"/>
        <v>4019/4020</v>
      </c>
      <c r="F31" s="15">
        <f t="shared" si="1"/>
        <v>2.9166666667151731E-2</v>
      </c>
      <c r="G31" s="10"/>
    </row>
    <row r="32" spans="1:7" s="2" customFormat="1" x14ac:dyDescent="0.25">
      <c r="A32" s="6" t="s">
        <v>1987</v>
      </c>
      <c r="B32" s="6">
        <v>4019</v>
      </c>
      <c r="C32" s="18">
        <v>42508.335381944446</v>
      </c>
      <c r="D32" s="18">
        <v>42508.367754629631</v>
      </c>
      <c r="E32" s="15" t="str">
        <f t="shared" si="0"/>
        <v>4019/4020</v>
      </c>
      <c r="F32" s="15">
        <f t="shared" si="1"/>
        <v>3.2372685185691807E-2</v>
      </c>
      <c r="G32" s="10"/>
    </row>
    <row r="33" spans="1:7" s="2" customFormat="1" x14ac:dyDescent="0.25">
      <c r="A33" s="6" t="s">
        <v>1988</v>
      </c>
      <c r="B33" s="6">
        <v>4007</v>
      </c>
      <c r="C33" s="18">
        <v>42508.309594907405</v>
      </c>
      <c r="D33" s="18">
        <v>42508.339432870373</v>
      </c>
      <c r="E33" s="15" t="str">
        <f t="shared" si="0"/>
        <v>4007/4008</v>
      </c>
      <c r="F33" s="15">
        <f t="shared" si="1"/>
        <v>2.9837962967576459E-2</v>
      </c>
      <c r="G33" s="10"/>
    </row>
    <row r="34" spans="1:7" s="2" customFormat="1" x14ac:dyDescent="0.25">
      <c r="A34" s="6" t="s">
        <v>1989</v>
      </c>
      <c r="B34" s="6">
        <v>4008</v>
      </c>
      <c r="C34" s="18">
        <v>42508.3516087963</v>
      </c>
      <c r="D34" s="18">
        <v>42508.377986111111</v>
      </c>
      <c r="E34" s="15" t="str">
        <f t="shared" si="0"/>
        <v>4007/4008</v>
      </c>
      <c r="F34" s="15">
        <f t="shared" si="1"/>
        <v>2.6377314810815733E-2</v>
      </c>
      <c r="G34" s="10"/>
    </row>
    <row r="35" spans="1:7" s="2" customFormat="1" x14ac:dyDescent="0.25">
      <c r="A35" s="6" t="s">
        <v>1990</v>
      </c>
      <c r="B35" s="6">
        <v>4038</v>
      </c>
      <c r="C35" s="18">
        <v>42508.31821759259</v>
      </c>
      <c r="D35" s="18">
        <v>42508.347962962966</v>
      </c>
      <c r="E35" s="15" t="str">
        <f t="shared" si="0"/>
        <v>4037/4038</v>
      </c>
      <c r="F35" s="15">
        <f t="shared" si="1"/>
        <v>2.9745370375167113E-2</v>
      </c>
      <c r="G35" s="10"/>
    </row>
    <row r="36" spans="1:7" s="2" customFormat="1" x14ac:dyDescent="0.25">
      <c r="A36" s="6" t="s">
        <v>1991</v>
      </c>
      <c r="B36" s="6">
        <v>4037</v>
      </c>
      <c r="C36" s="18">
        <v>42508.353379629632</v>
      </c>
      <c r="D36" s="18">
        <v>42508.38958333333</v>
      </c>
      <c r="E36" s="15" t="str">
        <f t="shared" si="0"/>
        <v>4037/4038</v>
      </c>
      <c r="F36" s="15">
        <f t="shared" si="1"/>
        <v>3.6203703697538003E-2</v>
      </c>
      <c r="G36" s="10"/>
    </row>
    <row r="37" spans="1:7" s="2" customFormat="1" x14ac:dyDescent="0.25">
      <c r="A37" s="6" t="s">
        <v>1992</v>
      </c>
      <c r="B37" s="6">
        <v>4024</v>
      </c>
      <c r="C37" s="18">
        <v>42508.329050925924</v>
      </c>
      <c r="D37" s="18">
        <v>42508.358275462961</v>
      </c>
      <c r="E37" s="15" t="str">
        <f t="shared" si="0"/>
        <v>4023/4024</v>
      </c>
      <c r="F37" s="15">
        <f t="shared" si="1"/>
        <v>2.9224537036498077E-2</v>
      </c>
      <c r="G37" s="10"/>
    </row>
    <row r="38" spans="1:7" s="2" customFormat="1" x14ac:dyDescent="0.25">
      <c r="A38" s="6" t="s">
        <v>1993</v>
      </c>
      <c r="B38" s="6">
        <v>4023</v>
      </c>
      <c r="C38" s="18">
        <v>42508.365347222221</v>
      </c>
      <c r="D38" s="18">
        <v>42508.400289351855</v>
      </c>
      <c r="E38" s="15" t="str">
        <f t="shared" si="0"/>
        <v>4023/4024</v>
      </c>
      <c r="F38" s="15">
        <f t="shared" si="1"/>
        <v>3.4942129634146113E-2</v>
      </c>
      <c r="G38" s="10"/>
    </row>
    <row r="39" spans="1:7" s="2" customFormat="1" x14ac:dyDescent="0.25">
      <c r="A39" s="6" t="s">
        <v>1994</v>
      </c>
      <c r="B39" s="6">
        <v>4025</v>
      </c>
      <c r="C39" s="18">
        <v>42508.339224537034</v>
      </c>
      <c r="D39" s="18">
        <v>42508.36891203704</v>
      </c>
      <c r="E39" s="15" t="str">
        <f t="shared" si="0"/>
        <v>4025/4026</v>
      </c>
      <c r="F39" s="15">
        <f t="shared" si="1"/>
        <v>2.9687500005820766E-2</v>
      </c>
      <c r="G39" s="10"/>
    </row>
    <row r="40" spans="1:7" s="2" customFormat="1" x14ac:dyDescent="0.25">
      <c r="A40" s="6" t="s">
        <v>1995</v>
      </c>
      <c r="B40" s="6">
        <v>4026</v>
      </c>
      <c r="C40" s="18">
        <v>42508.377638888887</v>
      </c>
      <c r="D40" s="18">
        <v>42508.41002314815</v>
      </c>
      <c r="E40" s="15" t="str">
        <f t="shared" si="0"/>
        <v>4025/4026</v>
      </c>
      <c r="F40" s="15">
        <f t="shared" si="1"/>
        <v>3.238425926247146E-2</v>
      </c>
      <c r="G40" s="10"/>
    </row>
    <row r="41" spans="1:7" s="2" customFormat="1" x14ac:dyDescent="0.25">
      <c r="A41" s="6" t="s">
        <v>1996</v>
      </c>
      <c r="B41" s="6">
        <v>4042</v>
      </c>
      <c r="C41" s="18">
        <v>42508.354537037034</v>
      </c>
      <c r="D41" s="18">
        <v>42508.381932870368</v>
      </c>
      <c r="E41" s="15" t="str">
        <f t="shared" si="0"/>
        <v>4041/4042</v>
      </c>
      <c r="F41" s="15">
        <f t="shared" si="1"/>
        <v>2.7395833334594499E-2</v>
      </c>
      <c r="G41" s="10"/>
    </row>
    <row r="42" spans="1:7" s="2" customFormat="1" x14ac:dyDescent="0.25">
      <c r="A42" s="6" t="s">
        <v>1997</v>
      </c>
      <c r="B42" s="6">
        <v>4041</v>
      </c>
      <c r="C42" s="18">
        <v>42508.389444444445</v>
      </c>
      <c r="D42" s="18">
        <v>42508.419479166667</v>
      </c>
      <c r="E42" s="15" t="str">
        <f t="shared" si="0"/>
        <v>4041/4042</v>
      </c>
      <c r="F42" s="15">
        <f t="shared" si="1"/>
        <v>3.0034722221898846E-2</v>
      </c>
      <c r="G42" s="10"/>
    </row>
    <row r="43" spans="1:7" s="2" customFormat="1" x14ac:dyDescent="0.25">
      <c r="A43" s="6" t="s">
        <v>1998</v>
      </c>
      <c r="B43" s="6">
        <v>4018</v>
      </c>
      <c r="C43" s="18">
        <v>42508.359606481485</v>
      </c>
      <c r="D43" s="18">
        <v>42508.392488425925</v>
      </c>
      <c r="E43" s="15" t="str">
        <f t="shared" si="0"/>
        <v>4017/4018</v>
      </c>
      <c r="F43" s="15">
        <v>2.4398148147156462E-2</v>
      </c>
      <c r="G43" s="10"/>
    </row>
    <row r="44" spans="1:7" s="2" customFormat="1" x14ac:dyDescent="0.25">
      <c r="A44" s="6" t="s">
        <v>1999</v>
      </c>
      <c r="B44" s="6">
        <v>4017</v>
      </c>
      <c r="C44" s="18">
        <v>42508.401030092595</v>
      </c>
      <c r="D44" s="18">
        <v>42508.429571759261</v>
      </c>
      <c r="E44" s="15" t="str">
        <f t="shared" si="0"/>
        <v>4017/4018</v>
      </c>
      <c r="F44" s="15">
        <f t="shared" si="1"/>
        <v>2.8541666666569654E-2</v>
      </c>
      <c r="G44" s="10"/>
    </row>
    <row r="45" spans="1:7" s="2" customFormat="1" x14ac:dyDescent="0.25">
      <c r="A45" s="6" t="s">
        <v>2000</v>
      </c>
      <c r="B45" s="6">
        <v>4020</v>
      </c>
      <c r="C45" s="18">
        <v>42508.370891203704</v>
      </c>
      <c r="D45" s="18">
        <v>42508.400393518517</v>
      </c>
      <c r="E45" s="15" t="str">
        <f t="shared" si="0"/>
        <v>4019/4020</v>
      </c>
      <c r="F45" s="15">
        <f t="shared" si="1"/>
        <v>2.9502314813726116E-2</v>
      </c>
      <c r="G45" s="10"/>
    </row>
    <row r="46" spans="1:7" s="2" customFormat="1" x14ac:dyDescent="0.25">
      <c r="A46" s="6" t="s">
        <v>2001</v>
      </c>
      <c r="B46" s="6">
        <v>4019</v>
      </c>
      <c r="C46" s="18">
        <v>42508.508020833331</v>
      </c>
      <c r="D46" s="18">
        <v>42508.533310185187</v>
      </c>
      <c r="E46" s="15" t="str">
        <f t="shared" si="0"/>
        <v>4019/4020</v>
      </c>
      <c r="F46" s="15">
        <f t="shared" si="1"/>
        <v>2.5289351855462883E-2</v>
      </c>
      <c r="G46" s="10" t="s">
        <v>2091</v>
      </c>
    </row>
    <row r="47" spans="1:7" s="2" customFormat="1" x14ac:dyDescent="0.25">
      <c r="A47" s="6" t="s">
        <v>2001</v>
      </c>
      <c r="B47" s="6">
        <v>4019</v>
      </c>
      <c r="C47" s="18">
        <v>42508.411122685182</v>
      </c>
      <c r="D47" s="18">
        <v>42508.448773148149</v>
      </c>
      <c r="E47" s="15" t="str">
        <f t="shared" si="0"/>
        <v>4019/4020</v>
      </c>
      <c r="F47" s="15">
        <f t="shared" si="1"/>
        <v>3.7650462967576459E-2</v>
      </c>
      <c r="G47" s="10"/>
    </row>
    <row r="48" spans="1:7" s="2" customFormat="1" x14ac:dyDescent="0.25">
      <c r="A48" s="6" t="s">
        <v>2002</v>
      </c>
      <c r="B48" s="6">
        <v>4007</v>
      </c>
      <c r="C48" s="18">
        <v>42508.383414351854</v>
      </c>
      <c r="D48" s="18">
        <v>42508.410902777781</v>
      </c>
      <c r="E48" s="15" t="str">
        <f t="shared" si="0"/>
        <v>4007/4008</v>
      </c>
      <c r="F48" s="15">
        <f t="shared" si="1"/>
        <v>2.7488425927003846E-2</v>
      </c>
      <c r="G48" s="10"/>
    </row>
    <row r="49" spans="1:7" s="2" customFormat="1" x14ac:dyDescent="0.25">
      <c r="A49" s="6" t="s">
        <v>2003</v>
      </c>
      <c r="B49" s="6">
        <v>4008</v>
      </c>
      <c r="C49" s="18">
        <v>42508.423321759263</v>
      </c>
      <c r="D49" s="18">
        <v>42508.46266203704</v>
      </c>
      <c r="E49" s="15" t="str">
        <f t="shared" si="0"/>
        <v>4007/4008</v>
      </c>
      <c r="F49" s="15">
        <f t="shared" si="1"/>
        <v>3.9340277777228039E-2</v>
      </c>
      <c r="G49" s="10"/>
    </row>
    <row r="50" spans="1:7" s="2" customFormat="1" x14ac:dyDescent="0.25">
      <c r="A50" s="6" t="s">
        <v>2004</v>
      </c>
      <c r="B50" s="6">
        <v>4038</v>
      </c>
      <c r="C50" s="18">
        <v>42508.393518518518</v>
      </c>
      <c r="D50" s="18">
        <v>42508.42046296296</v>
      </c>
      <c r="E50" s="15" t="str">
        <f t="shared" si="0"/>
        <v>4037/4038</v>
      </c>
      <c r="F50" s="15">
        <f t="shared" si="1"/>
        <v>2.6944444442051463E-2</v>
      </c>
      <c r="G50" s="10"/>
    </row>
    <row r="51" spans="1:7" s="2" customFormat="1" x14ac:dyDescent="0.25">
      <c r="A51" s="6" t="s">
        <v>2005</v>
      </c>
      <c r="B51" s="6">
        <v>4037</v>
      </c>
      <c r="C51" s="18">
        <v>42508.431527777779</v>
      </c>
      <c r="D51" s="18">
        <v>42508.468159722222</v>
      </c>
      <c r="E51" s="15" t="str">
        <f t="shared" si="0"/>
        <v>4037/4038</v>
      </c>
      <c r="F51" s="15">
        <f t="shared" si="1"/>
        <v>3.6631944443797693E-2</v>
      </c>
      <c r="G51" s="10"/>
    </row>
    <row r="52" spans="1:7" s="2" customFormat="1" x14ac:dyDescent="0.25">
      <c r="A52" s="6" t="s">
        <v>2006</v>
      </c>
      <c r="B52" s="6">
        <v>4024</v>
      </c>
      <c r="C52" s="18">
        <v>42508.404872685183</v>
      </c>
      <c r="D52" s="18">
        <v>42508.431446759256</v>
      </c>
      <c r="E52" s="15" t="str">
        <f t="shared" si="0"/>
        <v>4023/4024</v>
      </c>
      <c r="F52" s="15">
        <f t="shared" si="1"/>
        <v>2.6574074072414078E-2</v>
      </c>
      <c r="G52" s="10"/>
    </row>
    <row r="53" spans="1:7" s="2" customFormat="1" x14ac:dyDescent="0.25">
      <c r="A53" s="6" t="s">
        <v>2007</v>
      </c>
      <c r="B53" s="6">
        <v>4023</v>
      </c>
      <c r="C53" s="18">
        <v>42508.438437500001</v>
      </c>
      <c r="D53" s="18">
        <v>42508.464363425926</v>
      </c>
      <c r="E53" s="15" t="str">
        <f t="shared" si="0"/>
        <v>4023/4024</v>
      </c>
      <c r="F53" s="15">
        <v>3.3773148148611654E-2</v>
      </c>
      <c r="G53" s="10" t="s">
        <v>2092</v>
      </c>
    </row>
    <row r="54" spans="1:7" s="2" customFormat="1" x14ac:dyDescent="0.25">
      <c r="A54" s="6" t="s">
        <v>2008</v>
      </c>
      <c r="B54" s="6">
        <v>4025</v>
      </c>
      <c r="C54" s="18">
        <v>42508.413275462961</v>
      </c>
      <c r="D54" s="18">
        <v>42508.450057870374</v>
      </c>
      <c r="E54" s="15" t="str">
        <f t="shared" si="0"/>
        <v>4025/4026</v>
      </c>
      <c r="F54" s="15">
        <f t="shared" si="1"/>
        <v>3.6782407412829343E-2</v>
      </c>
      <c r="G54" s="10"/>
    </row>
    <row r="55" spans="1:7" s="2" customFormat="1" x14ac:dyDescent="0.25">
      <c r="A55" s="6" t="s">
        <v>2009</v>
      </c>
      <c r="B55" s="6">
        <v>4026</v>
      </c>
      <c r="C55" s="18">
        <v>42508.482071759259</v>
      </c>
      <c r="D55" s="18">
        <v>42508.486967592595</v>
      </c>
      <c r="E55" s="15" t="str">
        <f t="shared" si="0"/>
        <v>4025/4026</v>
      </c>
      <c r="F55" s="15">
        <v>2.5937500002328306E-2</v>
      </c>
      <c r="G55" s="10" t="s">
        <v>2093</v>
      </c>
    </row>
    <row r="56" spans="1:7" s="2" customFormat="1" x14ac:dyDescent="0.25">
      <c r="A56" s="6" t="s">
        <v>2010</v>
      </c>
      <c r="B56" s="6">
        <v>4042</v>
      </c>
      <c r="C56" s="18">
        <v>42508.430092592593</v>
      </c>
      <c r="D56" s="18">
        <v>42508.437395833331</v>
      </c>
      <c r="E56" s="15" t="str">
        <f t="shared" si="0"/>
        <v>4041/4042</v>
      </c>
      <c r="F56" s="15">
        <f t="shared" si="1"/>
        <v>7.3032407381106168E-3</v>
      </c>
      <c r="G56" s="10" t="s">
        <v>2094</v>
      </c>
    </row>
    <row r="57" spans="1:7" s="2" customFormat="1" x14ac:dyDescent="0.25">
      <c r="A57" s="6" t="s">
        <v>2011</v>
      </c>
      <c r="B57" s="6">
        <v>4018</v>
      </c>
      <c r="C57" s="18">
        <v>42508.436122685183</v>
      </c>
      <c r="D57" s="18">
        <v>42508.480196759258</v>
      </c>
      <c r="E57" s="15" t="str">
        <f t="shared" si="0"/>
        <v>4017/4018</v>
      </c>
      <c r="F57" s="15">
        <f t="shared" si="1"/>
        <v>4.4074074074160308E-2</v>
      </c>
      <c r="G57" s="10"/>
    </row>
    <row r="58" spans="1:7" s="2" customFormat="1" x14ac:dyDescent="0.25">
      <c r="A58" s="6" t="s">
        <v>2012</v>
      </c>
      <c r="B58" s="6">
        <v>4044</v>
      </c>
      <c r="C58" s="18">
        <v>42508.456203703703</v>
      </c>
      <c r="D58" s="18">
        <v>42508.492060185185</v>
      </c>
      <c r="E58" s="15" t="str">
        <f t="shared" si="0"/>
        <v>4043/4044</v>
      </c>
      <c r="F58" s="15">
        <f t="shared" si="1"/>
        <v>3.5856481481459923E-2</v>
      </c>
      <c r="G58" s="10"/>
    </row>
    <row r="59" spans="1:7" s="2" customFormat="1" x14ac:dyDescent="0.25">
      <c r="A59" s="6" t="s">
        <v>2013</v>
      </c>
      <c r="B59" s="6">
        <v>4017</v>
      </c>
      <c r="C59" s="18">
        <v>42508.486180555556</v>
      </c>
      <c r="D59" s="18">
        <v>42508.51730324074</v>
      </c>
      <c r="E59" s="15" t="str">
        <f t="shared" si="0"/>
        <v>4017/4018</v>
      </c>
      <c r="F59" s="15">
        <f t="shared" si="1"/>
        <v>3.1122685184527654E-2</v>
      </c>
      <c r="G59" s="10"/>
    </row>
    <row r="60" spans="1:7" s="2" customFormat="1" x14ac:dyDescent="0.25">
      <c r="A60" s="6" t="s">
        <v>2014</v>
      </c>
      <c r="B60" s="6">
        <v>4020</v>
      </c>
      <c r="C60" s="18">
        <v>42508.456909722219</v>
      </c>
      <c r="D60" s="18">
        <v>42508.50372685185</v>
      </c>
      <c r="E60" s="15" t="str">
        <f t="shared" si="0"/>
        <v>4019/4020</v>
      </c>
      <c r="F60" s="15">
        <f t="shared" si="1"/>
        <v>4.6817129630653653E-2</v>
      </c>
      <c r="G60" s="10"/>
    </row>
    <row r="61" spans="1:7" s="2" customFormat="1" x14ac:dyDescent="0.25">
      <c r="A61" s="6" t="s">
        <v>2015</v>
      </c>
      <c r="B61" s="6">
        <v>4043</v>
      </c>
      <c r="C61" s="18">
        <v>42508.496354166666</v>
      </c>
      <c r="D61" s="18">
        <v>42508.520277777781</v>
      </c>
      <c r="E61" s="15" t="str">
        <f t="shared" si="0"/>
        <v>4043/4044</v>
      </c>
      <c r="F61" s="15">
        <v>2.7743055557948537E-2</v>
      </c>
      <c r="G61" s="10" t="s">
        <v>2091</v>
      </c>
    </row>
    <row r="62" spans="1:7" s="2" customFormat="1" x14ac:dyDescent="0.25">
      <c r="A62" s="6" t="s">
        <v>2016</v>
      </c>
      <c r="B62" s="6">
        <v>4007</v>
      </c>
      <c r="C62" s="18">
        <v>42508.473587962966</v>
      </c>
      <c r="D62" s="18">
        <v>42508.506365740737</v>
      </c>
      <c r="E62" s="15" t="str">
        <f t="shared" si="0"/>
        <v>4007/4008</v>
      </c>
      <c r="F62" s="15">
        <f t="shared" si="1"/>
        <v>3.2777777771116234E-2</v>
      </c>
      <c r="G62" s="10"/>
    </row>
    <row r="63" spans="1:7" s="2" customFormat="1" x14ac:dyDescent="0.25">
      <c r="A63" s="6" t="s">
        <v>2017</v>
      </c>
      <c r="B63" s="6">
        <v>4038</v>
      </c>
      <c r="C63" s="18">
        <v>42508.474988425929</v>
      </c>
      <c r="D63" s="18">
        <v>42508.518935185188</v>
      </c>
      <c r="E63" s="15" t="str">
        <f t="shared" si="0"/>
        <v>4037/4038</v>
      </c>
      <c r="F63" s="15">
        <f t="shared" si="1"/>
        <v>4.3946759258687962E-2</v>
      </c>
      <c r="G63" s="10"/>
    </row>
    <row r="64" spans="1:7" s="2" customFormat="1" x14ac:dyDescent="0.25">
      <c r="A64" s="6" t="s">
        <v>2018</v>
      </c>
      <c r="B64" s="6">
        <v>4024</v>
      </c>
      <c r="C64" s="18">
        <v>42508.489317129628</v>
      </c>
      <c r="D64" s="18">
        <v>42508.52747685185</v>
      </c>
      <c r="E64" s="15" t="str">
        <f t="shared" ref="E64:E127" si="2">IF(ISEVEN(B64),(B64-1)&amp;"/"&amp;B64,B64&amp;"/"&amp;(B64+1))</f>
        <v>4023/4024</v>
      </c>
      <c r="F64" s="15">
        <f t="shared" si="1"/>
        <v>3.8159722222189885E-2</v>
      </c>
      <c r="G64" s="10"/>
    </row>
    <row r="65" spans="1:7" s="2" customFormat="1" x14ac:dyDescent="0.25">
      <c r="A65" s="6" t="s">
        <v>2019</v>
      </c>
      <c r="B65" s="6">
        <v>4037</v>
      </c>
      <c r="C65" s="18">
        <v>42508.531458333331</v>
      </c>
      <c r="D65" s="18">
        <v>42508.563437500001</v>
      </c>
      <c r="E65" s="15" t="str">
        <f t="shared" si="2"/>
        <v>4037/4038</v>
      </c>
      <c r="F65" s="15">
        <f t="shared" ref="F65:F124" si="3">D65-C65</f>
        <v>3.1979166669771075E-2</v>
      </c>
      <c r="G65" s="10"/>
    </row>
    <row r="66" spans="1:7" s="2" customFormat="1" x14ac:dyDescent="0.25">
      <c r="A66" s="6" t="s">
        <v>2020</v>
      </c>
      <c r="B66" s="6">
        <v>4025</v>
      </c>
      <c r="C66" s="18">
        <v>42508.504976851851</v>
      </c>
      <c r="D66" s="18">
        <v>42508.536666666667</v>
      </c>
      <c r="E66" s="15" t="str">
        <f t="shared" si="2"/>
        <v>4025/4026</v>
      </c>
      <c r="F66" s="15">
        <f t="shared" si="3"/>
        <v>3.1689814815763384E-2</v>
      </c>
      <c r="G66" s="10"/>
    </row>
    <row r="67" spans="1:7" s="2" customFormat="1" x14ac:dyDescent="0.25">
      <c r="A67" s="6" t="s">
        <v>2021</v>
      </c>
      <c r="B67" s="6">
        <v>4023</v>
      </c>
      <c r="C67" s="18">
        <v>42508.539247685185</v>
      </c>
      <c r="D67" s="18">
        <v>42508.570509259262</v>
      </c>
      <c r="E67" s="15" t="str">
        <f t="shared" si="2"/>
        <v>4023/4024</v>
      </c>
      <c r="F67" s="15">
        <f t="shared" si="3"/>
        <v>3.1261574076779652E-2</v>
      </c>
      <c r="G67" s="10"/>
    </row>
    <row r="68" spans="1:7" s="2" customFormat="1" x14ac:dyDescent="0.25">
      <c r="A68" s="6" t="s">
        <v>2022</v>
      </c>
      <c r="B68" s="6">
        <v>4026</v>
      </c>
      <c r="C68" s="18">
        <v>42508.547685185185</v>
      </c>
      <c r="D68" s="18">
        <v>42508.578726851854</v>
      </c>
      <c r="E68" s="15" t="str">
        <f t="shared" si="2"/>
        <v>4025/4026</v>
      </c>
      <c r="F68" s="15">
        <f t="shared" si="3"/>
        <v>3.104166666889796E-2</v>
      </c>
      <c r="G68" s="10"/>
    </row>
    <row r="69" spans="1:7" s="2" customFormat="1" x14ac:dyDescent="0.25">
      <c r="A69" s="6" t="s">
        <v>2023</v>
      </c>
      <c r="B69" s="6">
        <v>4018</v>
      </c>
      <c r="C69" s="18">
        <v>42508.525625000002</v>
      </c>
      <c r="D69" s="18">
        <v>42508.552233796298</v>
      </c>
      <c r="E69" s="15" t="str">
        <f t="shared" si="2"/>
        <v>4017/4018</v>
      </c>
      <c r="F69" s="15">
        <f t="shared" si="3"/>
        <v>2.6608796295477077E-2</v>
      </c>
      <c r="G69" s="10"/>
    </row>
    <row r="70" spans="1:7" s="2" customFormat="1" x14ac:dyDescent="0.25">
      <c r="A70" s="6" t="s">
        <v>2024</v>
      </c>
      <c r="B70" s="6">
        <v>4017</v>
      </c>
      <c r="C70" s="18">
        <v>42508.55667824074</v>
      </c>
      <c r="D70" s="18">
        <v>42508.588784722226</v>
      </c>
      <c r="E70" s="15" t="str">
        <f t="shared" si="2"/>
        <v>4017/4018</v>
      </c>
      <c r="F70" s="15">
        <f t="shared" si="3"/>
        <v>3.2106481485243421E-2</v>
      </c>
      <c r="G70" s="10"/>
    </row>
    <row r="71" spans="1:7" s="2" customFormat="1" x14ac:dyDescent="0.25">
      <c r="A71" s="6" t="s">
        <v>2025</v>
      </c>
      <c r="B71" s="6">
        <v>4044</v>
      </c>
      <c r="C71" s="18">
        <v>42508.54582175926</v>
      </c>
      <c r="D71" s="18">
        <v>42508.575879629629</v>
      </c>
      <c r="E71" s="15" t="str">
        <f t="shared" si="2"/>
        <v>4043/4044</v>
      </c>
      <c r="F71" s="15">
        <f t="shared" si="3"/>
        <v>3.0057870368182193E-2</v>
      </c>
      <c r="G71" s="10"/>
    </row>
    <row r="72" spans="1:7" s="2" customFormat="1" x14ac:dyDescent="0.25">
      <c r="A72" s="6" t="s">
        <v>2026</v>
      </c>
      <c r="B72" s="6">
        <v>4043</v>
      </c>
      <c r="C72" s="18">
        <v>42508.583831018521</v>
      </c>
      <c r="D72" s="18">
        <v>42508.610381944447</v>
      </c>
      <c r="E72" s="15" t="str">
        <f t="shared" si="2"/>
        <v>4043/4044</v>
      </c>
      <c r="F72" s="15">
        <f t="shared" si="3"/>
        <v>2.6550925926130731E-2</v>
      </c>
      <c r="G72" s="10"/>
    </row>
    <row r="73" spans="1:7" s="2" customFormat="1" x14ac:dyDescent="0.25">
      <c r="A73" s="6" t="s">
        <v>2027</v>
      </c>
      <c r="B73" s="6">
        <v>4020</v>
      </c>
      <c r="C73" s="18">
        <v>42508.553506944445</v>
      </c>
      <c r="D73" s="18">
        <v>42508.585300925923</v>
      </c>
      <c r="E73" s="15" t="str">
        <f t="shared" si="2"/>
        <v>4019/4020</v>
      </c>
      <c r="F73" s="15">
        <f t="shared" si="3"/>
        <v>3.1793981477676425E-2</v>
      </c>
      <c r="G73" s="10"/>
    </row>
    <row r="74" spans="1:7" s="2" customFormat="1" x14ac:dyDescent="0.25">
      <c r="A74" s="6" t="s">
        <v>2028</v>
      </c>
      <c r="B74" s="6">
        <v>4019</v>
      </c>
      <c r="C74" s="18">
        <v>42508.590509259258</v>
      </c>
      <c r="D74" s="18">
        <v>42508.619259259256</v>
      </c>
      <c r="E74" s="15" t="str">
        <f t="shared" si="2"/>
        <v>4019/4020</v>
      </c>
      <c r="F74" s="15">
        <f t="shared" si="3"/>
        <v>2.8749999997671694E-2</v>
      </c>
      <c r="G74" s="10"/>
    </row>
    <row r="75" spans="1:7" s="2" customFormat="1" x14ac:dyDescent="0.25">
      <c r="A75" s="6" t="s">
        <v>2029</v>
      </c>
      <c r="B75" s="6">
        <v>4007</v>
      </c>
      <c r="C75" s="18">
        <v>42508.560115740744</v>
      </c>
      <c r="D75" s="18">
        <v>42508.588819444441</v>
      </c>
      <c r="E75" s="15" t="str">
        <f t="shared" si="2"/>
        <v>4007/4008</v>
      </c>
      <c r="F75" s="15">
        <f t="shared" si="3"/>
        <v>2.8703703697829042E-2</v>
      </c>
      <c r="G75" s="10"/>
    </row>
    <row r="76" spans="1:7" s="2" customFormat="1" x14ac:dyDescent="0.25">
      <c r="A76" s="6" t="s">
        <v>2030</v>
      </c>
      <c r="B76" s="6">
        <v>4008</v>
      </c>
      <c r="C76" s="18">
        <v>42508.598657407405</v>
      </c>
      <c r="D76" s="18">
        <v>42508.627152777779</v>
      </c>
      <c r="E76" s="15" t="str">
        <f t="shared" si="2"/>
        <v>4007/4008</v>
      </c>
      <c r="F76" s="15">
        <f t="shared" si="3"/>
        <v>2.849537037400296E-2</v>
      </c>
      <c r="G76" s="10"/>
    </row>
    <row r="77" spans="1:7" s="2" customFormat="1" x14ac:dyDescent="0.25">
      <c r="A77" s="6" t="s">
        <v>2031</v>
      </c>
      <c r="B77" s="6">
        <v>4038</v>
      </c>
      <c r="C77" s="18">
        <v>42508.570717592593</v>
      </c>
      <c r="D77" s="18">
        <v>42508.598310185182</v>
      </c>
      <c r="E77" s="15" t="str">
        <f t="shared" si="2"/>
        <v>4037/4038</v>
      </c>
      <c r="F77" s="15">
        <f t="shared" si="3"/>
        <v>2.7592592588916887E-2</v>
      </c>
      <c r="G77" s="10"/>
    </row>
    <row r="78" spans="1:7" s="2" customFormat="1" x14ac:dyDescent="0.25">
      <c r="A78" s="6" t="s">
        <v>2032</v>
      </c>
      <c r="B78" s="6">
        <v>4037</v>
      </c>
      <c r="C78" s="18">
        <v>42508.607581018521</v>
      </c>
      <c r="D78" s="18">
        <v>42508.638379629629</v>
      </c>
      <c r="E78" s="15" t="str">
        <f t="shared" si="2"/>
        <v>4037/4038</v>
      </c>
      <c r="F78" s="15">
        <f t="shared" si="3"/>
        <v>3.0798611107456964E-2</v>
      </c>
      <c r="G78" s="10"/>
    </row>
    <row r="79" spans="1:7" s="2" customFormat="1" x14ac:dyDescent="0.25">
      <c r="A79" s="6" t="s">
        <v>2033</v>
      </c>
      <c r="B79" s="6">
        <v>4024</v>
      </c>
      <c r="C79" s="18">
        <v>42508.578483796293</v>
      </c>
      <c r="D79" s="18">
        <v>42508.608993055554</v>
      </c>
      <c r="E79" s="15" t="str">
        <f t="shared" si="2"/>
        <v>4023/4024</v>
      </c>
      <c r="F79" s="15">
        <f t="shared" si="3"/>
        <v>3.050925926072523E-2</v>
      </c>
      <c r="G79" s="10"/>
    </row>
    <row r="80" spans="1:7" s="2" customFormat="1" x14ac:dyDescent="0.25">
      <c r="A80" s="6" t="s">
        <v>2034</v>
      </c>
      <c r="B80" s="6">
        <v>4023</v>
      </c>
      <c r="C80" s="18">
        <v>42508.618761574071</v>
      </c>
      <c r="D80" s="18">
        <v>42508.648981481485</v>
      </c>
      <c r="E80" s="15" t="str">
        <f t="shared" si="2"/>
        <v>4023/4024</v>
      </c>
      <c r="F80" s="15">
        <f t="shared" si="3"/>
        <v>3.0219907413993496E-2</v>
      </c>
      <c r="G80" s="10"/>
    </row>
    <row r="81" spans="1:7" s="2" customFormat="1" x14ac:dyDescent="0.25">
      <c r="A81" s="6" t="s">
        <v>2035</v>
      </c>
      <c r="B81" s="6">
        <v>4025</v>
      </c>
      <c r="C81" s="18">
        <v>42508.593576388892</v>
      </c>
      <c r="D81" s="18">
        <v>42508.618726851855</v>
      </c>
      <c r="E81" s="15" t="str">
        <f t="shared" si="2"/>
        <v>4025/4026</v>
      </c>
      <c r="F81" s="15">
        <f t="shared" si="3"/>
        <v>2.5150462963210884E-2</v>
      </c>
      <c r="G81" s="10"/>
    </row>
    <row r="82" spans="1:7" s="2" customFormat="1" x14ac:dyDescent="0.25">
      <c r="A82" s="6" t="s">
        <v>2036</v>
      </c>
      <c r="B82" s="6">
        <v>4026</v>
      </c>
      <c r="C82" s="18">
        <v>42508.631620370368</v>
      </c>
      <c r="D82" s="18">
        <v>42508.65965277778</v>
      </c>
      <c r="E82" s="15" t="str">
        <f t="shared" si="2"/>
        <v>4025/4026</v>
      </c>
      <c r="F82" s="15">
        <f t="shared" si="3"/>
        <v>2.8032407411956228E-2</v>
      </c>
      <c r="G82" s="10"/>
    </row>
    <row r="83" spans="1:7" s="2" customFormat="1" x14ac:dyDescent="0.25">
      <c r="A83" s="6" t="s">
        <v>2037</v>
      </c>
      <c r="B83" s="6">
        <v>4018</v>
      </c>
      <c r="C83" s="18">
        <v>42508.598356481481</v>
      </c>
      <c r="D83" s="18">
        <v>42508.629270833335</v>
      </c>
      <c r="E83" s="15" t="str">
        <f t="shared" si="2"/>
        <v>4017/4018</v>
      </c>
      <c r="F83" s="15">
        <f t="shared" si="3"/>
        <v>3.0914351853425615E-2</v>
      </c>
      <c r="G83" s="10"/>
    </row>
    <row r="84" spans="1:7" s="2" customFormat="1" x14ac:dyDescent="0.25">
      <c r="A84" s="6" t="s">
        <v>2038</v>
      </c>
      <c r="B84" s="6">
        <v>4017</v>
      </c>
      <c r="C84" s="18">
        <v>42508.640648148146</v>
      </c>
      <c r="D84" s="18">
        <v>42508.669062499997</v>
      </c>
      <c r="E84" s="15" t="str">
        <f t="shared" si="2"/>
        <v>4017/4018</v>
      </c>
      <c r="F84" s="15">
        <f t="shared" si="3"/>
        <v>2.8414351851097308E-2</v>
      </c>
      <c r="G84" s="10"/>
    </row>
    <row r="85" spans="1:7" s="2" customFormat="1" x14ac:dyDescent="0.25">
      <c r="A85" s="6" t="s">
        <v>2039</v>
      </c>
      <c r="B85" s="6">
        <v>4044</v>
      </c>
      <c r="C85" s="18">
        <v>42508.615752314814</v>
      </c>
      <c r="D85" s="18">
        <v>42508.642465277779</v>
      </c>
      <c r="E85" s="15" t="str">
        <f t="shared" si="2"/>
        <v>4043/4044</v>
      </c>
      <c r="F85" s="15">
        <f t="shared" si="3"/>
        <v>2.6712962964666076E-2</v>
      </c>
      <c r="G85" s="10"/>
    </row>
    <row r="86" spans="1:7" s="2" customFormat="1" x14ac:dyDescent="0.25">
      <c r="A86" s="6" t="s">
        <v>2040</v>
      </c>
      <c r="B86" s="6">
        <v>4020</v>
      </c>
      <c r="C86" s="18">
        <v>42508.624525462961</v>
      </c>
      <c r="D86" s="18">
        <v>42508.651307870372</v>
      </c>
      <c r="E86" s="15" t="str">
        <f t="shared" si="2"/>
        <v>4019/4020</v>
      </c>
      <c r="F86" s="15">
        <f t="shared" si="3"/>
        <v>2.6782407410792075E-2</v>
      </c>
      <c r="G86" s="10"/>
    </row>
    <row r="87" spans="1:7" s="2" customFormat="1" x14ac:dyDescent="0.25">
      <c r="A87" s="6" t="s">
        <v>2041</v>
      </c>
      <c r="B87" s="6">
        <v>4007</v>
      </c>
      <c r="C87" s="18">
        <v>42508.635925925926</v>
      </c>
      <c r="D87" s="18">
        <v>42508.661608796298</v>
      </c>
      <c r="E87" s="15" t="str">
        <f t="shared" si="2"/>
        <v>4007/4008</v>
      </c>
      <c r="F87" s="15">
        <f t="shared" si="3"/>
        <v>2.5682870371383615E-2</v>
      </c>
      <c r="G87" s="10"/>
    </row>
    <row r="88" spans="1:7" s="2" customFormat="1" x14ac:dyDescent="0.25">
      <c r="A88" s="6" t="s">
        <v>2042</v>
      </c>
      <c r="B88" s="6">
        <v>4008</v>
      </c>
      <c r="C88" s="18">
        <v>42508.672812500001</v>
      </c>
      <c r="D88" s="18">
        <v>42508.701180555552</v>
      </c>
      <c r="E88" s="15" t="str">
        <f t="shared" si="2"/>
        <v>4007/4008</v>
      </c>
      <c r="F88" s="15">
        <f t="shared" si="3"/>
        <v>2.8368055551254656E-2</v>
      </c>
      <c r="G88" s="10"/>
    </row>
    <row r="89" spans="1:7" s="2" customFormat="1" x14ac:dyDescent="0.25">
      <c r="A89" s="6" t="s">
        <v>2043</v>
      </c>
      <c r="B89" s="6">
        <v>4038</v>
      </c>
      <c r="C89" s="18">
        <v>42508.642141203702</v>
      </c>
      <c r="D89" s="18">
        <v>42508.672372685185</v>
      </c>
      <c r="E89" s="15" t="str">
        <f t="shared" si="2"/>
        <v>4037/4038</v>
      </c>
      <c r="F89" s="15">
        <f t="shared" si="3"/>
        <v>3.0231481483497191E-2</v>
      </c>
      <c r="G89" s="10"/>
    </row>
    <row r="90" spans="1:7" s="2" customFormat="1" x14ac:dyDescent="0.25">
      <c r="A90" s="6" t="s">
        <v>2044</v>
      </c>
      <c r="B90" s="6">
        <v>4037</v>
      </c>
      <c r="C90" s="18">
        <v>42508.685879629629</v>
      </c>
      <c r="D90" s="18">
        <v>42508.711134259262</v>
      </c>
      <c r="E90" s="15" t="str">
        <f t="shared" si="2"/>
        <v>4037/4038</v>
      </c>
      <c r="F90" s="15">
        <f t="shared" si="3"/>
        <v>2.5254629632399883E-2</v>
      </c>
      <c r="G90" s="10"/>
    </row>
    <row r="91" spans="1:7" s="2" customFormat="1" x14ac:dyDescent="0.25">
      <c r="A91" s="6" t="s">
        <v>2045</v>
      </c>
      <c r="B91" s="6">
        <v>4024</v>
      </c>
      <c r="C91" s="18">
        <v>42508.654710648145</v>
      </c>
      <c r="D91" s="18">
        <v>42508.68346064815</v>
      </c>
      <c r="E91" s="15" t="str">
        <f t="shared" si="2"/>
        <v>4023/4024</v>
      </c>
      <c r="F91" s="15">
        <f t="shared" si="3"/>
        <v>2.8750000004947651E-2</v>
      </c>
      <c r="G91" s="10"/>
    </row>
    <row r="92" spans="1:7" s="2" customFormat="1" x14ac:dyDescent="0.25">
      <c r="A92" s="6" t="s">
        <v>2046</v>
      </c>
      <c r="B92" s="6">
        <v>4023</v>
      </c>
      <c r="C92" s="18">
        <v>42508.692615740743</v>
      </c>
      <c r="D92" s="18">
        <v>42508.722245370373</v>
      </c>
      <c r="E92" s="15" t="str">
        <f t="shared" si="2"/>
        <v>4023/4024</v>
      </c>
      <c r="F92" s="15">
        <f t="shared" si="3"/>
        <v>2.9629629629198462E-2</v>
      </c>
      <c r="G92" s="10"/>
    </row>
    <row r="93" spans="1:7" s="2" customFormat="1" x14ac:dyDescent="0.25">
      <c r="A93" s="6" t="s">
        <v>2047</v>
      </c>
      <c r="B93" s="6">
        <v>4026</v>
      </c>
      <c r="C93" s="18">
        <v>42508.705127314817</v>
      </c>
      <c r="D93" s="18">
        <v>42508.734155092592</v>
      </c>
      <c r="E93" s="15" t="str">
        <f t="shared" si="2"/>
        <v>4025/4026</v>
      </c>
      <c r="F93" s="15">
        <f t="shared" si="3"/>
        <v>2.9027777774899732E-2</v>
      </c>
      <c r="G93" s="10"/>
    </row>
    <row r="94" spans="1:7" s="2" customFormat="1" x14ac:dyDescent="0.25">
      <c r="A94" s="6" t="s">
        <v>2048</v>
      </c>
      <c r="B94" s="6">
        <v>4018</v>
      </c>
      <c r="C94" s="18">
        <v>42508.675138888888</v>
      </c>
      <c r="D94" s="18">
        <v>42508.703576388885</v>
      </c>
      <c r="E94" s="15" t="str">
        <f t="shared" si="2"/>
        <v>4017/4018</v>
      </c>
      <c r="F94" s="15">
        <f t="shared" si="3"/>
        <v>2.8437499997380655E-2</v>
      </c>
      <c r="G94" s="10"/>
    </row>
    <row r="95" spans="1:7" s="2" customFormat="1" x14ac:dyDescent="0.25">
      <c r="A95" s="6" t="s">
        <v>2049</v>
      </c>
      <c r="B95" s="6">
        <v>4017</v>
      </c>
      <c r="C95" s="18">
        <v>42508.714097222219</v>
      </c>
      <c r="D95" s="18">
        <v>42508.744837962964</v>
      </c>
      <c r="E95" s="15" t="str">
        <f t="shared" si="2"/>
        <v>4017/4018</v>
      </c>
      <c r="F95" s="15">
        <f t="shared" si="3"/>
        <v>3.0740740745386574E-2</v>
      </c>
      <c r="G95" s="10"/>
    </row>
    <row r="96" spans="1:7" s="2" customFormat="1" x14ac:dyDescent="0.25">
      <c r="A96" s="6" t="s">
        <v>2050</v>
      </c>
      <c r="B96" s="6">
        <v>4040</v>
      </c>
      <c r="C96" s="18">
        <v>42508.688564814816</v>
      </c>
      <c r="D96" s="18">
        <v>42508.713252314818</v>
      </c>
      <c r="E96" s="15" t="str">
        <f t="shared" si="2"/>
        <v>4039/4040</v>
      </c>
      <c r="F96" s="15">
        <f t="shared" si="3"/>
        <v>2.4687500001164153E-2</v>
      </c>
      <c r="G96" s="10"/>
    </row>
    <row r="97" spans="1:7" s="2" customFormat="1" x14ac:dyDescent="0.25">
      <c r="A97" s="6" t="s">
        <v>2051</v>
      </c>
      <c r="B97" s="6">
        <v>4039</v>
      </c>
      <c r="C97" s="18">
        <v>42508.726122685184</v>
      </c>
      <c r="D97" s="18">
        <v>42508.75271990741</v>
      </c>
      <c r="E97" s="15" t="str">
        <f t="shared" si="2"/>
        <v>4039/4040</v>
      </c>
      <c r="F97" s="15">
        <f t="shared" si="3"/>
        <v>2.6597222225973383E-2</v>
      </c>
      <c r="G97" s="10"/>
    </row>
    <row r="98" spans="1:7" s="2" customFormat="1" x14ac:dyDescent="0.25">
      <c r="A98" s="6" t="s">
        <v>2052</v>
      </c>
      <c r="B98" s="6">
        <v>4020</v>
      </c>
      <c r="C98" s="18">
        <v>42508.698020833333</v>
      </c>
      <c r="D98" s="18">
        <v>42508.725960648146</v>
      </c>
      <c r="E98" s="15" t="str">
        <f t="shared" si="2"/>
        <v>4019/4020</v>
      </c>
      <c r="F98" s="15">
        <v>3.1863425923802424E-2</v>
      </c>
      <c r="G98" s="10"/>
    </row>
    <row r="99" spans="1:7" s="2" customFormat="1" x14ac:dyDescent="0.25">
      <c r="A99" s="6" t="s">
        <v>2053</v>
      </c>
      <c r="B99" s="6">
        <v>4007</v>
      </c>
      <c r="C99" s="18">
        <v>42508.705196759256</v>
      </c>
      <c r="D99" s="18">
        <v>42508.735277777778</v>
      </c>
      <c r="E99" s="15" t="str">
        <f t="shared" si="2"/>
        <v>4007/4008</v>
      </c>
      <c r="F99" s="15">
        <f t="shared" si="3"/>
        <v>3.0081018521741498E-2</v>
      </c>
      <c r="G99" s="10"/>
    </row>
    <row r="100" spans="1:7" s="2" customFormat="1" x14ac:dyDescent="0.25">
      <c r="A100" s="6" t="s">
        <v>2054</v>
      </c>
      <c r="B100" s="6">
        <v>4008</v>
      </c>
      <c r="C100" s="18">
        <v>42508.745150462964</v>
      </c>
      <c r="D100" s="18">
        <v>42508.772175925929</v>
      </c>
      <c r="E100" s="15" t="str">
        <f t="shared" si="2"/>
        <v>4007/4008</v>
      </c>
      <c r="F100" s="15">
        <f t="shared" si="3"/>
        <v>2.7025462964957114E-2</v>
      </c>
      <c r="G100" s="10"/>
    </row>
    <row r="101" spans="1:7" s="2" customFormat="1" x14ac:dyDescent="0.25">
      <c r="A101" s="6" t="s">
        <v>2055</v>
      </c>
      <c r="B101" s="6">
        <v>4038</v>
      </c>
      <c r="C101" s="18">
        <v>42508.715092592596</v>
      </c>
      <c r="D101" s="18">
        <v>42508.744201388887</v>
      </c>
      <c r="E101" s="15" t="str">
        <f t="shared" si="2"/>
        <v>4037/4038</v>
      </c>
      <c r="F101" s="15">
        <f t="shared" si="3"/>
        <v>2.9108796290529426E-2</v>
      </c>
      <c r="G101" s="10"/>
    </row>
    <row r="102" spans="1:7" s="2" customFormat="1" x14ac:dyDescent="0.25">
      <c r="A102" s="6" t="s">
        <v>2056</v>
      </c>
      <c r="B102" s="6">
        <v>4037</v>
      </c>
      <c r="C102" s="18">
        <v>42508.747696759259</v>
      </c>
      <c r="D102" s="18">
        <v>42508.784189814818</v>
      </c>
      <c r="E102" s="15" t="str">
        <f t="shared" si="2"/>
        <v>4037/4038</v>
      </c>
      <c r="F102" s="15">
        <f t="shared" si="3"/>
        <v>3.6493055558821652E-2</v>
      </c>
      <c r="G102" s="10"/>
    </row>
    <row r="103" spans="1:7" s="2" customFormat="1" x14ac:dyDescent="0.25">
      <c r="A103" s="6" t="s">
        <v>2057</v>
      </c>
      <c r="B103" s="6">
        <v>4024</v>
      </c>
      <c r="C103" s="18">
        <v>42508.725578703707</v>
      </c>
      <c r="D103" s="18">
        <v>42508.755370370367</v>
      </c>
      <c r="E103" s="15" t="str">
        <f t="shared" si="2"/>
        <v>4023/4024</v>
      </c>
      <c r="F103" s="15">
        <f t="shared" si="3"/>
        <v>2.979166666045785E-2</v>
      </c>
      <c r="G103" s="10"/>
    </row>
    <row r="104" spans="1:7" s="2" customFormat="1" x14ac:dyDescent="0.25">
      <c r="A104" s="6" t="s">
        <v>2058</v>
      </c>
      <c r="B104" s="6">
        <v>4023</v>
      </c>
      <c r="C104" s="18">
        <v>42508.76353009259</v>
      </c>
      <c r="D104" s="18">
        <v>42508.795740740738</v>
      </c>
      <c r="E104" s="15" t="str">
        <f t="shared" si="2"/>
        <v>4023/4024</v>
      </c>
      <c r="F104" s="15">
        <f t="shared" si="3"/>
        <v>3.2210648147156462E-2</v>
      </c>
      <c r="G104" s="10"/>
    </row>
    <row r="105" spans="1:7" s="2" customFormat="1" x14ac:dyDescent="0.25">
      <c r="A105" s="6" t="s">
        <v>2059</v>
      </c>
      <c r="B105" s="6">
        <v>4044</v>
      </c>
      <c r="C105" s="18">
        <v>42508.736921296295</v>
      </c>
      <c r="D105" s="18">
        <v>42508.764618055553</v>
      </c>
      <c r="E105" s="15" t="str">
        <f t="shared" si="2"/>
        <v>4043/4044</v>
      </c>
      <c r="F105" s="15">
        <f t="shared" si="3"/>
        <v>2.7696759258105885E-2</v>
      </c>
      <c r="G105" s="10"/>
    </row>
    <row r="106" spans="1:7" s="2" customFormat="1" x14ac:dyDescent="0.25">
      <c r="A106" s="6" t="s">
        <v>2060</v>
      </c>
      <c r="B106" s="6">
        <v>4018</v>
      </c>
      <c r="C106" s="18">
        <v>42508.747824074075</v>
      </c>
      <c r="D106" s="18">
        <v>42508.774722222224</v>
      </c>
      <c r="E106" s="15" t="str">
        <f t="shared" si="2"/>
        <v>4017/4018</v>
      </c>
      <c r="F106" s="15">
        <f t="shared" si="3"/>
        <v>2.6898148149484769E-2</v>
      </c>
      <c r="G106" s="10"/>
    </row>
    <row r="107" spans="1:7" s="2" customFormat="1" x14ac:dyDescent="0.25">
      <c r="A107" s="6" t="s">
        <v>2061</v>
      </c>
      <c r="B107" s="6">
        <v>4017</v>
      </c>
      <c r="C107" s="18">
        <v>42508.783622685187</v>
      </c>
      <c r="D107" s="18">
        <v>42508.815520833334</v>
      </c>
      <c r="E107" s="15" t="str">
        <f t="shared" si="2"/>
        <v>4017/4018</v>
      </c>
      <c r="F107" s="15">
        <f t="shared" si="3"/>
        <v>3.1898148146865424E-2</v>
      </c>
      <c r="G107" s="10"/>
    </row>
    <row r="108" spans="1:7" s="2" customFormat="1" x14ac:dyDescent="0.25">
      <c r="A108" s="6" t="s">
        <v>2062</v>
      </c>
      <c r="B108" s="6">
        <v>4040</v>
      </c>
      <c r="C108" s="18">
        <v>42508.759097222224</v>
      </c>
      <c r="D108" s="18">
        <v>42508.786562499998</v>
      </c>
      <c r="E108" s="15" t="str">
        <f t="shared" si="2"/>
        <v>4039/4040</v>
      </c>
      <c r="F108" s="15">
        <f t="shared" si="3"/>
        <v>2.7465277773444541E-2</v>
      </c>
      <c r="G108" s="10"/>
    </row>
    <row r="109" spans="1:7" s="2" customFormat="1" x14ac:dyDescent="0.25">
      <c r="A109" s="6" t="s">
        <v>2063</v>
      </c>
      <c r="B109" s="6">
        <v>4039</v>
      </c>
      <c r="C109" s="18">
        <v>42508.792349537034</v>
      </c>
      <c r="D109" s="18">
        <v>42508.826481481483</v>
      </c>
      <c r="E109" s="15" t="str">
        <f t="shared" si="2"/>
        <v>4039/4040</v>
      </c>
      <c r="F109" s="15">
        <f t="shared" si="3"/>
        <v>3.4131944448745344E-2</v>
      </c>
      <c r="G109" s="10"/>
    </row>
    <row r="110" spans="1:7" s="2" customFormat="1" x14ac:dyDescent="0.25">
      <c r="A110" s="6" t="s">
        <v>2064</v>
      </c>
      <c r="B110" s="6">
        <v>4020</v>
      </c>
      <c r="C110" s="18">
        <v>42508.771585648145</v>
      </c>
      <c r="D110" s="18">
        <v>42508.797071759262</v>
      </c>
      <c r="E110" s="15" t="str">
        <f t="shared" si="2"/>
        <v>4019/4020</v>
      </c>
      <c r="F110" s="15">
        <f t="shared" si="3"/>
        <v>2.5486111117061228E-2</v>
      </c>
      <c r="G110" s="10"/>
    </row>
    <row r="111" spans="1:7" s="2" customFormat="1" x14ac:dyDescent="0.25">
      <c r="A111" s="6" t="s">
        <v>2065</v>
      </c>
      <c r="B111" s="6">
        <v>4019</v>
      </c>
      <c r="C111" s="18">
        <v>42508.80609953704</v>
      </c>
      <c r="D111" s="18">
        <v>42508.836458333331</v>
      </c>
      <c r="E111" s="15" t="str">
        <f t="shared" si="2"/>
        <v>4019/4020</v>
      </c>
      <c r="F111" s="15">
        <f t="shared" si="3"/>
        <v>3.0358796291693579E-2</v>
      </c>
      <c r="G111" s="10"/>
    </row>
    <row r="112" spans="1:7" s="2" customFormat="1" x14ac:dyDescent="0.25">
      <c r="A112" s="6" t="s">
        <v>2066</v>
      </c>
      <c r="B112" s="6">
        <v>4038</v>
      </c>
      <c r="C112" s="18">
        <v>42508.786365740743</v>
      </c>
      <c r="D112" s="18">
        <v>42508.819305555553</v>
      </c>
      <c r="E112" s="15" t="str">
        <f t="shared" si="2"/>
        <v>4037/4038</v>
      </c>
      <c r="F112" s="15">
        <f t="shared" si="3"/>
        <v>3.293981480965158E-2</v>
      </c>
      <c r="G112" s="10"/>
    </row>
    <row r="113" spans="1:8" s="2" customFormat="1" x14ac:dyDescent="0.25">
      <c r="A113" s="6" t="s">
        <v>2067</v>
      </c>
      <c r="B113" s="6">
        <v>4037</v>
      </c>
      <c r="C113" s="18">
        <v>42508.824895833335</v>
      </c>
      <c r="D113" s="18">
        <v>42508.861388888887</v>
      </c>
      <c r="E113" s="15" t="str">
        <f t="shared" si="2"/>
        <v>4037/4038</v>
      </c>
      <c r="F113" s="15">
        <f t="shared" si="3"/>
        <v>3.6493055551545694E-2</v>
      </c>
      <c r="G113" s="10"/>
    </row>
    <row r="114" spans="1:8" s="2" customFormat="1" x14ac:dyDescent="0.25">
      <c r="A114" s="6" t="s">
        <v>2068</v>
      </c>
      <c r="B114" s="6">
        <v>4044</v>
      </c>
      <c r="C114" s="18">
        <v>42508.810474537036</v>
      </c>
      <c r="D114" s="18">
        <v>42508.837893518517</v>
      </c>
      <c r="E114" s="15" t="str">
        <f t="shared" si="2"/>
        <v>4043/4044</v>
      </c>
      <c r="F114" s="15">
        <f t="shared" si="3"/>
        <v>2.7418981480877846E-2</v>
      </c>
      <c r="G114" s="10"/>
    </row>
    <row r="115" spans="1:8" s="2" customFormat="1" x14ac:dyDescent="0.25">
      <c r="A115" s="6" t="s">
        <v>2069</v>
      </c>
      <c r="B115" s="6">
        <v>4043</v>
      </c>
      <c r="C115" s="18">
        <v>42508.848877314813</v>
      </c>
      <c r="D115" s="18">
        <v>42508.880358796298</v>
      </c>
      <c r="E115" s="15" t="str">
        <f t="shared" si="2"/>
        <v>4043/4044</v>
      </c>
      <c r="F115" s="15">
        <v>3.145833333110204E-2</v>
      </c>
      <c r="G115" s="10"/>
    </row>
    <row r="116" spans="1:8" s="2" customFormat="1" x14ac:dyDescent="0.25">
      <c r="A116" s="6" t="s">
        <v>2070</v>
      </c>
      <c r="B116" s="6">
        <v>4040</v>
      </c>
      <c r="C116" s="18">
        <v>42508.829618055555</v>
      </c>
      <c r="D116" s="18">
        <v>42508.858171296299</v>
      </c>
      <c r="E116" s="15" t="str">
        <f t="shared" si="2"/>
        <v>4039/4040</v>
      </c>
      <c r="F116" s="15">
        <f t="shared" si="3"/>
        <v>2.8553240743349306E-2</v>
      </c>
      <c r="G116" s="10"/>
    </row>
    <row r="117" spans="1:8" s="2" customFormat="1" x14ac:dyDescent="0.25">
      <c r="A117" s="6" t="s">
        <v>2071</v>
      </c>
      <c r="B117" s="6">
        <v>4039</v>
      </c>
      <c r="C117" s="18">
        <v>42508.864918981482</v>
      </c>
      <c r="D117" s="18">
        <v>42508.903541666667</v>
      </c>
      <c r="E117" s="15" t="str">
        <f t="shared" si="2"/>
        <v>4039/4040</v>
      </c>
      <c r="F117" s="15">
        <f t="shared" si="3"/>
        <v>3.8622685184236616E-2</v>
      </c>
      <c r="G117" s="10"/>
    </row>
    <row r="118" spans="1:8" s="2" customFormat="1" x14ac:dyDescent="0.25">
      <c r="A118" s="6" t="s">
        <v>2072</v>
      </c>
      <c r="B118" s="6">
        <v>4020</v>
      </c>
      <c r="C118" s="18">
        <v>42508.849537037036</v>
      </c>
      <c r="D118" s="18">
        <v>42508.879340277781</v>
      </c>
      <c r="E118" s="15" t="str">
        <f t="shared" si="2"/>
        <v>4019/4020</v>
      </c>
      <c r="F118" s="15">
        <f t="shared" si="3"/>
        <v>2.980324074451346E-2</v>
      </c>
      <c r="G118" s="10"/>
    </row>
    <row r="119" spans="1:8" s="2" customFormat="1" x14ac:dyDescent="0.25">
      <c r="A119" s="6" t="s">
        <v>2073</v>
      </c>
      <c r="B119" s="6">
        <v>4019</v>
      </c>
      <c r="C119" s="18">
        <v>42508.889282407406</v>
      </c>
      <c r="D119" s="18">
        <v>42508.924479166664</v>
      </c>
      <c r="E119" s="15" t="str">
        <f t="shared" si="2"/>
        <v>4019/4020</v>
      </c>
      <c r="F119" s="15">
        <f t="shared" si="3"/>
        <v>3.5196759257814847E-2</v>
      </c>
      <c r="G119" s="10"/>
    </row>
    <row r="120" spans="1:8" s="2" customFormat="1" x14ac:dyDescent="0.25">
      <c r="A120" s="6" t="s">
        <v>2074</v>
      </c>
      <c r="B120" s="6">
        <v>4038</v>
      </c>
      <c r="C120" s="18">
        <v>42508.865069444444</v>
      </c>
      <c r="D120" s="18">
        <v>42508.904930555553</v>
      </c>
      <c r="E120" s="15" t="str">
        <f t="shared" si="2"/>
        <v>4037/4038</v>
      </c>
      <c r="F120" s="15">
        <f t="shared" si="3"/>
        <v>3.9861111108621117E-2</v>
      </c>
      <c r="G120" s="10"/>
    </row>
    <row r="121" spans="1:8" s="2" customFormat="1" x14ac:dyDescent="0.25">
      <c r="A121" s="6" t="s">
        <v>2075</v>
      </c>
      <c r="B121" s="6">
        <v>4037</v>
      </c>
      <c r="C121" s="18">
        <v>42508.911574074074</v>
      </c>
      <c r="D121" s="18">
        <v>42508.944513888891</v>
      </c>
      <c r="E121" s="15" t="str">
        <f t="shared" si="2"/>
        <v>4037/4038</v>
      </c>
      <c r="F121" s="15">
        <f t="shared" si="3"/>
        <v>3.2939814816927537E-2</v>
      </c>
      <c r="G121" s="10"/>
    </row>
    <row r="122" spans="1:8" s="2" customFormat="1" x14ac:dyDescent="0.25">
      <c r="A122" s="6" t="s">
        <v>2076</v>
      </c>
      <c r="B122" s="6">
        <v>4044</v>
      </c>
      <c r="C122" s="18">
        <v>42508.893877314818</v>
      </c>
      <c r="D122" s="18">
        <v>42508.923136574071</v>
      </c>
      <c r="E122" s="15" t="str">
        <f t="shared" si="2"/>
        <v>4043/4044</v>
      </c>
      <c r="F122" s="15">
        <f t="shared" si="3"/>
        <v>2.9259259252285119E-2</v>
      </c>
      <c r="G122" s="10"/>
    </row>
    <row r="123" spans="1:8" s="2" customFormat="1" x14ac:dyDescent="0.25">
      <c r="A123" s="6" t="s">
        <v>2077</v>
      </c>
      <c r="B123" s="6">
        <v>4043</v>
      </c>
      <c r="C123" s="18">
        <v>42508.931967592594</v>
      </c>
      <c r="D123" s="18">
        <v>42508.965312499997</v>
      </c>
      <c r="E123" s="15" t="str">
        <f t="shared" si="2"/>
        <v>4043/4044</v>
      </c>
      <c r="F123" s="15">
        <f t="shared" si="3"/>
        <v>3.3344907402351964E-2</v>
      </c>
      <c r="G123" s="10"/>
    </row>
    <row r="124" spans="1:8" s="2" customFormat="1" x14ac:dyDescent="0.25">
      <c r="A124" s="6" t="s">
        <v>2078</v>
      </c>
      <c r="B124" s="6">
        <v>4040</v>
      </c>
      <c r="C124" s="18">
        <v>42508.909039351849</v>
      </c>
      <c r="D124" s="18">
        <v>42508.943055555559</v>
      </c>
      <c r="E124" s="15" t="str">
        <f t="shared" si="2"/>
        <v>4039/4040</v>
      </c>
      <c r="F124" s="15">
        <f t="shared" si="3"/>
        <v>3.401620371005265E-2</v>
      </c>
      <c r="G124" s="10"/>
    </row>
    <row r="125" spans="1:8" s="2" customFormat="1" x14ac:dyDescent="0.25">
      <c r="A125" s="6" t="s">
        <v>2079</v>
      </c>
      <c r="B125" s="6">
        <v>4039</v>
      </c>
      <c r="C125" s="18">
        <v>42508.94866898148</v>
      </c>
      <c r="D125" s="18">
        <v>42508.986435185187</v>
      </c>
      <c r="E125" s="15" t="str">
        <f t="shared" si="2"/>
        <v>4039/4040</v>
      </c>
      <c r="F125" s="15">
        <v>4.0034722216660157E-2</v>
      </c>
      <c r="G125" s="10"/>
    </row>
    <row r="126" spans="1:8" s="2" customFormat="1" x14ac:dyDescent="0.25">
      <c r="A126" s="6" t="s">
        <v>2080</v>
      </c>
      <c r="B126" s="6">
        <v>4020</v>
      </c>
      <c r="C126" s="18">
        <v>42508.928136574075</v>
      </c>
      <c r="D126" s="18">
        <v>42508.962754629632</v>
      </c>
      <c r="E126" s="15" t="str">
        <f t="shared" si="2"/>
        <v>4019/4020</v>
      </c>
      <c r="F126" s="15">
        <f t="shared" ref="F126:F135" si="4">D126-C126</f>
        <v>3.4618055557075422E-2</v>
      </c>
      <c r="G126" s="10"/>
    </row>
    <row r="127" spans="1:8" s="2" customFormat="1" x14ac:dyDescent="0.25">
      <c r="A127" s="6" t="s">
        <v>2081</v>
      </c>
      <c r="B127" s="6">
        <v>4019</v>
      </c>
      <c r="C127" s="18">
        <v>42508.969270833331</v>
      </c>
      <c r="D127" s="18">
        <v>42509.008437500001</v>
      </c>
      <c r="E127" s="15" t="str">
        <f t="shared" si="2"/>
        <v>4019/4020</v>
      </c>
      <c r="F127" s="15">
        <f t="shared" si="4"/>
        <v>3.9166666669188999E-2</v>
      </c>
      <c r="G127" s="10"/>
    </row>
    <row r="128" spans="1:8" s="2" customFormat="1" x14ac:dyDescent="0.25">
      <c r="A128" s="6" t="s">
        <v>2082</v>
      </c>
      <c r="B128" s="6">
        <v>4038</v>
      </c>
      <c r="C128" s="18">
        <v>42508.951956018522</v>
      </c>
      <c r="D128" s="18">
        <v>42508.984189814815</v>
      </c>
      <c r="E128" s="15" t="str">
        <f t="shared" ref="E128:E135" si="5">IF(ISEVEN(B128),(B128-1)&amp;"/"&amp;B128,B128&amp;"/"&amp;(B128+1))</f>
        <v>4037/4038</v>
      </c>
      <c r="F128" s="15">
        <f t="shared" si="4"/>
        <v>3.2233796293439809E-2</v>
      </c>
      <c r="G128" s="10"/>
      <c r="H128"/>
    </row>
    <row r="129" spans="1:15" s="2" customFormat="1" x14ac:dyDescent="0.25">
      <c r="A129" s="6" t="s">
        <v>2083</v>
      </c>
      <c r="B129" s="6">
        <v>4037</v>
      </c>
      <c r="C129" s="18">
        <v>42508.994826388887</v>
      </c>
      <c r="D129" s="18">
        <v>42509.027858796297</v>
      </c>
      <c r="E129" s="15" t="str">
        <f t="shared" si="5"/>
        <v>4037/4038</v>
      </c>
      <c r="F129" s="15">
        <f t="shared" si="4"/>
        <v>3.3032407409336884E-2</v>
      </c>
      <c r="G129" s="10"/>
      <c r="H129"/>
    </row>
    <row r="130" spans="1:15" s="2" customFormat="1" x14ac:dyDescent="0.25">
      <c r="A130" s="6" t="s">
        <v>2084</v>
      </c>
      <c r="B130" s="6">
        <v>4044</v>
      </c>
      <c r="C130" s="18">
        <v>42508.975810185184</v>
      </c>
      <c r="D130" s="18">
        <v>42509.004988425928</v>
      </c>
      <c r="E130" s="15" t="str">
        <f t="shared" si="5"/>
        <v>4043/4044</v>
      </c>
      <c r="F130" s="15">
        <f t="shared" si="4"/>
        <v>2.9178240743931383E-2</v>
      </c>
      <c r="G130" s="10"/>
      <c r="H130"/>
    </row>
    <row r="131" spans="1:15" s="2" customFormat="1" x14ac:dyDescent="0.25">
      <c r="A131" s="6" t="s">
        <v>2085</v>
      </c>
      <c r="B131" s="6">
        <v>4043</v>
      </c>
      <c r="C131" s="18">
        <v>42509.014988425923</v>
      </c>
      <c r="D131" s="18">
        <v>42509.044317129628</v>
      </c>
      <c r="E131" s="15" t="str">
        <f t="shared" si="5"/>
        <v>4043/4044</v>
      </c>
      <c r="F131" s="15">
        <f t="shared" si="4"/>
        <v>2.9328703705687076E-2</v>
      </c>
      <c r="G131" s="10"/>
      <c r="H131"/>
    </row>
    <row r="132" spans="1:15" x14ac:dyDescent="0.25">
      <c r="A132" s="6" t="s">
        <v>2086</v>
      </c>
      <c r="B132" s="6">
        <v>4040</v>
      </c>
      <c r="C132" s="18">
        <v>42508.990428240744</v>
      </c>
      <c r="D132" s="18">
        <v>42509.024699074071</v>
      </c>
      <c r="E132" s="15" t="str">
        <f t="shared" si="5"/>
        <v>4039/4040</v>
      </c>
      <c r="F132" s="15">
        <f t="shared" si="4"/>
        <v>3.4270833326445427E-2</v>
      </c>
      <c r="G132" s="10"/>
      <c r="J132" s="2"/>
      <c r="K132" s="2"/>
    </row>
    <row r="133" spans="1:15" x14ac:dyDescent="0.25">
      <c r="A133" s="6" t="s">
        <v>2087</v>
      </c>
      <c r="B133" s="6">
        <v>4039</v>
      </c>
      <c r="C133" s="18">
        <v>42509.029965277776</v>
      </c>
      <c r="D133" s="18">
        <v>42509.064710648148</v>
      </c>
      <c r="E133" s="15" t="str">
        <f t="shared" si="5"/>
        <v>4039/4040</v>
      </c>
      <c r="F133" s="15">
        <f t="shared" si="4"/>
        <v>3.4745370372547768E-2</v>
      </c>
      <c r="G133" s="10"/>
      <c r="I133" s="2"/>
      <c r="J133" s="2"/>
      <c r="K133" s="2"/>
    </row>
    <row r="134" spans="1:15" s="2" customFormat="1" x14ac:dyDescent="0.25">
      <c r="A134" s="6" t="s">
        <v>2088</v>
      </c>
      <c r="B134" s="6">
        <v>4020</v>
      </c>
      <c r="C134" s="18">
        <v>42509.017002314817</v>
      </c>
      <c r="D134" s="18">
        <v>42509.046342592592</v>
      </c>
      <c r="E134" s="15" t="str">
        <f t="shared" si="5"/>
        <v>4019/4020</v>
      </c>
      <c r="F134" s="15">
        <f t="shared" si="4"/>
        <v>2.9340277775190771E-2</v>
      </c>
      <c r="G134" s="10"/>
      <c r="H134"/>
      <c r="L134"/>
      <c r="M134"/>
      <c r="N134"/>
      <c r="O134"/>
    </row>
    <row r="135" spans="1:15" x14ac:dyDescent="0.25">
      <c r="A135" s="6" t="s">
        <v>2089</v>
      </c>
      <c r="B135" s="6">
        <v>4019</v>
      </c>
      <c r="C135" s="18">
        <v>42509.0544212963</v>
      </c>
      <c r="D135" s="18">
        <v>42509.086967592593</v>
      </c>
      <c r="E135" s="15" t="str">
        <f t="shared" si="5"/>
        <v>4019/4020</v>
      </c>
      <c r="F135" s="15">
        <f t="shared" si="4"/>
        <v>3.2546296293730848E-2</v>
      </c>
      <c r="G135" s="10"/>
      <c r="J135" s="2"/>
      <c r="K135" s="2"/>
    </row>
    <row r="136" spans="1:15" x14ac:dyDescent="0.25">
      <c r="A136" s="6"/>
      <c r="B136" s="6"/>
      <c r="C136" s="18"/>
      <c r="D136" s="18"/>
      <c r="E136" s="15"/>
      <c r="F136" s="15"/>
      <c r="G136" s="10"/>
      <c r="J136" s="2"/>
      <c r="K136" s="2"/>
    </row>
    <row r="137" spans="1:15" x14ac:dyDescent="0.25">
      <c r="A137" s="6"/>
      <c r="B137" s="6"/>
      <c r="C137" s="18"/>
      <c r="D137" s="18"/>
      <c r="E137" s="15"/>
      <c r="F137" s="15"/>
      <c r="G137" s="10"/>
      <c r="J137" s="2"/>
      <c r="K137" s="2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6"/>
      <c r="B140" s="6"/>
      <c r="C140" s="18"/>
      <c r="D140" s="18"/>
      <c r="E140" s="15"/>
      <c r="F140" s="15"/>
      <c r="G140" s="10"/>
    </row>
    <row r="141" spans="1:15" x14ac:dyDescent="0.25">
      <c r="A141" s="6"/>
      <c r="B141" s="6"/>
      <c r="C141" s="18"/>
      <c r="D141" s="18"/>
      <c r="E141" s="15"/>
      <c r="F141" s="15"/>
      <c r="G141" s="10"/>
    </row>
    <row r="142" spans="1:15" x14ac:dyDescent="0.25">
      <c r="A142" s="6"/>
      <c r="B142" s="6"/>
      <c r="C142" s="18"/>
      <c r="D142" s="18"/>
      <c r="E142" s="15"/>
      <c r="F142" s="15"/>
      <c r="G142" s="10"/>
    </row>
    <row r="143" spans="1:15" x14ac:dyDescent="0.25">
      <c r="A143" s="6"/>
      <c r="B143" s="6"/>
      <c r="C143" s="18"/>
      <c r="D143" s="18"/>
      <c r="E143" s="15"/>
      <c r="F143" s="15"/>
      <c r="G143" s="10"/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17"/>
      <c r="B145" s="17"/>
      <c r="C145" s="18"/>
      <c r="D145" s="18"/>
      <c r="E145" s="6"/>
      <c r="F145" s="15"/>
      <c r="G145" s="10"/>
    </row>
    <row r="146" spans="1:7" x14ac:dyDescent="0.25">
      <c r="A146" s="17"/>
      <c r="B146" s="17"/>
      <c r="C146" s="18"/>
      <c r="D146" s="18"/>
      <c r="E146" s="6"/>
      <c r="F146" s="15"/>
      <c r="G146" s="10"/>
    </row>
    <row r="147" spans="1:7" x14ac:dyDescent="0.25">
      <c r="A147" s="17"/>
      <c r="B147" s="17"/>
      <c r="C147" s="18"/>
      <c r="D147" s="18"/>
      <c r="E147" s="6"/>
      <c r="F147" s="15"/>
      <c r="G147" s="10"/>
    </row>
    <row r="148" spans="1:7" x14ac:dyDescent="0.25">
      <c r="A148" s="17"/>
      <c r="B148" s="17"/>
      <c r="C148" s="18"/>
      <c r="D148" s="18"/>
      <c r="E148" s="6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</sheetData>
  <autoFilter ref="A2:G135"/>
  <mergeCells count="2">
    <mergeCell ref="A1:F1"/>
    <mergeCell ref="L3:N3"/>
  </mergeCells>
  <conditionalFormatting sqref="A145:G149 C3:G144">
    <cfRule type="expression" dxfId="223" priority="5">
      <formula>#REF!&gt;#REF!</formula>
    </cfRule>
    <cfRule type="expression" dxfId="222" priority="6">
      <formula>#REF!&gt;0</formula>
    </cfRule>
    <cfRule type="expression" dxfId="221" priority="7">
      <formula>#REF!&gt;0</formula>
    </cfRule>
  </conditionalFormatting>
  <conditionalFormatting sqref="A3:B6">
    <cfRule type="expression" dxfId="220" priority="3">
      <formula>$P3&gt;0</formula>
    </cfRule>
    <cfRule type="expression" dxfId="219" priority="4">
      <formula>$O3&gt;0</formula>
    </cfRule>
  </conditionalFormatting>
  <conditionalFormatting sqref="A3:G144">
    <cfRule type="expression" dxfId="218" priority="1">
      <formula>NOT(ISBLANK($G3))</formula>
    </cfRule>
  </conditionalFormatting>
  <conditionalFormatting sqref="A113:B115 A26:B40 A99:B102 A44:B44 A48:B50 A56:B58 A62:B95">
    <cfRule type="expression" dxfId="217" priority="8">
      <formula>$P29&gt;0</formula>
    </cfRule>
    <cfRule type="expression" dxfId="216" priority="9">
      <formula>$O29&gt;0</formula>
    </cfRule>
  </conditionalFormatting>
  <conditionalFormatting sqref="A42:B43 A97:B98 A7:B11 A14:B25 A52:B55 A60:B61">
    <cfRule type="expression" dxfId="215" priority="11">
      <formula>$P9&gt;0</formula>
    </cfRule>
    <cfRule type="expression" dxfId="214" priority="12">
      <formula>$O9&gt;0</formula>
    </cfRule>
  </conditionalFormatting>
  <conditionalFormatting sqref="A103:B111 A116:B119">
    <cfRule type="expression" dxfId="213" priority="14">
      <formula>$P107&gt;0</formula>
    </cfRule>
    <cfRule type="expression" dxfId="212" priority="15">
      <formula>$O107&gt;0</formula>
    </cfRule>
  </conditionalFormatting>
  <conditionalFormatting sqref="A120:B122">
    <cfRule type="expression" dxfId="211" priority="17">
      <formula>$P126&gt;0</formula>
    </cfRule>
    <cfRule type="expression" dxfId="210" priority="18">
      <formula>$O126&gt;0</formula>
    </cfRule>
  </conditionalFormatting>
  <conditionalFormatting sqref="A123:B123">
    <cfRule type="expression" dxfId="209" priority="20">
      <formula>$P130&gt;0</formula>
    </cfRule>
    <cfRule type="expression" dxfId="208" priority="21">
      <formula>$O130&gt;0</formula>
    </cfRule>
  </conditionalFormatting>
  <conditionalFormatting sqref="A124:B124">
    <cfRule type="expression" dxfId="207" priority="23">
      <formula>$P132&gt;0</formula>
    </cfRule>
    <cfRule type="expression" dxfId="206" priority="24">
      <formula>$O132&gt;0</formula>
    </cfRule>
  </conditionalFormatting>
  <conditionalFormatting sqref="A126:B144">
    <cfRule type="expression" dxfId="205" priority="26">
      <formula>$P136&gt;0</formula>
    </cfRule>
    <cfRule type="expression" dxfId="204" priority="27">
      <formula>$O136&gt;0</formula>
    </cfRule>
  </conditionalFormatting>
  <conditionalFormatting sqref="A112:B112">
    <cfRule type="expression" dxfId="203" priority="29">
      <formula>#REF!&gt;0</formula>
    </cfRule>
    <cfRule type="expression" dxfId="202" priority="30">
      <formula>#REF!&gt;0</formula>
    </cfRule>
  </conditionalFormatting>
  <conditionalFormatting sqref="A125:B125">
    <cfRule type="expression" dxfId="201" priority="33">
      <formula>$P134&gt;0</formula>
    </cfRule>
    <cfRule type="expression" dxfId="200" priority="34">
      <formula>$O134&gt;0</formula>
    </cfRule>
  </conditionalFormatting>
  <conditionalFormatting sqref="A41:B41 A96:B96">
    <cfRule type="expression" dxfId="199" priority="36">
      <formula>#REF!&gt;0</formula>
    </cfRule>
    <cfRule type="expression" dxfId="198" priority="37">
      <formula>#REF!&gt;0</formula>
    </cfRule>
  </conditionalFormatting>
  <conditionalFormatting sqref="A47:B47 A13:B13">
    <cfRule type="expression" dxfId="197" priority="39">
      <formula>$P14&gt;0</formula>
    </cfRule>
    <cfRule type="expression" dxfId="196" priority="40">
      <formula>$O14&gt;0</formula>
    </cfRule>
  </conditionalFormatting>
  <conditionalFormatting sqref="A45:B46">
    <cfRule type="expression" dxfId="195" priority="41">
      <formula>#REF!&gt;0</formula>
    </cfRule>
    <cfRule type="expression" dxfId="194" priority="42">
      <formula>#REF!&gt;0</formula>
    </cfRule>
  </conditionalFormatting>
  <conditionalFormatting sqref="A12:B12">
    <cfRule type="expression" dxfId="193" priority="319">
      <formula>#REF!&gt;0</formula>
    </cfRule>
    <cfRule type="expression" dxfId="192" priority="320">
      <formula>#REF!&gt;0</formula>
    </cfRule>
  </conditionalFormatting>
  <conditionalFormatting sqref="A51:B51 A59:B59">
    <cfRule type="expression" dxfId="191" priority="341">
      <formula>#REF!&gt;0</formula>
    </cfRule>
    <cfRule type="expression" dxfId="190" priority="34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B8C8C20-C0B2-4571-90C3-2784D27696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138C4435-346E-4827-992E-2F00AE06633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A99:B102 A44:B44 A48:B50 A56:B58 A62:B95</xm:sqref>
        </x14:conditionalFormatting>
        <x14:conditionalFormatting xmlns:xm="http://schemas.microsoft.com/office/excel/2006/main">
          <x14:cfRule type="expression" priority="13" id="{33AF0271-E4E7-4165-9ED2-699D05D43256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A97:B98 A7:B11 A14:B25</xm:sqref>
        </x14:conditionalFormatting>
        <x14:conditionalFormatting xmlns:xm="http://schemas.microsoft.com/office/excel/2006/main">
          <x14:cfRule type="expression" priority="16" id="{96D949D1-1BC2-42A7-86D7-5DB07ECA7951}">
            <xm:f>$N107&gt;'[Train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A103:B111 A116:B119</xm:sqref>
        </x14:conditionalFormatting>
        <x14:conditionalFormatting xmlns:xm="http://schemas.microsoft.com/office/excel/2006/main">
          <x14:cfRule type="expression" priority="19" id="{4C6EBCA3-E3F3-44E2-BCC3-33AB2A23F1A1}">
            <xm:f>$N126&gt;'[Train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A120:B122</xm:sqref>
        </x14:conditionalFormatting>
        <x14:conditionalFormatting xmlns:xm="http://schemas.microsoft.com/office/excel/2006/main">
          <x14:cfRule type="expression" priority="22" id="{F44A9D4E-931C-4ABA-83CB-86485D58E79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25" id="{3FDD5838-5598-4F56-9014-278CCDA575BF}">
            <xm:f>$N132&gt;'[Train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A124:B124</xm:sqref>
        </x14:conditionalFormatting>
        <x14:conditionalFormatting xmlns:xm="http://schemas.microsoft.com/office/excel/2006/main">
          <x14:cfRule type="expression" priority="28" id="{ACB96F0B-42A6-4EBA-AA3B-B9D0F4FD84FA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A126:B144</xm:sqref>
        </x14:conditionalFormatting>
        <x14:conditionalFormatting xmlns:xm="http://schemas.microsoft.com/office/excel/2006/main">
          <x14:cfRule type="expression" priority="31" id="{E95C3DD0-C0F8-4DEF-8FBE-84436ECA2FB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A113:B115</xm:sqref>
        </x14:conditionalFormatting>
        <x14:conditionalFormatting xmlns:xm="http://schemas.microsoft.com/office/excel/2006/main">
          <x14:cfRule type="expression" priority="32" id="{C9868CF2-4ED0-4D30-9410-30D387A2CAC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35" id="{FFC42948-6CA2-40BB-BDD6-39525A8352A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A125:B125</xm:sqref>
        </x14:conditionalFormatting>
        <x14:conditionalFormatting xmlns:xm="http://schemas.microsoft.com/office/excel/2006/main">
          <x14:cfRule type="expression" priority="38" id="{0A3E2987-363E-4094-A9F8-8B7D9444B4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A96:B96</xm:sqref>
        </x14:conditionalFormatting>
        <x14:conditionalFormatting xmlns:xm="http://schemas.microsoft.com/office/excel/2006/main">
          <x14:cfRule type="expression" priority="43" id="{56942200-6C98-40AE-B5D5-A7E00C20366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D3F193E2-69C6-4921-B249-CE3625E9F3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326" id="{33AF0271-E4E7-4165-9ED2-699D05D432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347" id="{138C4435-346E-4827-992E-2F00AE06633A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</xm:sqref>
        </x14:conditionalFormatting>
        <x14:conditionalFormatting xmlns:xm="http://schemas.microsoft.com/office/excel/2006/main">
          <x14:cfRule type="expression" priority="348" id="{138C4435-346E-4827-992E-2F00AE06633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2" t="str">
        <f>"Eagle P3 System Performance - "&amp;TEXT(J3,"YYYY-MM-DD")</f>
        <v>Eagle P3 System Performance - 2016-05-19</v>
      </c>
      <c r="B1" s="72"/>
      <c r="C1" s="72"/>
      <c r="D1" s="72"/>
      <c r="E1" s="72"/>
      <c r="F1" s="7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2096</v>
      </c>
      <c r="B3" s="6">
        <v>4024</v>
      </c>
      <c r="C3" s="18">
        <v>42509.124363425923</v>
      </c>
      <c r="D3" s="18">
        <v>42509.161006944443</v>
      </c>
      <c r="E3" s="15" t="str">
        <f>IF(ISEVEN(B3),(B3-1)&amp;"/"&amp;B3,B3&amp;"/"&amp;(B3+1))</f>
        <v>4023/4024</v>
      </c>
      <c r="F3" s="15">
        <f>D3-C3</f>
        <v>3.6643518520577345E-2</v>
      </c>
      <c r="G3" s="10"/>
      <c r="J3" s="20">
        <v>42509</v>
      </c>
      <c r="K3" s="21"/>
      <c r="L3" s="73" t="s">
        <v>3</v>
      </c>
      <c r="M3" s="73"/>
      <c r="N3" s="74"/>
    </row>
    <row r="4" spans="1:65" s="2" customFormat="1" ht="15.75" thickBot="1" x14ac:dyDescent="0.3">
      <c r="A4" s="6" t="s">
        <v>2097</v>
      </c>
      <c r="B4" s="6">
        <v>4032</v>
      </c>
      <c r="C4" s="18">
        <v>42509.169641203705</v>
      </c>
      <c r="D4" s="18">
        <v>42509.200162037036</v>
      </c>
      <c r="E4" s="15" t="str">
        <f t="shared" ref="E4:E66" si="0">IF(ISEVEN(B4),(B4-1)&amp;"/"&amp;B4,B4&amp;"/"&amp;(B4+1))</f>
        <v>4031/4032</v>
      </c>
      <c r="F4" s="15">
        <f>D4-C4</f>
        <v>3.0520833330228925E-2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2098</v>
      </c>
      <c r="B5" s="6">
        <v>4042</v>
      </c>
      <c r="C5" s="18">
        <v>42509.157210648147</v>
      </c>
      <c r="D5" s="18">
        <v>42509.181793981479</v>
      </c>
      <c r="E5" s="15" t="str">
        <f t="shared" si="0"/>
        <v>4041/4042</v>
      </c>
      <c r="F5" s="15">
        <f t="shared" ref="F5:F67" si="1">D5-C5</f>
        <v>2.4583333331975155E-2</v>
      </c>
      <c r="G5" s="10"/>
      <c r="J5" s="22" t="s">
        <v>7</v>
      </c>
      <c r="K5" s="24">
        <f>COUNTA(F3:F960)</f>
        <v>135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2099</v>
      </c>
      <c r="B6" s="6">
        <v>4030</v>
      </c>
      <c r="C6" s="18">
        <v>42509.194768518515</v>
      </c>
      <c r="D6" s="18">
        <v>42509.222650462965</v>
      </c>
      <c r="E6" s="15" t="str">
        <f t="shared" si="0"/>
        <v>4029/4030</v>
      </c>
      <c r="F6" s="15">
        <f t="shared" si="1"/>
        <v>2.7881944450200535E-2</v>
      </c>
      <c r="G6" s="10"/>
      <c r="J6" s="22" t="s">
        <v>15</v>
      </c>
      <c r="K6" s="24">
        <f>K5-SUM(K8:K9)</f>
        <v>123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2100</v>
      </c>
      <c r="B7" s="6">
        <v>4011</v>
      </c>
      <c r="C7" s="18">
        <v>42509.169340277775</v>
      </c>
      <c r="D7" s="18">
        <v>42509.202141203707</v>
      </c>
      <c r="E7" s="15" t="str">
        <f t="shared" si="0"/>
        <v>4011/4012</v>
      </c>
      <c r="F7" s="15">
        <f t="shared" si="1"/>
        <v>3.2800925931951497E-2</v>
      </c>
      <c r="G7" s="10"/>
      <c r="J7" s="22" t="s">
        <v>9</v>
      </c>
      <c r="K7" s="29">
        <f>K6/K5</f>
        <v>0.91111111111111109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2101</v>
      </c>
      <c r="B8" s="6">
        <v>4008</v>
      </c>
      <c r="C8" s="18">
        <v>42509.214456018519</v>
      </c>
      <c r="D8" s="18">
        <v>42509.241122685184</v>
      </c>
      <c r="E8" s="15" t="str">
        <f t="shared" si="0"/>
        <v>4007/4008</v>
      </c>
      <c r="F8" s="15">
        <f t="shared" si="1"/>
        <v>2.6666666664823424E-2</v>
      </c>
      <c r="G8" s="10"/>
      <c r="J8" s="22" t="s">
        <v>16</v>
      </c>
      <c r="K8" s="24">
        <f>COUNTA(G3:G986)</f>
        <v>12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2102</v>
      </c>
      <c r="B9" s="6">
        <v>4040</v>
      </c>
      <c r="C9" s="18">
        <v>42509.182743055557</v>
      </c>
      <c r="D9" s="18">
        <v>42509.212581018517</v>
      </c>
      <c r="E9" s="15" t="str">
        <f t="shared" si="0"/>
        <v>4039/4040</v>
      </c>
      <c r="F9" s="15">
        <f t="shared" si="1"/>
        <v>2.9837962960300501E-2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2103</v>
      </c>
      <c r="B10" s="6">
        <v>4039</v>
      </c>
      <c r="C10" s="18">
        <v>42509.226504629631</v>
      </c>
      <c r="D10" s="18">
        <v>42509.252268518518</v>
      </c>
      <c r="E10" s="15" t="str">
        <f t="shared" si="0"/>
        <v>4039/4040</v>
      </c>
      <c r="F10" s="15">
        <f t="shared" si="1"/>
        <v>2.5763888887013309E-2</v>
      </c>
      <c r="G10" s="10"/>
    </row>
    <row r="11" spans="1:65" s="2" customFormat="1" x14ac:dyDescent="0.25">
      <c r="A11" s="6" t="s">
        <v>2104</v>
      </c>
      <c r="B11" s="6">
        <v>4044</v>
      </c>
      <c r="C11" s="18">
        <v>42509.191504629627</v>
      </c>
      <c r="D11" s="18">
        <v>42509.223391203705</v>
      </c>
      <c r="E11" s="15" t="str">
        <f t="shared" si="0"/>
        <v>4043/4044</v>
      </c>
      <c r="F11" s="15">
        <f t="shared" si="1"/>
        <v>3.1886574077361729E-2</v>
      </c>
      <c r="G11" s="10"/>
    </row>
    <row r="12" spans="1:65" s="2" customFormat="1" x14ac:dyDescent="0.25">
      <c r="A12" s="6" t="s">
        <v>2105</v>
      </c>
      <c r="B12" s="6">
        <v>4043</v>
      </c>
      <c r="C12" s="18">
        <v>42509.231053240743</v>
      </c>
      <c r="D12" s="18">
        <v>42509.264004629629</v>
      </c>
      <c r="E12" s="15" t="str">
        <f t="shared" si="0"/>
        <v>4043/4044</v>
      </c>
      <c r="F12" s="15">
        <f t="shared" si="1"/>
        <v>3.2951388886431232E-2</v>
      </c>
      <c r="G12" s="10"/>
    </row>
    <row r="13" spans="1:65" s="2" customFormat="1" x14ac:dyDescent="0.25">
      <c r="A13" s="6" t="s">
        <v>2106</v>
      </c>
      <c r="B13" s="6">
        <v>4024</v>
      </c>
      <c r="C13" s="18">
        <v>42509.208136574074</v>
      </c>
      <c r="D13" s="18">
        <v>42509.232812499999</v>
      </c>
      <c r="E13" s="15" t="str">
        <f t="shared" si="0"/>
        <v>4023/4024</v>
      </c>
      <c r="F13" s="15">
        <f t="shared" si="1"/>
        <v>2.4675925924384501E-2</v>
      </c>
      <c r="G13" s="10"/>
    </row>
    <row r="14" spans="1:65" s="2" customFormat="1" x14ac:dyDescent="0.25">
      <c r="A14" s="6" t="s">
        <v>2107</v>
      </c>
      <c r="B14" s="6">
        <v>4023</v>
      </c>
      <c r="C14" s="18">
        <v>42509.245567129627</v>
      </c>
      <c r="D14" s="18">
        <v>42509.273287037038</v>
      </c>
      <c r="E14" s="15" t="str">
        <f t="shared" si="0"/>
        <v>4023/4024</v>
      </c>
      <c r="F14" s="15">
        <f t="shared" si="1"/>
        <v>2.771990741166519E-2</v>
      </c>
      <c r="G14" s="10"/>
    </row>
    <row r="15" spans="1:65" s="2" customFormat="1" x14ac:dyDescent="0.25">
      <c r="A15" s="6" t="s">
        <v>2108</v>
      </c>
      <c r="B15" s="6">
        <v>4031</v>
      </c>
      <c r="C15" s="18">
        <v>42509.209907407407</v>
      </c>
      <c r="D15" s="18">
        <v>42509.243993055556</v>
      </c>
      <c r="E15" s="15" t="str">
        <f t="shared" si="0"/>
        <v>4031/4032</v>
      </c>
      <c r="F15" s="15">
        <f t="shared" si="1"/>
        <v>3.4085648148902692E-2</v>
      </c>
      <c r="G15" s="10"/>
    </row>
    <row r="16" spans="1:65" s="2" customFormat="1" x14ac:dyDescent="0.25">
      <c r="A16" s="6" t="s">
        <v>2109</v>
      </c>
      <c r="B16" s="6">
        <v>4032</v>
      </c>
      <c r="C16" s="18">
        <v>42509.250324074077</v>
      </c>
      <c r="D16" s="18">
        <v>42509.283159722225</v>
      </c>
      <c r="E16" s="15" t="str">
        <f t="shared" si="0"/>
        <v>4031/4032</v>
      </c>
      <c r="F16" s="15">
        <f t="shared" si="1"/>
        <v>3.2835648147738539E-2</v>
      </c>
      <c r="G16" s="10"/>
    </row>
    <row r="17" spans="1:7" s="2" customFormat="1" x14ac:dyDescent="0.25">
      <c r="A17" s="6" t="s">
        <v>2110</v>
      </c>
      <c r="B17" s="6">
        <v>4042</v>
      </c>
      <c r="C17" s="18">
        <v>42509.229259259257</v>
      </c>
      <c r="D17" s="18">
        <v>42509.254606481481</v>
      </c>
      <c r="E17" s="15" t="str">
        <f t="shared" si="0"/>
        <v>4041/4042</v>
      </c>
      <c r="F17" s="15">
        <f t="shared" si="1"/>
        <v>2.5347222224809229E-2</v>
      </c>
      <c r="G17" s="10"/>
    </row>
    <row r="18" spans="1:7" s="2" customFormat="1" x14ac:dyDescent="0.25">
      <c r="A18" s="6" t="s">
        <v>2111</v>
      </c>
      <c r="B18" s="6">
        <v>4041</v>
      </c>
      <c r="C18" s="18">
        <v>42509.263229166667</v>
      </c>
      <c r="D18" s="18">
        <v>42509.293865740743</v>
      </c>
      <c r="E18" s="15" t="str">
        <f t="shared" si="0"/>
        <v>4041/4042</v>
      </c>
      <c r="F18" s="15">
        <f t="shared" si="1"/>
        <v>3.0636574076197576E-2</v>
      </c>
      <c r="G18" s="10"/>
    </row>
    <row r="19" spans="1:7" s="2" customFormat="1" x14ac:dyDescent="0.25">
      <c r="A19" s="6" t="s">
        <v>2112</v>
      </c>
      <c r="B19" s="6">
        <v>4029</v>
      </c>
      <c r="C19" s="18">
        <v>42509.233159722222</v>
      </c>
      <c r="D19" s="18">
        <v>42509.265775462962</v>
      </c>
      <c r="E19" s="15" t="str">
        <f t="shared" si="0"/>
        <v>4029/4030</v>
      </c>
      <c r="F19" s="15">
        <f t="shared" si="1"/>
        <v>3.2615740739856847E-2</v>
      </c>
      <c r="G19" s="10"/>
    </row>
    <row r="20" spans="1:7" s="2" customFormat="1" x14ac:dyDescent="0.25">
      <c r="A20" s="6" t="s">
        <v>2113</v>
      </c>
      <c r="B20" s="6">
        <v>4030</v>
      </c>
      <c r="C20" s="18">
        <v>42509.27685185185</v>
      </c>
      <c r="D20" s="18">
        <v>42509.305659722224</v>
      </c>
      <c r="E20" s="15" t="str">
        <f t="shared" si="0"/>
        <v>4029/4030</v>
      </c>
      <c r="F20" s="15">
        <f t="shared" si="1"/>
        <v>2.8807870374293998E-2</v>
      </c>
      <c r="G20" s="10"/>
    </row>
    <row r="21" spans="1:7" s="2" customFormat="1" x14ac:dyDescent="0.25">
      <c r="A21" s="6" t="s">
        <v>2114</v>
      </c>
      <c r="B21" s="6">
        <v>4011</v>
      </c>
      <c r="C21" s="18">
        <v>42509.245983796296</v>
      </c>
      <c r="D21" s="18">
        <v>42509.274780092594</v>
      </c>
      <c r="E21" s="15" t="str">
        <f t="shared" si="0"/>
        <v>4011/4012</v>
      </c>
      <c r="F21" s="15">
        <f t="shared" si="1"/>
        <v>2.8796296297514345E-2</v>
      </c>
      <c r="G21" s="10"/>
    </row>
    <row r="22" spans="1:7" s="2" customFormat="1" x14ac:dyDescent="0.25">
      <c r="A22" s="6" t="s">
        <v>2115</v>
      </c>
      <c r="B22" s="6">
        <v>4012</v>
      </c>
      <c r="C22" s="18">
        <v>42509.286874999998</v>
      </c>
      <c r="D22" s="18">
        <v>42509.314606481479</v>
      </c>
      <c r="E22" s="15" t="str">
        <f t="shared" si="0"/>
        <v>4011/4012</v>
      </c>
      <c r="F22" s="15">
        <f t="shared" si="1"/>
        <v>2.7731481481168885E-2</v>
      </c>
      <c r="G22" s="10"/>
    </row>
    <row r="23" spans="1:7" s="2" customFormat="1" x14ac:dyDescent="0.25">
      <c r="A23" s="6" t="s">
        <v>2116</v>
      </c>
      <c r="B23" s="6">
        <v>4040</v>
      </c>
      <c r="C23" s="18">
        <v>42509.255833333336</v>
      </c>
      <c r="D23" s="18">
        <v>42509.286759259259</v>
      </c>
      <c r="E23" s="15" t="str">
        <f t="shared" si="0"/>
        <v>4039/4040</v>
      </c>
      <c r="F23" s="15">
        <f t="shared" si="1"/>
        <v>3.0925925922929309E-2</v>
      </c>
      <c r="G23" s="10"/>
    </row>
    <row r="24" spans="1:7" s="2" customFormat="1" x14ac:dyDescent="0.25">
      <c r="A24" s="6" t="s">
        <v>2117</v>
      </c>
      <c r="B24" s="6">
        <v>4039</v>
      </c>
      <c r="C24" s="18">
        <v>42509.297013888892</v>
      </c>
      <c r="D24" s="18">
        <v>42509.327673611115</v>
      </c>
      <c r="E24" s="15" t="str">
        <f t="shared" si="0"/>
        <v>4039/4040</v>
      </c>
      <c r="F24" s="15">
        <f t="shared" si="1"/>
        <v>3.0659722222480923E-2</v>
      </c>
      <c r="G24" s="10"/>
    </row>
    <row r="25" spans="1:7" s="2" customFormat="1" x14ac:dyDescent="0.25">
      <c r="A25" s="6" t="s">
        <v>2118</v>
      </c>
      <c r="B25" s="6">
        <v>4044</v>
      </c>
      <c r="C25" s="18">
        <v>42509.267928240741</v>
      </c>
      <c r="D25" s="18">
        <v>42509.296041666668</v>
      </c>
      <c r="E25" s="15" t="str">
        <f t="shared" si="0"/>
        <v>4043/4044</v>
      </c>
      <c r="F25" s="15">
        <f t="shared" si="1"/>
        <v>2.8113425927585922E-2</v>
      </c>
      <c r="G25" s="10"/>
    </row>
    <row r="26" spans="1:7" s="2" customFormat="1" x14ac:dyDescent="0.25">
      <c r="A26" s="6" t="s">
        <v>2119</v>
      </c>
      <c r="B26" s="6">
        <v>4043</v>
      </c>
      <c r="C26" s="18">
        <v>42509.305486111109</v>
      </c>
      <c r="D26" s="18">
        <v>42509.33662037037</v>
      </c>
      <c r="E26" s="15" t="str">
        <f t="shared" si="0"/>
        <v>4043/4044</v>
      </c>
      <c r="F26" s="15">
        <f t="shared" si="1"/>
        <v>3.1134259261307307E-2</v>
      </c>
      <c r="G26" s="10"/>
    </row>
    <row r="27" spans="1:7" s="2" customFormat="1" x14ac:dyDescent="0.25">
      <c r="A27" s="6" t="s">
        <v>2120</v>
      </c>
      <c r="B27" s="6">
        <v>4024</v>
      </c>
      <c r="C27" s="18">
        <v>42509.280416666668</v>
      </c>
      <c r="D27" s="18">
        <v>42509.306111111109</v>
      </c>
      <c r="E27" s="15" t="str">
        <f t="shared" si="0"/>
        <v>4023/4024</v>
      </c>
      <c r="F27" s="15">
        <f t="shared" si="1"/>
        <v>2.569444444088731E-2</v>
      </c>
      <c r="G27" s="10"/>
    </row>
    <row r="28" spans="1:7" s="2" customFormat="1" x14ac:dyDescent="0.25">
      <c r="A28" s="6" t="s">
        <v>2121</v>
      </c>
      <c r="B28" s="6">
        <v>4023</v>
      </c>
      <c r="C28" s="18">
        <v>42509.314722222225</v>
      </c>
      <c r="D28" s="18">
        <v>42509.34547453704</v>
      </c>
      <c r="E28" s="15" t="str">
        <f t="shared" si="0"/>
        <v>4023/4024</v>
      </c>
      <c r="F28" s="15">
        <f t="shared" si="1"/>
        <v>3.0752314814890269E-2</v>
      </c>
      <c r="G28" s="10"/>
    </row>
    <row r="29" spans="1:7" s="2" customFormat="1" x14ac:dyDescent="0.25">
      <c r="A29" s="6" t="s">
        <v>2122</v>
      </c>
      <c r="B29" s="6">
        <v>4031</v>
      </c>
      <c r="C29" s="18">
        <v>42509.28769675926</v>
      </c>
      <c r="D29" s="18">
        <v>42509.316388888888</v>
      </c>
      <c r="E29" s="15" t="str">
        <f t="shared" si="0"/>
        <v>4031/4032</v>
      </c>
      <c r="F29" s="15">
        <f t="shared" si="1"/>
        <v>2.8692129628325347E-2</v>
      </c>
      <c r="G29" s="10"/>
    </row>
    <row r="30" spans="1:7" s="2" customFormat="1" x14ac:dyDescent="0.25">
      <c r="A30" s="6" t="s">
        <v>2123</v>
      </c>
      <c r="B30" s="6">
        <v>4032</v>
      </c>
      <c r="C30" s="18">
        <v>42509.325775462959</v>
      </c>
      <c r="D30" s="18">
        <v>42509.356238425928</v>
      </c>
      <c r="E30" s="15" t="str">
        <f t="shared" si="0"/>
        <v>4031/4032</v>
      </c>
      <c r="F30" s="15">
        <f t="shared" si="1"/>
        <v>3.0462962968158536E-2</v>
      </c>
      <c r="G30" s="10"/>
    </row>
    <row r="31" spans="1:7" s="2" customFormat="1" x14ac:dyDescent="0.25">
      <c r="A31" s="6" t="s">
        <v>2124</v>
      </c>
      <c r="B31" s="6">
        <v>4042</v>
      </c>
      <c r="C31" s="18">
        <v>42509.2971412037</v>
      </c>
      <c r="D31" s="18">
        <v>42509.327210648145</v>
      </c>
      <c r="E31" s="15" t="str">
        <f t="shared" si="0"/>
        <v>4041/4042</v>
      </c>
      <c r="F31" s="15">
        <f t="shared" si="1"/>
        <v>3.0069444444961846E-2</v>
      </c>
      <c r="G31" s="10"/>
    </row>
    <row r="32" spans="1:7" s="2" customFormat="1" x14ac:dyDescent="0.25">
      <c r="A32" s="6" t="s">
        <v>2125</v>
      </c>
      <c r="B32" s="6">
        <v>4041</v>
      </c>
      <c r="C32" s="18">
        <v>42509.335405092592</v>
      </c>
      <c r="D32" s="18">
        <v>42509.367037037038</v>
      </c>
      <c r="E32" s="15" t="str">
        <f t="shared" si="0"/>
        <v>4041/4042</v>
      </c>
      <c r="F32" s="15">
        <f t="shared" si="1"/>
        <v>3.1631944446417037E-2</v>
      </c>
      <c r="G32" s="10"/>
    </row>
    <row r="33" spans="1:7" s="2" customFormat="1" x14ac:dyDescent="0.25">
      <c r="A33" s="6" t="s">
        <v>2126</v>
      </c>
      <c r="B33" s="6">
        <v>4029</v>
      </c>
      <c r="C33" s="18">
        <v>42509.308819444443</v>
      </c>
      <c r="D33" s="18">
        <v>42509.338275462964</v>
      </c>
      <c r="E33" s="15" t="str">
        <f t="shared" si="0"/>
        <v>4029/4030</v>
      </c>
      <c r="F33" s="15">
        <f t="shared" si="1"/>
        <v>2.9456018521159422E-2</v>
      </c>
      <c r="G33" s="10"/>
    </row>
    <row r="34" spans="1:7" s="2" customFormat="1" x14ac:dyDescent="0.25">
      <c r="A34" s="6" t="s">
        <v>2127</v>
      </c>
      <c r="B34" s="6">
        <v>4030</v>
      </c>
      <c r="C34" s="18">
        <v>42509.350393518522</v>
      </c>
      <c r="D34" s="18">
        <v>42509.377824074072</v>
      </c>
      <c r="E34" s="15" t="str">
        <f t="shared" si="0"/>
        <v>4029/4030</v>
      </c>
      <c r="F34" s="15">
        <f t="shared" si="1"/>
        <v>2.7430555550381541E-2</v>
      </c>
      <c r="G34" s="10"/>
    </row>
    <row r="35" spans="1:7" s="2" customFormat="1" x14ac:dyDescent="0.25">
      <c r="A35" s="6" t="s">
        <v>2128</v>
      </c>
      <c r="B35" s="6">
        <v>4011</v>
      </c>
      <c r="C35" s="18">
        <v>42509.320833333331</v>
      </c>
      <c r="D35" s="18">
        <v>42509.348020833335</v>
      </c>
      <c r="E35" s="15" t="str">
        <f t="shared" si="0"/>
        <v>4011/4012</v>
      </c>
      <c r="F35" s="15">
        <f t="shared" si="1"/>
        <v>2.718750000349246E-2</v>
      </c>
      <c r="G35" s="10"/>
    </row>
    <row r="36" spans="1:7" s="2" customFormat="1" x14ac:dyDescent="0.25">
      <c r="A36" s="6" t="s">
        <v>2129</v>
      </c>
      <c r="B36" s="6">
        <v>4012</v>
      </c>
      <c r="C36" s="18">
        <v>42509.357164351852</v>
      </c>
      <c r="D36" s="18">
        <v>42509.388020833336</v>
      </c>
      <c r="E36" s="15" t="str">
        <f t="shared" si="0"/>
        <v>4011/4012</v>
      </c>
      <c r="F36" s="15">
        <f t="shared" si="1"/>
        <v>3.0856481484079268E-2</v>
      </c>
      <c r="G36" s="10"/>
    </row>
    <row r="37" spans="1:7" s="2" customFormat="1" x14ac:dyDescent="0.25">
      <c r="A37" s="6" t="s">
        <v>2130</v>
      </c>
      <c r="B37" s="6">
        <v>4040</v>
      </c>
      <c r="C37" s="18">
        <v>42509.33153935185</v>
      </c>
      <c r="D37" s="18">
        <v>42509.354375000003</v>
      </c>
      <c r="E37" s="15" t="str">
        <f t="shared" si="0"/>
        <v>4039/4040</v>
      </c>
      <c r="F37" s="15">
        <f t="shared" si="1"/>
        <v>2.2835648152977228E-2</v>
      </c>
      <c r="G37" s="10" t="s">
        <v>2230</v>
      </c>
    </row>
    <row r="38" spans="1:7" s="2" customFormat="1" x14ac:dyDescent="0.25">
      <c r="A38" s="6" t="s">
        <v>2131</v>
      </c>
      <c r="B38" s="6">
        <v>4039</v>
      </c>
      <c r="C38" s="18">
        <v>42509.371620370373</v>
      </c>
      <c r="D38" s="18">
        <v>42509.398020833331</v>
      </c>
      <c r="E38" s="15" t="str">
        <f t="shared" si="0"/>
        <v>4039/4040</v>
      </c>
      <c r="F38" s="15">
        <f t="shared" si="1"/>
        <v>2.640046295709908E-2</v>
      </c>
      <c r="G38" s="10"/>
    </row>
    <row r="39" spans="1:7" s="2" customFormat="1" x14ac:dyDescent="0.25">
      <c r="A39" s="6" t="s">
        <v>2132</v>
      </c>
      <c r="B39" s="6">
        <v>4044</v>
      </c>
      <c r="C39" s="18">
        <v>42509.341111111113</v>
      </c>
      <c r="D39" s="18">
        <v>42509.375300925924</v>
      </c>
      <c r="E39" s="15" t="str">
        <f t="shared" si="0"/>
        <v>4043/4044</v>
      </c>
      <c r="F39" s="15">
        <f t="shared" si="1"/>
        <v>3.4189814810815733E-2</v>
      </c>
      <c r="G39" s="10"/>
    </row>
    <row r="40" spans="1:7" s="2" customFormat="1" x14ac:dyDescent="0.25">
      <c r="A40" s="6" t="s">
        <v>2133</v>
      </c>
      <c r="B40" s="6">
        <v>4043</v>
      </c>
      <c r="C40" s="18">
        <v>42509.37871527778</v>
      </c>
      <c r="D40" s="18">
        <v>42509.408576388887</v>
      </c>
      <c r="E40" s="15" t="str">
        <f t="shared" si="0"/>
        <v>4043/4044</v>
      </c>
      <c r="F40" s="15">
        <f t="shared" si="1"/>
        <v>2.9861111106583849E-2</v>
      </c>
      <c r="G40" s="10"/>
    </row>
    <row r="41" spans="1:7" s="2" customFormat="1" x14ac:dyDescent="0.25">
      <c r="A41" s="6" t="s">
        <v>2134</v>
      </c>
      <c r="B41" s="6">
        <v>4024</v>
      </c>
      <c r="C41" s="18">
        <v>42509.353564814817</v>
      </c>
      <c r="D41" s="18">
        <v>42509.378877314812</v>
      </c>
      <c r="E41" s="15" t="str">
        <f t="shared" si="0"/>
        <v>4023/4024</v>
      </c>
      <c r="F41" s="15">
        <f t="shared" si="1"/>
        <v>2.5312499994470272E-2</v>
      </c>
      <c r="G41" s="10"/>
    </row>
    <row r="42" spans="1:7" s="2" customFormat="1" x14ac:dyDescent="0.25">
      <c r="A42" s="6" t="s">
        <v>2135</v>
      </c>
      <c r="B42" s="6">
        <v>4023</v>
      </c>
      <c r="C42" s="18">
        <v>42509.387280092589</v>
      </c>
      <c r="D42" s="18">
        <v>42509.418807870374</v>
      </c>
      <c r="E42" s="15" t="str">
        <f t="shared" si="0"/>
        <v>4023/4024</v>
      </c>
      <c r="F42" s="15">
        <f t="shared" si="1"/>
        <v>3.1527777784503996E-2</v>
      </c>
      <c r="G42" s="10"/>
    </row>
    <row r="43" spans="1:7" s="2" customFormat="1" x14ac:dyDescent="0.25">
      <c r="A43" s="6" t="s">
        <v>2136</v>
      </c>
      <c r="B43" s="6">
        <v>4031</v>
      </c>
      <c r="C43" s="18">
        <v>42509.36173611111</v>
      </c>
      <c r="D43" s="18">
        <v>42509.38958333333</v>
      </c>
      <c r="E43" s="15" t="str">
        <f t="shared" si="0"/>
        <v>4031/4032</v>
      </c>
      <c r="F43" s="15">
        <v>2.4398148147156462E-2</v>
      </c>
      <c r="G43" s="10"/>
    </row>
    <row r="44" spans="1:7" s="2" customFormat="1" x14ac:dyDescent="0.25">
      <c r="A44" s="6" t="s">
        <v>2137</v>
      </c>
      <c r="B44" s="6">
        <v>4032</v>
      </c>
      <c r="C44" s="18">
        <v>42509.396967592591</v>
      </c>
      <c r="D44" s="18">
        <v>42509.42895833333</v>
      </c>
      <c r="E44" s="15" t="str">
        <f t="shared" si="0"/>
        <v>4031/4032</v>
      </c>
      <c r="F44" s="15">
        <f t="shared" si="1"/>
        <v>3.199074073927477E-2</v>
      </c>
      <c r="G44" s="10"/>
    </row>
    <row r="45" spans="1:7" s="2" customFormat="1" x14ac:dyDescent="0.25">
      <c r="A45" s="6" t="s">
        <v>2138</v>
      </c>
      <c r="B45" s="6">
        <v>4042</v>
      </c>
      <c r="C45" s="18">
        <v>42509.371620370373</v>
      </c>
      <c r="D45" s="18">
        <v>42509.40115740741</v>
      </c>
      <c r="E45" s="15" t="str">
        <f t="shared" si="0"/>
        <v>4041/4042</v>
      </c>
      <c r="F45" s="15">
        <f t="shared" si="1"/>
        <v>2.9537037036789116E-2</v>
      </c>
      <c r="G45" s="10"/>
    </row>
    <row r="46" spans="1:7" s="2" customFormat="1" x14ac:dyDescent="0.25">
      <c r="A46" s="6" t="s">
        <v>2139</v>
      </c>
      <c r="B46" s="6">
        <v>4041</v>
      </c>
      <c r="C46" s="18">
        <v>42509.409386574072</v>
      </c>
      <c r="D46" s="18">
        <v>42509.429212962961</v>
      </c>
      <c r="E46" s="15" t="str">
        <f t="shared" si="0"/>
        <v>4041/4042</v>
      </c>
      <c r="F46" s="15">
        <f t="shared" si="1"/>
        <v>1.9826388888759539E-2</v>
      </c>
      <c r="G46" s="10" t="s">
        <v>786</v>
      </c>
    </row>
    <row r="47" spans="1:7" s="2" customFormat="1" x14ac:dyDescent="0.25">
      <c r="A47" s="6" t="s">
        <v>2140</v>
      </c>
      <c r="B47" s="6">
        <v>4029</v>
      </c>
      <c r="C47" s="18">
        <v>42509.382002314815</v>
      </c>
      <c r="D47" s="18">
        <v>42509.410775462966</v>
      </c>
      <c r="E47" s="15" t="str">
        <f t="shared" si="0"/>
        <v>4029/4030</v>
      </c>
      <c r="F47" s="15">
        <f t="shared" si="1"/>
        <v>2.8773148151230998E-2</v>
      </c>
      <c r="G47" s="10"/>
    </row>
    <row r="48" spans="1:7" s="2" customFormat="1" x14ac:dyDescent="0.25">
      <c r="A48" s="6" t="s">
        <v>2141</v>
      </c>
      <c r="B48" s="6">
        <v>4030</v>
      </c>
      <c r="C48" s="18">
        <v>42509.424444444441</v>
      </c>
      <c r="D48" s="18">
        <v>42509.454988425925</v>
      </c>
      <c r="E48" s="15" t="str">
        <f t="shared" si="0"/>
        <v>4029/4030</v>
      </c>
      <c r="F48" s="15">
        <f t="shared" si="1"/>
        <v>3.054398148378823E-2</v>
      </c>
      <c r="G48" s="10"/>
    </row>
    <row r="49" spans="1:7" s="2" customFormat="1" x14ac:dyDescent="0.25">
      <c r="A49" s="6" t="s">
        <v>2142</v>
      </c>
      <c r="B49" s="6">
        <v>4011</v>
      </c>
      <c r="C49" s="18">
        <v>42509.390972222223</v>
      </c>
      <c r="D49" s="18">
        <v>42509.422511574077</v>
      </c>
      <c r="E49" s="15" t="str">
        <f t="shared" si="0"/>
        <v>4011/4012</v>
      </c>
      <c r="F49" s="15">
        <f t="shared" si="1"/>
        <v>3.1539351854007691E-2</v>
      </c>
      <c r="G49" s="10"/>
    </row>
    <row r="50" spans="1:7" s="2" customFormat="1" x14ac:dyDescent="0.25">
      <c r="A50" s="6" t="s">
        <v>2143</v>
      </c>
      <c r="B50" s="6">
        <v>4039</v>
      </c>
      <c r="C50" s="18">
        <v>42509.435960648145</v>
      </c>
      <c r="D50" s="18">
        <v>42509.46806712963</v>
      </c>
      <c r="E50" s="15" t="str">
        <f t="shared" si="0"/>
        <v>4039/4040</v>
      </c>
      <c r="F50" s="15">
        <f t="shared" si="1"/>
        <v>3.2106481485243421E-2</v>
      </c>
      <c r="G50" s="10"/>
    </row>
    <row r="51" spans="1:7" s="2" customFormat="1" x14ac:dyDescent="0.25">
      <c r="A51" s="6" t="s">
        <v>2144</v>
      </c>
      <c r="B51" s="6">
        <v>4040</v>
      </c>
      <c r="C51" s="18">
        <v>42509.403645833336</v>
      </c>
      <c r="D51" s="18">
        <v>42509.431805555556</v>
      </c>
      <c r="E51" s="15" t="str">
        <f t="shared" si="0"/>
        <v>4039/4040</v>
      </c>
      <c r="F51" s="15">
        <f t="shared" si="1"/>
        <v>2.8159722220152617E-2</v>
      </c>
      <c r="G51" s="10"/>
    </row>
    <row r="52" spans="1:7" s="2" customFormat="1" x14ac:dyDescent="0.25">
      <c r="A52" s="6" t="s">
        <v>2145</v>
      </c>
      <c r="B52" s="6">
        <v>4043</v>
      </c>
      <c r="C52" s="18">
        <v>42509.447800925926</v>
      </c>
      <c r="D52" s="18">
        <v>42509.480254629627</v>
      </c>
      <c r="E52" s="15" t="str">
        <f t="shared" si="0"/>
        <v>4043/4044</v>
      </c>
      <c r="F52" s="15">
        <f t="shared" si="1"/>
        <v>3.2453703701321501E-2</v>
      </c>
      <c r="G52" s="10"/>
    </row>
    <row r="53" spans="1:7" s="2" customFormat="1" x14ac:dyDescent="0.25">
      <c r="A53" s="6" t="s">
        <v>2146</v>
      </c>
      <c r="B53" s="6">
        <v>4044</v>
      </c>
      <c r="C53" s="18">
        <v>42509.41300925926</v>
      </c>
      <c r="D53" s="18">
        <v>42509.445451388892</v>
      </c>
      <c r="E53" s="15" t="str">
        <f t="shared" si="0"/>
        <v>4043/4044</v>
      </c>
      <c r="F53" s="15">
        <v>3.3773148148611654E-2</v>
      </c>
      <c r="G53" s="10"/>
    </row>
    <row r="54" spans="1:7" s="2" customFormat="1" x14ac:dyDescent="0.25">
      <c r="A54" s="6" t="s">
        <v>2147</v>
      </c>
      <c r="B54" s="6">
        <v>4023</v>
      </c>
      <c r="C54" s="18">
        <v>42509.461608796293</v>
      </c>
      <c r="D54" s="18">
        <v>42509.490370370368</v>
      </c>
      <c r="E54" s="15" t="str">
        <f t="shared" si="0"/>
        <v>4023/4024</v>
      </c>
      <c r="F54" s="15">
        <f t="shared" si="1"/>
        <v>2.8761574074451346E-2</v>
      </c>
      <c r="G54" s="10"/>
    </row>
    <row r="55" spans="1:7" s="2" customFormat="1" x14ac:dyDescent="0.25">
      <c r="A55" s="6" t="s">
        <v>2148</v>
      </c>
      <c r="B55" s="6">
        <v>4024</v>
      </c>
      <c r="C55" s="18">
        <v>42509.426226851851</v>
      </c>
      <c r="D55" s="18">
        <v>42509.458518518521</v>
      </c>
      <c r="E55" s="15" t="str">
        <f t="shared" si="0"/>
        <v>4023/4024</v>
      </c>
      <c r="F55" s="15">
        <v>2.5937500002328306E-2</v>
      </c>
      <c r="G55" s="10"/>
    </row>
    <row r="56" spans="1:7" s="2" customFormat="1" x14ac:dyDescent="0.25">
      <c r="A56" s="6" t="s">
        <v>2149</v>
      </c>
      <c r="B56" s="6">
        <v>4032</v>
      </c>
      <c r="C56" s="18">
        <v>42509.471250000002</v>
      </c>
      <c r="D56" s="18">
        <v>42509.507199074076</v>
      </c>
      <c r="E56" s="15" t="str">
        <f t="shared" si="0"/>
        <v>4031/4032</v>
      </c>
      <c r="F56" s="15">
        <f t="shared" si="1"/>
        <v>3.5949074073869269E-2</v>
      </c>
      <c r="G56" s="10"/>
    </row>
    <row r="57" spans="1:7" s="2" customFormat="1" x14ac:dyDescent="0.25">
      <c r="A57" s="6" t="s">
        <v>2150</v>
      </c>
      <c r="B57" s="6">
        <v>4031</v>
      </c>
      <c r="C57" s="18">
        <v>42509.433923611112</v>
      </c>
      <c r="D57" s="18">
        <v>42509.467326388891</v>
      </c>
      <c r="E57" s="15" t="str">
        <f t="shared" si="0"/>
        <v>4031/4032</v>
      </c>
      <c r="F57" s="15">
        <f t="shared" si="1"/>
        <v>3.3402777778974269E-2</v>
      </c>
      <c r="G57" s="10"/>
    </row>
    <row r="58" spans="1:7" s="2" customFormat="1" x14ac:dyDescent="0.25">
      <c r="A58" s="6" t="s">
        <v>2151</v>
      </c>
      <c r="B58" s="6">
        <v>4041</v>
      </c>
      <c r="C58" s="18">
        <v>42509.48269675926</v>
      </c>
      <c r="D58" s="18">
        <v>42509.518333333333</v>
      </c>
      <c r="E58" s="15" t="str">
        <f t="shared" si="0"/>
        <v>4041/4042</v>
      </c>
      <c r="F58" s="15">
        <f t="shared" si="1"/>
        <v>3.5636574073578231E-2</v>
      </c>
      <c r="G58" s="10"/>
    </row>
    <row r="59" spans="1:7" s="2" customFormat="1" x14ac:dyDescent="0.25">
      <c r="A59" s="6" t="s">
        <v>2152</v>
      </c>
      <c r="B59" s="6">
        <v>4042</v>
      </c>
      <c r="C59" s="18">
        <v>42509.446689814817</v>
      </c>
      <c r="D59" s="18">
        <v>42509.478310185186</v>
      </c>
      <c r="E59" s="15" t="str">
        <f t="shared" si="0"/>
        <v>4041/4042</v>
      </c>
      <c r="F59" s="15">
        <f t="shared" si="1"/>
        <v>3.1620370369637385E-2</v>
      </c>
      <c r="G59" s="10"/>
    </row>
    <row r="60" spans="1:7" s="2" customFormat="1" x14ac:dyDescent="0.25">
      <c r="A60" s="6" t="s">
        <v>2153</v>
      </c>
      <c r="B60" s="6">
        <v>4029</v>
      </c>
      <c r="C60" s="18">
        <v>42509.460474537038</v>
      </c>
      <c r="D60" s="18">
        <v>42509.490578703706</v>
      </c>
      <c r="E60" s="15" t="str">
        <f t="shared" si="0"/>
        <v>4029/4030</v>
      </c>
      <c r="F60" s="15">
        <f t="shared" si="1"/>
        <v>3.0104166668024845E-2</v>
      </c>
      <c r="G60" s="10"/>
    </row>
    <row r="61" spans="1:7" s="2" customFormat="1" x14ac:dyDescent="0.25">
      <c r="A61" s="6" t="s">
        <v>2153</v>
      </c>
      <c r="B61" s="6">
        <v>4029</v>
      </c>
      <c r="C61" s="18">
        <v>42509.458495370367</v>
      </c>
      <c r="D61" s="18">
        <v>42509.490578703706</v>
      </c>
      <c r="E61" s="15" t="str">
        <f t="shared" si="0"/>
        <v>4029/4030</v>
      </c>
      <c r="F61" s="15">
        <v>2.7743055557948537E-2</v>
      </c>
      <c r="G61" s="10"/>
    </row>
    <row r="62" spans="1:7" s="2" customFormat="1" x14ac:dyDescent="0.25">
      <c r="A62" s="6" t="s">
        <v>2154</v>
      </c>
      <c r="B62" s="6">
        <v>4030</v>
      </c>
      <c r="C62" s="18">
        <v>42509.496319444443</v>
      </c>
      <c r="D62" s="18">
        <v>42509.497974537036</v>
      </c>
      <c r="E62" s="15" t="str">
        <f t="shared" si="0"/>
        <v>4029/4030</v>
      </c>
      <c r="F62" s="15">
        <f t="shared" si="1"/>
        <v>1.6550925938645378E-3</v>
      </c>
      <c r="G62" s="10" t="s">
        <v>786</v>
      </c>
    </row>
    <row r="63" spans="1:7" s="2" customFormat="1" x14ac:dyDescent="0.25">
      <c r="A63" s="6" t="s">
        <v>2155</v>
      </c>
      <c r="B63" s="6">
        <v>4007</v>
      </c>
      <c r="C63" s="18">
        <v>42509.468090277776</v>
      </c>
      <c r="D63" s="18">
        <v>42509.504363425927</v>
      </c>
      <c r="E63" s="15" t="str">
        <f t="shared" si="0"/>
        <v>4007/4008</v>
      </c>
      <c r="F63" s="15">
        <f t="shared" si="1"/>
        <v>3.627314815093996E-2</v>
      </c>
      <c r="G63" s="10"/>
    </row>
    <row r="64" spans="1:7" s="2" customFormat="1" x14ac:dyDescent="0.25">
      <c r="A64" s="6" t="s">
        <v>2156</v>
      </c>
      <c r="B64" s="6">
        <v>4008</v>
      </c>
      <c r="C64" s="18">
        <v>42509.507789351854</v>
      </c>
      <c r="D64" s="18">
        <v>42509.544363425928</v>
      </c>
      <c r="E64" s="15" t="str">
        <f t="shared" si="0"/>
        <v>4007/4008</v>
      </c>
      <c r="F64" s="15">
        <f t="shared" si="1"/>
        <v>3.6574074074451346E-2</v>
      </c>
      <c r="G64" s="10"/>
    </row>
    <row r="65" spans="1:7" s="2" customFormat="1" x14ac:dyDescent="0.25">
      <c r="A65" s="6" t="s">
        <v>2157</v>
      </c>
      <c r="B65" s="6">
        <v>4044</v>
      </c>
      <c r="C65" s="18">
        <v>42509.483657407407</v>
      </c>
      <c r="D65" s="18">
        <v>42509.526134259257</v>
      </c>
      <c r="E65" s="15" t="str">
        <f t="shared" si="0"/>
        <v>4043/4044</v>
      </c>
      <c r="F65" s="15">
        <f t="shared" si="1"/>
        <v>4.2476851849642117E-2</v>
      </c>
      <c r="G65" s="10"/>
    </row>
    <row r="66" spans="1:7" s="2" customFormat="1" x14ac:dyDescent="0.25">
      <c r="A66" s="6" t="s">
        <v>2158</v>
      </c>
      <c r="B66" s="6">
        <v>4039</v>
      </c>
      <c r="C66" s="18">
        <v>42509.516701388886</v>
      </c>
      <c r="D66" s="18">
        <v>42509.535925925928</v>
      </c>
      <c r="E66" s="15" t="str">
        <f t="shared" si="0"/>
        <v>4039/4040</v>
      </c>
      <c r="F66" s="15">
        <v>3.6631944443797693E-2</v>
      </c>
      <c r="G66" s="10" t="s">
        <v>2231</v>
      </c>
    </row>
    <row r="67" spans="1:7" s="2" customFormat="1" x14ac:dyDescent="0.25">
      <c r="A67" s="6" t="s">
        <v>2159</v>
      </c>
      <c r="B67" s="6">
        <v>4024</v>
      </c>
      <c r="C67" s="18">
        <v>42509.497002314813</v>
      </c>
      <c r="D67" s="18">
        <v>42509.529803240737</v>
      </c>
      <c r="E67" s="15" t="str">
        <f t="shared" ref="E67:E126" si="2">IF(ISEVEN(B67),(B67-1)&amp;"/"&amp;B67,B67&amp;"/"&amp;(B67+1))</f>
        <v>4023/4024</v>
      </c>
      <c r="F67" s="15">
        <f t="shared" si="1"/>
        <v>3.2800925924675539E-2</v>
      </c>
      <c r="G67" s="10"/>
    </row>
    <row r="68" spans="1:7" s="2" customFormat="1" x14ac:dyDescent="0.25">
      <c r="A68" s="6" t="s">
        <v>2160</v>
      </c>
      <c r="B68" s="6">
        <v>4043</v>
      </c>
      <c r="C68" s="18">
        <v>42509.529421296298</v>
      </c>
      <c r="D68" s="18">
        <v>42509.560648148145</v>
      </c>
      <c r="E68" s="15" t="str">
        <f t="shared" si="2"/>
        <v>4043/4044</v>
      </c>
      <c r="F68" s="15">
        <f t="shared" ref="F68:F119" si="3">D68-C68</f>
        <v>3.1226851846440695E-2</v>
      </c>
      <c r="G68" s="10"/>
    </row>
    <row r="69" spans="1:7" s="2" customFormat="1" x14ac:dyDescent="0.25">
      <c r="A69" s="6" t="s">
        <v>2161</v>
      </c>
      <c r="B69" s="6">
        <v>4031</v>
      </c>
      <c r="C69" s="18">
        <v>42509.513194444444</v>
      </c>
      <c r="D69" s="18">
        <v>42509.544178240743</v>
      </c>
      <c r="E69" s="15" t="str">
        <f t="shared" si="2"/>
        <v>4031/4032</v>
      </c>
      <c r="F69" s="15">
        <f t="shared" si="3"/>
        <v>3.0983796299551614E-2</v>
      </c>
      <c r="G69" s="10"/>
    </row>
    <row r="70" spans="1:7" s="2" customFormat="1" x14ac:dyDescent="0.25">
      <c r="A70" s="6" t="s">
        <v>2162</v>
      </c>
      <c r="B70" s="6">
        <v>4023</v>
      </c>
      <c r="C70" s="18">
        <v>42509.536041666666</v>
      </c>
      <c r="D70" s="18">
        <v>42509.567175925928</v>
      </c>
      <c r="E70" s="15" t="str">
        <f t="shared" si="2"/>
        <v>4023/4024</v>
      </c>
      <c r="F70" s="15">
        <f t="shared" si="3"/>
        <v>3.1134259261307307E-2</v>
      </c>
      <c r="G70" s="10"/>
    </row>
    <row r="71" spans="1:7" s="2" customFormat="1" x14ac:dyDescent="0.25">
      <c r="A71" s="6" t="s">
        <v>2163</v>
      </c>
      <c r="B71" s="6">
        <v>4032</v>
      </c>
      <c r="C71" s="18">
        <v>42509.554594907408</v>
      </c>
      <c r="D71" s="18">
        <v>42509.568252314813</v>
      </c>
      <c r="E71" s="15" t="str">
        <f t="shared" si="2"/>
        <v>4031/4032</v>
      </c>
      <c r="F71" s="15">
        <v>2.8831018513301387E-2</v>
      </c>
      <c r="G71" s="10" t="s">
        <v>2232</v>
      </c>
    </row>
    <row r="72" spans="1:7" s="2" customFormat="1" x14ac:dyDescent="0.25">
      <c r="A72" s="6" t="s">
        <v>2164</v>
      </c>
      <c r="B72" s="6">
        <v>4042</v>
      </c>
      <c r="C72" s="18">
        <v>42509.528645833336</v>
      </c>
      <c r="D72" s="18">
        <v>42509.565694444442</v>
      </c>
      <c r="E72" s="15" t="str">
        <f t="shared" si="2"/>
        <v>4041/4042</v>
      </c>
      <c r="F72" s="15">
        <f t="shared" si="3"/>
        <v>3.7048611106001772E-2</v>
      </c>
      <c r="G72" s="10"/>
    </row>
    <row r="73" spans="1:7" s="2" customFormat="1" x14ac:dyDescent="0.25">
      <c r="A73" s="6" t="s">
        <v>2165</v>
      </c>
      <c r="B73" s="6">
        <v>4041</v>
      </c>
      <c r="C73" s="18">
        <v>42509.569027777776</v>
      </c>
      <c r="D73" s="18">
        <v>42509.570833333331</v>
      </c>
      <c r="E73" s="15" t="str">
        <f t="shared" si="2"/>
        <v>4041/4042</v>
      </c>
      <c r="F73" s="15">
        <f t="shared" si="3"/>
        <v>1.8055555556202307E-3</v>
      </c>
      <c r="G73" s="10" t="s">
        <v>786</v>
      </c>
    </row>
    <row r="74" spans="1:7" s="2" customFormat="1" x14ac:dyDescent="0.25">
      <c r="A74" s="6" t="s">
        <v>2166</v>
      </c>
      <c r="B74" s="6">
        <v>4029</v>
      </c>
      <c r="C74" s="18">
        <v>42509.549733796295</v>
      </c>
      <c r="D74" s="18">
        <v>42509.578136574077</v>
      </c>
      <c r="E74" s="15" t="str">
        <f t="shared" si="2"/>
        <v>4029/4030</v>
      </c>
      <c r="F74" s="15">
        <f t="shared" si="3"/>
        <v>2.8402777781593613E-2</v>
      </c>
      <c r="G74" s="10"/>
    </row>
    <row r="75" spans="1:7" s="2" customFormat="1" x14ac:dyDescent="0.25">
      <c r="A75" s="6" t="s">
        <v>2167</v>
      </c>
      <c r="B75" s="6">
        <v>4030</v>
      </c>
      <c r="C75" s="18">
        <v>42509.590416666666</v>
      </c>
      <c r="D75" s="18">
        <v>42509.617777777778</v>
      </c>
      <c r="E75" s="15" t="str">
        <f t="shared" si="2"/>
        <v>4029/4030</v>
      </c>
      <c r="F75" s="15">
        <f t="shared" si="3"/>
        <v>2.73611111115315E-2</v>
      </c>
      <c r="G75" s="10"/>
    </row>
    <row r="76" spans="1:7" s="2" customFormat="1" x14ac:dyDescent="0.25">
      <c r="A76" s="6" t="s">
        <v>2168</v>
      </c>
      <c r="B76" s="6">
        <v>4007</v>
      </c>
      <c r="C76" s="18">
        <v>42509.553877314815</v>
      </c>
      <c r="D76" s="18">
        <v>42509.588229166664</v>
      </c>
      <c r="E76" s="15" t="str">
        <f t="shared" si="2"/>
        <v>4007/4008</v>
      </c>
      <c r="F76" s="15">
        <f t="shared" si="3"/>
        <v>3.4351851849351078E-2</v>
      </c>
      <c r="G76" s="10"/>
    </row>
    <row r="77" spans="1:7" s="2" customFormat="1" x14ac:dyDescent="0.25">
      <c r="A77" s="6" t="s">
        <v>2169</v>
      </c>
      <c r="B77" s="6">
        <v>4008</v>
      </c>
      <c r="C77" s="18">
        <v>42509.596319444441</v>
      </c>
      <c r="D77" s="18">
        <v>42509.63045138889</v>
      </c>
      <c r="E77" s="15" t="str">
        <f t="shared" si="2"/>
        <v>4007/4008</v>
      </c>
      <c r="F77" s="15">
        <f t="shared" si="3"/>
        <v>3.4131944448745344E-2</v>
      </c>
      <c r="G77" s="10"/>
    </row>
    <row r="78" spans="1:7" s="2" customFormat="1" x14ac:dyDescent="0.25">
      <c r="A78" s="6" t="s">
        <v>2170</v>
      </c>
      <c r="B78" s="6">
        <v>4040</v>
      </c>
      <c r="C78" s="18">
        <v>42509.566377314812</v>
      </c>
      <c r="D78" s="18">
        <v>42509.597916666666</v>
      </c>
      <c r="E78" s="15" t="str">
        <f t="shared" si="2"/>
        <v>4039/4040</v>
      </c>
      <c r="F78" s="15">
        <f t="shared" si="3"/>
        <v>3.1539351854007691E-2</v>
      </c>
      <c r="G78" s="10"/>
    </row>
    <row r="79" spans="1:7" s="2" customFormat="1" x14ac:dyDescent="0.25">
      <c r="A79" s="6" t="s">
        <v>2171</v>
      </c>
      <c r="B79" s="6">
        <v>4039</v>
      </c>
      <c r="C79" s="18">
        <v>42509.609085648146</v>
      </c>
      <c r="D79" s="18">
        <v>42509.642418981479</v>
      </c>
      <c r="E79" s="15" t="str">
        <f t="shared" si="2"/>
        <v>4039/4040</v>
      </c>
      <c r="F79" s="15">
        <f t="shared" si="3"/>
        <v>3.3333333332848269E-2</v>
      </c>
      <c r="G79" s="10"/>
    </row>
    <row r="80" spans="1:7" s="2" customFormat="1" x14ac:dyDescent="0.25">
      <c r="A80" s="6" t="s">
        <v>2172</v>
      </c>
      <c r="B80" s="6">
        <v>4024</v>
      </c>
      <c r="C80" s="18">
        <v>42509.578773148147</v>
      </c>
      <c r="D80" s="18">
        <v>42509.607476851852</v>
      </c>
      <c r="E80" s="15" t="str">
        <f t="shared" si="2"/>
        <v>4023/4024</v>
      </c>
      <c r="F80" s="15">
        <f t="shared" si="3"/>
        <v>2.8703703705104999E-2</v>
      </c>
      <c r="G80" s="10"/>
    </row>
    <row r="81" spans="1:7" s="2" customFormat="1" x14ac:dyDescent="0.25">
      <c r="A81" s="6" t="s">
        <v>2173</v>
      </c>
      <c r="B81" s="6">
        <v>4023</v>
      </c>
      <c r="C81" s="18">
        <v>42509.62159722222</v>
      </c>
      <c r="D81" s="18">
        <v>42509.623368055552</v>
      </c>
      <c r="E81" s="15" t="str">
        <f t="shared" si="2"/>
        <v>4023/4024</v>
      </c>
      <c r="F81" s="15">
        <f t="shared" si="3"/>
        <v>1.7708333325572312E-3</v>
      </c>
      <c r="G81" s="10" t="s">
        <v>786</v>
      </c>
    </row>
    <row r="82" spans="1:7" s="2" customFormat="1" x14ac:dyDescent="0.25">
      <c r="A82" s="6" t="s">
        <v>2174</v>
      </c>
      <c r="B82" s="6">
        <v>4011</v>
      </c>
      <c r="C82" s="18">
        <v>42509.586909722224</v>
      </c>
      <c r="D82" s="18">
        <v>42509.601655092592</v>
      </c>
      <c r="E82" s="15" t="str">
        <f t="shared" si="2"/>
        <v>4011/4012</v>
      </c>
      <c r="F82" s="15">
        <v>3.103009258484235E-2</v>
      </c>
      <c r="G82" s="10" t="s">
        <v>786</v>
      </c>
    </row>
    <row r="83" spans="1:7" s="2" customFormat="1" x14ac:dyDescent="0.25">
      <c r="A83" s="6" t="s">
        <v>2175</v>
      </c>
      <c r="B83" s="6">
        <v>4012</v>
      </c>
      <c r="C83" s="18">
        <v>42509.634143518517</v>
      </c>
      <c r="D83" s="18">
        <v>42509.660405092596</v>
      </c>
      <c r="E83" s="15" t="str">
        <f t="shared" si="2"/>
        <v>4011/4012</v>
      </c>
      <c r="F83" s="15">
        <f t="shared" si="3"/>
        <v>2.6261574079398997E-2</v>
      </c>
      <c r="G83" s="10"/>
    </row>
    <row r="84" spans="1:7" s="2" customFormat="1" x14ac:dyDescent="0.25">
      <c r="A84" s="6" t="s">
        <v>2176</v>
      </c>
      <c r="B84" s="6">
        <v>4031</v>
      </c>
      <c r="C84" s="18">
        <v>42509.595613425925</v>
      </c>
      <c r="D84" s="18">
        <v>42509.630810185183</v>
      </c>
      <c r="E84" s="15" t="str">
        <f t="shared" si="2"/>
        <v>4031/4032</v>
      </c>
      <c r="F84" s="15">
        <f t="shared" si="3"/>
        <v>3.5196759257814847E-2</v>
      </c>
      <c r="G84" s="10"/>
    </row>
    <row r="85" spans="1:7" s="2" customFormat="1" x14ac:dyDescent="0.25">
      <c r="A85" s="6" t="s">
        <v>2177</v>
      </c>
      <c r="B85" s="6">
        <v>4032</v>
      </c>
      <c r="C85" s="18">
        <v>42509.641805555555</v>
      </c>
      <c r="D85" s="18">
        <v>42509.669340277775</v>
      </c>
      <c r="E85" s="15" t="str">
        <f t="shared" si="2"/>
        <v>4031/4032</v>
      </c>
      <c r="F85" s="15">
        <f t="shared" si="3"/>
        <v>2.753472221957054E-2</v>
      </c>
      <c r="G85" s="10"/>
    </row>
    <row r="86" spans="1:7" s="2" customFormat="1" x14ac:dyDescent="0.25">
      <c r="A86" s="6" t="s">
        <v>2178</v>
      </c>
      <c r="B86" s="6">
        <v>4042</v>
      </c>
      <c r="C86" s="18">
        <v>42509.611608796295</v>
      </c>
      <c r="D86" s="18">
        <v>42509.640752314815</v>
      </c>
      <c r="E86" s="15" t="str">
        <f t="shared" si="2"/>
        <v>4041/4042</v>
      </c>
      <c r="F86" s="15">
        <f t="shared" si="3"/>
        <v>2.9143518520868383E-2</v>
      </c>
      <c r="G86" s="10"/>
    </row>
    <row r="87" spans="1:7" s="2" customFormat="1" x14ac:dyDescent="0.25">
      <c r="A87" s="6" t="s">
        <v>2179</v>
      </c>
      <c r="B87" s="6">
        <v>4029</v>
      </c>
      <c r="C87" s="18">
        <v>42509.622164351851</v>
      </c>
      <c r="D87" s="18">
        <v>42509.650590277779</v>
      </c>
      <c r="E87" s="15" t="str">
        <f t="shared" si="2"/>
        <v>4029/4030</v>
      </c>
      <c r="F87" s="15">
        <f t="shared" si="3"/>
        <v>2.842592592787696E-2</v>
      </c>
      <c r="G87" s="10"/>
    </row>
    <row r="88" spans="1:7" s="2" customFormat="1" x14ac:dyDescent="0.25">
      <c r="A88" s="6" t="s">
        <v>2180</v>
      </c>
      <c r="B88" s="6">
        <v>4030</v>
      </c>
      <c r="C88" s="18">
        <v>42509.661226851851</v>
      </c>
      <c r="D88" s="18">
        <v>42509.690115740741</v>
      </c>
      <c r="E88" s="15" t="str">
        <f t="shared" si="2"/>
        <v>4029/4030</v>
      </c>
      <c r="F88" s="15">
        <f t="shared" si="3"/>
        <v>2.8888888889923692E-2</v>
      </c>
      <c r="G88" s="10"/>
    </row>
    <row r="89" spans="1:7" s="2" customFormat="1" x14ac:dyDescent="0.25">
      <c r="A89" s="6" t="s">
        <v>2181</v>
      </c>
      <c r="B89" s="6">
        <v>4007</v>
      </c>
      <c r="C89" s="18">
        <v>42509.634722222225</v>
      </c>
      <c r="D89" s="18">
        <v>42509.667708333334</v>
      </c>
      <c r="E89" s="15" t="str">
        <f t="shared" si="2"/>
        <v>4007/4008</v>
      </c>
      <c r="F89" s="15">
        <f t="shared" si="3"/>
        <v>3.2986111109494232E-2</v>
      </c>
      <c r="G89" s="10"/>
    </row>
    <row r="90" spans="1:7" s="2" customFormat="1" x14ac:dyDescent="0.25">
      <c r="A90" s="6" t="s">
        <v>2182</v>
      </c>
      <c r="B90" s="6">
        <v>4008</v>
      </c>
      <c r="C90" s="18">
        <v>42509.672222222223</v>
      </c>
      <c r="D90" s="18">
        <v>42509.701747685183</v>
      </c>
      <c r="E90" s="15" t="str">
        <f t="shared" si="2"/>
        <v>4007/4008</v>
      </c>
      <c r="F90" s="15">
        <f t="shared" si="3"/>
        <v>2.9525462960009463E-2</v>
      </c>
      <c r="G90" s="10"/>
    </row>
    <row r="91" spans="1:7" s="2" customFormat="1" x14ac:dyDescent="0.25">
      <c r="A91" s="6" t="s">
        <v>2183</v>
      </c>
      <c r="B91" s="6">
        <v>4040</v>
      </c>
      <c r="C91" s="18">
        <v>42509.646689814814</v>
      </c>
      <c r="D91" s="18">
        <v>42509.671643518515</v>
      </c>
      <c r="E91" s="15" t="str">
        <f t="shared" si="2"/>
        <v>4039/4040</v>
      </c>
      <c r="F91" s="15">
        <f t="shared" si="3"/>
        <v>2.495370370161254E-2</v>
      </c>
      <c r="G91" s="10"/>
    </row>
    <row r="92" spans="1:7" s="2" customFormat="1" x14ac:dyDescent="0.25">
      <c r="A92" s="6" t="s">
        <v>2184</v>
      </c>
      <c r="B92" s="6">
        <v>4039</v>
      </c>
      <c r="C92" s="18">
        <v>42509.682395833333</v>
      </c>
      <c r="D92" s="18">
        <v>42509.711782407408</v>
      </c>
      <c r="E92" s="15" t="str">
        <f t="shared" si="2"/>
        <v>4039/4040</v>
      </c>
      <c r="F92" s="15">
        <f t="shared" si="3"/>
        <v>2.9386574075033423E-2</v>
      </c>
      <c r="G92" s="10"/>
    </row>
    <row r="93" spans="1:7" s="2" customFormat="1" x14ac:dyDescent="0.25">
      <c r="A93" s="6" t="s">
        <v>2185</v>
      </c>
      <c r="B93" s="6">
        <v>4024</v>
      </c>
      <c r="C93" s="18">
        <v>42509.656076388892</v>
      </c>
      <c r="D93" s="18">
        <v>42509.680821759262</v>
      </c>
      <c r="E93" s="15" t="str">
        <f t="shared" si="2"/>
        <v>4023/4024</v>
      </c>
      <c r="F93" s="15">
        <f t="shared" si="3"/>
        <v>2.47453703705105E-2</v>
      </c>
      <c r="G93" s="10"/>
    </row>
    <row r="94" spans="1:7" s="2" customFormat="1" x14ac:dyDescent="0.25">
      <c r="A94" s="6" t="s">
        <v>2186</v>
      </c>
      <c r="B94" s="6">
        <v>4011</v>
      </c>
      <c r="C94" s="18">
        <v>42509.664444444446</v>
      </c>
      <c r="D94" s="18">
        <v>42509.690810185188</v>
      </c>
      <c r="E94" s="15" t="str">
        <f t="shared" si="2"/>
        <v>4011/4012</v>
      </c>
      <c r="F94" s="15">
        <v>3.1863425923802424E-2</v>
      </c>
      <c r="G94" s="10"/>
    </row>
    <row r="95" spans="1:7" s="2" customFormat="1" x14ac:dyDescent="0.25">
      <c r="A95" s="6" t="s">
        <v>2187</v>
      </c>
      <c r="B95" s="6">
        <v>4012</v>
      </c>
      <c r="C95" s="18">
        <v>42509.703055555554</v>
      </c>
      <c r="D95" s="18">
        <v>42509.734212962961</v>
      </c>
      <c r="E95" s="15" t="str">
        <f t="shared" si="2"/>
        <v>4011/4012</v>
      </c>
      <c r="F95" s="15">
        <f t="shared" si="3"/>
        <v>3.1157407407590654E-2</v>
      </c>
      <c r="G95" s="10"/>
    </row>
    <row r="96" spans="1:7" s="2" customFormat="1" x14ac:dyDescent="0.25">
      <c r="A96" s="6" t="s">
        <v>2188</v>
      </c>
      <c r="B96" s="6">
        <v>4031</v>
      </c>
      <c r="C96" s="18">
        <v>42509.67324074074</v>
      </c>
      <c r="D96" s="18">
        <v>42509.702615740738</v>
      </c>
      <c r="E96" s="15" t="str">
        <f t="shared" si="2"/>
        <v>4031/4032</v>
      </c>
      <c r="F96" s="15">
        <f t="shared" si="3"/>
        <v>2.937499999825377E-2</v>
      </c>
      <c r="G96" s="10"/>
    </row>
    <row r="97" spans="1:7" s="2" customFormat="1" x14ac:dyDescent="0.25">
      <c r="A97" s="6" t="s">
        <v>2189</v>
      </c>
      <c r="B97" s="6">
        <v>4032</v>
      </c>
      <c r="C97" s="18">
        <v>42509.707152777781</v>
      </c>
      <c r="D97" s="18">
        <v>42509.742673611108</v>
      </c>
      <c r="E97" s="15" t="str">
        <f t="shared" si="2"/>
        <v>4031/4032</v>
      </c>
      <c r="F97" s="15">
        <f t="shared" si="3"/>
        <v>3.552083332760958E-2</v>
      </c>
      <c r="G97" s="10"/>
    </row>
    <row r="98" spans="1:7" s="2" customFormat="1" x14ac:dyDescent="0.25">
      <c r="A98" s="6" t="s">
        <v>2190</v>
      </c>
      <c r="B98" s="6">
        <v>4042</v>
      </c>
      <c r="C98" s="18">
        <v>42509.694004629629</v>
      </c>
      <c r="D98" s="18">
        <v>42509.71675925926</v>
      </c>
      <c r="E98" s="15" t="str">
        <f t="shared" si="2"/>
        <v>4041/4042</v>
      </c>
      <c r="F98" s="15">
        <f t="shared" si="3"/>
        <v>2.2754629630071577E-2</v>
      </c>
      <c r="G98" s="10" t="s">
        <v>2233</v>
      </c>
    </row>
    <row r="99" spans="1:7" s="2" customFormat="1" x14ac:dyDescent="0.25">
      <c r="A99" s="6" t="s">
        <v>2191</v>
      </c>
      <c r="B99" s="6">
        <v>4029</v>
      </c>
      <c r="C99" s="18">
        <v>42509.697800925926</v>
      </c>
      <c r="D99" s="18">
        <v>42509.724409722221</v>
      </c>
      <c r="E99" s="15" t="str">
        <f t="shared" si="2"/>
        <v>4029/4030</v>
      </c>
      <c r="F99" s="15">
        <f t="shared" si="3"/>
        <v>2.6608796295477077E-2</v>
      </c>
      <c r="G99" s="10"/>
    </row>
    <row r="100" spans="1:7" s="2" customFormat="1" x14ac:dyDescent="0.25">
      <c r="A100" s="6" t="s">
        <v>2192</v>
      </c>
      <c r="B100" s="6">
        <v>4030</v>
      </c>
      <c r="C100" s="18">
        <v>42509.734583333331</v>
      </c>
      <c r="D100" s="18">
        <v>42509.738842592589</v>
      </c>
      <c r="E100" s="15" t="str">
        <f t="shared" si="2"/>
        <v>4029/4030</v>
      </c>
      <c r="F100" s="15">
        <f t="shared" si="3"/>
        <v>4.2592592581058852E-3</v>
      </c>
      <c r="G100" s="10" t="s">
        <v>786</v>
      </c>
    </row>
    <row r="101" spans="1:7" s="2" customFormat="1" x14ac:dyDescent="0.25">
      <c r="A101" s="6" t="s">
        <v>2193</v>
      </c>
      <c r="B101" s="6">
        <v>4007</v>
      </c>
      <c r="C101" s="18">
        <v>42509.704942129632</v>
      </c>
      <c r="D101" s="18">
        <v>42509.734814814816</v>
      </c>
      <c r="E101" s="15" t="str">
        <f t="shared" si="2"/>
        <v>4007/4008</v>
      </c>
      <c r="F101" s="15">
        <f t="shared" si="3"/>
        <v>2.9872685183363501E-2</v>
      </c>
      <c r="G101" s="10"/>
    </row>
    <row r="102" spans="1:7" s="2" customFormat="1" x14ac:dyDescent="0.25">
      <c r="A102" s="6" t="s">
        <v>2194</v>
      </c>
      <c r="B102" s="6">
        <v>4008</v>
      </c>
      <c r="C102" s="18">
        <v>42509.740694444445</v>
      </c>
      <c r="D102" s="18">
        <v>42509.774791666663</v>
      </c>
      <c r="E102" s="15" t="str">
        <f t="shared" si="2"/>
        <v>4007/4008</v>
      </c>
      <c r="F102" s="15">
        <f t="shared" si="3"/>
        <v>3.4097222218406387E-2</v>
      </c>
      <c r="G102" s="10"/>
    </row>
    <row r="103" spans="1:7" s="2" customFormat="1" x14ac:dyDescent="0.25">
      <c r="A103" s="6" t="s">
        <v>2195</v>
      </c>
      <c r="B103" s="6">
        <v>4040</v>
      </c>
      <c r="C103" s="18">
        <v>42509.715925925928</v>
      </c>
      <c r="D103" s="18">
        <v>42509.745150462964</v>
      </c>
      <c r="E103" s="15" t="str">
        <f t="shared" si="2"/>
        <v>4039/4040</v>
      </c>
      <c r="F103" s="15">
        <f t="shared" si="3"/>
        <v>2.9224537036498077E-2</v>
      </c>
      <c r="G103" s="10"/>
    </row>
    <row r="104" spans="1:7" s="2" customFormat="1" x14ac:dyDescent="0.25">
      <c r="A104" s="6" t="s">
        <v>2196</v>
      </c>
      <c r="B104" s="6">
        <v>4039</v>
      </c>
      <c r="C104" s="18">
        <v>42509.751307870371</v>
      </c>
      <c r="D104" s="18">
        <v>42509.785127314812</v>
      </c>
      <c r="E104" s="15" t="str">
        <f t="shared" si="2"/>
        <v>4039/4040</v>
      </c>
      <c r="F104" s="15">
        <f t="shared" si="3"/>
        <v>3.3819444441178348E-2</v>
      </c>
      <c r="G104" s="10"/>
    </row>
    <row r="105" spans="1:7" s="2" customFormat="1" x14ac:dyDescent="0.25">
      <c r="A105" s="6" t="s">
        <v>2197</v>
      </c>
      <c r="B105" s="6">
        <v>4024</v>
      </c>
      <c r="C105" s="18">
        <v>42509.728078703702</v>
      </c>
      <c r="D105" s="18">
        <v>42509.755312499998</v>
      </c>
      <c r="E105" s="15" t="str">
        <f t="shared" si="2"/>
        <v>4023/4024</v>
      </c>
      <c r="F105" s="15">
        <f t="shared" si="3"/>
        <v>2.7233796296059154E-2</v>
      </c>
      <c r="G105" s="10"/>
    </row>
    <row r="106" spans="1:7" s="2" customFormat="1" x14ac:dyDescent="0.25">
      <c r="A106" s="6" t="s">
        <v>2198</v>
      </c>
      <c r="B106" s="6">
        <v>4023</v>
      </c>
      <c r="C106" s="18">
        <v>42509.768275462964</v>
      </c>
      <c r="D106" s="18">
        <v>42509.794351851851</v>
      </c>
      <c r="E106" s="15" t="str">
        <f t="shared" si="2"/>
        <v>4023/4024</v>
      </c>
      <c r="F106" s="15">
        <f t="shared" si="3"/>
        <v>2.6076388887304347E-2</v>
      </c>
      <c r="G106" s="10"/>
    </row>
    <row r="107" spans="1:7" s="2" customFormat="1" x14ac:dyDescent="0.25">
      <c r="A107" s="6" t="s">
        <v>2199</v>
      </c>
      <c r="B107" s="6">
        <v>4011</v>
      </c>
      <c r="C107" s="18">
        <v>42509.73945601852</v>
      </c>
      <c r="D107" s="18">
        <v>42509.766724537039</v>
      </c>
      <c r="E107" s="15" t="str">
        <f t="shared" si="2"/>
        <v>4011/4012</v>
      </c>
      <c r="F107" s="15">
        <f t="shared" si="3"/>
        <v>2.7268518519122154E-2</v>
      </c>
      <c r="G107" s="10"/>
    </row>
    <row r="108" spans="1:7" s="2" customFormat="1" x14ac:dyDescent="0.25">
      <c r="A108" s="6" t="s">
        <v>2200</v>
      </c>
      <c r="B108" s="6">
        <v>4012</v>
      </c>
      <c r="C108" s="18">
        <v>42509.773379629631</v>
      </c>
      <c r="D108" s="18">
        <v>42509.807557870372</v>
      </c>
      <c r="E108" s="15" t="str">
        <f t="shared" si="2"/>
        <v>4011/4012</v>
      </c>
      <c r="F108" s="15">
        <f t="shared" si="3"/>
        <v>3.4178240741312038E-2</v>
      </c>
      <c r="G108" s="10"/>
    </row>
    <row r="109" spans="1:7" s="2" customFormat="1" x14ac:dyDescent="0.25">
      <c r="A109" s="6" t="s">
        <v>2201</v>
      </c>
      <c r="B109" s="6">
        <v>4031</v>
      </c>
      <c r="C109" s="18">
        <v>42509.746874999997</v>
      </c>
      <c r="D109" s="18">
        <v>42509.775000000001</v>
      </c>
      <c r="E109" s="15" t="str">
        <f t="shared" si="2"/>
        <v>4031/4032</v>
      </c>
      <c r="F109" s="15">
        <f t="shared" si="3"/>
        <v>2.8125000004365575E-2</v>
      </c>
      <c r="G109" s="10"/>
    </row>
    <row r="110" spans="1:7" s="2" customFormat="1" x14ac:dyDescent="0.25">
      <c r="A110" s="6" t="s">
        <v>2202</v>
      </c>
      <c r="B110" s="6">
        <v>4032</v>
      </c>
      <c r="C110" s="18">
        <v>42509.785717592589</v>
      </c>
      <c r="D110" s="18">
        <v>42509.817488425928</v>
      </c>
      <c r="E110" s="15" t="str">
        <f t="shared" si="2"/>
        <v>4031/4032</v>
      </c>
      <c r="F110" s="15">
        <v>3.145833333110204E-2</v>
      </c>
      <c r="G110" s="10" t="s">
        <v>2234</v>
      </c>
    </row>
    <row r="111" spans="1:7" s="2" customFormat="1" x14ac:dyDescent="0.25">
      <c r="A111" s="6" t="s">
        <v>2203</v>
      </c>
      <c r="B111" s="6">
        <v>4042</v>
      </c>
      <c r="C111" s="18">
        <v>42509.760555555556</v>
      </c>
      <c r="D111" s="18">
        <v>42509.786527777775</v>
      </c>
      <c r="E111" s="15" t="str">
        <f t="shared" si="2"/>
        <v>4041/4042</v>
      </c>
      <c r="F111" s="15">
        <f t="shared" si="3"/>
        <v>2.5972222218115348E-2</v>
      </c>
      <c r="G111" s="10"/>
    </row>
    <row r="112" spans="1:7" s="2" customFormat="1" x14ac:dyDescent="0.25">
      <c r="A112" s="6" t="s">
        <v>2204</v>
      </c>
      <c r="B112" s="6">
        <v>4041</v>
      </c>
      <c r="C112" s="18">
        <v>42509.793206018519</v>
      </c>
      <c r="D112" s="18">
        <v>42509.828923611109</v>
      </c>
      <c r="E112" s="15" t="str">
        <f t="shared" si="2"/>
        <v>4041/4042</v>
      </c>
      <c r="F112" s="15">
        <f t="shared" si="3"/>
        <v>3.5717592589207925E-2</v>
      </c>
      <c r="G112" s="10"/>
    </row>
    <row r="113" spans="1:11" s="2" customFormat="1" x14ac:dyDescent="0.25">
      <c r="A113" s="6" t="s">
        <v>2205</v>
      </c>
      <c r="B113" s="6">
        <v>4029</v>
      </c>
      <c r="C113" s="18">
        <v>42509.773333333331</v>
      </c>
      <c r="D113" s="18">
        <v>42509.799305555556</v>
      </c>
      <c r="E113" s="15" t="str">
        <f t="shared" si="2"/>
        <v>4029/4030</v>
      </c>
      <c r="F113" s="15">
        <f t="shared" si="3"/>
        <v>2.5972222225391306E-2</v>
      </c>
      <c r="G113" s="10"/>
    </row>
    <row r="114" spans="1:11" s="2" customFormat="1" x14ac:dyDescent="0.25">
      <c r="A114" s="6" t="s">
        <v>2206</v>
      </c>
      <c r="B114" s="6">
        <v>4040</v>
      </c>
      <c r="C114" s="18">
        <v>42509.788449074076</v>
      </c>
      <c r="D114" s="18">
        <v>42509.816122685188</v>
      </c>
      <c r="E114" s="15" t="str">
        <f t="shared" si="2"/>
        <v>4039/4040</v>
      </c>
      <c r="F114" s="15">
        <f t="shared" si="3"/>
        <v>2.7673611111822538E-2</v>
      </c>
      <c r="G114" s="10"/>
    </row>
    <row r="115" spans="1:11" s="2" customFormat="1" x14ac:dyDescent="0.25">
      <c r="A115" s="6" t="s">
        <v>2207</v>
      </c>
      <c r="B115" s="6">
        <v>4039</v>
      </c>
      <c r="C115" s="18">
        <v>42509.826342592591</v>
      </c>
      <c r="D115" s="18">
        <v>42509.826342592591</v>
      </c>
      <c r="E115" s="15" t="str">
        <f t="shared" si="2"/>
        <v>4039/4040</v>
      </c>
      <c r="F115" s="15">
        <f t="shared" si="3"/>
        <v>0</v>
      </c>
      <c r="G115" s="10" t="s">
        <v>786</v>
      </c>
    </row>
    <row r="116" spans="1:11" s="2" customFormat="1" x14ac:dyDescent="0.25">
      <c r="A116" s="6" t="s">
        <v>2208</v>
      </c>
      <c r="B116" s="6">
        <v>4011</v>
      </c>
      <c r="C116" s="18">
        <v>42509.810208333336</v>
      </c>
      <c r="D116" s="18">
        <v>42509.837372685186</v>
      </c>
      <c r="E116" s="15" t="str">
        <f t="shared" si="2"/>
        <v>4011/4012</v>
      </c>
      <c r="F116" s="15">
        <f t="shared" si="3"/>
        <v>2.7164351849933155E-2</v>
      </c>
      <c r="G116" s="10"/>
    </row>
    <row r="117" spans="1:11" s="2" customFormat="1" x14ac:dyDescent="0.25">
      <c r="A117" s="6" t="s">
        <v>2209</v>
      </c>
      <c r="B117" s="6">
        <v>4012</v>
      </c>
      <c r="C117" s="18">
        <v>42509.845486111109</v>
      </c>
      <c r="D117" s="18">
        <v>42509.881516203706</v>
      </c>
      <c r="E117" s="15" t="str">
        <f t="shared" si="2"/>
        <v>4011/4012</v>
      </c>
      <c r="F117" s="15">
        <f t="shared" si="3"/>
        <v>3.6030092596774921E-2</v>
      </c>
      <c r="G117" s="10"/>
    </row>
    <row r="118" spans="1:11" s="2" customFormat="1" x14ac:dyDescent="0.25">
      <c r="A118" s="6" t="s">
        <v>2210</v>
      </c>
      <c r="B118" s="6">
        <v>4042</v>
      </c>
      <c r="C118" s="18">
        <v>42509.831724537034</v>
      </c>
      <c r="D118" s="18">
        <v>42509.857997685183</v>
      </c>
      <c r="E118" s="15" t="str">
        <f t="shared" si="2"/>
        <v>4041/4042</v>
      </c>
      <c r="F118" s="15">
        <f t="shared" si="3"/>
        <v>2.6273148148902692E-2</v>
      </c>
      <c r="G118" s="10"/>
    </row>
    <row r="119" spans="1:11" s="2" customFormat="1" x14ac:dyDescent="0.25">
      <c r="A119" s="6" t="s">
        <v>2211</v>
      </c>
      <c r="B119" s="6">
        <v>4041</v>
      </c>
      <c r="C119" s="18">
        <v>42509.865474537037</v>
      </c>
      <c r="D119" s="18">
        <v>42509.903680555559</v>
      </c>
      <c r="E119" s="15" t="str">
        <f t="shared" si="2"/>
        <v>4041/4042</v>
      </c>
      <c r="F119" s="15">
        <f t="shared" si="3"/>
        <v>3.8206018522032537E-2</v>
      </c>
      <c r="G119" s="10"/>
    </row>
    <row r="120" spans="1:11" s="2" customFormat="1" x14ac:dyDescent="0.25">
      <c r="A120" s="6" t="s">
        <v>2212</v>
      </c>
      <c r="B120" s="6">
        <v>4044</v>
      </c>
      <c r="C120" s="18">
        <v>42509.849236111113</v>
      </c>
      <c r="D120" s="18">
        <v>42509.880995370368</v>
      </c>
      <c r="E120" s="15" t="str">
        <f t="shared" si="2"/>
        <v>4043/4044</v>
      </c>
      <c r="F120" s="15">
        <v>4.0034722216660157E-2</v>
      </c>
      <c r="G120" s="10"/>
    </row>
    <row r="121" spans="1:11" s="2" customFormat="1" x14ac:dyDescent="0.25">
      <c r="A121" s="6" t="s">
        <v>2213</v>
      </c>
      <c r="B121" s="6">
        <v>4043</v>
      </c>
      <c r="C121" s="18">
        <v>42509.890196759261</v>
      </c>
      <c r="D121" s="18">
        <v>42509.924525462964</v>
      </c>
      <c r="E121" s="15" t="str">
        <f t="shared" si="2"/>
        <v>4043/4044</v>
      </c>
      <c r="F121" s="15">
        <f t="shared" ref="F121:F130" si="4">D121-C121</f>
        <v>3.4328703703067731E-2</v>
      </c>
      <c r="G121" s="10"/>
    </row>
    <row r="122" spans="1:11" s="2" customFormat="1" x14ac:dyDescent="0.25">
      <c r="A122" s="6" t="s">
        <v>2214</v>
      </c>
      <c r="B122" s="6">
        <v>4018</v>
      </c>
      <c r="C122" s="18">
        <v>42509.876168981478</v>
      </c>
      <c r="D122" s="18">
        <v>42509.905486111114</v>
      </c>
      <c r="E122" s="15" t="str">
        <f t="shared" si="2"/>
        <v>4017/4018</v>
      </c>
      <c r="F122" s="15">
        <f t="shared" si="4"/>
        <v>2.9317129636183381E-2</v>
      </c>
      <c r="G122" s="10"/>
    </row>
    <row r="123" spans="1:11" s="2" customFormat="1" x14ac:dyDescent="0.25">
      <c r="A123" s="6" t="s">
        <v>2215</v>
      </c>
      <c r="B123" s="6">
        <v>4017</v>
      </c>
      <c r="C123" s="18">
        <v>42509.909791666665</v>
      </c>
      <c r="D123" s="18">
        <v>42509.944791666669</v>
      </c>
      <c r="E123" s="15" t="str">
        <f t="shared" si="2"/>
        <v>4017/4018</v>
      </c>
      <c r="F123" s="15">
        <f t="shared" si="4"/>
        <v>3.500000000349246E-2</v>
      </c>
      <c r="G123" s="10"/>
      <c r="H123"/>
    </row>
    <row r="124" spans="1:11" s="2" customFormat="1" x14ac:dyDescent="0.25">
      <c r="A124" s="6" t="s">
        <v>2216</v>
      </c>
      <c r="B124" s="6">
        <v>4011</v>
      </c>
      <c r="C124" s="18">
        <v>42509.895300925928</v>
      </c>
      <c r="D124" s="18">
        <v>42509.923460648148</v>
      </c>
      <c r="E124" s="15" t="str">
        <f t="shared" si="2"/>
        <v>4011/4012</v>
      </c>
      <c r="F124" s="15">
        <f t="shared" si="4"/>
        <v>2.8159722220152617E-2</v>
      </c>
      <c r="G124" s="10"/>
      <c r="H124"/>
    </row>
    <row r="125" spans="1:11" s="2" customFormat="1" x14ac:dyDescent="0.25">
      <c r="A125" s="6" t="s">
        <v>2217</v>
      </c>
      <c r="B125" s="6">
        <v>4012</v>
      </c>
      <c r="C125" s="18">
        <v>42509.931273148148</v>
      </c>
      <c r="D125" s="18">
        <v>42509.965057870373</v>
      </c>
      <c r="E125" s="15" t="str">
        <f t="shared" si="2"/>
        <v>4011/4012</v>
      </c>
      <c r="F125" s="15">
        <f t="shared" si="4"/>
        <v>3.3784722225391306E-2</v>
      </c>
      <c r="G125" s="10"/>
      <c r="H125"/>
    </row>
    <row r="126" spans="1:11" s="2" customFormat="1" x14ac:dyDescent="0.25">
      <c r="A126" s="6" t="s">
        <v>2218</v>
      </c>
      <c r="B126" s="6">
        <v>4042</v>
      </c>
      <c r="C126" s="18">
        <v>42509.906875000001</v>
      </c>
      <c r="D126" s="18">
        <v>42509.942280092589</v>
      </c>
      <c r="E126" s="15" t="str">
        <f t="shared" si="2"/>
        <v>4041/4042</v>
      </c>
      <c r="F126" s="15">
        <f t="shared" si="4"/>
        <v>3.5405092588916887E-2</v>
      </c>
      <c r="G126" s="10"/>
      <c r="H126"/>
    </row>
    <row r="127" spans="1:11" x14ac:dyDescent="0.25">
      <c r="A127" s="6" t="s">
        <v>2219</v>
      </c>
      <c r="B127" s="6">
        <v>4041</v>
      </c>
      <c r="C127" s="18">
        <v>42509.94672453704</v>
      </c>
      <c r="D127" s="18">
        <v>42509.983726851853</v>
      </c>
      <c r="E127" s="15" t="str">
        <f t="shared" ref="E127:E134" si="5">IF(ISEVEN(B127),(B127-1)&amp;"/"&amp;B127,B127&amp;"/"&amp;(B127+1))</f>
        <v>4041/4042</v>
      </c>
      <c r="F127" s="15">
        <f t="shared" si="4"/>
        <v>3.7002314813435078E-2</v>
      </c>
      <c r="G127" s="10"/>
      <c r="J127" s="2"/>
      <c r="K127" s="2"/>
    </row>
    <row r="128" spans="1:11" x14ac:dyDescent="0.25">
      <c r="A128" s="6" t="s">
        <v>2220</v>
      </c>
      <c r="B128" s="6">
        <v>4044</v>
      </c>
      <c r="C128" s="18">
        <v>42509.932500000003</v>
      </c>
      <c r="D128" s="18">
        <v>42509.963043981479</v>
      </c>
      <c r="E128" s="15" t="str">
        <f t="shared" si="5"/>
        <v>4043/4044</v>
      </c>
      <c r="F128" s="15">
        <f t="shared" si="4"/>
        <v>3.0543981476512272E-2</v>
      </c>
      <c r="G128" s="10"/>
      <c r="I128" s="2"/>
      <c r="J128" s="2"/>
      <c r="K128" s="2"/>
    </row>
    <row r="129" spans="1:15" s="2" customFormat="1" x14ac:dyDescent="0.25">
      <c r="A129" s="6" t="s">
        <v>2221</v>
      </c>
      <c r="B129" s="6">
        <v>4043</v>
      </c>
      <c r="C129" s="18">
        <v>42509.96912037037</v>
      </c>
      <c r="D129" s="18">
        <v>42510.002303240741</v>
      </c>
      <c r="E129" s="15" t="str">
        <f t="shared" si="5"/>
        <v>4043/4044</v>
      </c>
      <c r="F129" s="15">
        <f t="shared" si="4"/>
        <v>3.3182870371092577E-2</v>
      </c>
      <c r="G129" s="10"/>
      <c r="H129"/>
      <c r="L129"/>
      <c r="M129"/>
      <c r="N129"/>
      <c r="O129"/>
    </row>
    <row r="130" spans="1:15" x14ac:dyDescent="0.25">
      <c r="A130" s="6" t="s">
        <v>2222</v>
      </c>
      <c r="B130" s="6">
        <v>4018</v>
      </c>
      <c r="C130" s="18">
        <v>42509.95417824074</v>
      </c>
      <c r="D130" s="18">
        <v>42509.982939814814</v>
      </c>
      <c r="E130" s="15" t="str">
        <f t="shared" si="5"/>
        <v>4017/4018</v>
      </c>
      <c r="F130" s="15">
        <f t="shared" si="4"/>
        <v>2.8761574074451346E-2</v>
      </c>
      <c r="G130" s="10"/>
      <c r="J130" s="2"/>
      <c r="K130" s="2"/>
    </row>
    <row r="131" spans="1:15" x14ac:dyDescent="0.25">
      <c r="A131" s="6" t="s">
        <v>2223</v>
      </c>
      <c r="B131" s="6">
        <v>4017</v>
      </c>
      <c r="C131" s="18">
        <v>42509.987662037034</v>
      </c>
      <c r="D131" s="18">
        <v>42510.025034722225</v>
      </c>
      <c r="E131" s="15" t="str">
        <f t="shared" ref="E131:E137" si="6">IF(ISEVEN(B131),(B131-1)&amp;"/"&amp;B131,B131&amp;"/"&amp;(B131+1))</f>
        <v>4017/4018</v>
      </c>
      <c r="F131" s="15">
        <f t="shared" ref="F131:F137" si="7">D131-C131</f>
        <v>3.737268519034842E-2</v>
      </c>
      <c r="G131" s="10"/>
      <c r="J131" s="2"/>
      <c r="K131" s="2"/>
    </row>
    <row r="132" spans="1:15" x14ac:dyDescent="0.25">
      <c r="A132" s="6" t="s">
        <v>2224</v>
      </c>
      <c r="B132" s="6">
        <v>4011</v>
      </c>
      <c r="C132" s="18">
        <v>42509.972048611111</v>
      </c>
      <c r="D132" s="18">
        <v>42510.004606481481</v>
      </c>
      <c r="E132" s="15" t="str">
        <f t="shared" si="6"/>
        <v>4011/4012</v>
      </c>
      <c r="F132" s="15">
        <f t="shared" si="7"/>
        <v>3.25578703705105E-2</v>
      </c>
      <c r="G132" s="10"/>
      <c r="J132" s="2"/>
      <c r="K132" s="2"/>
    </row>
    <row r="133" spans="1:15" x14ac:dyDescent="0.25">
      <c r="A133" s="6" t="s">
        <v>2225</v>
      </c>
      <c r="B133" s="6">
        <v>4012</v>
      </c>
      <c r="C133" s="18">
        <v>42510.013807870368</v>
      </c>
      <c r="D133" s="18">
        <v>42510.044618055559</v>
      </c>
      <c r="E133" s="15" t="str">
        <f t="shared" si="6"/>
        <v>4011/4012</v>
      </c>
      <c r="F133" s="15">
        <f t="shared" si="7"/>
        <v>3.0810185191512574E-2</v>
      </c>
      <c r="G133" s="10"/>
    </row>
    <row r="134" spans="1:15" x14ac:dyDescent="0.25">
      <c r="A134" s="6" t="s">
        <v>2226</v>
      </c>
      <c r="B134" s="6">
        <v>4042</v>
      </c>
      <c r="C134" s="18">
        <v>42509.986331018517</v>
      </c>
      <c r="D134" s="18">
        <v>42510.025104166663</v>
      </c>
      <c r="E134" s="15" t="str">
        <f t="shared" si="6"/>
        <v>4041/4042</v>
      </c>
      <c r="F134" s="15">
        <f t="shared" si="7"/>
        <v>3.8773148145992309E-2</v>
      </c>
      <c r="G134" s="10"/>
    </row>
    <row r="135" spans="1:15" x14ac:dyDescent="0.25">
      <c r="A135" s="6" t="s">
        <v>2227</v>
      </c>
      <c r="B135" s="6">
        <v>4041</v>
      </c>
      <c r="C135" s="18">
        <v>42510.029664351852</v>
      </c>
      <c r="D135" s="18">
        <v>42510.064432870371</v>
      </c>
      <c r="E135" s="15" t="str">
        <f t="shared" si="6"/>
        <v>4041/4042</v>
      </c>
      <c r="F135" s="15">
        <f t="shared" si="7"/>
        <v>3.4768518518831115E-2</v>
      </c>
      <c r="G135" s="10"/>
    </row>
    <row r="136" spans="1:15" x14ac:dyDescent="0.25">
      <c r="A136" s="6" t="s">
        <v>2228</v>
      </c>
      <c r="B136" s="6">
        <v>4044</v>
      </c>
      <c r="C136" s="18">
        <v>42510.018101851849</v>
      </c>
      <c r="D136" s="18">
        <v>42510.045624999999</v>
      </c>
      <c r="E136" s="15" t="str">
        <f t="shared" si="6"/>
        <v>4043/4044</v>
      </c>
      <c r="F136" s="15">
        <f t="shared" si="7"/>
        <v>2.7523148150066845E-2</v>
      </c>
      <c r="G136" s="10"/>
    </row>
    <row r="137" spans="1:15" x14ac:dyDescent="0.25">
      <c r="A137" s="6" t="s">
        <v>2229</v>
      </c>
      <c r="B137" s="6">
        <v>4043</v>
      </c>
      <c r="C137" s="18">
        <v>42510.057638888888</v>
      </c>
      <c r="D137" s="18">
        <v>42510.085486111115</v>
      </c>
      <c r="E137" s="15" t="str">
        <f t="shared" si="6"/>
        <v>4043/4044</v>
      </c>
      <c r="F137" s="15">
        <f t="shared" si="7"/>
        <v>2.7847222227137536E-2</v>
      </c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139">
    <cfRule type="expression" dxfId="172" priority="5">
      <formula>#REF!&gt;#REF!</formula>
    </cfRule>
    <cfRule type="expression" dxfId="171" priority="6">
      <formula>#REF!&gt;0</formula>
    </cfRule>
    <cfRule type="expression" dxfId="170" priority="7">
      <formula>#REF!&gt;0</formula>
    </cfRule>
  </conditionalFormatting>
  <conditionalFormatting sqref="A3:B6">
    <cfRule type="expression" dxfId="169" priority="3">
      <formula>$P3&gt;0</formula>
    </cfRule>
    <cfRule type="expression" dxfId="168" priority="4">
      <formula>$O3&gt;0</formula>
    </cfRule>
  </conditionalFormatting>
  <conditionalFormatting sqref="A3:G139">
    <cfRule type="expression" dxfId="167" priority="1">
      <formula>NOT(ISBLANK($G3))</formula>
    </cfRule>
  </conditionalFormatting>
  <conditionalFormatting sqref="A108:B110 A26:B40 A44:B44 A48:B50 A56:B58 A62:B63 A67:B68 A74:B79 A83:B91 A95:B95">
    <cfRule type="expression" dxfId="166" priority="8">
      <formula>$P29&gt;0</formula>
    </cfRule>
    <cfRule type="expression" dxfId="165" priority="9">
      <formula>$O29&gt;0</formula>
    </cfRule>
  </conditionalFormatting>
  <conditionalFormatting sqref="A42:B43 A93:B94 A7:B11 A14:B25 A52:B55 A60:B61 A65:B66 A70:B73 A81:B82 A97:B98">
    <cfRule type="expression" dxfId="164" priority="11">
      <formula>$P9&gt;0</formula>
    </cfRule>
    <cfRule type="expression" dxfId="163" priority="12">
      <formula>$O9&gt;0</formula>
    </cfRule>
  </conditionalFormatting>
  <conditionalFormatting sqref="A111:B114 A99:B106">
    <cfRule type="expression" dxfId="162" priority="14">
      <formula>$P103&gt;0</formula>
    </cfRule>
    <cfRule type="expression" dxfId="161" priority="15">
      <formula>$O103&gt;0</formula>
    </cfRule>
  </conditionalFormatting>
  <conditionalFormatting sqref="A115:B117">
    <cfRule type="expression" dxfId="160" priority="17">
      <formula>$P121&gt;0</formula>
    </cfRule>
    <cfRule type="expression" dxfId="159" priority="18">
      <formula>$O121&gt;0</formula>
    </cfRule>
  </conditionalFormatting>
  <conditionalFormatting sqref="A118:B118">
    <cfRule type="expression" dxfId="158" priority="20">
      <formula>$P125&gt;0</formula>
    </cfRule>
    <cfRule type="expression" dxfId="157" priority="21">
      <formula>$O125&gt;0</formula>
    </cfRule>
  </conditionalFormatting>
  <conditionalFormatting sqref="A119:B119">
    <cfRule type="expression" dxfId="156" priority="23">
      <formula>$P127&gt;0</formula>
    </cfRule>
    <cfRule type="expression" dxfId="155" priority="24">
      <formula>$O127&gt;0</formula>
    </cfRule>
  </conditionalFormatting>
  <conditionalFormatting sqref="A121:B139">
    <cfRule type="expression" dxfId="154" priority="26">
      <formula>$P131&gt;0</formula>
    </cfRule>
    <cfRule type="expression" dxfId="153" priority="27">
      <formula>$O131&gt;0</formula>
    </cfRule>
  </conditionalFormatting>
  <conditionalFormatting sqref="A107:B107">
    <cfRule type="expression" dxfId="152" priority="29">
      <formula>#REF!&gt;0</formula>
    </cfRule>
    <cfRule type="expression" dxfId="151" priority="30">
      <formula>#REF!&gt;0</formula>
    </cfRule>
  </conditionalFormatting>
  <conditionalFormatting sqref="A120:B120">
    <cfRule type="expression" dxfId="150" priority="33">
      <formula>$P129&gt;0</formula>
    </cfRule>
    <cfRule type="expression" dxfId="149" priority="34">
      <formula>$O129&gt;0</formula>
    </cfRule>
  </conditionalFormatting>
  <conditionalFormatting sqref="A41:B41 A92:B92">
    <cfRule type="expression" dxfId="148" priority="36">
      <formula>#REF!&gt;0</formula>
    </cfRule>
    <cfRule type="expression" dxfId="147" priority="37">
      <formula>#REF!&gt;0</formula>
    </cfRule>
  </conditionalFormatting>
  <conditionalFormatting sqref="A47:B47 A13:B13">
    <cfRule type="expression" dxfId="146" priority="39">
      <formula>$P14&gt;0</formula>
    </cfRule>
    <cfRule type="expression" dxfId="145" priority="40">
      <formula>$O14&gt;0</formula>
    </cfRule>
  </conditionalFormatting>
  <conditionalFormatting sqref="A45:B46">
    <cfRule type="expression" dxfId="144" priority="41">
      <formula>#REF!&gt;0</formula>
    </cfRule>
    <cfRule type="expression" dxfId="143" priority="42">
      <formula>#REF!&gt;0</formula>
    </cfRule>
  </conditionalFormatting>
  <conditionalFormatting sqref="A12:B12">
    <cfRule type="expression" dxfId="142" priority="45">
      <formula>#REF!&gt;0</formula>
    </cfRule>
    <cfRule type="expression" dxfId="141" priority="46">
      <formula>#REF!&gt;0</formula>
    </cfRule>
  </conditionalFormatting>
  <conditionalFormatting sqref="A51:B51 A59:B59">
    <cfRule type="expression" dxfId="140" priority="48">
      <formula>#REF!&gt;0</formula>
    </cfRule>
    <cfRule type="expression" dxfId="139" priority="49">
      <formula>#REF!&gt;0</formula>
    </cfRule>
  </conditionalFormatting>
  <conditionalFormatting sqref="A64:B64 A69:B69 A80:B80 A96:B96">
    <cfRule type="expression" dxfId="121" priority="363">
      <formula>#REF!&gt;0</formula>
    </cfRule>
    <cfRule type="expression" dxfId="120" priority="36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9E0B5E4-DF0E-4941-A4E9-6FBCBDE3B71E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E738CCF8-598D-4C77-BAEA-16C591FF499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A67:B68 A74:B79 A83:B91 A95:B95</xm:sqref>
        </x14:conditionalFormatting>
        <x14:conditionalFormatting xmlns:xm="http://schemas.microsoft.com/office/excel/2006/main">
          <x14:cfRule type="expression" priority="13" id="{0B9D7BFB-A507-419E-8739-D8C5B7EC8667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16" id="{3EE90741-9AA0-4F1F-B72F-EE34E1638E57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19" id="{FA0AEAAA-31BC-46E6-9CC6-CB138F64E3EF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22" id="{3363FB0D-3E52-4023-BE92-44A1258921F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25" id="{4906CEF8-4E6C-48FD-BC01-91AF9CF265D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28" id="{5937B10D-2CF0-4B3F-BE7D-CFC263CD9226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31" id="{2D8B2342-E06E-44EE-A5E2-72198EF96C75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32" id="{6347300A-8FA3-4C27-9973-FA4FE14173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5" id="{E6B27EC6-C740-4E37-BABC-939DADB66C94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38" id="{E1BE0834-1C37-47E8-BE27-0D6536CF34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43" id="{4A12E624-06FC-4348-9380-258EE6EE3389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1F0C2D80-88B6-4423-A308-2CD36DBEC66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CF434402-EA07-4C84-9D82-4CE8125238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CD12633E-3924-4940-9A5B-5E55BEA2FF18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A65:B66 A70:B73 A81:B82 A97:B98</xm:sqref>
        </x14:conditionalFormatting>
        <x14:conditionalFormatting xmlns:xm="http://schemas.microsoft.com/office/excel/2006/main">
          <x14:cfRule type="expression" priority="51" id="{5AC1BB26-6665-4503-9D28-AA37C07B43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370" id="{E738CCF8-598D-4C77-BAEA-16C591FF499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A69:B69 A80:B80 A96:B96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62"/>
  <sheetViews>
    <sheetView workbookViewId="0"/>
  </sheetViews>
  <sheetFormatPr defaultRowHeight="15" x14ac:dyDescent="0.25"/>
  <cols>
    <col min="1" max="1" width="12.85546875" bestFit="1" customWidth="1"/>
    <col min="2" max="2" width="7.7109375" style="32" bestFit="1" customWidth="1"/>
    <col min="3" max="3" width="7.28515625" style="32" bestFit="1" customWidth="1"/>
    <col min="4" max="5" width="18.28515625" style="32" bestFit="1" customWidth="1"/>
    <col min="6" max="6" width="12" style="32" bestFit="1" customWidth="1"/>
    <col min="7" max="7" width="10.85546875" style="32" bestFit="1" customWidth="1"/>
    <col min="8" max="8" width="94.140625" style="59" bestFit="1" customWidth="1"/>
  </cols>
  <sheetData>
    <row r="1" spans="1:8" ht="45" x14ac:dyDescent="0.25">
      <c r="A1" s="45" t="s">
        <v>43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58" t="s">
        <v>10</v>
      </c>
    </row>
    <row r="2" spans="1:8" s="2" customFormat="1" x14ac:dyDescent="0.25">
      <c r="A2" s="43">
        <v>42509</v>
      </c>
      <c r="B2" s="6" t="s">
        <v>2130</v>
      </c>
      <c r="C2" s="6">
        <v>4040</v>
      </c>
      <c r="D2" s="18">
        <v>42509.33153935185</v>
      </c>
      <c r="E2" s="18">
        <v>42509.354375000003</v>
      </c>
      <c r="F2" s="15" t="s">
        <v>37</v>
      </c>
      <c r="G2" s="15">
        <v>2.2835648152977228E-2</v>
      </c>
      <c r="H2" s="10" t="s">
        <v>2230</v>
      </c>
    </row>
    <row r="3" spans="1:8" s="2" customFormat="1" x14ac:dyDescent="0.25">
      <c r="A3" s="43">
        <v>42509</v>
      </c>
      <c r="B3" s="6" t="s">
        <v>2139</v>
      </c>
      <c r="C3" s="6">
        <v>4041</v>
      </c>
      <c r="D3" s="18">
        <v>42509.409386574072</v>
      </c>
      <c r="E3" s="18">
        <v>42509.429212962961</v>
      </c>
      <c r="F3" s="15" t="s">
        <v>2237</v>
      </c>
      <c r="G3" s="15">
        <v>1.9826388888759539E-2</v>
      </c>
      <c r="H3" s="10" t="s">
        <v>786</v>
      </c>
    </row>
    <row r="4" spans="1:8" s="2" customFormat="1" x14ac:dyDescent="0.25">
      <c r="A4" s="43">
        <v>42509</v>
      </c>
      <c r="B4" s="6" t="s">
        <v>2154</v>
      </c>
      <c r="C4" s="6">
        <v>4030</v>
      </c>
      <c r="D4" s="18">
        <v>42509.496319444443</v>
      </c>
      <c r="E4" s="18">
        <v>42509.497974537036</v>
      </c>
      <c r="F4" s="15" t="s">
        <v>35</v>
      </c>
      <c r="G4" s="15">
        <v>1.6550925938645378E-3</v>
      </c>
      <c r="H4" s="10" t="s">
        <v>786</v>
      </c>
    </row>
    <row r="5" spans="1:8" s="2" customFormat="1" x14ac:dyDescent="0.25">
      <c r="A5" s="43">
        <v>42509</v>
      </c>
      <c r="B5" s="6" t="s">
        <v>2158</v>
      </c>
      <c r="C5" s="6">
        <v>4039</v>
      </c>
      <c r="D5" s="18">
        <v>42509.516701388886</v>
      </c>
      <c r="E5" s="18">
        <v>42509.535925925928</v>
      </c>
      <c r="F5" s="15" t="s">
        <v>37</v>
      </c>
      <c r="G5" s="15">
        <v>3.6631944443797693E-2</v>
      </c>
      <c r="H5" s="10" t="s">
        <v>2231</v>
      </c>
    </row>
    <row r="6" spans="1:8" s="2" customFormat="1" x14ac:dyDescent="0.25">
      <c r="A6" s="43">
        <v>42509</v>
      </c>
      <c r="B6" s="6" t="s">
        <v>2163</v>
      </c>
      <c r="C6" s="6">
        <v>4032</v>
      </c>
      <c r="D6" s="18">
        <v>42509.554594907408</v>
      </c>
      <c r="E6" s="18">
        <v>42509.568252314813</v>
      </c>
      <c r="F6" s="15" t="s">
        <v>32</v>
      </c>
      <c r="G6" s="15">
        <v>2.8831018513301387E-2</v>
      </c>
      <c r="H6" s="10" t="s">
        <v>2232</v>
      </c>
    </row>
    <row r="7" spans="1:8" s="2" customFormat="1" x14ac:dyDescent="0.25">
      <c r="A7" s="43">
        <v>42509</v>
      </c>
      <c r="B7" s="6" t="s">
        <v>2165</v>
      </c>
      <c r="C7" s="6">
        <v>4041</v>
      </c>
      <c r="D7" s="18">
        <v>42509.569027777776</v>
      </c>
      <c r="E7" s="18">
        <v>42509.570833333331</v>
      </c>
      <c r="F7" s="15" t="s">
        <v>2237</v>
      </c>
      <c r="G7" s="15">
        <v>1.8055555556202307E-3</v>
      </c>
      <c r="H7" s="10" t="s">
        <v>786</v>
      </c>
    </row>
    <row r="8" spans="1:8" s="2" customFormat="1" x14ac:dyDescent="0.25">
      <c r="A8" s="43">
        <v>42509</v>
      </c>
      <c r="B8" s="6" t="s">
        <v>2173</v>
      </c>
      <c r="C8" s="6">
        <v>4023</v>
      </c>
      <c r="D8" s="18">
        <v>42509.62159722222</v>
      </c>
      <c r="E8" s="18">
        <v>42509.623368055552</v>
      </c>
      <c r="F8" s="15" t="s">
        <v>25</v>
      </c>
      <c r="G8" s="15">
        <v>1.7708333325572312E-3</v>
      </c>
      <c r="H8" s="10" t="s">
        <v>786</v>
      </c>
    </row>
    <row r="9" spans="1:8" s="2" customFormat="1" x14ac:dyDescent="0.25">
      <c r="A9" s="43">
        <v>42509</v>
      </c>
      <c r="B9" s="6" t="s">
        <v>2174</v>
      </c>
      <c r="C9" s="6">
        <v>4011</v>
      </c>
      <c r="D9" s="18">
        <v>42509.586909722224</v>
      </c>
      <c r="E9" s="18">
        <v>42509.601655092592</v>
      </c>
      <c r="F9" s="15" t="s">
        <v>33</v>
      </c>
      <c r="G9" s="15">
        <v>3.103009258484235E-2</v>
      </c>
      <c r="H9" s="10" t="s">
        <v>786</v>
      </c>
    </row>
    <row r="10" spans="1:8" s="2" customFormat="1" x14ac:dyDescent="0.25">
      <c r="A10" s="43">
        <v>42509</v>
      </c>
      <c r="B10" s="6" t="s">
        <v>2190</v>
      </c>
      <c r="C10" s="6">
        <v>4042</v>
      </c>
      <c r="D10" s="18">
        <v>42509.694004629629</v>
      </c>
      <c r="E10" s="18">
        <v>42509.71675925926</v>
      </c>
      <c r="F10" s="15" t="s">
        <v>2237</v>
      </c>
      <c r="G10" s="15">
        <v>2.2754629630071577E-2</v>
      </c>
      <c r="H10" s="10" t="s">
        <v>2233</v>
      </c>
    </row>
    <row r="11" spans="1:8" s="2" customFormat="1" x14ac:dyDescent="0.25">
      <c r="A11" s="43">
        <v>42509</v>
      </c>
      <c r="B11" s="6" t="s">
        <v>2192</v>
      </c>
      <c r="C11" s="6">
        <v>4030</v>
      </c>
      <c r="D11" s="18">
        <v>42509.734583333331</v>
      </c>
      <c r="E11" s="18">
        <v>42509.738842592589</v>
      </c>
      <c r="F11" s="15" t="s">
        <v>35</v>
      </c>
      <c r="G11" s="15">
        <v>4.2592592581058852E-3</v>
      </c>
      <c r="H11" s="10" t="s">
        <v>786</v>
      </c>
    </row>
    <row r="12" spans="1:8" s="2" customFormat="1" x14ac:dyDescent="0.25">
      <c r="A12" s="43">
        <v>42509</v>
      </c>
      <c r="B12" s="6" t="s">
        <v>2202</v>
      </c>
      <c r="C12" s="6">
        <v>4032</v>
      </c>
      <c r="D12" s="18">
        <v>42509.785717592589</v>
      </c>
      <c r="E12" s="18">
        <v>42509.817488425928</v>
      </c>
      <c r="F12" s="15" t="s">
        <v>32</v>
      </c>
      <c r="G12" s="15">
        <v>3.145833333110204E-2</v>
      </c>
      <c r="H12" s="10" t="s">
        <v>2234</v>
      </c>
    </row>
    <row r="13" spans="1:8" s="2" customFormat="1" x14ac:dyDescent="0.25">
      <c r="A13" s="43">
        <v>42509</v>
      </c>
      <c r="B13" s="6" t="s">
        <v>2207</v>
      </c>
      <c r="C13" s="6">
        <v>4039</v>
      </c>
      <c r="D13" s="18">
        <v>42509.826342592591</v>
      </c>
      <c r="E13" s="18">
        <v>42509.826342592591</v>
      </c>
      <c r="F13" s="15" t="s">
        <v>37</v>
      </c>
      <c r="G13" s="15">
        <v>0</v>
      </c>
      <c r="H13" s="10" t="s">
        <v>786</v>
      </c>
    </row>
    <row r="14" spans="1:8" s="2" customFormat="1" x14ac:dyDescent="0.25">
      <c r="A14" s="43">
        <v>42509</v>
      </c>
      <c r="B14" s="6" t="s">
        <v>1968</v>
      </c>
      <c r="C14" s="6">
        <v>4044</v>
      </c>
      <c r="D14" s="18">
        <v>42508.214363425926</v>
      </c>
      <c r="E14" s="18">
        <v>42508.236793981479</v>
      </c>
      <c r="F14" s="15" t="s">
        <v>24</v>
      </c>
      <c r="G14" s="15">
        <v>2.2430555553000886E-2</v>
      </c>
      <c r="H14" s="10" t="s">
        <v>2090</v>
      </c>
    </row>
    <row r="15" spans="1:8" s="2" customFormat="1" x14ac:dyDescent="0.25">
      <c r="A15" s="43">
        <v>42509</v>
      </c>
      <c r="B15" s="6" t="s">
        <v>2001</v>
      </c>
      <c r="C15" s="6">
        <v>4019</v>
      </c>
      <c r="D15" s="18">
        <v>42508.508020833331</v>
      </c>
      <c r="E15" s="18">
        <v>42508.533310185187</v>
      </c>
      <c r="F15" s="15" t="s">
        <v>29</v>
      </c>
      <c r="G15" s="15">
        <v>2.5289351855462883E-2</v>
      </c>
      <c r="H15" s="10" t="s">
        <v>2091</v>
      </c>
    </row>
    <row r="16" spans="1:8" s="2" customFormat="1" x14ac:dyDescent="0.25">
      <c r="A16" s="43">
        <v>42509</v>
      </c>
      <c r="B16" s="6" t="s">
        <v>2007</v>
      </c>
      <c r="C16" s="6">
        <v>4023</v>
      </c>
      <c r="D16" s="18">
        <v>42508.438437500001</v>
      </c>
      <c r="E16" s="18">
        <v>42508.464363425926</v>
      </c>
      <c r="F16" s="15" t="s">
        <v>25</v>
      </c>
      <c r="G16" s="15">
        <v>3.3773148148611654E-2</v>
      </c>
      <c r="H16" s="10" t="s">
        <v>2092</v>
      </c>
    </row>
    <row r="17" spans="1:8" s="2" customFormat="1" x14ac:dyDescent="0.25">
      <c r="A17" s="43">
        <v>42509</v>
      </c>
      <c r="B17" s="6" t="s">
        <v>2009</v>
      </c>
      <c r="C17" s="6">
        <v>4026</v>
      </c>
      <c r="D17" s="18">
        <v>42508.482071759259</v>
      </c>
      <c r="E17" s="18">
        <v>42508.486967592595</v>
      </c>
      <c r="F17" s="15" t="s">
        <v>26</v>
      </c>
      <c r="G17" s="15">
        <v>2.5937500002328306E-2</v>
      </c>
      <c r="H17" s="10" t="s">
        <v>2093</v>
      </c>
    </row>
    <row r="18" spans="1:8" s="2" customFormat="1" x14ac:dyDescent="0.25">
      <c r="A18" s="43">
        <v>42509</v>
      </c>
      <c r="B18" s="6" t="s">
        <v>2010</v>
      </c>
      <c r="C18" s="6">
        <v>4042</v>
      </c>
      <c r="D18" s="18">
        <v>42508.430092592593</v>
      </c>
      <c r="E18" s="18">
        <v>42508.437395833331</v>
      </c>
      <c r="F18" s="15" t="s">
        <v>2237</v>
      </c>
      <c r="G18" s="15">
        <v>7.3032407381106168E-3</v>
      </c>
      <c r="H18" s="10" t="s">
        <v>2094</v>
      </c>
    </row>
    <row r="19" spans="1:8" x14ac:dyDescent="0.25">
      <c r="A19" s="43">
        <v>42509</v>
      </c>
      <c r="B19" s="6" t="s">
        <v>2015</v>
      </c>
      <c r="C19" s="6">
        <v>4043</v>
      </c>
      <c r="D19" s="18">
        <v>42508.496354166666</v>
      </c>
      <c r="E19" s="18">
        <v>42508.520277777781</v>
      </c>
      <c r="F19" s="15" t="s">
        <v>24</v>
      </c>
      <c r="G19" s="15">
        <v>2.7743055557948537E-2</v>
      </c>
      <c r="H19" s="10" t="s">
        <v>2091</v>
      </c>
    </row>
    <row r="20" spans="1:8" x14ac:dyDescent="0.25">
      <c r="A20" s="43">
        <v>42509</v>
      </c>
      <c r="B20" s="6" t="s">
        <v>1812</v>
      </c>
      <c r="C20" s="6">
        <v>4010</v>
      </c>
      <c r="D20" s="18">
        <v>42507.195775462962</v>
      </c>
      <c r="E20" s="18">
        <v>42507.208715277775</v>
      </c>
      <c r="F20" s="15" t="s">
        <v>632</v>
      </c>
      <c r="G20" s="15">
        <v>1.2939814812853001E-2</v>
      </c>
      <c r="H20" s="10" t="s">
        <v>1953</v>
      </c>
    </row>
    <row r="21" spans="1:8" x14ac:dyDescent="0.25">
      <c r="A21" s="43">
        <v>42509</v>
      </c>
      <c r="B21" s="6" t="s">
        <v>1813</v>
      </c>
      <c r="C21" s="6">
        <v>4026</v>
      </c>
      <c r="D21" s="18">
        <v>42507.214143518519</v>
      </c>
      <c r="E21" s="18">
        <v>42507.220416666663</v>
      </c>
      <c r="F21" s="15" t="s">
        <v>26</v>
      </c>
      <c r="G21" s="15">
        <v>6.2731481448281556E-3</v>
      </c>
      <c r="H21" s="10" t="s">
        <v>1951</v>
      </c>
    </row>
    <row r="22" spans="1:8" x14ac:dyDescent="0.25">
      <c r="A22" s="43">
        <v>42509</v>
      </c>
      <c r="B22" s="6" t="s">
        <v>1839</v>
      </c>
      <c r="C22" s="6">
        <v>4024</v>
      </c>
      <c r="D22" s="18">
        <v>42507.321701388886</v>
      </c>
      <c r="E22" s="18">
        <v>42507.327534722222</v>
      </c>
      <c r="F22" s="15" t="s">
        <v>25</v>
      </c>
      <c r="G22" s="15">
        <v>5.8333333363407291E-3</v>
      </c>
      <c r="H22" s="10" t="s">
        <v>786</v>
      </c>
    </row>
    <row r="23" spans="1:8" x14ac:dyDescent="0.25">
      <c r="A23" s="43">
        <v>42509</v>
      </c>
      <c r="B23" s="6" t="s">
        <v>1851</v>
      </c>
      <c r="C23" s="6">
        <v>4009</v>
      </c>
      <c r="D23" s="18">
        <v>42507.390405092592</v>
      </c>
      <c r="E23" s="18">
        <v>42507.411238425928</v>
      </c>
      <c r="F23" s="15" t="s">
        <v>632</v>
      </c>
      <c r="G23" s="15">
        <v>2.4398148147156462E-2</v>
      </c>
      <c r="H23" s="10" t="s">
        <v>1954</v>
      </c>
    </row>
    <row r="24" spans="1:8" x14ac:dyDescent="0.25">
      <c r="A24" s="43">
        <v>42509</v>
      </c>
      <c r="B24" s="6" t="s">
        <v>1866</v>
      </c>
      <c r="C24" s="6">
        <v>4010</v>
      </c>
      <c r="D24" s="18">
        <v>42507.510775462964</v>
      </c>
      <c r="E24" s="18">
        <v>42507.538715277777</v>
      </c>
      <c r="F24" s="15" t="s">
        <v>632</v>
      </c>
      <c r="G24" s="15">
        <v>2.7939814812270924E-2</v>
      </c>
      <c r="H24" s="10" t="s">
        <v>786</v>
      </c>
    </row>
    <row r="25" spans="1:8" x14ac:dyDescent="0.25">
      <c r="A25" s="43">
        <v>42509</v>
      </c>
      <c r="B25" s="6" t="s">
        <v>1869</v>
      </c>
      <c r="C25" s="6">
        <v>4011</v>
      </c>
      <c r="D25" s="18">
        <v>42507.475972222222</v>
      </c>
      <c r="E25" s="18">
        <v>42507.489803240744</v>
      </c>
      <c r="F25" s="15" t="s">
        <v>33</v>
      </c>
      <c r="G25" s="15">
        <v>1.3831018521159422E-2</v>
      </c>
      <c r="H25" s="10" t="s">
        <v>1955</v>
      </c>
    </row>
    <row r="26" spans="1:8" x14ac:dyDescent="0.25">
      <c r="A26" s="43">
        <v>42509</v>
      </c>
      <c r="B26" s="6" t="s">
        <v>1909</v>
      </c>
      <c r="C26" s="6">
        <v>4024</v>
      </c>
      <c r="D26" s="18">
        <v>42507.696145833332</v>
      </c>
      <c r="E26" s="18">
        <v>42507.720509259256</v>
      </c>
      <c r="F26" s="15" t="s">
        <v>25</v>
      </c>
      <c r="G26" s="15">
        <v>3.1863425923802424E-2</v>
      </c>
      <c r="H26" s="10" t="s">
        <v>1952</v>
      </c>
    </row>
    <row r="27" spans="1:8" x14ac:dyDescent="0.25">
      <c r="A27" s="43">
        <v>42509</v>
      </c>
      <c r="B27" s="6" t="s">
        <v>1950</v>
      </c>
      <c r="C27" s="6">
        <v>4012</v>
      </c>
      <c r="D27" s="18">
        <v>42508.055243055554</v>
      </c>
      <c r="E27" s="18">
        <v>42508.086655092593</v>
      </c>
      <c r="F27" s="15" t="s">
        <v>33</v>
      </c>
      <c r="G27" s="15">
        <v>3.1412037038535345E-2</v>
      </c>
      <c r="H27" s="10" t="s">
        <v>1956</v>
      </c>
    </row>
    <row r="28" spans="1:8" x14ac:dyDescent="0.25">
      <c r="A28" s="43">
        <v>42509</v>
      </c>
      <c r="B28" s="6" t="s">
        <v>1793</v>
      </c>
      <c r="C28" s="6">
        <v>4012</v>
      </c>
      <c r="D28" s="18">
        <v>42506.843784722223</v>
      </c>
      <c r="E28" s="18">
        <v>42506.861504629633</v>
      </c>
      <c r="F28" s="15" t="s">
        <v>33</v>
      </c>
      <c r="G28" s="15">
        <v>3.145833333110204E-2</v>
      </c>
      <c r="H28" s="10" t="s">
        <v>1221</v>
      </c>
    </row>
    <row r="29" spans="1:8" x14ac:dyDescent="0.25">
      <c r="A29" s="43">
        <v>42509</v>
      </c>
      <c r="B29" s="6" t="s">
        <v>1795</v>
      </c>
      <c r="C29" s="6">
        <v>4030</v>
      </c>
      <c r="D29" s="18">
        <v>42506.853263888886</v>
      </c>
      <c r="E29" s="18">
        <v>42506.887986111113</v>
      </c>
      <c r="F29" s="15" t="s">
        <v>35</v>
      </c>
      <c r="G29" s="15">
        <v>3.4722222226264421E-2</v>
      </c>
      <c r="H29" s="10" t="s">
        <v>786</v>
      </c>
    </row>
    <row r="30" spans="1:8" x14ac:dyDescent="0.25">
      <c r="A30" s="43">
        <v>42509</v>
      </c>
      <c r="B30" s="6" t="s">
        <v>1799</v>
      </c>
      <c r="C30" s="6">
        <v>4023</v>
      </c>
      <c r="D30" s="18">
        <v>42506.893368055556</v>
      </c>
      <c r="E30" s="18">
        <v>42506.951365740744</v>
      </c>
      <c r="F30" s="15" t="s">
        <v>25</v>
      </c>
      <c r="G30" s="15">
        <v>5.7997685187729076E-2</v>
      </c>
      <c r="H30" s="10" t="s">
        <v>1806</v>
      </c>
    </row>
    <row r="31" spans="1:8" x14ac:dyDescent="0.25">
      <c r="A31" s="43">
        <v>42509</v>
      </c>
      <c r="B31" s="6" t="s">
        <v>1802</v>
      </c>
      <c r="C31" s="6">
        <v>4031</v>
      </c>
      <c r="D31" s="18">
        <v>42506.911226851851</v>
      </c>
      <c r="E31" s="18">
        <v>42506.962164351855</v>
      </c>
      <c r="F31" s="15" t="s">
        <v>32</v>
      </c>
      <c r="G31" s="15">
        <v>5.0937500003783498E-2</v>
      </c>
      <c r="H31" s="10" t="s">
        <v>1807</v>
      </c>
    </row>
    <row r="32" spans="1:8" x14ac:dyDescent="0.25">
      <c r="A32" s="43">
        <v>42509</v>
      </c>
      <c r="B32" s="6" t="s">
        <v>1803</v>
      </c>
      <c r="C32" s="6">
        <v>4044</v>
      </c>
      <c r="D32" s="18">
        <v>42506.962384259263</v>
      </c>
      <c r="E32" s="18">
        <v>42506.999583333331</v>
      </c>
      <c r="F32" s="15" t="s">
        <v>24</v>
      </c>
      <c r="G32" s="15">
        <v>4.0034722216660157E-2</v>
      </c>
      <c r="H32" s="10" t="s">
        <v>1809</v>
      </c>
    </row>
    <row r="33" spans="1:8" x14ac:dyDescent="0.25">
      <c r="A33" s="43">
        <v>42509</v>
      </c>
      <c r="B33" s="6" t="s">
        <v>1804</v>
      </c>
      <c r="C33" s="6">
        <v>4024</v>
      </c>
      <c r="D33" s="18">
        <v>42506.960497685184</v>
      </c>
      <c r="E33" s="18">
        <v>42506.985520833332</v>
      </c>
      <c r="F33" s="15" t="s">
        <v>25</v>
      </c>
      <c r="G33" s="15">
        <v>2.5023148147738539E-2</v>
      </c>
      <c r="H33" s="10" t="s">
        <v>1808</v>
      </c>
    </row>
    <row r="34" spans="1:8" x14ac:dyDescent="0.25">
      <c r="A34" s="43">
        <v>42509</v>
      </c>
      <c r="B34" s="6" t="s">
        <v>1524</v>
      </c>
      <c r="C34" s="6">
        <v>4017</v>
      </c>
      <c r="D34" s="18">
        <v>42505.193749999999</v>
      </c>
      <c r="E34" s="18">
        <v>42505.215312499997</v>
      </c>
      <c r="F34" s="15" t="s">
        <v>36</v>
      </c>
      <c r="G34" s="15">
        <v>2.156249999825377E-2</v>
      </c>
      <c r="H34" s="10" t="s">
        <v>1666</v>
      </c>
    </row>
    <row r="35" spans="1:8" x14ac:dyDescent="0.25">
      <c r="A35" s="43">
        <v>42509</v>
      </c>
      <c r="B35" s="6" t="s">
        <v>1525</v>
      </c>
      <c r="C35" s="6">
        <v>4025</v>
      </c>
      <c r="D35" s="18">
        <v>42505.17491898148</v>
      </c>
      <c r="E35" s="18">
        <v>42505.198506944442</v>
      </c>
      <c r="F35" s="15" t="s">
        <v>26</v>
      </c>
      <c r="G35" s="15">
        <v>2.3587962961755693E-2</v>
      </c>
      <c r="H35" s="10" t="s">
        <v>1667</v>
      </c>
    </row>
    <row r="36" spans="1:8" x14ac:dyDescent="0.25">
      <c r="A36" s="43">
        <v>42509</v>
      </c>
      <c r="B36" s="6" t="s">
        <v>1540</v>
      </c>
      <c r="C36" s="6">
        <v>4030</v>
      </c>
      <c r="D36" s="18">
        <v>42505.286319444444</v>
      </c>
      <c r="E36" s="18">
        <v>42505.305439814816</v>
      </c>
      <c r="F36" s="15" t="s">
        <v>35</v>
      </c>
      <c r="G36" s="15">
        <v>1.9120370372547768E-2</v>
      </c>
      <c r="H36" s="10" t="s">
        <v>786</v>
      </c>
    </row>
    <row r="37" spans="1:8" x14ac:dyDescent="0.25">
      <c r="A37" s="43">
        <v>42509</v>
      </c>
      <c r="B37" s="6" t="s">
        <v>1544</v>
      </c>
      <c r="C37" s="6">
        <v>4039</v>
      </c>
      <c r="D37" s="18">
        <v>42505.323877314811</v>
      </c>
      <c r="E37" s="18">
        <v>42505.340243055558</v>
      </c>
      <c r="F37" s="15" t="s">
        <v>37</v>
      </c>
      <c r="G37" s="15">
        <v>1.6365740746550728E-2</v>
      </c>
      <c r="H37" s="10" t="s">
        <v>1663</v>
      </c>
    </row>
    <row r="38" spans="1:8" x14ac:dyDescent="0.25">
      <c r="A38" s="43">
        <v>42509</v>
      </c>
      <c r="B38" s="6" t="s">
        <v>1619</v>
      </c>
      <c r="C38" s="6">
        <v>4007</v>
      </c>
      <c r="D38" s="18">
        <v>42505.662615740737</v>
      </c>
      <c r="E38" s="18">
        <v>42505.667222222219</v>
      </c>
      <c r="F38" s="15" t="s">
        <v>23</v>
      </c>
      <c r="G38" s="15">
        <v>4.6064814814599231E-3</v>
      </c>
      <c r="H38" s="10" t="s">
        <v>786</v>
      </c>
    </row>
    <row r="39" spans="1:8" x14ac:dyDescent="0.25">
      <c r="A39" s="43">
        <v>42509</v>
      </c>
      <c r="B39" s="6" t="s">
        <v>1628</v>
      </c>
      <c r="C39" s="6">
        <v>4039</v>
      </c>
      <c r="D39" s="18">
        <v>42505.745023148149</v>
      </c>
      <c r="E39" s="18">
        <v>42505.762858796297</v>
      </c>
      <c r="F39" s="15" t="s">
        <v>37</v>
      </c>
      <c r="G39" s="15">
        <v>1.7835648148320615E-2</v>
      </c>
      <c r="H39" s="10" t="s">
        <v>1668</v>
      </c>
    </row>
    <row r="40" spans="1:8" x14ac:dyDescent="0.25">
      <c r="A40" s="43">
        <v>42509</v>
      </c>
      <c r="B40" s="6" t="s">
        <v>1646</v>
      </c>
      <c r="C40" s="6">
        <v>4023</v>
      </c>
      <c r="D40" s="18">
        <v>42505.886261574073</v>
      </c>
      <c r="E40" s="18">
        <v>42505.897847222222</v>
      </c>
      <c r="F40" s="15" t="s">
        <v>25</v>
      </c>
      <c r="G40" s="15">
        <v>1.1585648149775807E-2</v>
      </c>
      <c r="H40" s="10" t="s">
        <v>1664</v>
      </c>
    </row>
    <row r="41" spans="1:8" x14ac:dyDescent="0.25">
      <c r="A41" s="43">
        <v>42509</v>
      </c>
      <c r="B41" s="6" t="s">
        <v>1648</v>
      </c>
      <c r="C41" s="6">
        <v>4015</v>
      </c>
      <c r="D41" s="18">
        <v>42505.889652777776</v>
      </c>
      <c r="E41" s="18">
        <v>42505.901134259257</v>
      </c>
      <c r="F41" s="15" t="s">
        <v>31</v>
      </c>
      <c r="G41" s="15">
        <v>1.1481481480586808E-2</v>
      </c>
      <c r="H41" s="10" t="s">
        <v>1664</v>
      </c>
    </row>
    <row r="42" spans="1:8" x14ac:dyDescent="0.25">
      <c r="A42" s="43">
        <v>42509</v>
      </c>
      <c r="B42" s="6" t="s">
        <v>1649</v>
      </c>
      <c r="C42" s="6">
        <v>4014</v>
      </c>
      <c r="D42" s="18">
        <v>42505.915405092594</v>
      </c>
      <c r="E42" s="18">
        <v>42505.923657407409</v>
      </c>
      <c r="F42" s="15" t="s">
        <v>28</v>
      </c>
      <c r="G42" s="15">
        <v>8.2523148157633841E-3</v>
      </c>
      <c r="H42" s="10" t="s">
        <v>1664</v>
      </c>
    </row>
    <row r="43" spans="1:8" x14ac:dyDescent="0.25">
      <c r="A43" s="43">
        <v>42509</v>
      </c>
      <c r="B43" s="6" t="s">
        <v>1650</v>
      </c>
      <c r="C43" s="6">
        <v>4029</v>
      </c>
      <c r="D43" s="18">
        <v>42505.911053240743</v>
      </c>
      <c r="E43" s="18">
        <v>42505.933472222219</v>
      </c>
      <c r="F43" s="15" t="s">
        <v>35</v>
      </c>
      <c r="G43" s="15">
        <v>2.2418981476221234E-2</v>
      </c>
      <c r="H43" s="10" t="s">
        <v>1664</v>
      </c>
    </row>
    <row r="44" spans="1:8" x14ac:dyDescent="0.25">
      <c r="A44" s="43">
        <v>42509</v>
      </c>
      <c r="B44" s="6" t="s">
        <v>1651</v>
      </c>
      <c r="C44" s="6">
        <v>4007</v>
      </c>
      <c r="D44" s="18">
        <v>42505.930034722223</v>
      </c>
      <c r="E44" s="18">
        <v>42505.930613425924</v>
      </c>
      <c r="F44" s="15" t="s">
        <v>23</v>
      </c>
      <c r="G44" s="15">
        <v>5.7870370073942468E-4</v>
      </c>
      <c r="H44" s="10" t="s">
        <v>1665</v>
      </c>
    </row>
    <row r="45" spans="1:8" x14ac:dyDescent="0.25">
      <c r="A45" s="43">
        <v>42509</v>
      </c>
      <c r="B45" s="6" t="s">
        <v>1401</v>
      </c>
      <c r="C45" s="6">
        <v>4011</v>
      </c>
      <c r="D45" s="18">
        <v>42504.286979166667</v>
      </c>
      <c r="E45" s="18">
        <v>42504.307638888888</v>
      </c>
      <c r="F45" s="15" t="s">
        <v>33</v>
      </c>
      <c r="G45" s="15">
        <v>2.4733796293730848E-2</v>
      </c>
      <c r="H45" s="10" t="s">
        <v>488</v>
      </c>
    </row>
    <row r="46" spans="1:8" x14ac:dyDescent="0.25">
      <c r="A46" s="43">
        <v>42509</v>
      </c>
      <c r="B46" s="6" t="s">
        <v>1423</v>
      </c>
      <c r="C46" s="6">
        <v>4016</v>
      </c>
      <c r="D46" s="18">
        <v>42504.400462962964</v>
      </c>
      <c r="E46" s="18">
        <v>42504.4216087963</v>
      </c>
      <c r="F46" s="15" t="s">
        <v>31</v>
      </c>
      <c r="G46" s="15">
        <v>2.7534722226846498E-2</v>
      </c>
      <c r="H46" s="10" t="s">
        <v>488</v>
      </c>
    </row>
    <row r="47" spans="1:8" x14ac:dyDescent="0.25">
      <c r="A47" s="43">
        <v>42509</v>
      </c>
      <c r="B47" s="6" t="s">
        <v>1226</v>
      </c>
      <c r="C47" s="6">
        <v>4044</v>
      </c>
      <c r="D47" s="18">
        <v>42503.134409722225</v>
      </c>
      <c r="E47" s="18">
        <v>42503.136678240742</v>
      </c>
      <c r="F47" s="15" t="s">
        <v>24</v>
      </c>
      <c r="G47" s="15">
        <v>2.4108796293148771E-2</v>
      </c>
      <c r="H47" s="10" t="s">
        <v>1371</v>
      </c>
    </row>
    <row r="48" spans="1:8" x14ac:dyDescent="0.25">
      <c r="A48" s="43">
        <v>42509</v>
      </c>
      <c r="B48" s="6" t="s">
        <v>1228</v>
      </c>
      <c r="C48" s="6">
        <v>4009</v>
      </c>
      <c r="D48" s="18">
        <v>42503.161261574074</v>
      </c>
      <c r="E48" s="18">
        <v>42503.182766203703</v>
      </c>
      <c r="F48" s="15" t="s">
        <v>632</v>
      </c>
      <c r="G48" s="15">
        <v>2.396990740817273E-2</v>
      </c>
      <c r="H48" s="10" t="s">
        <v>1371</v>
      </c>
    </row>
    <row r="49" spans="1:8" x14ac:dyDescent="0.25">
      <c r="A49" s="43">
        <v>42509</v>
      </c>
      <c r="B49" s="6" t="s">
        <v>1257</v>
      </c>
      <c r="C49" s="6">
        <v>4020</v>
      </c>
      <c r="D49" s="18">
        <v>42503.332800925928</v>
      </c>
      <c r="E49" s="18">
        <v>42503.335115740738</v>
      </c>
      <c r="F49" s="15" t="s">
        <v>29</v>
      </c>
      <c r="G49" s="15">
        <v>2.3148148102336563E-3</v>
      </c>
      <c r="H49" s="10" t="s">
        <v>1372</v>
      </c>
    </row>
    <row r="50" spans="1:8" x14ac:dyDescent="0.25">
      <c r="A50" s="43">
        <v>42509</v>
      </c>
      <c r="B50" s="6" t="s">
        <v>1292</v>
      </c>
      <c r="C50" s="6">
        <v>4015</v>
      </c>
      <c r="D50" s="18">
        <v>42503.547060185185</v>
      </c>
      <c r="E50" s="18">
        <v>42503.574780092589</v>
      </c>
      <c r="F50" s="15" t="s">
        <v>31</v>
      </c>
      <c r="G50" s="15">
        <v>2.7719907404389232E-2</v>
      </c>
      <c r="H50" s="10" t="s">
        <v>1373</v>
      </c>
    </row>
    <row r="51" spans="1:8" x14ac:dyDescent="0.25">
      <c r="A51" s="43">
        <v>42509</v>
      </c>
      <c r="B51" s="6" t="s">
        <v>1306</v>
      </c>
      <c r="C51" s="6">
        <v>4015</v>
      </c>
      <c r="D51" s="18">
        <v>42503.617905092593</v>
      </c>
      <c r="E51" s="18">
        <v>42503.647777777776</v>
      </c>
      <c r="F51" s="15" t="s">
        <v>31</v>
      </c>
      <c r="G51" s="15">
        <v>2.9872685183363501E-2</v>
      </c>
      <c r="H51" s="10" t="s">
        <v>488</v>
      </c>
    </row>
    <row r="52" spans="1:8" x14ac:dyDescent="0.25">
      <c r="A52" s="43">
        <v>42509</v>
      </c>
      <c r="B52" s="6" t="s">
        <v>1312</v>
      </c>
      <c r="C52" s="6">
        <v>4037</v>
      </c>
      <c r="D52" s="18">
        <v>42503.645972222221</v>
      </c>
      <c r="E52" s="18">
        <v>42503.672210648147</v>
      </c>
      <c r="F52" s="15" t="s">
        <v>27</v>
      </c>
      <c r="G52" s="15">
        <v>3.3518518517666962E-2</v>
      </c>
      <c r="H52" s="10" t="s">
        <v>1374</v>
      </c>
    </row>
    <row r="53" spans="1:8" x14ac:dyDescent="0.25">
      <c r="A53" s="43">
        <v>42509</v>
      </c>
      <c r="B53" s="6" t="s">
        <v>1313</v>
      </c>
      <c r="C53" s="6">
        <v>4020</v>
      </c>
      <c r="D53" s="18">
        <v>42503.621759259258</v>
      </c>
      <c r="E53" s="18">
        <v>42503.636805555558</v>
      </c>
      <c r="F53" s="15" t="s">
        <v>29</v>
      </c>
      <c r="G53" s="15">
        <v>3.1828703708015382E-2</v>
      </c>
      <c r="H53" s="10" t="s">
        <v>1374</v>
      </c>
    </row>
    <row r="54" spans="1:8" x14ac:dyDescent="0.25">
      <c r="A54" s="43">
        <v>42509</v>
      </c>
      <c r="B54" s="6" t="s">
        <v>1320</v>
      </c>
      <c r="C54" s="6">
        <v>4015</v>
      </c>
      <c r="D54" s="18">
        <v>42503.692384259259</v>
      </c>
      <c r="E54" s="18">
        <v>42503.721168981479</v>
      </c>
      <c r="F54" s="15" t="s">
        <v>31</v>
      </c>
      <c r="G54" s="15">
        <v>2.8784722220734693E-2</v>
      </c>
      <c r="H54" s="10" t="s">
        <v>1373</v>
      </c>
    </row>
    <row r="55" spans="1:8" x14ac:dyDescent="0.25">
      <c r="A55" s="43">
        <v>42509</v>
      </c>
      <c r="B55" s="6" t="s">
        <v>1326</v>
      </c>
      <c r="C55" s="6">
        <v>4037</v>
      </c>
      <c r="D55" s="18">
        <v>42503.735046296293</v>
      </c>
      <c r="E55" s="18">
        <v>42503.755925925929</v>
      </c>
      <c r="F55" s="15" t="s">
        <v>27</v>
      </c>
      <c r="G55" s="15">
        <v>2.733796297252411E-2</v>
      </c>
      <c r="H55" s="10" t="s">
        <v>1375</v>
      </c>
    </row>
    <row r="56" spans="1:8" x14ac:dyDescent="0.25">
      <c r="A56" s="43">
        <v>42509</v>
      </c>
      <c r="B56" s="6" t="s">
        <v>1334</v>
      </c>
      <c r="C56" s="6">
        <v>4015</v>
      </c>
      <c r="D56" s="18">
        <v>42503.766319444447</v>
      </c>
      <c r="E56" s="18">
        <v>42503.792905092596</v>
      </c>
      <c r="F56" s="15" t="s">
        <v>31</v>
      </c>
      <c r="G56" s="15">
        <v>2.658564814919373E-2</v>
      </c>
      <c r="H56" s="10" t="s">
        <v>1373</v>
      </c>
    </row>
    <row r="57" spans="1:8" x14ac:dyDescent="0.25">
      <c r="A57" s="43">
        <v>42509</v>
      </c>
      <c r="B57" s="6" t="s">
        <v>1336</v>
      </c>
      <c r="C57" s="6">
        <v>4010</v>
      </c>
      <c r="D57" s="18">
        <v>42503.79420138889</v>
      </c>
      <c r="E57" s="18">
        <v>42503.814780092594</v>
      </c>
      <c r="F57" s="15" t="s">
        <v>632</v>
      </c>
      <c r="G57" s="15">
        <v>2.9872685190639459E-2</v>
      </c>
      <c r="H57" s="10" t="s">
        <v>1376</v>
      </c>
    </row>
    <row r="58" spans="1:8" x14ac:dyDescent="0.25">
      <c r="A58" s="43">
        <v>42509</v>
      </c>
      <c r="B58" s="6" t="s">
        <v>1344</v>
      </c>
      <c r="C58" s="6">
        <v>4043</v>
      </c>
      <c r="D58" s="18">
        <v>42503.843738425923</v>
      </c>
      <c r="E58" s="18">
        <v>42503.860949074071</v>
      </c>
      <c r="F58" s="15" t="s">
        <v>24</v>
      </c>
      <c r="G58" s="15">
        <v>3.0752314814890269E-2</v>
      </c>
      <c r="H58" s="10" t="s">
        <v>1376</v>
      </c>
    </row>
    <row r="59" spans="1:8" x14ac:dyDescent="0.25">
      <c r="A59" s="43">
        <v>42509</v>
      </c>
      <c r="B59" s="6" t="s">
        <v>1345</v>
      </c>
      <c r="C59" s="6">
        <v>4009</v>
      </c>
      <c r="D59" s="18">
        <v>42503.81695601852</v>
      </c>
      <c r="E59" s="18">
        <v>42503.841145833336</v>
      </c>
      <c r="F59" s="15" t="s">
        <v>632</v>
      </c>
      <c r="G59" s="15">
        <v>2.4189814816054422E-2</v>
      </c>
      <c r="H59" s="10" t="s">
        <v>1376</v>
      </c>
    </row>
    <row r="60" spans="1:8" x14ac:dyDescent="0.25">
      <c r="A60" s="43">
        <v>42509</v>
      </c>
      <c r="B60" s="6" t="s">
        <v>1346</v>
      </c>
      <c r="C60" s="6">
        <v>4010</v>
      </c>
      <c r="D60" s="18">
        <v>42503.91300925926</v>
      </c>
      <c r="E60" s="18">
        <v>42503.914525462962</v>
      </c>
      <c r="F60" s="15" t="s">
        <v>632</v>
      </c>
      <c r="G60" s="15">
        <v>1.5162037016125396E-3</v>
      </c>
      <c r="H60" s="10" t="s">
        <v>786</v>
      </c>
    </row>
    <row r="61" spans="1:8" x14ac:dyDescent="0.25">
      <c r="A61" s="43">
        <v>42509</v>
      </c>
      <c r="B61" s="6" t="s">
        <v>1347</v>
      </c>
      <c r="C61" s="6">
        <v>4038</v>
      </c>
      <c r="D61" s="18">
        <v>42503.82775462963</v>
      </c>
      <c r="E61" s="18">
        <v>42503.853842592594</v>
      </c>
      <c r="F61" s="15" t="s">
        <v>27</v>
      </c>
      <c r="G61" s="15">
        <v>2.6087962964083999E-2</v>
      </c>
      <c r="H61" s="10" t="s">
        <v>1376</v>
      </c>
    </row>
    <row r="62" spans="1:8" x14ac:dyDescent="0.25">
      <c r="A62" s="43">
        <v>42509</v>
      </c>
      <c r="B62" s="6" t="s">
        <v>1361</v>
      </c>
      <c r="C62" s="6">
        <v>4014</v>
      </c>
      <c r="D62" s="18">
        <v>42503.969386574077</v>
      </c>
      <c r="E62" s="18">
        <v>42503.979386574072</v>
      </c>
      <c r="F62" s="15" t="s">
        <v>28</v>
      </c>
      <c r="G62" s="15">
        <v>9.9999999947613105E-3</v>
      </c>
      <c r="H62" s="10" t="s">
        <v>1377</v>
      </c>
    </row>
  </sheetData>
  <conditionalFormatting sqref="D2:H13">
    <cfRule type="expression" dxfId="118" priority="114">
      <formula>#REF!&gt;#REF!</formula>
    </cfRule>
    <cfRule type="expression" dxfId="117" priority="115">
      <formula>#REF!&gt;0</formula>
    </cfRule>
    <cfRule type="expression" dxfId="116" priority="116">
      <formula>#REF!&gt;0</formula>
    </cfRule>
  </conditionalFormatting>
  <conditionalFormatting sqref="B2:H13">
    <cfRule type="expression" dxfId="115" priority="113">
      <formula>NOT(ISBLANK($G2))</formula>
    </cfRule>
  </conditionalFormatting>
  <conditionalFormatting sqref="B12:C12 B4:C4 B2:C2">
    <cfRule type="expression" dxfId="114" priority="117">
      <formula>$P5&gt;0</formula>
    </cfRule>
    <cfRule type="expression" dxfId="113" priority="118">
      <formula>$O5&gt;0</formula>
    </cfRule>
  </conditionalFormatting>
  <conditionalFormatting sqref="B3:C3">
    <cfRule type="expression" dxfId="111" priority="110">
      <formula>#REF!&gt;0</formula>
    </cfRule>
    <cfRule type="expression" dxfId="110" priority="111">
      <formula>#REF!&gt;0</formula>
    </cfRule>
  </conditionalFormatting>
  <conditionalFormatting sqref="B5:C10">
    <cfRule type="expression" dxfId="108" priority="107">
      <formula>$P7&gt;0</formula>
    </cfRule>
    <cfRule type="expression" dxfId="107" priority="108">
      <formula>$O7&gt;0</formula>
    </cfRule>
  </conditionalFormatting>
  <conditionalFormatting sqref="B11:C11">
    <cfRule type="expression" dxfId="105" priority="104">
      <formula>$P15&gt;0</formula>
    </cfRule>
    <cfRule type="expression" dxfId="104" priority="105">
      <formula>$O15&gt;0</formula>
    </cfRule>
  </conditionalFormatting>
  <conditionalFormatting sqref="B13:C13">
    <cfRule type="expression" dxfId="101" priority="100">
      <formula>$P19&gt;0</formula>
    </cfRule>
    <cfRule type="expression" dxfId="100" priority="101">
      <formula>$O19&gt;0</formula>
    </cfRule>
  </conditionalFormatting>
  <conditionalFormatting sqref="D14:H19">
    <cfRule type="expression" dxfId="98" priority="94">
      <formula>#REF!&gt;#REF!</formula>
    </cfRule>
    <cfRule type="expression" dxfId="97" priority="95">
      <formula>#REF!&gt;0</formula>
    </cfRule>
    <cfRule type="expression" dxfId="96" priority="96">
      <formula>#REF!&gt;0</formula>
    </cfRule>
  </conditionalFormatting>
  <conditionalFormatting sqref="B14:H19">
    <cfRule type="expression" dxfId="95" priority="93">
      <formula>NOT(ISBLANK($G14))</formula>
    </cfRule>
  </conditionalFormatting>
  <conditionalFormatting sqref="B14:C14">
    <cfRule type="expression" dxfId="94" priority="97">
      <formula>$P15&gt;0</formula>
    </cfRule>
    <cfRule type="expression" dxfId="93" priority="98">
      <formula>$O15&gt;0</formula>
    </cfRule>
  </conditionalFormatting>
  <conditionalFormatting sqref="B15:C15">
    <cfRule type="expression" dxfId="91" priority="90">
      <formula>#REF!&gt;0</formula>
    </cfRule>
    <cfRule type="expression" dxfId="90" priority="91">
      <formula>#REF!&gt;0</formula>
    </cfRule>
  </conditionalFormatting>
  <conditionalFormatting sqref="B19:C19 B16:C17">
    <cfRule type="expression" dxfId="88" priority="87">
      <formula>$P18&gt;0</formula>
    </cfRule>
    <cfRule type="expression" dxfId="87" priority="88">
      <formula>$O18&gt;0</formula>
    </cfRule>
  </conditionalFormatting>
  <conditionalFormatting sqref="B18:C18">
    <cfRule type="expression" dxfId="85" priority="84">
      <formula>$P21&gt;0</formula>
    </cfRule>
    <cfRule type="expression" dxfId="84" priority="85">
      <formula>$O21&gt;0</formula>
    </cfRule>
  </conditionalFormatting>
  <conditionalFormatting sqref="D20:H27">
    <cfRule type="expression" dxfId="82" priority="81">
      <formula>#REF!&gt;#REF!</formula>
    </cfRule>
    <cfRule type="expression" dxfId="81" priority="82">
      <formula>#REF!&gt;0</formula>
    </cfRule>
    <cfRule type="expression" dxfId="80" priority="83">
      <formula>#REF!&gt;0</formula>
    </cfRule>
  </conditionalFormatting>
  <conditionalFormatting sqref="B20:C21">
    <cfRule type="expression" dxfId="79" priority="79">
      <formula>$P20&gt;0</formula>
    </cfRule>
    <cfRule type="expression" dxfId="78" priority="80">
      <formula>$O20&gt;0</formula>
    </cfRule>
  </conditionalFormatting>
  <conditionalFormatting sqref="B20:H27">
    <cfRule type="expression" dxfId="77" priority="77">
      <formula>NOT(ISBLANK($G20))</formula>
    </cfRule>
  </conditionalFormatting>
  <conditionalFormatting sqref="B24:C25 B22:C22">
    <cfRule type="expression" dxfId="75" priority="74">
      <formula>$P25&gt;0</formula>
    </cfRule>
    <cfRule type="expression" dxfId="74" priority="75">
      <formula>$O25&gt;0</formula>
    </cfRule>
  </conditionalFormatting>
  <conditionalFormatting sqref="B26:C26 B23:C23">
    <cfRule type="expression" dxfId="72" priority="71">
      <formula>$P25&gt;0</formula>
    </cfRule>
    <cfRule type="expression" dxfId="71" priority="72">
      <formula>$O25&gt;0</formula>
    </cfRule>
  </conditionalFormatting>
  <conditionalFormatting sqref="B27:C27">
    <cfRule type="expression" dxfId="69" priority="68">
      <formula>$P37&gt;0</formula>
    </cfRule>
    <cfRule type="expression" dxfId="68" priority="69">
      <formula>$O37&gt;0</formula>
    </cfRule>
  </conditionalFormatting>
  <conditionalFormatting sqref="D28:H33">
    <cfRule type="expression" dxfId="66" priority="62">
      <formula>#REF!&gt;#REF!</formula>
    </cfRule>
    <cfRule type="expression" dxfId="65" priority="63">
      <formula>#REF!&gt;0</formula>
    </cfRule>
    <cfRule type="expression" dxfId="64" priority="64">
      <formula>#REF!&gt;0</formula>
    </cfRule>
  </conditionalFormatting>
  <conditionalFormatting sqref="B28:H33">
    <cfRule type="expression" dxfId="63" priority="61">
      <formula>NOT(ISBLANK($G28))</formula>
    </cfRule>
  </conditionalFormatting>
  <conditionalFormatting sqref="B28:C28">
    <cfRule type="expression" dxfId="62" priority="65">
      <formula>$P31&gt;0</formula>
    </cfRule>
    <cfRule type="expression" dxfId="61" priority="66">
      <formula>$O31&gt;0</formula>
    </cfRule>
  </conditionalFormatting>
  <conditionalFormatting sqref="B29:C29">
    <cfRule type="expression" dxfId="59" priority="58">
      <formula>$P33&gt;0</formula>
    </cfRule>
    <cfRule type="expression" dxfId="58" priority="59">
      <formula>$O33&gt;0</formula>
    </cfRule>
  </conditionalFormatting>
  <conditionalFormatting sqref="B30:C30">
    <cfRule type="expression" dxfId="56" priority="55">
      <formula>$P36&gt;0</formula>
    </cfRule>
    <cfRule type="expression" dxfId="55" priority="56">
      <formula>$O36&gt;0</formula>
    </cfRule>
  </conditionalFormatting>
  <conditionalFormatting sqref="B31:C31">
    <cfRule type="expression" dxfId="53" priority="46">
      <formula>$P39&gt;0</formula>
    </cfRule>
    <cfRule type="expression" dxfId="52" priority="47">
      <formula>$O39&gt;0</formula>
    </cfRule>
  </conditionalFormatting>
  <conditionalFormatting sqref="B33:C33">
    <cfRule type="expression" dxfId="51" priority="49">
      <formula>$P43&gt;0</formula>
    </cfRule>
    <cfRule type="expression" dxfId="50" priority="50">
      <formula>$O43&gt;0</formula>
    </cfRule>
  </conditionalFormatting>
  <conditionalFormatting sqref="B32:C32">
    <cfRule type="expression" dxfId="49" priority="52">
      <formula>$P41&gt;0</formula>
    </cfRule>
    <cfRule type="expression" dxfId="48" priority="53">
      <formula>$O41&gt;0</formula>
    </cfRule>
  </conditionalFormatting>
  <conditionalFormatting sqref="D34:H44">
    <cfRule type="expression" dxfId="44" priority="40">
      <formula>#REF!&gt;#REF!</formula>
    </cfRule>
    <cfRule type="expression" dxfId="43" priority="41">
      <formula>#REF!&gt;0</formula>
    </cfRule>
    <cfRule type="expression" dxfId="42" priority="42">
      <formula>#REF!&gt;0</formula>
    </cfRule>
  </conditionalFormatting>
  <conditionalFormatting sqref="B34:C34">
    <cfRule type="expression" dxfId="41" priority="38">
      <formula>$P34&gt;0</formula>
    </cfRule>
    <cfRule type="expression" dxfId="40" priority="39">
      <formula>$O34&gt;0</formula>
    </cfRule>
  </conditionalFormatting>
  <conditionalFormatting sqref="B34:H44">
    <cfRule type="expression" dxfId="39" priority="36">
      <formula>NOT(ISBLANK($G34))</formula>
    </cfRule>
  </conditionalFormatting>
  <conditionalFormatting sqref="B35:C37">
    <cfRule type="expression" dxfId="38" priority="43">
      <formula>$P37&gt;0</formula>
    </cfRule>
    <cfRule type="expression" dxfId="37" priority="44">
      <formula>$O37&gt;0</formula>
    </cfRule>
  </conditionalFormatting>
  <conditionalFormatting sqref="B38:C39">
    <cfRule type="expression" dxfId="34" priority="33">
      <formula>$P41&gt;0</formula>
    </cfRule>
    <cfRule type="expression" dxfId="33" priority="34">
      <formula>$O41&gt;0</formula>
    </cfRule>
  </conditionalFormatting>
  <conditionalFormatting sqref="B40:C40">
    <cfRule type="expression" dxfId="31" priority="30">
      <formula>$P44&gt;0</formula>
    </cfRule>
    <cfRule type="expression" dxfId="30" priority="31">
      <formula>$O44&gt;0</formula>
    </cfRule>
  </conditionalFormatting>
  <conditionalFormatting sqref="B41:C42">
    <cfRule type="expression" dxfId="28" priority="21">
      <formula>$P48&gt;0</formula>
    </cfRule>
    <cfRule type="expression" dxfId="27" priority="22">
      <formula>$O48&gt;0</formula>
    </cfRule>
  </conditionalFormatting>
  <conditionalFormatting sqref="B43:C43">
    <cfRule type="expression" dxfId="26" priority="24">
      <formula>$P51&gt;0</formula>
    </cfRule>
    <cfRule type="expression" dxfId="25" priority="25">
      <formula>$O51&gt;0</formula>
    </cfRule>
  </conditionalFormatting>
  <conditionalFormatting sqref="B44:C44">
    <cfRule type="expression" dxfId="24" priority="27">
      <formula>$P53&gt;0</formula>
    </cfRule>
    <cfRule type="expression" dxfId="23" priority="28">
      <formula>$O53&gt;0</formula>
    </cfRule>
  </conditionalFormatting>
  <conditionalFormatting sqref="D45:H46">
    <cfRule type="expression" dxfId="19" priority="18">
      <formula>#REF!&gt;#REF!</formula>
    </cfRule>
    <cfRule type="expression" dxfId="18" priority="19">
      <formula>#REF!&gt;0</formula>
    </cfRule>
    <cfRule type="expression" dxfId="17" priority="20">
      <formula>#REF!&gt;0</formula>
    </cfRule>
  </conditionalFormatting>
  <conditionalFormatting sqref="B45:C46">
    <cfRule type="expression" dxfId="16" priority="16">
      <formula>$P45&gt;0</formula>
    </cfRule>
    <cfRule type="expression" dxfId="15" priority="17">
      <formula>$O45&gt;0</formula>
    </cfRule>
  </conditionalFormatting>
  <conditionalFormatting sqref="B45:H46">
    <cfRule type="expression" dxfId="14" priority="14">
      <formula>NOT(ISBLANK($G45))</formula>
    </cfRule>
  </conditionalFormatting>
  <conditionalFormatting sqref="D47:H62">
    <cfRule type="expression" dxfId="12" priority="8">
      <formula>#REF!&gt;#REF!</formula>
    </cfRule>
    <cfRule type="expression" dxfId="11" priority="9">
      <formula>#REF!&gt;0</formula>
    </cfRule>
    <cfRule type="expression" dxfId="10" priority="10">
      <formula>#REF!&gt;0</formula>
    </cfRule>
  </conditionalFormatting>
  <conditionalFormatting sqref="B47:H62">
    <cfRule type="expression" dxfId="9" priority="7">
      <formula>NOT(ISBLANK($G47))</formula>
    </cfRule>
  </conditionalFormatting>
  <conditionalFormatting sqref="B57:C58 B55:C55 B52:C53 B47:C48">
    <cfRule type="expression" dxfId="8" priority="11">
      <formula>$P48&gt;0</formula>
    </cfRule>
    <cfRule type="expression" dxfId="7" priority="12">
      <formula>$O48&gt;0</formula>
    </cfRule>
  </conditionalFormatting>
  <conditionalFormatting sqref="B61:C62 B56:C56 B54:C54 B49:C51">
    <cfRule type="expression" dxfId="5" priority="4">
      <formula>$P51&gt;0</formula>
    </cfRule>
    <cfRule type="expression" dxfId="4" priority="5">
      <formula>$O51&gt;0</formula>
    </cfRule>
  </conditionalFormatting>
  <conditionalFormatting sqref="B59:C60">
    <cfRule type="expression" dxfId="2" priority="1">
      <formula>#REF!&gt;0</formula>
    </cfRule>
    <cfRule type="expression" dxfId="1" priority="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9" id="{6D834939-5ACC-4335-915B-603C97998384}">
            <xm:f>$N5&gt;'[Train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B4:C4 B2:C2</xm:sqref>
        </x14:conditionalFormatting>
        <x14:conditionalFormatting xmlns:xm="http://schemas.microsoft.com/office/excel/2006/main">
          <x14:cfRule type="expression" priority="112" id="{A1D29D66-FA61-4045-8E65-139AD54C4F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B3:C3</xm:sqref>
        </x14:conditionalFormatting>
        <x14:conditionalFormatting xmlns:xm="http://schemas.microsoft.com/office/excel/2006/main">
          <x14:cfRule type="expression" priority="109" id="{AE096304-C1A0-4ED4-A985-6F7B69A7B5FA}">
            <xm:f>$N7&gt;'[Train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B5:C10</xm:sqref>
        </x14:conditionalFormatting>
        <x14:conditionalFormatting xmlns:xm="http://schemas.microsoft.com/office/excel/2006/main">
          <x14:cfRule type="expression" priority="106" id="{703CFDAB-9DF7-422A-AEE6-712F85EEA7D8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B11:C11</xm:sqref>
        </x14:conditionalFormatting>
        <x14:conditionalFormatting xmlns:xm="http://schemas.microsoft.com/office/excel/2006/main">
          <x14:cfRule type="expression" priority="103" id="{F1F5798F-5D4D-46A3-8206-D070F95AE8B2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B12:C12</xm:sqref>
        </x14:conditionalFormatting>
        <x14:conditionalFormatting xmlns:xm="http://schemas.microsoft.com/office/excel/2006/main">
          <x14:cfRule type="expression" priority="102" id="{008E9385-4EFE-47B5-A6D6-BEF8DC7DE1B3}">
            <xm:f>$N19&gt;'[Train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B13:C13</xm:sqref>
        </x14:conditionalFormatting>
        <x14:conditionalFormatting xmlns:xm="http://schemas.microsoft.com/office/excel/2006/main">
          <x14:cfRule type="expression" priority="99" id="{271E5666-C04F-4DE7-AB0A-87C8E254A10E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B14:C14</xm:sqref>
        </x14:conditionalFormatting>
        <x14:conditionalFormatting xmlns:xm="http://schemas.microsoft.com/office/excel/2006/main">
          <x14:cfRule type="expression" priority="92" id="{16831C03-A8DF-493C-A418-8AC4330E4B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B15:C15</xm:sqref>
        </x14:conditionalFormatting>
        <x14:conditionalFormatting xmlns:xm="http://schemas.microsoft.com/office/excel/2006/main">
          <x14:cfRule type="expression" priority="89" id="{1701B379-5BFF-4A58-A9BF-F5D202E2F4DB}">
            <xm:f>$N18&gt;'[Train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B19:C19 B16:C17</xm:sqref>
        </x14:conditionalFormatting>
        <x14:conditionalFormatting xmlns:xm="http://schemas.microsoft.com/office/excel/2006/main">
          <x14:cfRule type="expression" priority="86" id="{900BF649-B395-426D-BE67-59DDE1AE3F33}">
            <xm:f>$N21&gt;'[Train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B18:C18</xm:sqref>
        </x14:conditionalFormatting>
        <x14:conditionalFormatting xmlns:xm="http://schemas.microsoft.com/office/excel/2006/main">
          <x14:cfRule type="expression" priority="78" id="{5A41F6EE-08FF-49FF-B94C-2F5EED32E27E}">
            <xm:f>$N20&gt;'[Train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B20:C21</xm:sqref>
        </x14:conditionalFormatting>
        <x14:conditionalFormatting xmlns:xm="http://schemas.microsoft.com/office/excel/2006/main">
          <x14:cfRule type="expression" priority="76" id="{91699587-00BD-4B7E-9CDE-6579E7492C89}">
            <xm:f>$N25&gt;'[Train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B24:C25 B22:C22</xm:sqref>
        </x14:conditionalFormatting>
        <x14:conditionalFormatting xmlns:xm="http://schemas.microsoft.com/office/excel/2006/main">
          <x14:cfRule type="expression" priority="73" id="{75D217C5-BEEC-40BC-93ED-2F15D6725DB8}">
            <xm:f>$N25&gt;'[Train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B26:C26 B23:C23</xm:sqref>
        </x14:conditionalFormatting>
        <x14:conditionalFormatting xmlns:xm="http://schemas.microsoft.com/office/excel/2006/main">
          <x14:cfRule type="expression" priority="70" id="{6EB3390A-D28B-4D26-B611-2F8C72B4C435}">
            <xm:f>$N37&gt;'[Train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B27:C27</xm:sqref>
        </x14:conditionalFormatting>
        <x14:conditionalFormatting xmlns:xm="http://schemas.microsoft.com/office/excel/2006/main">
          <x14:cfRule type="expression" priority="67" id="{F6C58E03-E011-49BA-936C-3BBBF89C8942}">
            <xm:f>$N31&gt;'[Train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B28:C28</xm:sqref>
        </x14:conditionalFormatting>
        <x14:conditionalFormatting xmlns:xm="http://schemas.microsoft.com/office/excel/2006/main">
          <x14:cfRule type="expression" priority="60" id="{CEBFF83A-33A2-4BC9-A4EC-E58322DA2A02}">
            <xm:f>$N33&gt;'[Train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B29:C29</xm:sqref>
        </x14:conditionalFormatting>
        <x14:conditionalFormatting xmlns:xm="http://schemas.microsoft.com/office/excel/2006/main">
          <x14:cfRule type="expression" priority="57" id="{ADCB8F49-6041-4BE2-A79D-60C79C584A1D}">
            <xm:f>$N36&gt;'[Train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B30:C30</xm:sqref>
        </x14:conditionalFormatting>
        <x14:conditionalFormatting xmlns:xm="http://schemas.microsoft.com/office/excel/2006/main">
          <x14:cfRule type="expression" priority="48" id="{97B3FE13-71F1-43F8-A392-96B7EFDA9939}">
            <xm:f>$N39&gt;'[Train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B31:C31</xm:sqref>
        </x14:conditionalFormatting>
        <x14:conditionalFormatting xmlns:xm="http://schemas.microsoft.com/office/excel/2006/main">
          <x14:cfRule type="expression" priority="51" id="{E317F337-5D87-4C5C-9185-FB8B1EC39E8E}">
            <xm:f>$N43&gt;'[Train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B33:C33</xm:sqref>
        </x14:conditionalFormatting>
        <x14:conditionalFormatting xmlns:xm="http://schemas.microsoft.com/office/excel/2006/main">
          <x14:cfRule type="expression" priority="54" id="{8B338D2C-2818-4A03-BFBE-4B3491B5C07A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B32:C32</xm:sqref>
        </x14:conditionalFormatting>
        <x14:conditionalFormatting xmlns:xm="http://schemas.microsoft.com/office/excel/2006/main">
          <x14:cfRule type="expression" priority="37" id="{AEBE4258-34A2-4D5A-92CE-6A7E9FA4393F}">
            <xm:f>$N34&gt;'[Train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B34:C34</xm:sqref>
        </x14:conditionalFormatting>
        <x14:conditionalFormatting xmlns:xm="http://schemas.microsoft.com/office/excel/2006/main">
          <x14:cfRule type="expression" priority="45" id="{215A9D6A-606E-424B-BFF7-78EA5A216C39}">
            <xm:f>$N37&gt;'[Train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B35:C37</xm:sqref>
        </x14:conditionalFormatting>
        <x14:conditionalFormatting xmlns:xm="http://schemas.microsoft.com/office/excel/2006/main">
          <x14:cfRule type="expression" priority="35" id="{2D6094D2-1680-4AF4-9D2A-27B4B9874C63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B38:C39</xm:sqref>
        </x14:conditionalFormatting>
        <x14:conditionalFormatting xmlns:xm="http://schemas.microsoft.com/office/excel/2006/main">
          <x14:cfRule type="expression" priority="32" id="{CB4A03E0-760B-4A25-BCED-F662104B5203}">
            <xm:f>$N44&gt;'[Train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B40:C40</xm:sqref>
        </x14:conditionalFormatting>
        <x14:conditionalFormatting xmlns:xm="http://schemas.microsoft.com/office/excel/2006/main">
          <x14:cfRule type="expression" priority="23" id="{6D0A5EF3-8556-432A-A485-AF6B50779CD6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B41:C42</xm:sqref>
        </x14:conditionalFormatting>
        <x14:conditionalFormatting xmlns:xm="http://schemas.microsoft.com/office/excel/2006/main">
          <x14:cfRule type="expression" priority="26" id="{937DCB10-24D3-4C16-A0D1-2CA8CC4F47F8}">
            <xm:f>$N51&gt;'[Train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B43:C43</xm:sqref>
        </x14:conditionalFormatting>
        <x14:conditionalFormatting xmlns:xm="http://schemas.microsoft.com/office/excel/2006/main">
          <x14:cfRule type="expression" priority="29" id="{3E92C6AB-09EF-439C-BC2B-F256EACF106A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B44:C44</xm:sqref>
        </x14:conditionalFormatting>
        <x14:conditionalFormatting xmlns:xm="http://schemas.microsoft.com/office/excel/2006/main">
          <x14:cfRule type="expression" priority="15" id="{65C7707D-BB8A-4605-99AE-950A949441A2}">
            <xm:f>$N45&gt;'[Train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B45:C46</xm:sqref>
        </x14:conditionalFormatting>
        <x14:conditionalFormatting xmlns:xm="http://schemas.microsoft.com/office/excel/2006/main">
          <x14:cfRule type="expression" priority="13" id="{0ED8B4B2-43BE-431F-84BD-A32069232CE6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B57:C58 B55:C55 B52:C53 B47:C48</xm:sqref>
        </x14:conditionalFormatting>
        <x14:conditionalFormatting xmlns:xm="http://schemas.microsoft.com/office/excel/2006/main">
          <x14:cfRule type="expression" priority="6" id="{B714F964-1B2B-42C9-8975-13AFE9DF32A2}">
            <xm:f>$N51&gt;'[Train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B61:C62 B56:C56 B54:C54 B49:C51</xm:sqref>
        </x14:conditionalFormatting>
        <x14:conditionalFormatting xmlns:xm="http://schemas.microsoft.com/office/excel/2006/main">
          <x14:cfRule type="expression" priority="3" id="{C8C20851-B867-4547-8A44-C860AAD1824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B59:C60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0"/>
  <sheetViews>
    <sheetView workbookViewId="0"/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x14ac:dyDescent="0.25">
      <c r="B2" s="48" t="s">
        <v>2236</v>
      </c>
      <c r="C2" s="49"/>
    </row>
    <row r="3" spans="2:3" x14ac:dyDescent="0.25">
      <c r="B3" s="50" t="s">
        <v>20</v>
      </c>
      <c r="C3" s="51">
        <f>'2016-05-06 Train Runs'!K6</f>
        <v>146</v>
      </c>
    </row>
    <row r="4" spans="2:3" x14ac:dyDescent="0.25">
      <c r="B4" s="50" t="s">
        <v>21</v>
      </c>
      <c r="C4" s="51">
        <f>'2016-05-07 Train Runs'!K6</f>
        <v>141</v>
      </c>
    </row>
    <row r="5" spans="2:3" x14ac:dyDescent="0.25">
      <c r="B5" s="50" t="s">
        <v>22</v>
      </c>
      <c r="C5" s="51">
        <f>'2016-05-08 Train Runs'!K6</f>
        <v>137</v>
      </c>
    </row>
    <row r="6" spans="2:3" x14ac:dyDescent="0.25">
      <c r="B6" s="50" t="s">
        <v>636</v>
      </c>
      <c r="C6" s="52">
        <f>C47</f>
        <v>137</v>
      </c>
    </row>
    <row r="7" spans="2:3" x14ac:dyDescent="0.25">
      <c r="B7" s="50" t="s">
        <v>785</v>
      </c>
      <c r="C7" s="52">
        <f>C55</f>
        <v>133</v>
      </c>
    </row>
    <row r="8" spans="2:3" x14ac:dyDescent="0.25">
      <c r="B8" s="50" t="s">
        <v>1077</v>
      </c>
      <c r="C8" s="52">
        <f>$C$62</f>
        <v>144</v>
      </c>
    </row>
    <row r="9" spans="2:3" x14ac:dyDescent="0.25">
      <c r="B9" s="50" t="s">
        <v>1223</v>
      </c>
      <c r="C9" s="57">
        <f>$C$70</f>
        <v>141</v>
      </c>
    </row>
    <row r="10" spans="2:3" x14ac:dyDescent="0.25">
      <c r="B10" s="50" t="s">
        <v>1669</v>
      </c>
      <c r="C10" s="57">
        <f>C79</f>
        <v>127</v>
      </c>
    </row>
    <row r="11" spans="2:3" x14ac:dyDescent="0.25">
      <c r="B11" s="50" t="s">
        <v>1670</v>
      </c>
      <c r="C11" s="57">
        <f>C87</f>
        <v>143</v>
      </c>
    </row>
    <row r="12" spans="2:3" x14ac:dyDescent="0.25">
      <c r="B12" s="50" t="s">
        <v>1671</v>
      </c>
      <c r="C12" s="57">
        <f>C95</f>
        <v>131</v>
      </c>
    </row>
    <row r="13" spans="2:3" x14ac:dyDescent="0.25">
      <c r="B13" s="50" t="s">
        <v>1672</v>
      </c>
      <c r="C13" s="57">
        <f>C103</f>
        <v>127</v>
      </c>
    </row>
    <row r="14" spans="2:3" x14ac:dyDescent="0.25">
      <c r="B14" s="50" t="s">
        <v>1957</v>
      </c>
      <c r="C14" s="57">
        <f>$C$111</f>
        <v>133</v>
      </c>
    </row>
    <row r="15" spans="2:3" x14ac:dyDescent="0.25">
      <c r="B15" s="50" t="s">
        <v>2095</v>
      </c>
      <c r="C15" s="57">
        <f>$C$119</f>
        <v>127</v>
      </c>
    </row>
    <row r="16" spans="2:3" x14ac:dyDescent="0.25">
      <c r="B16" s="50" t="s">
        <v>2235</v>
      </c>
      <c r="C16" s="57">
        <f>$C$127</f>
        <v>123</v>
      </c>
    </row>
    <row r="17" spans="2:6" ht="15.75" thickBot="1" x14ac:dyDescent="0.3">
      <c r="B17" s="53" t="s">
        <v>14</v>
      </c>
      <c r="C17" s="54">
        <f>SUM(C3:C16)</f>
        <v>1890</v>
      </c>
    </row>
    <row r="19" spans="2:6" ht="15.75" thickBot="1" x14ac:dyDescent="0.3"/>
    <row r="20" spans="2:6" ht="15.75" thickBot="1" x14ac:dyDescent="0.3">
      <c r="B20" s="33">
        <v>42496</v>
      </c>
      <c r="C20" s="40"/>
      <c r="D20" s="70" t="s">
        <v>3</v>
      </c>
      <c r="E20" s="70"/>
      <c r="F20" s="71"/>
    </row>
    <row r="21" spans="2:6" ht="15.75" thickBot="1" x14ac:dyDescent="0.3">
      <c r="B21" s="28"/>
      <c r="C21" s="41" t="s">
        <v>13</v>
      </c>
      <c r="D21" s="41" t="s">
        <v>4</v>
      </c>
      <c r="E21" s="41" t="s">
        <v>5</v>
      </c>
      <c r="F21" s="41" t="s">
        <v>6</v>
      </c>
    </row>
    <row r="22" spans="2:6" x14ac:dyDescent="0.25">
      <c r="B22" s="22" t="s">
        <v>7</v>
      </c>
      <c r="C22" s="36">
        <f>'2016-05-06 Train Runs'!K5</f>
        <v>146</v>
      </c>
      <c r="D22" s="36" t="str">
        <f>'2016-05-06 Train Runs'!L5</f>
        <v>NA</v>
      </c>
      <c r="E22" s="36" t="str">
        <f>'2016-05-06 Train Runs'!M5</f>
        <v>NA</v>
      </c>
      <c r="F22" s="36" t="str">
        <f>'2016-05-06 Train Runs'!N5</f>
        <v>NA</v>
      </c>
    </row>
    <row r="23" spans="2:6" x14ac:dyDescent="0.25">
      <c r="B23" s="22" t="s">
        <v>15</v>
      </c>
      <c r="C23" s="37">
        <f>'2016-05-06 Train Runs'!K6</f>
        <v>146</v>
      </c>
      <c r="D23" s="37">
        <f>'2016-05-06 Train Runs'!L6</f>
        <v>43.054794521024768</v>
      </c>
      <c r="E23" s="37">
        <f>'2016-05-06 Train Runs'!M6</f>
        <v>35.300000006100163</v>
      </c>
      <c r="F23" s="37">
        <f>'2016-05-06 Train Runs'!N6</f>
        <v>57.366666665766388</v>
      </c>
    </row>
    <row r="24" spans="2:6" x14ac:dyDescent="0.25">
      <c r="B24" s="22" t="s">
        <v>9</v>
      </c>
      <c r="C24" s="31">
        <f>'2016-05-06 Train Runs'!K7</f>
        <v>1</v>
      </c>
      <c r="D24" s="38" t="str">
        <f>'2016-05-06 Train Runs'!L7</f>
        <v>NA</v>
      </c>
      <c r="E24" s="38" t="str">
        <f>'2016-05-06 Train Runs'!M7</f>
        <v>NA</v>
      </c>
      <c r="F24" s="38" t="str">
        <f>'2016-05-06 Train Runs'!N7</f>
        <v>NA</v>
      </c>
    </row>
    <row r="25" spans="2:6" x14ac:dyDescent="0.25">
      <c r="B25" s="22" t="s">
        <v>16</v>
      </c>
      <c r="C25" s="37">
        <f>'2016-05-06 Train Runs'!K8</f>
        <v>0</v>
      </c>
      <c r="D25" s="37" t="str">
        <f>'2016-05-06 Train Runs'!L8</f>
        <v>NA</v>
      </c>
      <c r="E25" s="37" t="str">
        <f>'2016-05-06 Train Runs'!M8</f>
        <v>NA</v>
      </c>
      <c r="F25" s="37" t="str">
        <f>'2016-05-06 Train Runs'!N8</f>
        <v>NA</v>
      </c>
    </row>
    <row r="26" spans="2:6" ht="15.75" thickBot="1" x14ac:dyDescent="0.3">
      <c r="B26" s="23" t="s">
        <v>17</v>
      </c>
      <c r="C26" s="39">
        <f>'2016-05-06 Train Runs'!K9</f>
        <v>0</v>
      </c>
      <c r="D26" s="39" t="str">
        <f>'2016-05-06 Train Runs'!L9</f>
        <v>NA</v>
      </c>
      <c r="E26" s="39" t="str">
        <f>'2016-05-06 Train Runs'!M9</f>
        <v>NA</v>
      </c>
      <c r="F26" s="39" t="str">
        <f>'2016-05-06 Train Runs'!N9</f>
        <v>NA</v>
      </c>
    </row>
    <row r="27" spans="2:6" ht="15.75" thickBot="1" x14ac:dyDescent="0.3"/>
    <row r="28" spans="2:6" ht="15.75" thickBot="1" x14ac:dyDescent="0.3">
      <c r="B28" s="33">
        <v>42497</v>
      </c>
      <c r="C28" s="40"/>
      <c r="D28" s="70" t="s">
        <v>3</v>
      </c>
      <c r="E28" s="70"/>
      <c r="F28" s="71"/>
    </row>
    <row r="29" spans="2:6" ht="15.75" thickBot="1" x14ac:dyDescent="0.3">
      <c r="B29" s="28"/>
      <c r="C29" s="41" t="s">
        <v>13</v>
      </c>
      <c r="D29" s="41" t="s">
        <v>4</v>
      </c>
      <c r="E29" s="41" t="s">
        <v>5</v>
      </c>
      <c r="F29" s="41" t="s">
        <v>6</v>
      </c>
    </row>
    <row r="30" spans="2:6" x14ac:dyDescent="0.25">
      <c r="B30" s="22" t="s">
        <v>7</v>
      </c>
      <c r="C30" s="36">
        <f>'2016-05-07 Train Runs'!K5</f>
        <v>147</v>
      </c>
      <c r="D30" s="36" t="str">
        <f>'2016-05-07 Train Runs'!L5</f>
        <v>NA</v>
      </c>
      <c r="E30" s="36" t="str">
        <f>'2016-05-07 Train Runs'!M5</f>
        <v>NA</v>
      </c>
      <c r="F30" s="36" t="str">
        <f>'2016-05-07 Train Runs'!N5</f>
        <v>NA</v>
      </c>
    </row>
    <row r="31" spans="2:6" x14ac:dyDescent="0.25">
      <c r="B31" s="22" t="s">
        <v>15</v>
      </c>
      <c r="C31" s="37">
        <f>'2016-05-07 Train Runs'!K6</f>
        <v>141</v>
      </c>
      <c r="D31" s="37">
        <f>'2016-05-07 Train Runs'!L6</f>
        <v>42.212018140387357</v>
      </c>
      <c r="E31" s="37">
        <f>'2016-05-07 Train Runs'!M6</f>
        <v>35.083333330694586</v>
      </c>
      <c r="F31" s="37">
        <f>'2016-05-07 Train Runs'!N6</f>
        <v>52.933333333348855</v>
      </c>
    </row>
    <row r="32" spans="2:6" x14ac:dyDescent="0.25">
      <c r="B32" s="22" t="s">
        <v>9</v>
      </c>
      <c r="C32" s="31">
        <f>'2016-05-07 Train Runs'!K7</f>
        <v>0.95918367346938771</v>
      </c>
      <c r="D32" s="38" t="str">
        <f>'2016-05-07 Train Runs'!L7</f>
        <v>NA</v>
      </c>
      <c r="E32" s="38" t="str">
        <f>'2016-05-07 Train Runs'!M7</f>
        <v>NA</v>
      </c>
      <c r="F32" s="38" t="str">
        <f>'2016-05-07 Train Runs'!N7</f>
        <v>NA</v>
      </c>
    </row>
    <row r="33" spans="2:6" x14ac:dyDescent="0.25">
      <c r="B33" s="22" t="s">
        <v>16</v>
      </c>
      <c r="C33" s="37">
        <f>'2016-05-07 Train Runs'!K8</f>
        <v>6</v>
      </c>
      <c r="D33" s="37" t="str">
        <f>'2016-05-07 Train Runs'!L8</f>
        <v>NA</v>
      </c>
      <c r="E33" s="37" t="str">
        <f>'2016-05-07 Train Runs'!M8</f>
        <v>NA</v>
      </c>
      <c r="F33" s="37" t="str">
        <f>'2016-05-07 Train Runs'!N8</f>
        <v>NA</v>
      </c>
    </row>
    <row r="34" spans="2:6" ht="15.75" thickBot="1" x14ac:dyDescent="0.3">
      <c r="B34" s="23" t="s">
        <v>17</v>
      </c>
      <c r="C34" s="39">
        <f>'2016-05-07 Train Runs'!K9</f>
        <v>0</v>
      </c>
      <c r="D34" s="39" t="str">
        <f>'2016-05-07 Train Runs'!L9</f>
        <v>NA</v>
      </c>
      <c r="E34" s="39" t="str">
        <f>'2016-05-07 Train Runs'!M9</f>
        <v>NA</v>
      </c>
      <c r="F34" s="39" t="str">
        <f>'2016-05-07 Train Runs'!N9</f>
        <v>NA</v>
      </c>
    </row>
    <row r="35" spans="2:6" ht="15.75" thickBot="1" x14ac:dyDescent="0.3"/>
    <row r="36" spans="2:6" ht="15.75" thickBot="1" x14ac:dyDescent="0.3">
      <c r="B36" s="33">
        <v>42498</v>
      </c>
      <c r="C36" s="40"/>
      <c r="D36" s="70" t="s">
        <v>3</v>
      </c>
      <c r="E36" s="70"/>
      <c r="F36" s="71"/>
    </row>
    <row r="37" spans="2:6" ht="15.75" thickBot="1" x14ac:dyDescent="0.3">
      <c r="B37" s="28"/>
      <c r="C37" s="41" t="s">
        <v>13</v>
      </c>
      <c r="D37" s="41" t="s">
        <v>4</v>
      </c>
      <c r="E37" s="41" t="s">
        <v>5</v>
      </c>
      <c r="F37" s="41" t="s">
        <v>6</v>
      </c>
    </row>
    <row r="38" spans="2:6" x14ac:dyDescent="0.25">
      <c r="B38" s="22" t="s">
        <v>7</v>
      </c>
      <c r="C38" s="36">
        <f>'2016-05-08 Train Runs'!K5</f>
        <v>145</v>
      </c>
      <c r="D38" s="36" t="str">
        <f>'2016-05-08 Train Runs'!L5</f>
        <v>NA</v>
      </c>
      <c r="E38" s="36" t="str">
        <f>'2016-05-08 Train Runs'!M5</f>
        <v>NA</v>
      </c>
      <c r="F38" s="36" t="str">
        <f>'2016-05-08 Train Runs'!N5</f>
        <v>NA</v>
      </c>
    </row>
    <row r="39" spans="2:6" x14ac:dyDescent="0.25">
      <c r="B39" s="22" t="s">
        <v>15</v>
      </c>
      <c r="C39" s="37">
        <f>'2016-05-08 Train Runs'!K6</f>
        <v>137</v>
      </c>
      <c r="D39" s="37">
        <f>'2016-05-08 Train Runs'!L6</f>
        <v>42.282068966026038</v>
      </c>
      <c r="E39" s="37">
        <f>'2016-05-08 Train Runs'!M6</f>
        <v>34.999999998835847</v>
      </c>
      <c r="F39" s="37">
        <f>'2016-05-08 Train Runs'!N6</f>
        <v>57.783333335537463</v>
      </c>
    </row>
    <row r="40" spans="2:6" x14ac:dyDescent="0.25">
      <c r="B40" s="22" t="s">
        <v>9</v>
      </c>
      <c r="C40" s="31">
        <f>'2016-05-08 Train Runs'!K7</f>
        <v>0.94482758620689655</v>
      </c>
      <c r="D40" s="38" t="str">
        <f>'2016-05-08 Train Runs'!L7</f>
        <v>NA</v>
      </c>
      <c r="E40" s="38" t="str">
        <f>'2016-05-08 Train Runs'!M7</f>
        <v>NA</v>
      </c>
      <c r="F40" s="38" t="str">
        <f>'2016-05-08 Train Runs'!N7</f>
        <v>NA</v>
      </c>
    </row>
    <row r="41" spans="2:6" x14ac:dyDescent="0.25">
      <c r="B41" s="22" t="s">
        <v>16</v>
      </c>
      <c r="C41" s="37">
        <f>'2016-05-08 Train Runs'!K8</f>
        <v>8</v>
      </c>
      <c r="D41" s="37" t="str">
        <f>'2016-05-08 Train Runs'!L8</f>
        <v>NA</v>
      </c>
      <c r="E41" s="37" t="str">
        <f>'2016-05-08 Train Runs'!M8</f>
        <v>NA</v>
      </c>
      <c r="F41" s="37" t="str">
        <f>'2016-05-08 Train Runs'!N8</f>
        <v>NA</v>
      </c>
    </row>
    <row r="42" spans="2:6" ht="15.75" thickBot="1" x14ac:dyDescent="0.3">
      <c r="B42" s="23" t="s">
        <v>17</v>
      </c>
      <c r="C42" s="39">
        <f>'2016-05-08 Train Runs'!K9</f>
        <v>0</v>
      </c>
      <c r="D42" s="39" t="str">
        <f>'2016-05-08 Train Runs'!L9</f>
        <v>NA</v>
      </c>
      <c r="E42" s="39" t="str">
        <f>'2016-05-08 Train Runs'!M9</f>
        <v>NA</v>
      </c>
      <c r="F42" s="39" t="str">
        <f>'2016-05-08 Train Runs'!N9</f>
        <v>NA</v>
      </c>
    </row>
    <row r="43" spans="2:6" ht="15.75" thickBot="1" x14ac:dyDescent="0.3"/>
    <row r="44" spans="2:6" ht="15.75" thickBot="1" x14ac:dyDescent="0.3">
      <c r="B44" s="33">
        <v>42499</v>
      </c>
      <c r="C44" s="40"/>
      <c r="D44" s="70" t="s">
        <v>3</v>
      </c>
      <c r="E44" s="70"/>
      <c r="F44" s="71"/>
    </row>
    <row r="45" spans="2:6" ht="15.75" thickBot="1" x14ac:dyDescent="0.3">
      <c r="B45" s="28"/>
      <c r="C45" s="41" t="s">
        <v>13</v>
      </c>
      <c r="D45" s="41" t="s">
        <v>4</v>
      </c>
      <c r="E45" s="41" t="s">
        <v>5</v>
      </c>
      <c r="F45" s="41" t="s">
        <v>6</v>
      </c>
    </row>
    <row r="46" spans="2:6" x14ac:dyDescent="0.25">
      <c r="B46" s="22" t="s">
        <v>7</v>
      </c>
      <c r="C46" s="36">
        <f>'2016-05-09 Train Runs'!K5</f>
        <v>143</v>
      </c>
      <c r="D46" s="36" t="str">
        <f>'2016-05-09 Train Runs'!L5</f>
        <v>NA</v>
      </c>
      <c r="E46" s="36" t="str">
        <f>'2016-05-09 Train Runs'!M5</f>
        <v>NA</v>
      </c>
      <c r="F46" s="36" t="str">
        <f>'2016-05-09 Train Runs'!N5</f>
        <v>NA</v>
      </c>
    </row>
    <row r="47" spans="2:6" x14ac:dyDescent="0.25">
      <c r="B47" s="22" t="s">
        <v>15</v>
      </c>
      <c r="C47" s="37">
        <f>'2016-05-09 Train Runs'!K6</f>
        <v>137</v>
      </c>
      <c r="D47" s="37">
        <f>'2016-05-09 Train Runs'!L6</f>
        <v>42.282068966026038</v>
      </c>
      <c r="E47" s="37">
        <f>'2016-05-09 Train Runs'!M6</f>
        <v>34.999999998835847</v>
      </c>
      <c r="F47" s="37">
        <f>'2016-05-09 Train Runs'!N6</f>
        <v>57.783333335537463</v>
      </c>
    </row>
    <row r="48" spans="2:6" x14ac:dyDescent="0.25">
      <c r="B48" s="22" t="s">
        <v>9</v>
      </c>
      <c r="C48" s="31">
        <f>'2016-05-09 Train Runs'!K7</f>
        <v>0.95804195804195802</v>
      </c>
      <c r="D48" s="38" t="str">
        <f>'2016-05-09 Train Runs'!L7</f>
        <v>NA</v>
      </c>
      <c r="E48" s="38" t="str">
        <f>'2016-05-09 Train Runs'!M7</f>
        <v>NA</v>
      </c>
      <c r="F48" s="38" t="str">
        <f>'2016-05-09 Train Runs'!N7</f>
        <v>NA</v>
      </c>
    </row>
    <row r="49" spans="2:6" x14ac:dyDescent="0.25">
      <c r="B49" s="22" t="s">
        <v>16</v>
      </c>
      <c r="C49" s="37">
        <f>'2016-05-09 Train Runs'!K8</f>
        <v>6</v>
      </c>
      <c r="D49" s="37" t="str">
        <f>'2016-05-09 Train Runs'!L8</f>
        <v>NA</v>
      </c>
      <c r="E49" s="37" t="str">
        <f>'2016-05-09 Train Runs'!M8</f>
        <v>NA</v>
      </c>
      <c r="F49" s="37" t="str">
        <f>'2016-05-09 Train Runs'!N8</f>
        <v>NA</v>
      </c>
    </row>
    <row r="50" spans="2:6" ht="15.75" thickBot="1" x14ac:dyDescent="0.3">
      <c r="B50" s="23" t="s">
        <v>17</v>
      </c>
      <c r="C50" s="39">
        <f>'2016-05-09 Train Runs'!K9</f>
        <v>0</v>
      </c>
      <c r="D50" s="39" t="str">
        <f>'2016-05-09 Train Runs'!L9</f>
        <v>NA</v>
      </c>
      <c r="E50" s="39" t="str">
        <f>'2016-05-09 Train Runs'!M9</f>
        <v>NA</v>
      </c>
      <c r="F50" s="39" t="str">
        <f>'2016-05-09 Train Runs'!N9</f>
        <v>NA</v>
      </c>
    </row>
    <row r="51" spans="2:6" ht="15.75" thickBot="1" x14ac:dyDescent="0.3"/>
    <row r="52" spans="2:6" ht="15.75" thickBot="1" x14ac:dyDescent="0.3">
      <c r="B52" s="33">
        <v>42500</v>
      </c>
      <c r="C52" s="40"/>
      <c r="D52" s="70" t="s">
        <v>3</v>
      </c>
      <c r="E52" s="70"/>
      <c r="F52" s="71"/>
    </row>
    <row r="53" spans="2:6" ht="15.75" thickBot="1" x14ac:dyDescent="0.3">
      <c r="B53" s="28"/>
      <c r="C53" s="41" t="s">
        <v>13</v>
      </c>
      <c r="D53" s="41" t="s">
        <v>4</v>
      </c>
      <c r="E53" s="41" t="s">
        <v>5</v>
      </c>
      <c r="F53" s="41" t="s">
        <v>6</v>
      </c>
    </row>
    <row r="54" spans="2:6" x14ac:dyDescent="0.25">
      <c r="B54" s="22" t="s">
        <v>7</v>
      </c>
      <c r="C54" s="36">
        <f>'2016-05-10 Train Runs'!K5</f>
        <v>142</v>
      </c>
      <c r="D54" s="36" t="str">
        <f>'2016-05-10 Train Runs'!L5</f>
        <v>NA</v>
      </c>
      <c r="E54" s="36" t="str">
        <f>'2016-05-10 Train Runs'!M5</f>
        <v>NA</v>
      </c>
      <c r="F54" s="36" t="str">
        <f>'2016-05-10 Train Runs'!N5</f>
        <v>NA</v>
      </c>
    </row>
    <row r="55" spans="2:6" x14ac:dyDescent="0.25">
      <c r="B55" s="22" t="s">
        <v>15</v>
      </c>
      <c r="C55" s="37">
        <f>'2016-05-10 Train Runs'!K6</f>
        <v>133</v>
      </c>
      <c r="D55" s="37">
        <f>'2016-05-10 Train Runs'!L6</f>
        <v>43.142253521112664</v>
      </c>
      <c r="E55" s="37">
        <f>'2016-05-10 Train Runs'!M6</f>
        <v>34.983333328273147</v>
      </c>
      <c r="F55" s="37">
        <f>'2016-05-10 Train Runs'!N6</f>
        <v>58.716666667023674</v>
      </c>
    </row>
    <row r="56" spans="2:6" x14ac:dyDescent="0.25">
      <c r="B56" s="22" t="s">
        <v>9</v>
      </c>
      <c r="C56" s="31">
        <f>'2016-05-10 Train Runs'!K7</f>
        <v>0.93661971830985913</v>
      </c>
      <c r="D56" s="38" t="str">
        <f>'2016-05-10 Train Runs'!L7</f>
        <v>NA</v>
      </c>
      <c r="E56" s="38" t="str">
        <f>'2016-05-10 Train Runs'!M7</f>
        <v>NA</v>
      </c>
      <c r="F56" s="38" t="str">
        <f>'2016-05-10 Train Runs'!N7</f>
        <v>NA</v>
      </c>
    </row>
    <row r="57" spans="2:6" x14ac:dyDescent="0.25">
      <c r="B57" s="22" t="s">
        <v>16</v>
      </c>
      <c r="C57" s="37">
        <f>'2016-05-10 Train Runs'!K8</f>
        <v>9</v>
      </c>
      <c r="D57" s="37" t="str">
        <f>'2016-05-10 Train Runs'!L8</f>
        <v>NA</v>
      </c>
      <c r="E57" s="37" t="str">
        <f>'2016-05-10 Train Runs'!M8</f>
        <v>NA</v>
      </c>
      <c r="F57" s="37" t="str">
        <f>'2016-05-10 Train Runs'!N8</f>
        <v>NA</v>
      </c>
    </row>
    <row r="58" spans="2:6" x14ac:dyDescent="0.25">
      <c r="B58" s="22" t="s">
        <v>17</v>
      </c>
      <c r="C58" s="37">
        <f>'2016-05-10 Train Runs'!K9</f>
        <v>0</v>
      </c>
      <c r="D58" s="37" t="str">
        <f>'2016-05-10 Train Runs'!L9</f>
        <v>NA</v>
      </c>
      <c r="E58" s="37" t="str">
        <f>'2016-05-10 Train Runs'!M9</f>
        <v>NA</v>
      </c>
      <c r="F58" s="37" t="str">
        <f>'2016-05-10 Train Runs'!N9</f>
        <v>NA</v>
      </c>
    </row>
    <row r="59" spans="2:6" ht="15.75" thickBot="1" x14ac:dyDescent="0.3">
      <c r="B59" s="60"/>
      <c r="C59" s="61"/>
      <c r="D59" s="61"/>
      <c r="E59" s="61"/>
      <c r="F59" s="61"/>
    </row>
    <row r="60" spans="2:6" ht="15.75" thickBot="1" x14ac:dyDescent="0.3">
      <c r="B60" s="20">
        <v>42501</v>
      </c>
      <c r="C60" s="21"/>
      <c r="D60" s="55" t="s">
        <v>3</v>
      </c>
      <c r="E60" s="55"/>
      <c r="F60" s="56"/>
    </row>
    <row r="61" spans="2:6" ht="15.75" thickBot="1" x14ac:dyDescent="0.3">
      <c r="B61" s="28"/>
      <c r="C61" s="3" t="s">
        <v>13</v>
      </c>
      <c r="D61" s="3" t="s">
        <v>4</v>
      </c>
      <c r="E61" s="3" t="s">
        <v>5</v>
      </c>
      <c r="F61" s="3" t="s">
        <v>6</v>
      </c>
    </row>
    <row r="62" spans="2:6" x14ac:dyDescent="0.25">
      <c r="B62" s="22" t="s">
        <v>7</v>
      </c>
      <c r="C62" s="24">
        <f>'2016-05-11 Train Runs'!K5</f>
        <v>144</v>
      </c>
      <c r="D62" s="24" t="str">
        <f>'2016-05-11 Train Runs'!L5</f>
        <v>NA</v>
      </c>
      <c r="E62" s="24" t="str">
        <f>'2016-05-11 Train Runs'!M5</f>
        <v>NA</v>
      </c>
      <c r="F62" s="24" t="str">
        <f>'2016-05-11 Train Runs'!N5</f>
        <v>NA</v>
      </c>
    </row>
    <row r="63" spans="2:6" x14ac:dyDescent="0.25">
      <c r="B63" s="22" t="s">
        <v>15</v>
      </c>
      <c r="C63" s="24">
        <f>'2016-05-11 Train Runs'!K6</f>
        <v>140</v>
      </c>
      <c r="D63" s="25">
        <f>'2016-05-11 Train Runs'!L6</f>
        <v>43.391666666163864</v>
      </c>
      <c r="E63" s="25">
        <f>'2016-05-11 Train Runs'!M6</f>
        <v>35.399999998044223</v>
      </c>
      <c r="F63" s="25">
        <f>'2016-05-11 Train Runs'!N6</f>
        <v>68.833333330694586</v>
      </c>
    </row>
    <row r="64" spans="2:6" x14ac:dyDescent="0.25">
      <c r="B64" s="22" t="s">
        <v>9</v>
      </c>
      <c r="C64" s="29">
        <f>'2016-05-11 Train Runs'!K7</f>
        <v>0.97222222222222221</v>
      </c>
      <c r="D64" s="26" t="str">
        <f>'2016-05-11 Train Runs'!L7</f>
        <v>NA</v>
      </c>
      <c r="E64" s="24" t="str">
        <f>'2016-05-11 Train Runs'!M7</f>
        <v>NA</v>
      </c>
      <c r="F64" s="24" t="str">
        <f>'2016-05-11 Train Runs'!N7</f>
        <v>NA</v>
      </c>
    </row>
    <row r="65" spans="2:6" x14ac:dyDescent="0.25">
      <c r="B65" s="22" t="s">
        <v>16</v>
      </c>
      <c r="C65" s="24">
        <f>'2016-05-11 Train Runs'!K8</f>
        <v>4</v>
      </c>
      <c r="D65" s="26" t="str">
        <f>'2016-05-11 Train Runs'!L8</f>
        <v>NA</v>
      </c>
      <c r="E65" s="26" t="str">
        <f>'2016-05-11 Train Runs'!M8</f>
        <v>NA</v>
      </c>
      <c r="F65" s="26" t="str">
        <f>'2016-05-11 Train Runs'!N8</f>
        <v>NA</v>
      </c>
    </row>
    <row r="66" spans="2:6" ht="15.75" thickBot="1" x14ac:dyDescent="0.3">
      <c r="B66" s="23" t="s">
        <v>17</v>
      </c>
      <c r="C66" s="30">
        <f>'2016-05-11 Train Runs'!K9</f>
        <v>0</v>
      </c>
      <c r="D66" s="27" t="str">
        <f>'2016-05-11 Train Runs'!L9</f>
        <v>NA</v>
      </c>
      <c r="E66" s="27" t="str">
        <f>'2016-05-11 Train Runs'!M9</f>
        <v>NA</v>
      </c>
      <c r="F66" s="27" t="str">
        <f>'2016-05-11 Train Runs'!N9</f>
        <v>NA</v>
      </c>
    </row>
    <row r="67" spans="2:6" ht="15.75" thickBot="1" x14ac:dyDescent="0.3"/>
    <row r="68" spans="2:6" ht="15.75" thickBot="1" x14ac:dyDescent="0.3">
      <c r="B68" s="20">
        <v>42502</v>
      </c>
      <c r="C68" s="21"/>
      <c r="D68" s="55" t="s">
        <v>3</v>
      </c>
      <c r="E68" s="55"/>
      <c r="F68" s="56"/>
    </row>
    <row r="69" spans="2:6" ht="15.75" thickBot="1" x14ac:dyDescent="0.3">
      <c r="B69" s="28"/>
      <c r="C69" s="3" t="s">
        <v>13</v>
      </c>
      <c r="D69" s="3" t="s">
        <v>4</v>
      </c>
      <c r="E69" s="3" t="s">
        <v>5</v>
      </c>
      <c r="F69" s="3" t="s">
        <v>6</v>
      </c>
    </row>
    <row r="70" spans="2:6" x14ac:dyDescent="0.25">
      <c r="B70" s="22" t="s">
        <v>7</v>
      </c>
      <c r="C70" s="24">
        <f>'2016-05-12 Train Runs'!K5</f>
        <v>141</v>
      </c>
      <c r="D70" s="24" t="str">
        <f>'2016-05-12 Train Runs'!L5</f>
        <v>NA</v>
      </c>
      <c r="E70" s="24" t="str">
        <f>'2016-05-12 Train Runs'!M5</f>
        <v>NA</v>
      </c>
      <c r="F70" s="24" t="str">
        <f>'2016-05-12 Train Runs'!N5</f>
        <v>NA</v>
      </c>
    </row>
    <row r="71" spans="2:6" x14ac:dyDescent="0.25">
      <c r="B71" s="22" t="s">
        <v>15</v>
      </c>
      <c r="C71" s="24">
        <f>'2016-05-12 Train Runs'!K6</f>
        <v>134</v>
      </c>
      <c r="D71" s="25">
        <f>'2016-05-12 Train Runs'!L6</f>
        <v>44.467661691188411</v>
      </c>
      <c r="E71" s="25">
        <f>'2016-05-12 Train Runs'!M6</f>
        <v>34.116666658082977</v>
      </c>
      <c r="F71" s="25">
        <f>'2016-05-12 Train Runs'!N6</f>
        <v>114.299999991199</v>
      </c>
    </row>
    <row r="72" spans="2:6" x14ac:dyDescent="0.25">
      <c r="B72" s="22" t="s">
        <v>9</v>
      </c>
      <c r="C72" s="29">
        <f>'2016-05-12 Train Runs'!K7</f>
        <v>0.95035460992907805</v>
      </c>
      <c r="D72" s="26" t="str">
        <f>'2016-05-12 Train Runs'!L7</f>
        <v>NA</v>
      </c>
      <c r="E72" s="24" t="str">
        <f>'2016-05-12 Train Runs'!M7</f>
        <v>NA</v>
      </c>
      <c r="F72" s="24" t="str">
        <f>'2016-05-12 Train Runs'!N7</f>
        <v>NA</v>
      </c>
    </row>
    <row r="73" spans="2:6" x14ac:dyDescent="0.25">
      <c r="B73" s="22" t="s">
        <v>16</v>
      </c>
      <c r="C73" s="24">
        <f>'2016-05-12 Train Runs'!K8</f>
        <v>7</v>
      </c>
      <c r="D73" s="26" t="str">
        <f>'2016-05-12 Train Runs'!L8</f>
        <v>NA</v>
      </c>
      <c r="E73" s="26" t="str">
        <f>'2016-05-12 Train Runs'!M8</f>
        <v>NA</v>
      </c>
      <c r="F73" s="26" t="str">
        <f>'2016-05-12 Train Runs'!N8</f>
        <v>NA</v>
      </c>
    </row>
    <row r="74" spans="2:6" ht="15.75" thickBot="1" x14ac:dyDescent="0.3">
      <c r="B74" s="23" t="s">
        <v>17</v>
      </c>
      <c r="C74" s="30">
        <f>'2016-05-12 Train Runs'!K9</f>
        <v>0</v>
      </c>
      <c r="D74" s="27" t="str">
        <f>'2016-05-12 Train Runs'!L9</f>
        <v>NA</v>
      </c>
      <c r="E74" s="27" t="str">
        <f>'2016-05-12 Train Runs'!M9</f>
        <v>NA</v>
      </c>
      <c r="F74" s="27" t="str">
        <f>'2016-05-12 Train Runs'!N9</f>
        <v>NA</v>
      </c>
    </row>
    <row r="75" spans="2:6" ht="15.75" thickBot="1" x14ac:dyDescent="0.3"/>
    <row r="76" spans="2:6" ht="15.75" thickBot="1" x14ac:dyDescent="0.3">
      <c r="B76" s="20">
        <v>42503</v>
      </c>
      <c r="C76" s="21"/>
      <c r="D76" s="62" t="s">
        <v>3</v>
      </c>
      <c r="E76" s="62"/>
      <c r="F76" s="63"/>
    </row>
    <row r="77" spans="2:6" ht="15.75" thickBot="1" x14ac:dyDescent="0.3">
      <c r="B77" s="28"/>
      <c r="C77" s="3" t="s">
        <v>13</v>
      </c>
      <c r="D77" s="3" t="s">
        <v>4</v>
      </c>
      <c r="E77" s="3" t="s">
        <v>5</v>
      </c>
      <c r="F77" s="3" t="s">
        <v>6</v>
      </c>
    </row>
    <row r="78" spans="2:6" x14ac:dyDescent="0.25">
      <c r="B78" s="22" t="s">
        <v>7</v>
      </c>
      <c r="C78" s="24">
        <f>'2016-05-13 Train Runs'!K5</f>
        <v>143</v>
      </c>
      <c r="D78" s="24" t="str">
        <f>'2016-05-13 Train Runs'!L5</f>
        <v>NA</v>
      </c>
      <c r="E78" s="24" t="str">
        <f>'2016-05-13 Train Runs'!M5</f>
        <v>NA</v>
      </c>
      <c r="F78" s="24" t="str">
        <f>'2016-05-13 Train Runs'!N5</f>
        <v>NA</v>
      </c>
    </row>
    <row r="79" spans="2:6" x14ac:dyDescent="0.25">
      <c r="B79" s="22" t="s">
        <v>15</v>
      </c>
      <c r="C79" s="24">
        <f>'2016-05-13 Train Runs'!K6</f>
        <v>127</v>
      </c>
      <c r="D79" s="25">
        <f>'2016-05-13 Train Runs'!L6</f>
        <v>42.152214452051197</v>
      </c>
      <c r="E79" s="25">
        <f>'2016-05-13 Train Runs'!M6</f>
        <v>35.100000001257285</v>
      </c>
      <c r="F79" s="25">
        <f>'2016-05-13 Train Runs'!N6</f>
        <v>60.266666673123837</v>
      </c>
    </row>
    <row r="80" spans="2:6" x14ac:dyDescent="0.25">
      <c r="B80" s="22" t="s">
        <v>9</v>
      </c>
      <c r="C80" s="29">
        <f>'2016-05-13 Train Runs'!K7</f>
        <v>0.88811188811188813</v>
      </c>
      <c r="D80" s="26" t="str">
        <f>'2016-05-13 Train Runs'!L7</f>
        <v>NA</v>
      </c>
      <c r="E80" s="24" t="str">
        <f>'2016-05-13 Train Runs'!M7</f>
        <v>NA</v>
      </c>
      <c r="F80" s="24" t="str">
        <f>'2016-05-13 Train Runs'!N7</f>
        <v>NA</v>
      </c>
    </row>
    <row r="81" spans="2:6" x14ac:dyDescent="0.25">
      <c r="B81" s="22" t="s">
        <v>16</v>
      </c>
      <c r="C81" s="24">
        <f>'2016-05-13 Train Runs'!K8</f>
        <v>16</v>
      </c>
      <c r="D81" s="26" t="str">
        <f>'2016-05-13 Train Runs'!L8</f>
        <v>NA</v>
      </c>
      <c r="E81" s="26" t="str">
        <f>'2016-05-13 Train Runs'!M8</f>
        <v>NA</v>
      </c>
      <c r="F81" s="26" t="str">
        <f>'2016-05-13 Train Runs'!N8</f>
        <v>NA</v>
      </c>
    </row>
    <row r="82" spans="2:6" ht="15.75" thickBot="1" x14ac:dyDescent="0.3">
      <c r="B82" s="23" t="s">
        <v>17</v>
      </c>
      <c r="C82" s="30">
        <f>'2016-05-13 Train Runs'!K9</f>
        <v>0</v>
      </c>
      <c r="D82" s="27" t="str">
        <f>'2016-05-13 Train Runs'!L9</f>
        <v>NA</v>
      </c>
      <c r="E82" s="27" t="str">
        <f>'2016-05-13 Train Runs'!M9</f>
        <v>NA</v>
      </c>
      <c r="F82" s="27" t="str">
        <f>'2016-05-13 Train Runs'!N9</f>
        <v>NA</v>
      </c>
    </row>
    <row r="83" spans="2:6" ht="15.75" thickBot="1" x14ac:dyDescent="0.3"/>
    <row r="84" spans="2:6" ht="15.75" thickBot="1" x14ac:dyDescent="0.3">
      <c r="B84" s="20">
        <v>42504</v>
      </c>
      <c r="C84" s="21"/>
      <c r="D84" s="62" t="s">
        <v>3</v>
      </c>
      <c r="E84" s="62"/>
      <c r="F84" s="63"/>
    </row>
    <row r="85" spans="2:6" ht="15.75" thickBot="1" x14ac:dyDescent="0.3">
      <c r="B85" s="28"/>
      <c r="C85" s="3" t="s">
        <v>13</v>
      </c>
      <c r="D85" s="3" t="s">
        <v>4</v>
      </c>
      <c r="E85" s="3" t="s">
        <v>5</v>
      </c>
      <c r="F85" s="3" t="s">
        <v>6</v>
      </c>
    </row>
    <row r="86" spans="2:6" x14ac:dyDescent="0.25">
      <c r="B86" s="22" t="s">
        <v>7</v>
      </c>
      <c r="C86" s="24">
        <f>'2016-05-14 Train Runs'!K5</f>
        <v>145</v>
      </c>
      <c r="D86" s="24" t="str">
        <f>'2016-05-14 Train Runs'!L5</f>
        <v>NA</v>
      </c>
      <c r="E86" s="24" t="str">
        <f>'2016-05-14 Train Runs'!M5</f>
        <v>NA</v>
      </c>
      <c r="F86" s="24" t="str">
        <f>'2016-05-14 Train Runs'!N5</f>
        <v>NA</v>
      </c>
    </row>
    <row r="87" spans="2:6" x14ac:dyDescent="0.25">
      <c r="B87" s="22" t="s">
        <v>15</v>
      </c>
      <c r="C87" s="24">
        <f>'2016-05-14 Train Runs'!K6</f>
        <v>143</v>
      </c>
      <c r="D87" s="25">
        <f>'2016-05-14 Train Runs'!L6</f>
        <v>42.423793103425474</v>
      </c>
      <c r="E87" s="25">
        <f>'2016-05-14 Train Runs'!M6</f>
        <v>34.983333338750526</v>
      </c>
      <c r="F87" s="25">
        <f>'2016-05-14 Train Runs'!N6</f>
        <v>56.049999995157123</v>
      </c>
    </row>
    <row r="88" spans="2:6" x14ac:dyDescent="0.25">
      <c r="B88" s="22" t="s">
        <v>9</v>
      </c>
      <c r="C88" s="29">
        <f>'2016-05-14 Train Runs'!K7</f>
        <v>0.98620689655172411</v>
      </c>
      <c r="D88" s="26" t="str">
        <f>'2016-05-14 Train Runs'!L7</f>
        <v>NA</v>
      </c>
      <c r="E88" s="24" t="str">
        <f>'2016-05-14 Train Runs'!M7</f>
        <v>NA</v>
      </c>
      <c r="F88" s="24" t="str">
        <f>'2016-05-14 Train Runs'!N7</f>
        <v>NA</v>
      </c>
    </row>
    <row r="89" spans="2:6" x14ac:dyDescent="0.25">
      <c r="B89" s="22" t="s">
        <v>16</v>
      </c>
      <c r="C89" s="24">
        <f>'2016-05-14 Train Runs'!K8</f>
        <v>2</v>
      </c>
      <c r="D89" s="26" t="str">
        <f>'2016-05-14 Train Runs'!L8</f>
        <v>NA</v>
      </c>
      <c r="E89" s="26" t="str">
        <f>'2016-05-14 Train Runs'!M8</f>
        <v>NA</v>
      </c>
      <c r="F89" s="26" t="str">
        <f>'2016-05-14 Train Runs'!N8</f>
        <v>NA</v>
      </c>
    </row>
    <row r="90" spans="2:6" ht="15.75" thickBot="1" x14ac:dyDescent="0.3">
      <c r="B90" s="23" t="s">
        <v>17</v>
      </c>
      <c r="C90" s="30">
        <f>'2016-05-14 Train Runs'!K9</f>
        <v>0</v>
      </c>
      <c r="D90" s="27" t="str">
        <f>'2016-05-14 Train Runs'!L9</f>
        <v>NA</v>
      </c>
      <c r="E90" s="27" t="str">
        <f>'2016-05-14 Train Runs'!M9</f>
        <v>NA</v>
      </c>
      <c r="F90" s="27" t="str">
        <f>'2016-05-14 Train Runs'!N9</f>
        <v>NA</v>
      </c>
    </row>
    <row r="91" spans="2:6" ht="15.75" thickBot="1" x14ac:dyDescent="0.3"/>
    <row r="92" spans="2:6" ht="15.75" thickBot="1" x14ac:dyDescent="0.3">
      <c r="B92" s="20">
        <v>42505</v>
      </c>
      <c r="C92" s="21"/>
      <c r="D92" s="62" t="s">
        <v>3</v>
      </c>
      <c r="E92" s="62"/>
      <c r="F92" s="63"/>
    </row>
    <row r="93" spans="2:6" ht="15.75" thickBot="1" x14ac:dyDescent="0.3">
      <c r="B93" s="28"/>
      <c r="C93" s="3" t="s">
        <v>13</v>
      </c>
      <c r="D93" s="3" t="s">
        <v>4</v>
      </c>
      <c r="E93" s="3" t="s">
        <v>5</v>
      </c>
      <c r="F93" s="3" t="s">
        <v>6</v>
      </c>
    </row>
    <row r="94" spans="2:6" x14ac:dyDescent="0.25">
      <c r="B94" s="22" t="s">
        <v>7</v>
      </c>
      <c r="C94" s="24">
        <f>'2016-05-15 Train Runs'!K5</f>
        <v>142</v>
      </c>
      <c r="D94" s="24" t="str">
        <f>'2016-05-15 Train Runs'!L5</f>
        <v>NA</v>
      </c>
      <c r="E94" s="24" t="str">
        <f>'2016-05-15 Train Runs'!M5</f>
        <v>NA</v>
      </c>
      <c r="F94" s="24" t="str">
        <f>'2016-05-15 Train Runs'!N5</f>
        <v>NA</v>
      </c>
    </row>
    <row r="95" spans="2:6" x14ac:dyDescent="0.25">
      <c r="B95" s="22" t="s">
        <v>15</v>
      </c>
      <c r="C95" s="24">
        <f>'2016-05-15 Train Runs'!K6</f>
        <v>131</v>
      </c>
      <c r="D95" s="25">
        <f>'2016-05-15 Train Runs'!L6</f>
        <v>42.673591549260685</v>
      </c>
      <c r="E95" s="25">
        <f>'2016-05-15 Train Runs'!M6</f>
        <v>35.66666666418314</v>
      </c>
      <c r="F95" s="25">
        <f>'2016-05-15 Train Runs'!N6</f>
        <v>57.20000000204891</v>
      </c>
    </row>
    <row r="96" spans="2:6" x14ac:dyDescent="0.25">
      <c r="B96" s="22" t="s">
        <v>9</v>
      </c>
      <c r="C96" s="29">
        <f>'2016-05-15 Train Runs'!K7</f>
        <v>0.92253521126760563</v>
      </c>
      <c r="D96" s="26" t="str">
        <f>'2016-05-15 Train Runs'!L7</f>
        <v>NA</v>
      </c>
      <c r="E96" s="24" t="str">
        <f>'2016-05-15 Train Runs'!M7</f>
        <v>NA</v>
      </c>
      <c r="F96" s="24" t="str">
        <f>'2016-05-15 Train Runs'!N7</f>
        <v>NA</v>
      </c>
    </row>
    <row r="97" spans="2:6" x14ac:dyDescent="0.25">
      <c r="B97" s="22" t="s">
        <v>16</v>
      </c>
      <c r="C97" s="24">
        <f>'2016-05-15 Train Runs'!K8</f>
        <v>11</v>
      </c>
      <c r="D97" s="26" t="str">
        <f>'2016-05-15 Train Runs'!L8</f>
        <v>NA</v>
      </c>
      <c r="E97" s="26" t="str">
        <f>'2016-05-15 Train Runs'!M8</f>
        <v>NA</v>
      </c>
      <c r="F97" s="26" t="str">
        <f>'2016-05-15 Train Runs'!N8</f>
        <v>NA</v>
      </c>
    </row>
    <row r="98" spans="2:6" ht="15.75" thickBot="1" x14ac:dyDescent="0.3">
      <c r="B98" s="23" t="s">
        <v>17</v>
      </c>
      <c r="C98" s="30">
        <f>'2016-05-15 Train Runs'!K9</f>
        <v>0</v>
      </c>
      <c r="D98" s="27" t="str">
        <f>'2016-05-15 Train Runs'!L9</f>
        <v>NA</v>
      </c>
      <c r="E98" s="27" t="str">
        <f>'2016-05-15 Train Runs'!M9</f>
        <v>NA</v>
      </c>
      <c r="F98" s="27" t="str">
        <f>'2016-05-15 Train Runs'!N9</f>
        <v>NA</v>
      </c>
    </row>
    <row r="99" spans="2:6" ht="15.75" thickBot="1" x14ac:dyDescent="0.3"/>
    <row r="100" spans="2:6" ht="15.75" thickBot="1" x14ac:dyDescent="0.3">
      <c r="B100" s="20">
        <v>42506</v>
      </c>
      <c r="C100" s="21"/>
      <c r="D100" s="62" t="s">
        <v>3</v>
      </c>
      <c r="E100" s="62"/>
      <c r="F100" s="63"/>
    </row>
    <row r="101" spans="2:6" ht="15.75" thickBot="1" x14ac:dyDescent="0.3">
      <c r="B101" s="28"/>
      <c r="C101" s="3" t="s">
        <v>13</v>
      </c>
      <c r="D101" s="3" t="s">
        <v>4</v>
      </c>
      <c r="E101" s="3" t="s">
        <v>5</v>
      </c>
      <c r="F101" s="3" t="s">
        <v>6</v>
      </c>
    </row>
    <row r="102" spans="2:6" x14ac:dyDescent="0.25">
      <c r="B102" s="22" t="s">
        <v>7</v>
      </c>
      <c r="C102" s="24">
        <f>'2016-05-16 Train Runs'!K5</f>
        <v>133</v>
      </c>
      <c r="D102" s="24" t="str">
        <f>'2016-05-16 Train Runs'!L5</f>
        <v>NA</v>
      </c>
      <c r="E102" s="24" t="str">
        <f>'2016-05-16 Train Runs'!M5</f>
        <v>NA</v>
      </c>
      <c r="F102" s="24" t="str">
        <f>'2016-05-16 Train Runs'!N5</f>
        <v>NA</v>
      </c>
    </row>
    <row r="103" spans="2:6" x14ac:dyDescent="0.25">
      <c r="B103" s="22" t="s">
        <v>15</v>
      </c>
      <c r="C103" s="24">
        <f>'2016-05-16 Train Runs'!K6</f>
        <v>127</v>
      </c>
      <c r="D103" s="25">
        <f>'2016-05-16 Train Runs'!L6</f>
        <v>44.154761904593265</v>
      </c>
      <c r="E103" s="25">
        <f>'2016-05-16 Train Runs'!M6</f>
        <v>35.399999998044223</v>
      </c>
      <c r="F103" s="25">
        <f>'2016-05-16 Train Runs'!N6</f>
        <v>76.633333330973983</v>
      </c>
    </row>
    <row r="104" spans="2:6" x14ac:dyDescent="0.25">
      <c r="B104" s="22" t="s">
        <v>9</v>
      </c>
      <c r="C104" s="29">
        <f>'2016-05-16 Train Runs'!K7</f>
        <v>0.95488721804511278</v>
      </c>
      <c r="D104" s="26" t="str">
        <f>'2016-05-16 Train Runs'!L7</f>
        <v>NA</v>
      </c>
      <c r="E104" s="24" t="str">
        <f>'2016-05-16 Train Runs'!M7</f>
        <v>NA</v>
      </c>
      <c r="F104" s="24" t="str">
        <f>'2016-05-16 Train Runs'!N7</f>
        <v>NA</v>
      </c>
    </row>
    <row r="105" spans="2:6" x14ac:dyDescent="0.25">
      <c r="B105" s="22" t="s">
        <v>16</v>
      </c>
      <c r="C105" s="24">
        <f>'2016-05-16 Train Runs'!K8</f>
        <v>6</v>
      </c>
      <c r="D105" s="26" t="str">
        <f>'2016-05-16 Train Runs'!L8</f>
        <v>NA</v>
      </c>
      <c r="E105" s="26" t="str">
        <f>'2016-05-16 Train Runs'!M8</f>
        <v>NA</v>
      </c>
      <c r="F105" s="26" t="str">
        <f>'2016-05-16 Train Runs'!N8</f>
        <v>NA</v>
      </c>
    </row>
    <row r="106" spans="2:6" ht="15.75" thickBot="1" x14ac:dyDescent="0.3">
      <c r="B106" s="23" t="s">
        <v>17</v>
      </c>
      <c r="C106" s="30">
        <f>'2016-05-16 Train Runs'!K9</f>
        <v>0</v>
      </c>
      <c r="D106" s="27" t="str">
        <f>'2016-05-16 Train Runs'!L9</f>
        <v>NA</v>
      </c>
      <c r="E106" s="27" t="str">
        <f>'2016-05-16 Train Runs'!M9</f>
        <v>NA</v>
      </c>
      <c r="F106" s="27" t="str">
        <f>'2016-05-16 Train Runs'!N9</f>
        <v>NA</v>
      </c>
    </row>
    <row r="107" spans="2:6" ht="15.75" thickBot="1" x14ac:dyDescent="0.3"/>
    <row r="108" spans="2:6" ht="15.75" thickBot="1" x14ac:dyDescent="0.3">
      <c r="B108" s="20">
        <v>42507</v>
      </c>
      <c r="C108" s="21"/>
      <c r="D108" s="64" t="s">
        <v>3</v>
      </c>
      <c r="E108" s="64"/>
      <c r="F108" s="65"/>
    </row>
    <row r="109" spans="2:6" ht="15.75" thickBot="1" x14ac:dyDescent="0.3">
      <c r="B109" s="28"/>
      <c r="C109" s="3" t="s">
        <v>13</v>
      </c>
      <c r="D109" s="3" t="s">
        <v>4</v>
      </c>
      <c r="E109" s="3" t="s">
        <v>5</v>
      </c>
      <c r="F109" s="3" t="s">
        <v>6</v>
      </c>
    </row>
    <row r="110" spans="2:6" x14ac:dyDescent="0.25">
      <c r="B110" s="22" t="s">
        <v>7</v>
      </c>
      <c r="C110" s="24">
        <f>'2016-05-17 Train Runs'!K5</f>
        <v>141</v>
      </c>
      <c r="D110" s="24" t="str">
        <f>'2016-05-17 Train Runs'!L5</f>
        <v>NA</v>
      </c>
      <c r="E110" s="24" t="str">
        <f>'2016-05-17 Train Runs'!M5</f>
        <v>NA</v>
      </c>
      <c r="F110" s="24" t="str">
        <f>'2016-05-17 Train Runs'!N5</f>
        <v>NA</v>
      </c>
    </row>
    <row r="111" spans="2:6" x14ac:dyDescent="0.25">
      <c r="B111" s="22" t="s">
        <v>15</v>
      </c>
      <c r="C111" s="24">
        <f>'2016-05-17 Train Runs'!K6</f>
        <v>133</v>
      </c>
      <c r="D111" s="25">
        <f>'2016-05-17 Train Runs'!L6</f>
        <v>43.071445221369565</v>
      </c>
      <c r="E111" s="25">
        <f>'2016-05-17 Train Runs'!M6</f>
        <v>34.833333335118368</v>
      </c>
      <c r="F111" s="25">
        <f>'2016-05-17 Train Runs'!N6</f>
        <v>67.399999997578561</v>
      </c>
    </row>
    <row r="112" spans="2:6" x14ac:dyDescent="0.25">
      <c r="B112" s="22" t="s">
        <v>9</v>
      </c>
      <c r="C112" s="29">
        <f>'2016-05-17 Train Runs'!K7</f>
        <v>0.94326241134751776</v>
      </c>
      <c r="D112" s="26" t="str">
        <f>'2016-05-17 Train Runs'!L7</f>
        <v>NA</v>
      </c>
      <c r="E112" s="24" t="str">
        <f>'2016-05-17 Train Runs'!M7</f>
        <v>NA</v>
      </c>
      <c r="F112" s="24" t="str">
        <f>'2016-05-17 Train Runs'!N7</f>
        <v>NA</v>
      </c>
    </row>
    <row r="113" spans="2:6" x14ac:dyDescent="0.25">
      <c r="B113" s="22" t="s">
        <v>16</v>
      </c>
      <c r="C113" s="24">
        <f>'2016-05-17 Train Runs'!K8</f>
        <v>8</v>
      </c>
      <c r="D113" s="26" t="str">
        <f>'2016-05-17 Train Runs'!L8</f>
        <v>NA</v>
      </c>
      <c r="E113" s="26" t="str">
        <f>'2016-05-17 Train Runs'!M8</f>
        <v>NA</v>
      </c>
      <c r="F113" s="26" t="str">
        <f>'2016-05-17 Train Runs'!N8</f>
        <v>NA</v>
      </c>
    </row>
    <row r="114" spans="2:6" ht="15.75" thickBot="1" x14ac:dyDescent="0.3">
      <c r="B114" s="23" t="s">
        <v>17</v>
      </c>
      <c r="C114" s="30">
        <f>'2016-05-17 Train Runs'!K9</f>
        <v>0</v>
      </c>
      <c r="D114" s="27" t="str">
        <f>'2016-05-17 Train Runs'!L9</f>
        <v>NA</v>
      </c>
      <c r="E114" s="27" t="str">
        <f>'2016-05-17 Train Runs'!M9</f>
        <v>NA</v>
      </c>
      <c r="F114" s="27" t="str">
        <f>'2016-05-17 Train Runs'!N9</f>
        <v>NA</v>
      </c>
    </row>
    <row r="115" spans="2:6" ht="15.75" thickBot="1" x14ac:dyDescent="0.3"/>
    <row r="116" spans="2:6" ht="15.75" thickBot="1" x14ac:dyDescent="0.3">
      <c r="B116" s="20">
        <v>42508</v>
      </c>
      <c r="C116" s="21"/>
      <c r="D116" s="66" t="s">
        <v>3</v>
      </c>
      <c r="E116" s="66"/>
      <c r="F116" s="67"/>
    </row>
    <row r="117" spans="2:6" ht="15.75" thickBot="1" x14ac:dyDescent="0.3">
      <c r="B117" s="28"/>
      <c r="C117" s="3" t="s">
        <v>13</v>
      </c>
      <c r="D117" s="3" t="s">
        <v>4</v>
      </c>
      <c r="E117" s="3" t="s">
        <v>5</v>
      </c>
      <c r="F117" s="3" t="s">
        <v>6</v>
      </c>
    </row>
    <row r="118" spans="2:6" x14ac:dyDescent="0.25">
      <c r="B118" s="22" t="s">
        <v>7</v>
      </c>
      <c r="C118" s="24">
        <f>'2016-05-18 Train Runs'!K5</f>
        <v>133</v>
      </c>
      <c r="D118" s="24" t="str">
        <f>'2016-05-18 Train Runs'!L5</f>
        <v>NA</v>
      </c>
      <c r="E118" s="24" t="str">
        <f>'2016-05-18 Train Runs'!M5</f>
        <v>NA</v>
      </c>
      <c r="F118" s="24" t="str">
        <f>'2016-05-18 Train Runs'!N5</f>
        <v>NA</v>
      </c>
    </row>
    <row r="119" spans="2:6" x14ac:dyDescent="0.25">
      <c r="B119" s="22" t="s">
        <v>15</v>
      </c>
      <c r="C119" s="24">
        <f>'2016-05-18 Train Runs'!K6</f>
        <v>127</v>
      </c>
      <c r="D119" s="25">
        <f>'2016-05-18 Train Runs'!L6</f>
        <v>44.217167919802769</v>
      </c>
      <c r="E119" s="25">
        <f>'2016-05-18 Train Runs'!M6</f>
        <v>35.550000001676381</v>
      </c>
      <c r="F119" s="25">
        <f>'2016-05-18 Train Runs'!N6</f>
        <v>67.416666668141261</v>
      </c>
    </row>
    <row r="120" spans="2:6" x14ac:dyDescent="0.25">
      <c r="B120" s="22" t="s">
        <v>9</v>
      </c>
      <c r="C120" s="29">
        <f>'2016-05-18 Train Runs'!K7</f>
        <v>0.95488721804511278</v>
      </c>
      <c r="D120" s="26" t="str">
        <f>'2016-05-18 Train Runs'!L7</f>
        <v>NA</v>
      </c>
      <c r="E120" s="24" t="str">
        <f>'2016-05-18 Train Runs'!M7</f>
        <v>NA</v>
      </c>
      <c r="F120" s="24" t="str">
        <f>'2016-05-18 Train Runs'!N7</f>
        <v>NA</v>
      </c>
    </row>
    <row r="121" spans="2:6" x14ac:dyDescent="0.25">
      <c r="B121" s="22" t="s">
        <v>16</v>
      </c>
      <c r="C121" s="24">
        <f>'2016-05-18 Train Runs'!K8</f>
        <v>6</v>
      </c>
      <c r="D121" s="26" t="str">
        <f>'2016-05-18 Train Runs'!L8</f>
        <v>NA</v>
      </c>
      <c r="E121" s="26" t="str">
        <f>'2016-05-18 Train Runs'!M8</f>
        <v>NA</v>
      </c>
      <c r="F121" s="26" t="str">
        <f>'2016-05-18 Train Runs'!N8</f>
        <v>NA</v>
      </c>
    </row>
    <row r="122" spans="2:6" ht="15.75" thickBot="1" x14ac:dyDescent="0.3">
      <c r="B122" s="23" t="s">
        <v>17</v>
      </c>
      <c r="C122" s="30">
        <f>'2016-05-18 Train Runs'!K9</f>
        <v>0</v>
      </c>
      <c r="D122" s="27" t="str">
        <f>'2016-05-18 Train Runs'!L9</f>
        <v>NA</v>
      </c>
      <c r="E122" s="27" t="str">
        <f>'2016-05-18 Train Runs'!M9</f>
        <v>NA</v>
      </c>
      <c r="F122" s="27" t="str">
        <f>'2016-05-18 Train Runs'!N9</f>
        <v>NA</v>
      </c>
    </row>
    <row r="123" spans="2:6" ht="15.75" thickBot="1" x14ac:dyDescent="0.3"/>
    <row r="124" spans="2:6" ht="15.75" thickBot="1" x14ac:dyDescent="0.3">
      <c r="B124" s="20">
        <v>42509</v>
      </c>
      <c r="C124" s="21"/>
      <c r="D124" s="68" t="s">
        <v>3</v>
      </c>
      <c r="E124" s="68"/>
      <c r="F124" s="69"/>
    </row>
    <row r="125" spans="2:6" ht="15.75" thickBot="1" x14ac:dyDescent="0.3">
      <c r="B125" s="28"/>
      <c r="C125" s="3" t="s">
        <v>13</v>
      </c>
      <c r="D125" s="3" t="s">
        <v>4</v>
      </c>
      <c r="E125" s="3" t="s">
        <v>5</v>
      </c>
      <c r="F125" s="3" t="s">
        <v>6</v>
      </c>
    </row>
    <row r="126" spans="2:6" x14ac:dyDescent="0.25">
      <c r="B126" s="22" t="s">
        <v>7</v>
      </c>
      <c r="C126" s="24">
        <f>'2016-05-19 Train Runs'!K5</f>
        <v>135</v>
      </c>
      <c r="D126" s="24" t="str">
        <f>'2016-05-19 Train Runs'!L5</f>
        <v>NA</v>
      </c>
      <c r="E126" s="24" t="str">
        <f>'2016-05-19 Train Runs'!M5</f>
        <v>NA</v>
      </c>
      <c r="F126" s="24" t="str">
        <f>'2016-05-19 Train Runs'!N5</f>
        <v>NA</v>
      </c>
    </row>
    <row r="127" spans="2:6" x14ac:dyDescent="0.25">
      <c r="B127" s="22" t="s">
        <v>15</v>
      </c>
      <c r="C127" s="24">
        <f>'2016-05-19 Train Runs'!K6</f>
        <v>123</v>
      </c>
      <c r="D127" s="25">
        <f>'2016-05-19 Train Runs'!L6</f>
        <v>42.520864197882581</v>
      </c>
      <c r="E127" s="25">
        <f>'2016-05-19 Train Runs'!M6</f>
        <v>35.399999998044223</v>
      </c>
      <c r="F127" s="25">
        <f>'2016-05-19 Train Runs'!N6</f>
        <v>61.166666663484648</v>
      </c>
    </row>
    <row r="128" spans="2:6" x14ac:dyDescent="0.25">
      <c r="B128" s="22" t="s">
        <v>9</v>
      </c>
      <c r="C128" s="29">
        <f>'2016-05-19 Train Runs'!K7</f>
        <v>0.91111111111111109</v>
      </c>
      <c r="D128" s="26" t="str">
        <f>'2016-05-19 Train Runs'!L7</f>
        <v>NA</v>
      </c>
      <c r="E128" s="24" t="str">
        <f>'2016-05-19 Train Runs'!M7</f>
        <v>NA</v>
      </c>
      <c r="F128" s="24" t="str">
        <f>'2016-05-19 Train Runs'!N7</f>
        <v>NA</v>
      </c>
    </row>
    <row r="129" spans="2:6" x14ac:dyDescent="0.25">
      <c r="B129" s="22" t="s">
        <v>16</v>
      </c>
      <c r="C129" s="24">
        <f>'2016-05-19 Train Runs'!K8</f>
        <v>12</v>
      </c>
      <c r="D129" s="26" t="str">
        <f>'2016-05-19 Train Runs'!L8</f>
        <v>NA</v>
      </c>
      <c r="E129" s="26" t="str">
        <f>'2016-05-19 Train Runs'!M8</f>
        <v>NA</v>
      </c>
      <c r="F129" s="26" t="str">
        <f>'2016-05-19 Train Runs'!N8</f>
        <v>NA</v>
      </c>
    </row>
    <row r="130" spans="2:6" ht="15.75" thickBot="1" x14ac:dyDescent="0.3">
      <c r="B130" s="23" t="s">
        <v>17</v>
      </c>
      <c r="C130" s="30">
        <f>'2016-05-19 Train Runs'!K9</f>
        <v>0</v>
      </c>
      <c r="D130" s="27" t="str">
        <f>'2016-05-19 Train Runs'!L9</f>
        <v>NA</v>
      </c>
      <c r="E130" s="27" t="str">
        <f>'2016-05-19 Train Runs'!M9</f>
        <v>NA</v>
      </c>
      <c r="F130" s="27" t="str">
        <f>'2016-05-19 Train Runs'!N9</f>
        <v>NA</v>
      </c>
    </row>
  </sheetData>
  <mergeCells count="5">
    <mergeCell ref="D52:F52"/>
    <mergeCell ref="D44:F44"/>
    <mergeCell ref="D36:F36"/>
    <mergeCell ref="D28:F28"/>
    <mergeCell ref="D20:F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2" t="s">
        <v>18</v>
      </c>
      <c r="B1" s="72"/>
      <c r="C1" s="72"/>
      <c r="D1" s="72"/>
      <c r="E1" s="72"/>
      <c r="F1" s="7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</v>
      </c>
      <c r="B3" s="6">
        <v>4038</v>
      </c>
      <c r="C3" s="34">
        <v>42496.134756944448</v>
      </c>
      <c r="D3" s="34">
        <v>42496.160567129627</v>
      </c>
      <c r="E3" s="6" t="s">
        <v>27</v>
      </c>
      <c r="F3" s="15">
        <v>2.5810185179580003E-2</v>
      </c>
      <c r="G3" s="10"/>
      <c r="J3" s="20">
        <v>42496</v>
      </c>
      <c r="K3" s="21"/>
      <c r="L3" s="73" t="s">
        <v>3</v>
      </c>
      <c r="M3" s="73"/>
      <c r="N3" s="74"/>
    </row>
    <row r="4" spans="1:65" s="2" customFormat="1" ht="15.75" thickBot="1" x14ac:dyDescent="0.3">
      <c r="A4" s="6" t="s">
        <v>196</v>
      </c>
      <c r="B4" s="6">
        <v>4026</v>
      </c>
      <c r="C4" s="34">
        <v>42496.171759259261</v>
      </c>
      <c r="D4" s="34">
        <v>42496.200127314813</v>
      </c>
      <c r="E4" s="6" t="s">
        <v>26</v>
      </c>
      <c r="F4" s="15">
        <v>2.8368055551254656E-2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197</v>
      </c>
      <c r="B5" s="6">
        <v>4002</v>
      </c>
      <c r="C5" s="34">
        <v>42496.151238425926</v>
      </c>
      <c r="D5" s="34">
        <v>42496.181921296295</v>
      </c>
      <c r="E5" s="6" t="s">
        <v>198</v>
      </c>
      <c r="F5" s="15">
        <v>3.068287036876427E-2</v>
      </c>
      <c r="G5" s="10"/>
      <c r="J5" s="22" t="s">
        <v>7</v>
      </c>
      <c r="K5" s="24">
        <f>COUNTA(F3:F995)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199</v>
      </c>
      <c r="B6" s="6">
        <v>4008</v>
      </c>
      <c r="C6" s="34">
        <v>42496.189062500001</v>
      </c>
      <c r="D6" s="34">
        <v>42496.221342592595</v>
      </c>
      <c r="E6" s="6" t="s">
        <v>23</v>
      </c>
      <c r="F6" s="15">
        <v>3.2280092593282461E-2</v>
      </c>
      <c r="G6" s="10"/>
      <c r="J6" s="22" t="s">
        <v>15</v>
      </c>
      <c r="K6" s="24">
        <f>K5-SUM(K8:K9)</f>
        <v>146</v>
      </c>
      <c r="L6" s="25">
        <v>43.054794521024768</v>
      </c>
      <c r="M6" s="25">
        <v>35.300000006100163</v>
      </c>
      <c r="N6" s="25">
        <v>57.366666665766388</v>
      </c>
    </row>
    <row r="7" spans="1:65" s="2" customFormat="1" x14ac:dyDescent="0.25">
      <c r="A7" s="6" t="s">
        <v>200</v>
      </c>
      <c r="B7" s="6">
        <v>4016</v>
      </c>
      <c r="C7" s="34">
        <v>42496.170324074075</v>
      </c>
      <c r="D7" s="34">
        <v>42496.202731481484</v>
      </c>
      <c r="E7" s="6" t="s">
        <v>31</v>
      </c>
      <c r="F7" s="15">
        <v>3.2407407408754807E-2</v>
      </c>
      <c r="G7" s="10"/>
      <c r="J7" s="22" t="s">
        <v>9</v>
      </c>
      <c r="K7" s="29">
        <f>K6/K5</f>
        <v>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201</v>
      </c>
      <c r="B8" s="6">
        <v>4043</v>
      </c>
      <c r="C8" s="34">
        <v>42496.215821759259</v>
      </c>
      <c r="D8" s="34">
        <v>42496.245925925927</v>
      </c>
      <c r="E8" s="6" t="s">
        <v>24</v>
      </c>
      <c r="F8" s="15">
        <v>3.0104166668024845E-2</v>
      </c>
      <c r="G8" s="10"/>
      <c r="J8" s="22" t="s">
        <v>16</v>
      </c>
      <c r="K8" s="24">
        <v>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202</v>
      </c>
      <c r="B9" s="6">
        <v>4011</v>
      </c>
      <c r="C9" s="34">
        <v>42496.184259259258</v>
      </c>
      <c r="D9" s="34">
        <v>42496.21361111111</v>
      </c>
      <c r="E9" s="6" t="s">
        <v>33</v>
      </c>
      <c r="F9" s="15">
        <v>2.9351851851970423E-2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203</v>
      </c>
      <c r="B10" s="6">
        <v>4012</v>
      </c>
      <c r="C10" s="34">
        <v>42496.225312499999</v>
      </c>
      <c r="D10" s="34">
        <v>42496.253506944442</v>
      </c>
      <c r="E10" s="6" t="s">
        <v>33</v>
      </c>
      <c r="F10" s="15">
        <v>2.8194444443215616E-2</v>
      </c>
      <c r="G10" s="10"/>
    </row>
    <row r="11" spans="1:65" s="2" customFormat="1" x14ac:dyDescent="0.25">
      <c r="A11" s="6" t="s">
        <v>204</v>
      </c>
      <c r="B11" s="6">
        <v>4029</v>
      </c>
      <c r="C11" s="34">
        <v>42496.197245370371</v>
      </c>
      <c r="D11" s="34">
        <v>42496.225092592591</v>
      </c>
      <c r="E11" s="6" t="s">
        <v>35</v>
      </c>
      <c r="F11" s="15">
        <v>2.7847222219861578E-2</v>
      </c>
      <c r="G11" s="10"/>
    </row>
    <row r="12" spans="1:65" s="2" customFormat="1" x14ac:dyDescent="0.25">
      <c r="A12" s="6" t="s">
        <v>205</v>
      </c>
      <c r="B12" s="6">
        <v>4030</v>
      </c>
      <c r="C12" s="34">
        <v>42496.232430555552</v>
      </c>
      <c r="D12" s="34">
        <v>42496.263923611114</v>
      </c>
      <c r="E12" s="6" t="s">
        <v>35</v>
      </c>
      <c r="F12" s="15">
        <v>3.1493055561440997E-2</v>
      </c>
      <c r="G12" s="10"/>
    </row>
    <row r="13" spans="1:65" s="2" customFormat="1" x14ac:dyDescent="0.25">
      <c r="A13" s="6" t="s">
        <v>206</v>
      </c>
      <c r="B13" s="6">
        <v>4038</v>
      </c>
      <c r="C13" s="34">
        <v>42496.20853009259</v>
      </c>
      <c r="D13" s="34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207</v>
      </c>
      <c r="B14" s="6">
        <v>4037</v>
      </c>
      <c r="C14" s="34">
        <v>42496.246979166666</v>
      </c>
      <c r="D14" s="34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208</v>
      </c>
      <c r="B15" s="6">
        <v>4025</v>
      </c>
      <c r="C15" s="34">
        <v>42496.206770833334</v>
      </c>
      <c r="D15" s="34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209</v>
      </c>
      <c r="B16" s="6">
        <v>4026</v>
      </c>
      <c r="C16" s="34">
        <v>42496.253877314812</v>
      </c>
      <c r="D16" s="34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210</v>
      </c>
      <c r="B17" s="6">
        <v>4002</v>
      </c>
      <c r="C17" s="34">
        <v>42496.228252314817</v>
      </c>
      <c r="D17" s="34">
        <v>42496.254513888889</v>
      </c>
      <c r="E17" s="6" t="s">
        <v>198</v>
      </c>
      <c r="F17" s="15">
        <v>2.626157407212304E-2</v>
      </c>
      <c r="G17" s="10"/>
    </row>
    <row r="18" spans="1:7" s="2" customFormat="1" x14ac:dyDescent="0.25">
      <c r="A18" s="6" t="s">
        <v>211</v>
      </c>
      <c r="B18" s="6">
        <v>4001</v>
      </c>
      <c r="C18" s="34">
        <v>42496.266296296293</v>
      </c>
      <c r="D18" s="34">
        <v>42496.295254629629</v>
      </c>
      <c r="E18" s="6" t="s">
        <v>198</v>
      </c>
      <c r="F18" s="15">
        <v>2.8958333336049691E-2</v>
      </c>
      <c r="G18" s="10"/>
    </row>
    <row r="19" spans="1:7" s="2" customFormat="1" x14ac:dyDescent="0.25">
      <c r="A19" s="6" t="s">
        <v>212</v>
      </c>
      <c r="B19" s="6">
        <v>4007</v>
      </c>
      <c r="C19" s="34">
        <v>42496.227500000001</v>
      </c>
      <c r="D19" s="34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213</v>
      </c>
      <c r="B20" s="6">
        <v>4008</v>
      </c>
      <c r="C20" s="34">
        <v>42496.271527777775</v>
      </c>
      <c r="D20" s="34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214</v>
      </c>
      <c r="B21" s="6">
        <v>4044</v>
      </c>
      <c r="C21" s="34">
        <v>42496.257534722223</v>
      </c>
      <c r="D21" s="34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215</v>
      </c>
      <c r="B22" s="6">
        <v>4012</v>
      </c>
      <c r="C22" s="34">
        <v>42496.292118055557</v>
      </c>
      <c r="D22" s="34">
        <v>42496.319803240738</v>
      </c>
      <c r="E22" s="6" t="s">
        <v>33</v>
      </c>
      <c r="F22" s="15">
        <v>2.7685185181326233E-2</v>
      </c>
      <c r="G22" s="10"/>
    </row>
    <row r="23" spans="1:7" s="2" customFormat="1" x14ac:dyDescent="0.25">
      <c r="A23" s="6" t="s">
        <v>216</v>
      </c>
      <c r="B23" s="6">
        <v>4011</v>
      </c>
      <c r="C23" s="34">
        <v>42496.259317129632</v>
      </c>
      <c r="D23" s="34">
        <v>42496.287766203706</v>
      </c>
      <c r="E23" s="6" t="s">
        <v>33</v>
      </c>
      <c r="F23" s="15">
        <v>2.8449074074160308E-2</v>
      </c>
      <c r="G23" s="10"/>
    </row>
    <row r="24" spans="1:7" s="2" customFormat="1" x14ac:dyDescent="0.25">
      <c r="A24" s="6" t="s">
        <v>217</v>
      </c>
      <c r="B24" s="6">
        <v>4043</v>
      </c>
      <c r="C24" s="34">
        <v>42496.300046296295</v>
      </c>
      <c r="D24" s="34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218</v>
      </c>
      <c r="B25" s="6">
        <v>4029</v>
      </c>
      <c r="C25" s="34">
        <v>42496.269942129627</v>
      </c>
      <c r="D25" s="34">
        <v>42496.299212962964</v>
      </c>
      <c r="E25" s="6" t="s">
        <v>35</v>
      </c>
      <c r="F25" s="15">
        <v>2.9270833336340729E-2</v>
      </c>
      <c r="G25" s="10"/>
    </row>
    <row r="26" spans="1:7" s="2" customFormat="1" x14ac:dyDescent="0.25">
      <c r="A26" s="6" t="s">
        <v>219</v>
      </c>
      <c r="B26" s="6">
        <v>4030</v>
      </c>
      <c r="C26" s="34">
        <v>42496.307662037034</v>
      </c>
      <c r="D26" s="34">
        <v>42496.336331018516</v>
      </c>
      <c r="E26" s="6" t="s">
        <v>35</v>
      </c>
      <c r="F26" s="15">
        <v>2.8668981482042E-2</v>
      </c>
      <c r="G26" s="10"/>
    </row>
    <row r="27" spans="1:7" s="2" customFormat="1" x14ac:dyDescent="0.25">
      <c r="A27" s="6" t="s">
        <v>220</v>
      </c>
      <c r="B27" s="6">
        <v>4038</v>
      </c>
      <c r="C27" s="34">
        <v>42496.28025462963</v>
      </c>
      <c r="D27" s="34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221</v>
      </c>
      <c r="B28" s="6">
        <v>4037</v>
      </c>
      <c r="C28" s="34">
        <v>42496.319652777776</v>
      </c>
      <c r="D28" s="34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222</v>
      </c>
      <c r="B29" s="6">
        <v>4025</v>
      </c>
      <c r="C29" s="34">
        <v>42496.289004629631</v>
      </c>
      <c r="D29" s="34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223</v>
      </c>
      <c r="B30" s="6">
        <v>4026</v>
      </c>
      <c r="C30" s="34">
        <v>42496.326041666667</v>
      </c>
      <c r="D30" s="34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224</v>
      </c>
      <c r="B31" s="6">
        <v>4002</v>
      </c>
      <c r="C31" s="34">
        <v>42496.302372685182</v>
      </c>
      <c r="D31" s="34">
        <v>42496.329687500001</v>
      </c>
      <c r="E31" s="6" t="s">
        <v>198</v>
      </c>
      <c r="F31" s="15">
        <v>2.7314814818964805E-2</v>
      </c>
      <c r="G31" s="10"/>
    </row>
    <row r="32" spans="1:7" s="2" customFormat="1" x14ac:dyDescent="0.25">
      <c r="A32" s="6" t="s">
        <v>225</v>
      </c>
      <c r="B32" s="6">
        <v>4001</v>
      </c>
      <c r="C32" s="34">
        <v>42496.339328703703</v>
      </c>
      <c r="D32" s="34">
        <v>42496.368715277778</v>
      </c>
      <c r="E32" s="6" t="s">
        <v>198</v>
      </c>
      <c r="F32" s="15">
        <v>2.9386574075033423E-2</v>
      </c>
      <c r="G32" s="10"/>
    </row>
    <row r="33" spans="1:7" s="2" customFormat="1" x14ac:dyDescent="0.25">
      <c r="A33" s="6" t="s">
        <v>226</v>
      </c>
      <c r="B33" s="6">
        <v>4007</v>
      </c>
      <c r="C33" s="34">
        <v>42496.30982638889</v>
      </c>
      <c r="D33" s="34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227</v>
      </c>
      <c r="B34" s="6">
        <v>4008</v>
      </c>
      <c r="C34" s="34">
        <v>42496.345509259256</v>
      </c>
      <c r="D34" s="34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228</v>
      </c>
      <c r="B35" s="6">
        <v>4011</v>
      </c>
      <c r="C35" s="34">
        <v>42496.323518518519</v>
      </c>
      <c r="D35" s="34">
        <v>42496.348587962966</v>
      </c>
      <c r="E35" s="6" t="s">
        <v>33</v>
      </c>
      <c r="F35" s="15">
        <v>2.5069444447581191E-2</v>
      </c>
      <c r="G35" s="10"/>
    </row>
    <row r="36" spans="1:7" s="2" customFormat="1" x14ac:dyDescent="0.25">
      <c r="A36" s="6" t="s">
        <v>229</v>
      </c>
      <c r="B36" s="6">
        <v>4012</v>
      </c>
      <c r="C36" s="34">
        <v>42496.362083333333</v>
      </c>
      <c r="D36" s="34">
        <v>42496.389050925929</v>
      </c>
      <c r="E36" s="6" t="s">
        <v>33</v>
      </c>
      <c r="F36" s="15">
        <v>2.6967592595610768E-2</v>
      </c>
      <c r="G36" s="10"/>
    </row>
    <row r="37" spans="1:7" s="2" customFormat="1" x14ac:dyDescent="0.25">
      <c r="A37" s="6" t="s">
        <v>230</v>
      </c>
      <c r="B37" s="6">
        <v>4044</v>
      </c>
      <c r="C37" s="34">
        <v>42496.333472222221</v>
      </c>
      <c r="D37" s="34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231</v>
      </c>
      <c r="B38" s="6">
        <v>4043</v>
      </c>
      <c r="C38" s="34">
        <v>42496.372025462966</v>
      </c>
      <c r="D38" s="34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232</v>
      </c>
      <c r="B39" s="6">
        <v>4029</v>
      </c>
      <c r="C39" s="34">
        <v>42496.34002314815</v>
      </c>
      <c r="D39" s="34">
        <v>42496.368622685186</v>
      </c>
      <c r="E39" s="6" t="s">
        <v>35</v>
      </c>
      <c r="F39" s="15">
        <v>2.8599537035916001E-2</v>
      </c>
      <c r="G39" s="10"/>
    </row>
    <row r="40" spans="1:7" s="2" customFormat="1" x14ac:dyDescent="0.25">
      <c r="A40" s="6" t="s">
        <v>233</v>
      </c>
      <c r="B40" s="6">
        <v>4030</v>
      </c>
      <c r="C40" s="34">
        <v>42496.377071759256</v>
      </c>
      <c r="D40" s="34">
        <v>42496.40965277778</v>
      </c>
      <c r="E40" s="6" t="s">
        <v>35</v>
      </c>
      <c r="F40" s="15">
        <v>3.2581018524069805E-2</v>
      </c>
      <c r="G40" s="10"/>
    </row>
    <row r="41" spans="1:7" s="2" customFormat="1" x14ac:dyDescent="0.25">
      <c r="A41" s="6" t="s">
        <v>234</v>
      </c>
      <c r="B41" s="6">
        <v>4038</v>
      </c>
      <c r="C41" s="34">
        <v>42496.351458333331</v>
      </c>
      <c r="D41" s="34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235</v>
      </c>
      <c r="B42" s="6">
        <v>4037</v>
      </c>
      <c r="C42" s="34">
        <v>42496.388090277775</v>
      </c>
      <c r="D42" s="34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236</v>
      </c>
      <c r="B43" s="6">
        <v>4025</v>
      </c>
      <c r="C43" s="34">
        <v>42496.359907407408</v>
      </c>
      <c r="D43" s="34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237</v>
      </c>
      <c r="B44" s="6">
        <v>4026</v>
      </c>
      <c r="C44" s="34">
        <v>42496.399942129632</v>
      </c>
      <c r="D44" s="34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238</v>
      </c>
      <c r="B45" s="6">
        <v>4002</v>
      </c>
      <c r="C45" s="34">
        <v>42496.374675925923</v>
      </c>
      <c r="D45" s="34">
        <v>42496.400983796295</v>
      </c>
      <c r="E45" s="6" t="s">
        <v>198</v>
      </c>
      <c r="F45" s="15">
        <v>2.6307870371965691E-2</v>
      </c>
      <c r="G45" s="10"/>
    </row>
    <row r="46" spans="1:7" s="2" customFormat="1" x14ac:dyDescent="0.25">
      <c r="A46" s="6" t="s">
        <v>239</v>
      </c>
      <c r="B46" s="6">
        <v>4001</v>
      </c>
      <c r="C46" s="34">
        <v>42496.410995370374</v>
      </c>
      <c r="D46" s="34">
        <v>42496.439965277779</v>
      </c>
      <c r="E46" s="6" t="s">
        <v>198</v>
      </c>
      <c r="F46" s="15">
        <v>2.8969907405553386E-2</v>
      </c>
      <c r="G46" s="10"/>
    </row>
    <row r="47" spans="1:7" s="2" customFormat="1" x14ac:dyDescent="0.25">
      <c r="A47" s="6" t="s">
        <v>240</v>
      </c>
      <c r="B47" s="6">
        <v>4007</v>
      </c>
      <c r="C47" s="34">
        <v>42496.380682870367</v>
      </c>
      <c r="D47" s="34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241</v>
      </c>
      <c r="B48" s="6">
        <v>4008</v>
      </c>
      <c r="C48" s="34">
        <v>42496.41983796296</v>
      </c>
      <c r="D48" s="34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242</v>
      </c>
      <c r="B49" s="6">
        <v>4011</v>
      </c>
      <c r="C49" s="34">
        <v>42496.393784722219</v>
      </c>
      <c r="D49" s="34">
        <v>42496.422013888892</v>
      </c>
      <c r="E49" s="6" t="s">
        <v>33</v>
      </c>
      <c r="F49" s="15">
        <v>2.8229166673554573E-2</v>
      </c>
      <c r="G49" s="10"/>
    </row>
    <row r="50" spans="1:7" s="2" customFormat="1" x14ac:dyDescent="0.25">
      <c r="A50" s="6" t="s">
        <v>243</v>
      </c>
      <c r="B50" s="6">
        <v>4012</v>
      </c>
      <c r="C50" s="34">
        <v>42496.433368055557</v>
      </c>
      <c r="D50" s="34">
        <v>42496.461030092592</v>
      </c>
      <c r="E50" s="6" t="s">
        <v>33</v>
      </c>
      <c r="F50" s="15">
        <v>2.7662037035042886E-2</v>
      </c>
      <c r="G50" s="10"/>
    </row>
    <row r="51" spans="1:7" s="2" customFormat="1" x14ac:dyDescent="0.25">
      <c r="A51" s="6" t="s">
        <v>244</v>
      </c>
      <c r="B51" s="6">
        <v>4044</v>
      </c>
      <c r="C51" s="34">
        <v>42496.402916666666</v>
      </c>
      <c r="D51" s="34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245</v>
      </c>
      <c r="B52" s="6">
        <v>4043</v>
      </c>
      <c r="C52" s="34">
        <v>42496.441759259258</v>
      </c>
      <c r="D52" s="34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246</v>
      </c>
      <c r="B53" s="6">
        <v>4029</v>
      </c>
      <c r="C53" s="34">
        <v>42496.413124999999</v>
      </c>
      <c r="D53" s="34">
        <v>42496.442962962959</v>
      </c>
      <c r="E53" s="6" t="s">
        <v>35</v>
      </c>
      <c r="F53" s="15">
        <v>2.9837962960300501E-2</v>
      </c>
      <c r="G53" s="10"/>
    </row>
    <row r="54" spans="1:7" s="2" customFormat="1" x14ac:dyDescent="0.25">
      <c r="A54" s="6" t="s">
        <v>247</v>
      </c>
      <c r="B54" s="6">
        <v>4030</v>
      </c>
      <c r="C54" s="34">
        <v>42496.451539351852</v>
      </c>
      <c r="D54" s="34">
        <v>42496.482094907406</v>
      </c>
      <c r="E54" s="6" t="s">
        <v>35</v>
      </c>
      <c r="F54" s="15">
        <v>3.0555555553291924E-2</v>
      </c>
      <c r="G54" s="10"/>
    </row>
    <row r="55" spans="1:7" s="2" customFormat="1" x14ac:dyDescent="0.25">
      <c r="A55" s="6" t="s">
        <v>248</v>
      </c>
      <c r="B55" s="6">
        <v>4038</v>
      </c>
      <c r="C55" s="34">
        <v>42496.422719907408</v>
      </c>
      <c r="D55" s="34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249</v>
      </c>
      <c r="B56" s="6">
        <v>4037</v>
      </c>
      <c r="C56" s="34">
        <v>42496.459849537037</v>
      </c>
      <c r="D56" s="34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250</v>
      </c>
      <c r="B57" s="6">
        <v>4025</v>
      </c>
      <c r="C57" s="34">
        <v>42496.432974537034</v>
      </c>
      <c r="D57" s="34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251</v>
      </c>
      <c r="B58" s="6">
        <v>4026</v>
      </c>
      <c r="C58" s="34">
        <v>42496.473564814813</v>
      </c>
      <c r="D58" s="34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252</v>
      </c>
      <c r="B59" s="6">
        <v>4002</v>
      </c>
      <c r="C59" s="34">
        <v>42496.444155092591</v>
      </c>
      <c r="D59" s="34">
        <v>42496.47252314815</v>
      </c>
      <c r="E59" s="6" t="s">
        <v>198</v>
      </c>
      <c r="F59" s="15">
        <v>2.8368055558530614E-2</v>
      </c>
      <c r="G59" s="10"/>
    </row>
    <row r="60" spans="1:7" s="2" customFormat="1" x14ac:dyDescent="0.25">
      <c r="A60" s="6" t="s">
        <v>253</v>
      </c>
      <c r="B60" s="6">
        <v>4001</v>
      </c>
      <c r="C60" s="34">
        <v>42496.486377314817</v>
      </c>
      <c r="D60" s="34">
        <v>42496.515393518515</v>
      </c>
      <c r="E60" s="6" t="s">
        <v>198</v>
      </c>
      <c r="F60" s="15">
        <v>2.901620369812008E-2</v>
      </c>
      <c r="G60" s="10"/>
    </row>
    <row r="61" spans="1:7" s="2" customFormat="1" x14ac:dyDescent="0.25">
      <c r="A61" s="6" t="s">
        <v>254</v>
      </c>
      <c r="B61" s="6">
        <v>4007</v>
      </c>
      <c r="C61" s="34">
        <v>42496.454375000001</v>
      </c>
      <c r="D61" s="34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255</v>
      </c>
      <c r="B62" s="6">
        <v>4008</v>
      </c>
      <c r="C62" s="34">
        <v>42496.494270833333</v>
      </c>
      <c r="D62" s="34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256</v>
      </c>
      <c r="B63" s="6">
        <v>4011</v>
      </c>
      <c r="C63" s="34">
        <v>42496.468854166669</v>
      </c>
      <c r="D63" s="34">
        <v>42496.498090277775</v>
      </c>
      <c r="E63" s="6" t="s">
        <v>33</v>
      </c>
      <c r="F63" s="15">
        <v>2.9236111106001772E-2</v>
      </c>
      <c r="G63" s="10"/>
    </row>
    <row r="64" spans="1:7" s="2" customFormat="1" x14ac:dyDescent="0.25">
      <c r="A64" s="6" t="s">
        <v>257</v>
      </c>
      <c r="B64" s="6">
        <v>4012</v>
      </c>
      <c r="C64" s="34">
        <v>42496.503807870373</v>
      </c>
      <c r="D64" s="34">
        <v>42496.533113425925</v>
      </c>
      <c r="E64" s="6" t="s">
        <v>33</v>
      </c>
      <c r="F64" s="15">
        <v>2.9305555552127771E-2</v>
      </c>
      <c r="G64" s="10"/>
    </row>
    <row r="65" spans="1:7" s="2" customFormat="1" x14ac:dyDescent="0.25">
      <c r="A65" s="6" t="s">
        <v>258</v>
      </c>
      <c r="B65" s="6">
        <v>4044</v>
      </c>
      <c r="C65" s="34">
        <v>42496.478090277778</v>
      </c>
      <c r="D65" s="34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259</v>
      </c>
      <c r="B66" s="6">
        <v>4043</v>
      </c>
      <c r="C66" s="34">
        <v>42496.51766203704</v>
      </c>
      <c r="D66" s="34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260</v>
      </c>
      <c r="B67" s="6">
        <v>4029</v>
      </c>
      <c r="C67" s="34">
        <v>42496.48641203704</v>
      </c>
      <c r="D67" s="34">
        <v>42496.514363425929</v>
      </c>
      <c r="E67" s="6" t="s">
        <v>35</v>
      </c>
      <c r="F67" s="15">
        <v>2.7951388889050577E-2</v>
      </c>
      <c r="G67" s="10"/>
    </row>
    <row r="68" spans="1:7" s="2" customFormat="1" x14ac:dyDescent="0.25">
      <c r="A68" s="6" t="s">
        <v>261</v>
      </c>
      <c r="B68" s="6">
        <v>4030</v>
      </c>
      <c r="C68" s="34">
        <v>42496.519270833334</v>
      </c>
      <c r="D68" s="34">
        <v>42496.553807870368</v>
      </c>
      <c r="E68" s="6" t="s">
        <v>35</v>
      </c>
      <c r="F68" s="15">
        <v>3.4537037034169771E-2</v>
      </c>
      <c r="G68" s="10"/>
    </row>
    <row r="69" spans="1:7" s="2" customFormat="1" x14ac:dyDescent="0.25">
      <c r="A69" s="6" t="s">
        <v>262</v>
      </c>
      <c r="B69" s="6">
        <v>4038</v>
      </c>
      <c r="C69" s="34">
        <v>42496.493807870371</v>
      </c>
      <c r="D69" s="34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263</v>
      </c>
      <c r="B70" s="6">
        <v>4037</v>
      </c>
      <c r="C70" s="34">
        <v>42496.532835648148</v>
      </c>
      <c r="D70" s="34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264</v>
      </c>
      <c r="B71" s="6">
        <v>4025</v>
      </c>
      <c r="C71" s="34">
        <v>42496.50917824074</v>
      </c>
      <c r="D71" s="34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265</v>
      </c>
      <c r="B72" s="6">
        <v>4026</v>
      </c>
      <c r="C72" s="34">
        <v>42496.544409722221</v>
      </c>
      <c r="D72" s="34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266</v>
      </c>
      <c r="B73" s="6">
        <v>4002</v>
      </c>
      <c r="C73" s="34">
        <v>42496.520601851851</v>
      </c>
      <c r="D73" s="34">
        <v>42496.547071759262</v>
      </c>
      <c r="E73" s="6" t="s">
        <v>198</v>
      </c>
      <c r="F73" s="15">
        <v>2.6469907410501037E-2</v>
      </c>
      <c r="G73" s="10"/>
    </row>
    <row r="74" spans="1:7" s="2" customFormat="1" x14ac:dyDescent="0.25">
      <c r="A74" s="6" t="s">
        <v>267</v>
      </c>
      <c r="B74" s="6">
        <v>4001</v>
      </c>
      <c r="C74" s="34">
        <v>42496.557118055556</v>
      </c>
      <c r="D74" s="34">
        <v>42496.585613425923</v>
      </c>
      <c r="E74" s="6" t="s">
        <v>198</v>
      </c>
      <c r="F74" s="15">
        <v>2.8495370366727002E-2</v>
      </c>
      <c r="G74" s="10"/>
    </row>
    <row r="75" spans="1:7" s="2" customFormat="1" x14ac:dyDescent="0.25">
      <c r="A75" s="6" t="s">
        <v>268</v>
      </c>
      <c r="B75" s="6">
        <v>4027</v>
      </c>
      <c r="C75" s="34">
        <v>42496.528483796297</v>
      </c>
      <c r="D75" s="34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269</v>
      </c>
      <c r="B76" s="6">
        <v>4028</v>
      </c>
      <c r="C76" s="34">
        <v>42496.569062499999</v>
      </c>
      <c r="D76" s="34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270</v>
      </c>
      <c r="B77" s="6">
        <v>4011</v>
      </c>
      <c r="C77" s="34">
        <v>42496.538587962961</v>
      </c>
      <c r="D77" s="34">
        <v>42496.567118055558</v>
      </c>
      <c r="E77" s="6" t="s">
        <v>33</v>
      </c>
      <c r="F77" s="15">
        <v>2.8530092597065959E-2</v>
      </c>
      <c r="G77" s="10"/>
    </row>
    <row r="78" spans="1:7" s="2" customFormat="1" x14ac:dyDescent="0.25">
      <c r="A78" s="6" t="s">
        <v>271</v>
      </c>
      <c r="B78" s="6">
        <v>4012</v>
      </c>
      <c r="C78" s="34">
        <v>42496.577650462961</v>
      </c>
      <c r="D78" s="34">
        <v>42496.606215277781</v>
      </c>
      <c r="E78" s="6" t="s">
        <v>33</v>
      </c>
      <c r="F78" s="15">
        <v>2.8564814820128959E-2</v>
      </c>
      <c r="G78" s="10"/>
    </row>
    <row r="79" spans="1:7" s="2" customFormat="1" x14ac:dyDescent="0.25">
      <c r="A79" s="6" t="s">
        <v>272</v>
      </c>
      <c r="B79" s="6">
        <v>4044</v>
      </c>
      <c r="C79" s="34">
        <v>42496.548495370371</v>
      </c>
      <c r="D79" s="34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273</v>
      </c>
      <c r="B80" s="6">
        <v>4043</v>
      </c>
      <c r="C80" s="34">
        <v>42496.589108796295</v>
      </c>
      <c r="D80" s="34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274</v>
      </c>
      <c r="B81" s="6">
        <v>4029</v>
      </c>
      <c r="C81" s="34">
        <v>42496.557569444441</v>
      </c>
      <c r="D81" s="34">
        <v>42496.589467592596</v>
      </c>
      <c r="E81" s="6" t="s">
        <v>35</v>
      </c>
      <c r="F81" s="15">
        <v>3.1898148154141381E-2</v>
      </c>
      <c r="G81" s="10"/>
    </row>
    <row r="82" spans="1:7" s="2" customFormat="1" x14ac:dyDescent="0.25">
      <c r="A82" s="6" t="s">
        <v>275</v>
      </c>
      <c r="B82" s="6">
        <v>4030</v>
      </c>
      <c r="C82" s="34">
        <v>42496.592430555553</v>
      </c>
      <c r="D82" s="34">
        <v>42496.626851851855</v>
      </c>
      <c r="E82" s="6" t="s">
        <v>35</v>
      </c>
      <c r="F82" s="15">
        <v>3.4421296302753035E-2</v>
      </c>
      <c r="G82" s="10"/>
    </row>
    <row r="83" spans="1:7" s="2" customFormat="1" x14ac:dyDescent="0.25">
      <c r="A83" s="6" t="s">
        <v>276</v>
      </c>
      <c r="B83" s="6">
        <v>4038</v>
      </c>
      <c r="C83" s="34">
        <v>42496.569398148145</v>
      </c>
      <c r="D83" s="34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277</v>
      </c>
      <c r="B84" s="6">
        <v>4037</v>
      </c>
      <c r="C84" s="34">
        <v>42496.605046296296</v>
      </c>
      <c r="D84" s="34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278</v>
      </c>
      <c r="B85" s="6">
        <v>4025</v>
      </c>
      <c r="C85" s="34">
        <v>42496.579016203701</v>
      </c>
      <c r="D85" s="34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279</v>
      </c>
      <c r="B86" s="6">
        <v>4026</v>
      </c>
      <c r="C86" s="34">
        <v>42496.620335648149</v>
      </c>
      <c r="D86" s="34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280</v>
      </c>
      <c r="B87" s="6">
        <v>4002</v>
      </c>
      <c r="C87" s="34">
        <v>42496.590104166666</v>
      </c>
      <c r="D87" s="34">
        <v>42496.618310185186</v>
      </c>
      <c r="E87" s="6" t="s">
        <v>198</v>
      </c>
      <c r="F87" s="15">
        <v>2.8206018519995268E-2</v>
      </c>
      <c r="G87" s="10"/>
    </row>
    <row r="88" spans="1:7" s="2" customFormat="1" x14ac:dyDescent="0.25">
      <c r="A88" s="6" t="s">
        <v>281</v>
      </c>
      <c r="B88" s="6">
        <v>4001</v>
      </c>
      <c r="C88" s="34">
        <v>42496.63318287037</v>
      </c>
      <c r="D88" s="34">
        <v>42496.658263888887</v>
      </c>
      <c r="E88" s="6" t="s">
        <v>198</v>
      </c>
      <c r="F88" s="15">
        <v>2.5081018517084885E-2</v>
      </c>
      <c r="G88" s="10"/>
    </row>
    <row r="89" spans="1:7" s="2" customFormat="1" x14ac:dyDescent="0.25">
      <c r="A89" s="6" t="s">
        <v>282</v>
      </c>
      <c r="B89" s="6">
        <v>4027</v>
      </c>
      <c r="C89" s="34">
        <v>42496.600277777776</v>
      </c>
      <c r="D89" s="34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283</v>
      </c>
      <c r="B90" s="6">
        <v>4028</v>
      </c>
      <c r="C90" s="34">
        <v>42496.637974537036</v>
      </c>
      <c r="D90" s="34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284</v>
      </c>
      <c r="B91" s="6">
        <v>4011</v>
      </c>
      <c r="C91" s="34">
        <v>42496.609363425923</v>
      </c>
      <c r="D91" s="34">
        <v>42496.639374999999</v>
      </c>
      <c r="E91" s="6" t="s">
        <v>33</v>
      </c>
      <c r="F91" s="15">
        <v>3.0011574075615499E-2</v>
      </c>
      <c r="G91" s="10"/>
    </row>
    <row r="92" spans="1:7" s="2" customFormat="1" x14ac:dyDescent="0.25">
      <c r="A92" s="6" t="s">
        <v>285</v>
      </c>
      <c r="B92" s="6">
        <v>4012</v>
      </c>
      <c r="C92" s="34">
        <v>42496.650011574071</v>
      </c>
      <c r="D92" s="34">
        <v>42496.680937500001</v>
      </c>
      <c r="E92" s="6" t="s">
        <v>33</v>
      </c>
      <c r="F92" s="15">
        <v>3.0925925930205267E-2</v>
      </c>
      <c r="G92" s="10"/>
    </row>
    <row r="93" spans="1:7" s="2" customFormat="1" x14ac:dyDescent="0.25">
      <c r="A93" s="6" t="s">
        <v>286</v>
      </c>
      <c r="B93" s="6">
        <v>4044</v>
      </c>
      <c r="C93" s="34">
        <v>42496.623726851853</v>
      </c>
      <c r="D93" s="34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287</v>
      </c>
      <c r="B94" s="6">
        <v>4043</v>
      </c>
      <c r="C94" s="34">
        <v>42496.662326388891</v>
      </c>
      <c r="D94" s="34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288</v>
      </c>
      <c r="B95" s="6">
        <v>4029</v>
      </c>
      <c r="C95" s="34">
        <v>42496.63784722222</v>
      </c>
      <c r="D95" s="34">
        <v>42496.662557870368</v>
      </c>
      <c r="E95" s="6" t="s">
        <v>35</v>
      </c>
      <c r="F95" s="15">
        <v>2.47106481474475E-2</v>
      </c>
      <c r="G95" s="10"/>
    </row>
    <row r="96" spans="1:7" s="2" customFormat="1" x14ac:dyDescent="0.25">
      <c r="A96" s="6" t="s">
        <v>289</v>
      </c>
      <c r="B96" s="6">
        <v>4030</v>
      </c>
      <c r="C96" s="34">
        <v>42496.66578703704</v>
      </c>
      <c r="D96" s="34">
        <v>42496.700104166666</v>
      </c>
      <c r="E96" s="6" t="s">
        <v>35</v>
      </c>
      <c r="F96" s="15">
        <v>3.4317129626288079E-2</v>
      </c>
      <c r="G96" s="10"/>
    </row>
    <row r="97" spans="1:7" s="2" customFormat="1" x14ac:dyDescent="0.25">
      <c r="A97" s="6" t="s">
        <v>290</v>
      </c>
      <c r="B97" s="6">
        <v>4038</v>
      </c>
      <c r="C97" s="34">
        <v>42496.640810185185</v>
      </c>
      <c r="D97" s="34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291</v>
      </c>
      <c r="B98" s="6">
        <v>4037</v>
      </c>
      <c r="C98" s="34">
        <v>42496.682546296295</v>
      </c>
      <c r="D98" s="34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292</v>
      </c>
      <c r="B99" s="6">
        <v>4025</v>
      </c>
      <c r="C99" s="34">
        <v>42496.652962962966</v>
      </c>
      <c r="D99" s="34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293</v>
      </c>
      <c r="B100" s="6">
        <v>4026</v>
      </c>
      <c r="C100" s="34">
        <v>42496.69059027778</v>
      </c>
      <c r="D100" s="34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294</v>
      </c>
      <c r="B101" s="6">
        <v>4002</v>
      </c>
      <c r="C101" s="34">
        <v>42496.665902777779</v>
      </c>
      <c r="D101" s="34">
        <v>42496.692407407405</v>
      </c>
      <c r="E101" s="6" t="s">
        <v>198</v>
      </c>
      <c r="F101" s="15">
        <v>2.6504629626288079E-2</v>
      </c>
      <c r="G101" s="10"/>
    </row>
    <row r="102" spans="1:7" s="2" customFormat="1" x14ac:dyDescent="0.25">
      <c r="A102" s="6" t="s">
        <v>295</v>
      </c>
      <c r="B102" s="6">
        <v>4001</v>
      </c>
      <c r="C102" s="34">
        <v>42496.70511574074</v>
      </c>
      <c r="D102" s="34">
        <v>42496.736504629633</v>
      </c>
      <c r="E102" s="6" t="s">
        <v>198</v>
      </c>
      <c r="F102" s="15">
        <v>3.1388888892251998E-2</v>
      </c>
      <c r="G102" s="10"/>
    </row>
    <row r="103" spans="1:7" s="2" customFormat="1" x14ac:dyDescent="0.25">
      <c r="A103" s="6" t="s">
        <v>296</v>
      </c>
      <c r="B103" s="6">
        <v>4027</v>
      </c>
      <c r="C103" s="34">
        <v>42496.673020833332</v>
      </c>
      <c r="D103" s="34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297</v>
      </c>
      <c r="B104" s="6">
        <v>4028</v>
      </c>
      <c r="C104" s="34">
        <v>42496.713460648149</v>
      </c>
      <c r="D104" s="34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298</v>
      </c>
      <c r="B105" s="6">
        <v>4011</v>
      </c>
      <c r="C105" s="34">
        <v>42496.685127314813</v>
      </c>
      <c r="D105" s="34">
        <v>42496.713402777779</v>
      </c>
      <c r="E105" s="6" t="s">
        <v>33</v>
      </c>
      <c r="F105" s="15">
        <v>2.8275462966121268E-2</v>
      </c>
      <c r="G105" s="10"/>
    </row>
    <row r="106" spans="1:7" s="2" customFormat="1" x14ac:dyDescent="0.25">
      <c r="A106" s="6" t="s">
        <v>299</v>
      </c>
      <c r="B106" s="6">
        <v>4012</v>
      </c>
      <c r="C106" s="34">
        <v>42496.720451388886</v>
      </c>
      <c r="D106" s="34">
        <v>42496.752129629633</v>
      </c>
      <c r="E106" s="6" t="s">
        <v>33</v>
      </c>
      <c r="F106" s="15">
        <v>3.1678240746259689E-2</v>
      </c>
      <c r="G106" s="10"/>
    </row>
    <row r="107" spans="1:7" s="2" customFormat="1" x14ac:dyDescent="0.25">
      <c r="A107" s="6" t="s">
        <v>300</v>
      </c>
      <c r="B107" s="6">
        <v>4044</v>
      </c>
      <c r="C107" s="34">
        <v>42496.694293981483</v>
      </c>
      <c r="D107" s="34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301</v>
      </c>
      <c r="B108" s="6">
        <v>4043</v>
      </c>
      <c r="C108" s="34">
        <v>42496.736215277779</v>
      </c>
      <c r="D108" s="34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302</v>
      </c>
      <c r="B109" s="6">
        <v>4029</v>
      </c>
      <c r="C109" s="34">
        <v>42496.703055555554</v>
      </c>
      <c r="D109" s="34">
        <v>42496.733564814815</v>
      </c>
      <c r="E109" s="6" t="s">
        <v>35</v>
      </c>
      <c r="F109" s="15">
        <v>3.050925926072523E-2</v>
      </c>
      <c r="G109" s="10"/>
    </row>
    <row r="110" spans="1:7" s="2" customFormat="1" x14ac:dyDescent="0.25">
      <c r="A110" s="6" t="s">
        <v>303</v>
      </c>
      <c r="B110" s="6">
        <v>4030</v>
      </c>
      <c r="C110" s="34">
        <v>42496.741875</v>
      </c>
      <c r="D110" s="34">
        <v>42496.773078703707</v>
      </c>
      <c r="E110" s="6" t="s">
        <v>35</v>
      </c>
      <c r="F110" s="15">
        <v>3.1203703707433306E-2</v>
      </c>
      <c r="G110" s="10"/>
    </row>
    <row r="111" spans="1:7" s="2" customFormat="1" x14ac:dyDescent="0.25">
      <c r="A111" s="6" t="s">
        <v>304</v>
      </c>
      <c r="B111" s="6">
        <v>4038</v>
      </c>
      <c r="C111" s="34">
        <v>42496.716979166667</v>
      </c>
      <c r="D111" s="34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305</v>
      </c>
      <c r="B112" s="6">
        <v>4037</v>
      </c>
      <c r="C112" s="34">
        <v>42496.753217592595</v>
      </c>
      <c r="D112" s="34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306</v>
      </c>
      <c r="B113" s="6">
        <v>4025</v>
      </c>
      <c r="C113" s="34">
        <v>42496.725347222222</v>
      </c>
      <c r="D113" s="34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307</v>
      </c>
      <c r="B114" s="6">
        <v>4026</v>
      </c>
      <c r="C114" s="34">
        <v>42496.767187500001</v>
      </c>
      <c r="D114" s="34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308</v>
      </c>
      <c r="B115" s="6">
        <v>4007</v>
      </c>
      <c r="C115" s="34">
        <v>42496.737500000003</v>
      </c>
      <c r="D115" s="34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309</v>
      </c>
      <c r="B116" s="6">
        <v>4008</v>
      </c>
      <c r="C116" s="34">
        <v>42496.773032407407</v>
      </c>
      <c r="D116" s="34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310</v>
      </c>
      <c r="B117" s="6">
        <v>4027</v>
      </c>
      <c r="C117" s="34">
        <v>42496.745173611111</v>
      </c>
      <c r="D117" s="34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311</v>
      </c>
      <c r="B118" s="6">
        <v>4028</v>
      </c>
      <c r="C118" s="34">
        <v>42496.786828703705</v>
      </c>
      <c r="D118" s="34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312</v>
      </c>
      <c r="B119" s="6">
        <v>4011</v>
      </c>
      <c r="C119" s="34">
        <v>42496.758668981478</v>
      </c>
      <c r="D119" s="34">
        <v>42496.785092592596</v>
      </c>
      <c r="E119" s="6" t="s">
        <v>33</v>
      </c>
      <c r="F119" s="15">
        <v>2.6423611117934342E-2</v>
      </c>
      <c r="G119" s="10"/>
    </row>
    <row r="120" spans="1:7" s="2" customFormat="1" x14ac:dyDescent="0.25">
      <c r="A120" s="6" t="s">
        <v>313</v>
      </c>
      <c r="B120" s="6">
        <v>4012</v>
      </c>
      <c r="C120" s="34">
        <v>42496.792627314811</v>
      </c>
      <c r="D120" s="34">
        <v>42496.824803240743</v>
      </c>
      <c r="E120" s="6" t="s">
        <v>33</v>
      </c>
      <c r="F120" s="15">
        <v>3.217592593136942E-2</v>
      </c>
      <c r="G120" s="10"/>
    </row>
    <row r="121" spans="1:7" s="2" customFormat="1" x14ac:dyDescent="0.25">
      <c r="A121" s="6" t="s">
        <v>314</v>
      </c>
      <c r="B121" s="6">
        <v>4044</v>
      </c>
      <c r="C121" s="34">
        <v>42496.766493055555</v>
      </c>
      <c r="D121" s="34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315</v>
      </c>
      <c r="B122" s="6">
        <v>4043</v>
      </c>
      <c r="C122" s="34">
        <v>42496.809351851851</v>
      </c>
      <c r="D122" s="34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316</v>
      </c>
      <c r="B123" s="6">
        <v>4038</v>
      </c>
      <c r="C123" s="34">
        <v>42496.78943287037</v>
      </c>
      <c r="D123" s="34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317</v>
      </c>
      <c r="B124" s="6">
        <v>4037</v>
      </c>
      <c r="C124" s="34">
        <v>42496.825162037036</v>
      </c>
      <c r="D124" s="34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318</v>
      </c>
      <c r="B125" s="6">
        <v>4007</v>
      </c>
      <c r="C125" s="34">
        <v>42496.807997685188</v>
      </c>
      <c r="D125" s="34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319</v>
      </c>
      <c r="B126" s="6">
        <v>4008</v>
      </c>
      <c r="C126" s="34">
        <v>42496.845405092594</v>
      </c>
      <c r="D126" s="34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320</v>
      </c>
      <c r="B127" s="6">
        <v>4011</v>
      </c>
      <c r="C127" s="34">
        <v>42496.828298611108</v>
      </c>
      <c r="D127" s="34">
        <v>42496.858460648145</v>
      </c>
      <c r="E127" s="6" t="s">
        <v>33</v>
      </c>
      <c r="F127" s="15">
        <v>3.0162037037371192E-2</v>
      </c>
      <c r="G127" s="10"/>
    </row>
    <row r="128" spans="1:7" s="2" customFormat="1" x14ac:dyDescent="0.25">
      <c r="A128" s="6" t="s">
        <v>321</v>
      </c>
      <c r="B128" s="6">
        <v>4012</v>
      </c>
      <c r="C128" s="34">
        <v>42496.862569444442</v>
      </c>
      <c r="D128" s="34">
        <v>42496.90148148148</v>
      </c>
      <c r="E128" s="6" t="s">
        <v>33</v>
      </c>
      <c r="F128" s="15">
        <v>3.8912037038244307E-2</v>
      </c>
      <c r="G128" s="10"/>
    </row>
    <row r="129" spans="1:7" s="2" customFormat="1" x14ac:dyDescent="0.25">
      <c r="A129" s="6" t="s">
        <v>322</v>
      </c>
      <c r="B129" s="6">
        <v>4044</v>
      </c>
      <c r="C129" s="34">
        <v>42496.848819444444</v>
      </c>
      <c r="D129" s="34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323</v>
      </c>
      <c r="B130" s="6">
        <v>4043</v>
      </c>
      <c r="C130" s="34">
        <v>42496.890509259261</v>
      </c>
      <c r="D130" s="34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324</v>
      </c>
      <c r="B131" s="6">
        <v>4038</v>
      </c>
      <c r="C131" s="34">
        <v>42496.862326388888</v>
      </c>
      <c r="D131" s="34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325</v>
      </c>
      <c r="B132" s="6">
        <v>4037</v>
      </c>
      <c r="C132" s="34">
        <v>42496.910034722219</v>
      </c>
      <c r="D132" s="34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326</v>
      </c>
      <c r="B133" s="6">
        <v>4007</v>
      </c>
      <c r="C133" s="34">
        <v>42496.887407407405</v>
      </c>
      <c r="D133" s="34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327</v>
      </c>
      <c r="B134" s="6">
        <v>4008</v>
      </c>
      <c r="C134" s="34">
        <v>42496.931805555556</v>
      </c>
      <c r="D134" s="34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328</v>
      </c>
      <c r="B135" s="6">
        <v>4011</v>
      </c>
      <c r="C135" s="34">
        <v>42496.908888888887</v>
      </c>
      <c r="D135" s="34">
        <v>42496.94159722222</v>
      </c>
      <c r="E135" s="6" t="s">
        <v>33</v>
      </c>
      <c r="F135" s="15">
        <v>3.2708333332266193E-2</v>
      </c>
      <c r="G135" s="10"/>
    </row>
    <row r="136" spans="1:7" s="2" customFormat="1" x14ac:dyDescent="0.25">
      <c r="A136" s="6" t="s">
        <v>329</v>
      </c>
      <c r="B136" s="6">
        <v>4012</v>
      </c>
      <c r="C136" s="34">
        <v>42496.954143518517</v>
      </c>
      <c r="D136" s="34">
        <v>42496.982916666668</v>
      </c>
      <c r="E136" s="6" t="s">
        <v>33</v>
      </c>
      <c r="F136" s="15">
        <v>2.8773148151230998E-2</v>
      </c>
      <c r="G136" s="10"/>
    </row>
    <row r="137" spans="1:7" s="2" customFormat="1" x14ac:dyDescent="0.25">
      <c r="A137" s="6" t="s">
        <v>330</v>
      </c>
      <c r="B137" s="6">
        <v>4044</v>
      </c>
      <c r="C137" s="34">
        <v>42496.93478009259</v>
      </c>
      <c r="D137" s="34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331</v>
      </c>
      <c r="B138" s="6">
        <v>4043</v>
      </c>
      <c r="C138" s="34">
        <v>42496.975613425922</v>
      </c>
      <c r="D138" s="34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332</v>
      </c>
      <c r="B139" s="6">
        <v>4038</v>
      </c>
      <c r="C139" s="34">
        <v>42496.95039351852</v>
      </c>
      <c r="D139" s="34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333</v>
      </c>
      <c r="B140" s="6">
        <v>4037</v>
      </c>
      <c r="C140" s="34">
        <v>42496.98877314815</v>
      </c>
      <c r="D140" s="34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334</v>
      </c>
      <c r="B141" s="6">
        <v>4007</v>
      </c>
      <c r="C141" s="34">
        <v>42496.966539351852</v>
      </c>
      <c r="D141" s="34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335</v>
      </c>
      <c r="B142" s="6">
        <v>4008</v>
      </c>
      <c r="C142" s="34">
        <v>42497.013101851851</v>
      </c>
      <c r="D142" s="34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336</v>
      </c>
      <c r="B143" s="6">
        <v>4011</v>
      </c>
      <c r="C143" s="34">
        <v>42496.990381944444</v>
      </c>
      <c r="D143" s="34">
        <v>42497.025231481479</v>
      </c>
      <c r="E143" s="6" t="s">
        <v>33</v>
      </c>
      <c r="F143" s="15">
        <v>3.4849537034460809E-2</v>
      </c>
      <c r="G143" s="10"/>
    </row>
    <row r="144" spans="1:7" s="2" customFormat="1" x14ac:dyDescent="0.25">
      <c r="A144" s="6" t="s">
        <v>337</v>
      </c>
      <c r="B144" s="6">
        <v>4012</v>
      </c>
      <c r="C144" s="34">
        <v>42497.036817129629</v>
      </c>
      <c r="D144" s="34">
        <v>42497.066435185188</v>
      </c>
      <c r="E144" s="6" t="s">
        <v>33</v>
      </c>
      <c r="F144" s="15">
        <v>2.9618055559694767E-2</v>
      </c>
      <c r="G144" s="10"/>
    </row>
    <row r="145" spans="1:15" s="2" customFormat="1" x14ac:dyDescent="0.25">
      <c r="A145" s="6" t="s">
        <v>338</v>
      </c>
      <c r="B145" s="6">
        <v>4044</v>
      </c>
      <c r="C145" s="34">
        <v>42497.018900462965</v>
      </c>
      <c r="D145" s="34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339</v>
      </c>
      <c r="B146" s="6">
        <v>4043</v>
      </c>
      <c r="C146" s="34">
        <v>42497.059004629627</v>
      </c>
      <c r="D146" s="34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340</v>
      </c>
      <c r="B147" s="6">
        <v>4038</v>
      </c>
      <c r="C147" s="34">
        <v>42497.031817129631</v>
      </c>
      <c r="D147" s="34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187</v>
      </c>
      <c r="B148" s="6">
        <v>4037</v>
      </c>
      <c r="C148" s="34">
        <v>42497.075173611112</v>
      </c>
      <c r="D148" s="34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428" priority="28">
      <formula>#REF!&gt;#REF!</formula>
    </cfRule>
    <cfRule type="expression" dxfId="427" priority="29">
      <formula>#REF!&gt;0</formula>
    </cfRule>
    <cfRule type="expression" dxfId="426" priority="30">
      <formula>#REF!&gt;0</formula>
    </cfRule>
  </conditionalFormatting>
  <conditionalFormatting sqref="A149:B150">
    <cfRule type="expression" dxfId="425" priority="26">
      <formula>$P149&gt;0</formula>
    </cfRule>
    <cfRule type="expression" dxfId="424" priority="27">
      <formula>$O149&gt;0</formula>
    </cfRule>
  </conditionalFormatting>
  <conditionalFormatting sqref="E3:G148">
    <cfRule type="expression" dxfId="423" priority="10">
      <formula>#REF!&gt;#REF!</formula>
    </cfRule>
    <cfRule type="expression" dxfId="422" priority="11">
      <formula>#REF!&gt;0</formula>
    </cfRule>
    <cfRule type="expression" dxfId="421" priority="12">
      <formula>#REF!&gt;0</formula>
    </cfRule>
  </conditionalFormatting>
  <conditionalFormatting sqref="A3:B148">
    <cfRule type="expression" dxfId="420" priority="8">
      <formula>$P3&gt;0</formula>
    </cfRule>
    <cfRule type="expression" dxfId="419" priority="9">
      <formula>$O3&gt;0</formula>
    </cfRule>
  </conditionalFormatting>
  <conditionalFormatting sqref="C3:C148">
    <cfRule type="expression" dxfId="418" priority="5">
      <formula>$P3&gt;0</formula>
    </cfRule>
    <cfRule type="expression" dxfId="417" priority="6">
      <formula>$O3&gt;0</formula>
    </cfRule>
  </conditionalFormatting>
  <conditionalFormatting sqref="D3:D148">
    <cfRule type="expression" dxfId="416" priority="2">
      <formula>$P3&gt;0</formula>
    </cfRule>
    <cfRule type="expression" dxfId="415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2" t="s">
        <v>19</v>
      </c>
      <c r="B1" s="72"/>
      <c r="C1" s="72"/>
      <c r="D1" s="72"/>
      <c r="E1" s="72"/>
      <c r="F1" s="7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54</v>
      </c>
      <c r="B3" s="13">
        <v>4031</v>
      </c>
      <c r="C3" s="19">
        <v>42497.208657407406</v>
      </c>
      <c r="D3" s="19">
        <v>42497.215937499997</v>
      </c>
      <c r="E3" s="13" t="s">
        <v>32</v>
      </c>
      <c r="F3" s="16">
        <v>7.2800925918272696E-3</v>
      </c>
      <c r="G3" s="14" t="s">
        <v>189</v>
      </c>
      <c r="J3" s="20">
        <v>42497</v>
      </c>
      <c r="K3" s="21"/>
      <c r="L3" s="73" t="s">
        <v>3</v>
      </c>
      <c r="M3" s="73"/>
      <c r="N3" s="74"/>
    </row>
    <row r="4" spans="1:65" s="2" customFormat="1" ht="15.75" thickBot="1" x14ac:dyDescent="0.3">
      <c r="A4" s="13" t="s">
        <v>127</v>
      </c>
      <c r="B4" s="13">
        <v>4026</v>
      </c>
      <c r="C4" s="19">
        <v>42497.632037037038</v>
      </c>
      <c r="D4" s="19">
        <v>42497.655995370369</v>
      </c>
      <c r="E4" s="13" t="s">
        <v>26</v>
      </c>
      <c r="F4" s="16">
        <v>2.3958333331393078E-2</v>
      </c>
      <c r="G4" s="14" t="s">
        <v>193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80</v>
      </c>
      <c r="B5" s="13">
        <v>4008</v>
      </c>
      <c r="C5" s="19">
        <v>42497.390972222223</v>
      </c>
      <c r="D5" s="19">
        <v>42497.409328703703</v>
      </c>
      <c r="E5" s="13" t="s">
        <v>23</v>
      </c>
      <c r="F5" s="16">
        <v>1.8356481479713693E-2</v>
      </c>
      <c r="G5" s="14" t="s">
        <v>191</v>
      </c>
      <c r="J5" s="22" t="s">
        <v>7</v>
      </c>
      <c r="K5" s="24">
        <f>COUNTA(F3:F995)</f>
        <v>147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67</v>
      </c>
      <c r="B6" s="13">
        <v>4008</v>
      </c>
      <c r="C6" s="19">
        <v>42497.310543981483</v>
      </c>
      <c r="D6" s="19">
        <v>42497.325729166667</v>
      </c>
      <c r="E6" s="13" t="s">
        <v>23</v>
      </c>
      <c r="F6" s="16">
        <v>1.5185185184236616E-2</v>
      </c>
      <c r="G6" s="14" t="s">
        <v>190</v>
      </c>
      <c r="J6" s="22" t="s">
        <v>15</v>
      </c>
      <c r="K6" s="24">
        <f>K5-SUM(K8:K9)</f>
        <v>141</v>
      </c>
      <c r="L6" s="25">
        <v>42.212018140387357</v>
      </c>
      <c r="M6" s="25">
        <v>35.083333330694586</v>
      </c>
      <c r="N6" s="25">
        <v>52.933333333348855</v>
      </c>
    </row>
    <row r="7" spans="1:65" s="2" customFormat="1" x14ac:dyDescent="0.25">
      <c r="A7" s="13" t="s">
        <v>123</v>
      </c>
      <c r="B7" s="13">
        <v>4032</v>
      </c>
      <c r="C7" s="19">
        <v>42497.606342592589</v>
      </c>
      <c r="D7" s="19">
        <v>42497.612615740742</v>
      </c>
      <c r="E7" s="13" t="s">
        <v>32</v>
      </c>
      <c r="F7" s="16">
        <v>6.2731481521041133E-3</v>
      </c>
      <c r="G7" s="14" t="s">
        <v>192</v>
      </c>
      <c r="J7" s="22" t="s">
        <v>9</v>
      </c>
      <c r="K7" s="29">
        <f>K6/K5</f>
        <v>0.95918367346938771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179</v>
      </c>
      <c r="B8" s="13">
        <v>4008</v>
      </c>
      <c r="C8" s="19">
        <v>42497.989722222221</v>
      </c>
      <c r="D8" s="19">
        <v>42498.016527777778</v>
      </c>
      <c r="E8" s="13" t="s">
        <v>23</v>
      </c>
      <c r="F8" s="16">
        <v>2.6805555557075422E-2</v>
      </c>
      <c r="G8" s="14" t="s">
        <v>194</v>
      </c>
      <c r="J8" s="22" t="s">
        <v>16</v>
      </c>
      <c r="K8" s="24">
        <f>COUNTA(G3:G149)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44</v>
      </c>
      <c r="B9" s="6">
        <v>4031</v>
      </c>
      <c r="C9" s="18">
        <v>42497.130150462966</v>
      </c>
      <c r="D9" s="18">
        <v>42497.161759259259</v>
      </c>
      <c r="E9" s="6" t="s">
        <v>32</v>
      </c>
      <c r="F9" s="15">
        <v>3.1608796292857733E-2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45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46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47</v>
      </c>
      <c r="B12" s="6">
        <v>4039</v>
      </c>
      <c r="C12" s="18">
        <v>42497.194502314815</v>
      </c>
      <c r="D12" s="18">
        <v>42497.22247685185</v>
      </c>
      <c r="E12" s="6" t="s">
        <v>37</v>
      </c>
      <c r="F12" s="15">
        <v>2.7974537035333924E-2</v>
      </c>
      <c r="G12" s="10"/>
    </row>
    <row r="13" spans="1:65" s="2" customFormat="1" x14ac:dyDescent="0.25">
      <c r="A13" s="6" t="s">
        <v>48</v>
      </c>
      <c r="B13" s="6">
        <v>4029</v>
      </c>
      <c r="C13" s="18">
        <v>42497.174930555557</v>
      </c>
      <c r="D13" s="18">
        <v>42497.202905092592</v>
      </c>
      <c r="E13" s="6" t="s">
        <v>35</v>
      </c>
      <c r="F13" s="15">
        <v>2.7974537035333924E-2</v>
      </c>
      <c r="G13" s="10"/>
    </row>
    <row r="14" spans="1:65" s="2" customFormat="1" x14ac:dyDescent="0.25">
      <c r="A14" s="6" t="s">
        <v>49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50</v>
      </c>
      <c r="B15" s="6">
        <v>4011</v>
      </c>
      <c r="C15" s="18">
        <v>42497.185150462959</v>
      </c>
      <c r="D15" s="18">
        <v>42497.213356481479</v>
      </c>
      <c r="E15" s="6" t="s">
        <v>33</v>
      </c>
      <c r="F15" s="15">
        <v>2.8206018519995268E-2</v>
      </c>
      <c r="G15" s="10"/>
    </row>
    <row r="16" spans="1:65" s="2" customFormat="1" x14ac:dyDescent="0.25">
      <c r="A16" s="6" t="s">
        <v>51</v>
      </c>
      <c r="B16" s="6">
        <v>4012</v>
      </c>
      <c r="C16" s="18">
        <v>42497.223749999997</v>
      </c>
      <c r="D16" s="18">
        <v>42497.256157407406</v>
      </c>
      <c r="E16" s="6" t="s">
        <v>33</v>
      </c>
      <c r="F16" s="15">
        <v>3.2407407408754807E-2</v>
      </c>
      <c r="G16" s="10"/>
    </row>
    <row r="17" spans="1:7" s="2" customFormat="1" x14ac:dyDescent="0.25">
      <c r="A17" s="6" t="s">
        <v>52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53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54</v>
      </c>
      <c r="B19" s="6">
        <v>4031</v>
      </c>
      <c r="C19" s="18">
        <v>42497.22078703704</v>
      </c>
      <c r="D19" s="18">
        <v>42497.237141203703</v>
      </c>
      <c r="E19" s="6" t="s">
        <v>32</v>
      </c>
      <c r="F19" s="15">
        <v>1.6354166662495118E-2</v>
      </c>
      <c r="G19" s="10"/>
    </row>
    <row r="20" spans="1:7" s="2" customFormat="1" x14ac:dyDescent="0.25">
      <c r="A20" s="6" t="s">
        <v>54</v>
      </c>
      <c r="B20" s="6">
        <v>4031</v>
      </c>
      <c r="C20" s="18">
        <v>42497.275185185186</v>
      </c>
      <c r="D20" s="18">
        <v>42497.306122685186</v>
      </c>
      <c r="E20" s="6" t="s">
        <v>32</v>
      </c>
      <c r="F20" s="15">
        <v>3.0937499999708962E-2</v>
      </c>
      <c r="G20" s="10"/>
    </row>
    <row r="21" spans="1:7" s="2" customFormat="1" x14ac:dyDescent="0.25">
      <c r="A21" s="6" t="s">
        <v>54</v>
      </c>
      <c r="B21" s="6">
        <v>4031</v>
      </c>
      <c r="C21" s="18">
        <v>42497.34847222222</v>
      </c>
      <c r="D21" s="18">
        <v>42497.378738425927</v>
      </c>
      <c r="E21" s="6" t="s">
        <v>32</v>
      </c>
      <c r="F21" s="15">
        <v>3.0266203706560191E-2</v>
      </c>
      <c r="G21" s="10"/>
    </row>
    <row r="22" spans="1:7" s="2" customFormat="1" x14ac:dyDescent="0.25">
      <c r="A22" s="6" t="s">
        <v>55</v>
      </c>
      <c r="B22" s="6">
        <v>4032</v>
      </c>
      <c r="C22" s="18">
        <v>42497.245694444442</v>
      </c>
      <c r="D22" s="18">
        <v>42497.272916666669</v>
      </c>
      <c r="E22" s="6" t="s">
        <v>32</v>
      </c>
      <c r="F22" s="15">
        <v>2.7222222226555459E-2</v>
      </c>
      <c r="G22" s="10"/>
    </row>
    <row r="23" spans="1:7" s="2" customFormat="1" x14ac:dyDescent="0.25">
      <c r="A23" s="6" t="s">
        <v>56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57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58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59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60</v>
      </c>
      <c r="B27" s="6">
        <v>4040</v>
      </c>
      <c r="C27" s="18">
        <v>42497.235879629632</v>
      </c>
      <c r="D27" s="18">
        <v>42497.265370370369</v>
      </c>
      <c r="E27" s="6" t="s">
        <v>37</v>
      </c>
      <c r="F27" s="15">
        <v>2.9490740736946464E-2</v>
      </c>
      <c r="G27" s="10"/>
    </row>
    <row r="28" spans="1:7" s="2" customFormat="1" x14ac:dyDescent="0.25">
      <c r="A28" s="6" t="s">
        <v>61</v>
      </c>
      <c r="B28" s="6">
        <v>4039</v>
      </c>
      <c r="C28" s="18">
        <v>42497.273935185185</v>
      </c>
      <c r="D28" s="18">
        <v>42497.304502314815</v>
      </c>
      <c r="E28" s="6" t="s">
        <v>37</v>
      </c>
      <c r="F28" s="15">
        <v>3.0567129630071577E-2</v>
      </c>
      <c r="G28" s="10"/>
    </row>
    <row r="29" spans="1:7" s="2" customFormat="1" x14ac:dyDescent="0.25">
      <c r="A29" s="6" t="s">
        <v>62</v>
      </c>
      <c r="B29" s="6">
        <v>4029</v>
      </c>
      <c r="C29" s="18">
        <v>42497.250173611108</v>
      </c>
      <c r="D29" s="18">
        <v>42497.275185185186</v>
      </c>
      <c r="E29" s="6" t="s">
        <v>35</v>
      </c>
      <c r="F29" s="15">
        <v>2.5011574078234844E-2</v>
      </c>
      <c r="G29" s="10"/>
    </row>
    <row r="30" spans="1:7" s="2" customFormat="1" x14ac:dyDescent="0.25">
      <c r="A30" s="6" t="s">
        <v>63</v>
      </c>
      <c r="B30" s="6">
        <v>4030</v>
      </c>
      <c r="C30" s="18">
        <v>42497.286249999997</v>
      </c>
      <c r="D30" s="18">
        <v>42497.314722222225</v>
      </c>
      <c r="E30" s="6" t="s">
        <v>35</v>
      </c>
      <c r="F30" s="15">
        <v>2.8472222227719612E-2</v>
      </c>
      <c r="G30" s="10"/>
    </row>
    <row r="31" spans="1:7" s="2" customFormat="1" x14ac:dyDescent="0.25">
      <c r="A31" s="6" t="s">
        <v>64</v>
      </c>
      <c r="B31" s="6">
        <v>4011</v>
      </c>
      <c r="C31" s="18">
        <v>42497.258576388886</v>
      </c>
      <c r="D31" s="18">
        <v>42497.285578703704</v>
      </c>
      <c r="E31" s="6" t="s">
        <v>33</v>
      </c>
      <c r="F31" s="15">
        <v>2.7002314818673767E-2</v>
      </c>
      <c r="G31" s="10"/>
    </row>
    <row r="32" spans="1:7" s="2" customFormat="1" x14ac:dyDescent="0.25">
      <c r="A32" s="6" t="s">
        <v>65</v>
      </c>
      <c r="B32" s="6">
        <v>4012</v>
      </c>
      <c r="C32" s="18">
        <v>42497.298657407409</v>
      </c>
      <c r="D32" s="18">
        <v>42497.324953703705</v>
      </c>
      <c r="E32" s="6" t="s">
        <v>33</v>
      </c>
      <c r="F32" s="15">
        <v>2.6296296295186039E-2</v>
      </c>
      <c r="G32" s="10"/>
    </row>
    <row r="33" spans="1:7" s="2" customFormat="1" x14ac:dyDescent="0.25">
      <c r="A33" s="6" t="s">
        <v>66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68</v>
      </c>
      <c r="B34" s="6">
        <v>4032</v>
      </c>
      <c r="C34" s="18">
        <v>42497.318460648145</v>
      </c>
      <c r="D34" s="18">
        <v>42497.345312500001</v>
      </c>
      <c r="E34" s="6" t="s">
        <v>32</v>
      </c>
      <c r="F34" s="15">
        <v>2.6851851856918074E-2</v>
      </c>
      <c r="G34" s="10"/>
    </row>
    <row r="35" spans="1:7" s="2" customFormat="1" x14ac:dyDescent="0.25">
      <c r="A35" s="6" t="s">
        <v>69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70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71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72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73</v>
      </c>
      <c r="B39" s="6">
        <v>4040</v>
      </c>
      <c r="C39" s="18">
        <v>42497.310868055552</v>
      </c>
      <c r="D39" s="18">
        <v>42497.337592592594</v>
      </c>
      <c r="E39" s="6" t="s">
        <v>37</v>
      </c>
      <c r="F39" s="15">
        <v>2.6724537041445728E-2</v>
      </c>
      <c r="G39" s="10"/>
    </row>
    <row r="40" spans="1:7" s="2" customFormat="1" x14ac:dyDescent="0.25">
      <c r="A40" s="6" t="s">
        <v>74</v>
      </c>
      <c r="B40" s="6">
        <v>4039</v>
      </c>
      <c r="C40" s="18">
        <v>42497.350115740737</v>
      </c>
      <c r="D40" s="18">
        <v>42497.377291666664</v>
      </c>
      <c r="E40" s="6" t="s">
        <v>37</v>
      </c>
      <c r="F40" s="15">
        <v>2.7175925926712807E-2</v>
      </c>
      <c r="G40" s="10"/>
    </row>
    <row r="41" spans="1:7" s="2" customFormat="1" x14ac:dyDescent="0.25">
      <c r="A41" s="6" t="s">
        <v>75</v>
      </c>
      <c r="B41" s="6">
        <v>4029</v>
      </c>
      <c r="C41" s="18">
        <v>42497.319664351853</v>
      </c>
      <c r="D41" s="18">
        <v>42497.34814814815</v>
      </c>
      <c r="E41" s="6" t="s">
        <v>35</v>
      </c>
      <c r="F41" s="15">
        <v>2.8483796297223307E-2</v>
      </c>
      <c r="G41" s="10"/>
    </row>
    <row r="42" spans="1:7" s="2" customFormat="1" x14ac:dyDescent="0.25">
      <c r="A42" s="6" t="s">
        <v>76</v>
      </c>
      <c r="B42" s="6">
        <v>4030</v>
      </c>
      <c r="C42" s="18">
        <v>42497.360393518517</v>
      </c>
      <c r="D42" s="18">
        <v>42497.38758101852</v>
      </c>
      <c r="E42" s="6" t="s">
        <v>35</v>
      </c>
      <c r="F42" s="15">
        <v>2.718750000349246E-2</v>
      </c>
      <c r="G42" s="10"/>
    </row>
    <row r="43" spans="1:7" s="2" customFormat="1" x14ac:dyDescent="0.25">
      <c r="A43" s="6" t="s">
        <v>77</v>
      </c>
      <c r="B43" s="6">
        <v>4011</v>
      </c>
      <c r="C43" s="18">
        <v>42497.331134259257</v>
      </c>
      <c r="D43" s="18">
        <v>42497.358159722222</v>
      </c>
      <c r="E43" s="6" t="s">
        <v>33</v>
      </c>
      <c r="F43" s="15">
        <v>2.7025462964957114E-2</v>
      </c>
      <c r="G43" s="10"/>
    </row>
    <row r="44" spans="1:7" s="2" customFormat="1" x14ac:dyDescent="0.25">
      <c r="A44" s="6" t="s">
        <v>78</v>
      </c>
      <c r="B44" s="6">
        <v>4012</v>
      </c>
      <c r="C44" s="18">
        <v>42497.36859953704</v>
      </c>
      <c r="D44" s="18">
        <v>42497.397673611114</v>
      </c>
      <c r="E44" s="6" t="s">
        <v>33</v>
      </c>
      <c r="F44" s="15">
        <v>2.9074074074742384E-2</v>
      </c>
      <c r="G44" s="10"/>
    </row>
    <row r="45" spans="1:7" s="2" customFormat="1" x14ac:dyDescent="0.25">
      <c r="A45" s="6" t="s">
        <v>79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81</v>
      </c>
      <c r="B46" s="6">
        <v>4032</v>
      </c>
      <c r="C46" s="18">
        <v>42497.38853009259</v>
      </c>
      <c r="D46" s="18">
        <v>42497.418124999997</v>
      </c>
      <c r="E46" s="6" t="s">
        <v>32</v>
      </c>
      <c r="F46" s="15">
        <v>2.9594907406135462E-2</v>
      </c>
      <c r="G46" s="10"/>
    </row>
    <row r="47" spans="1:7" s="2" customFormat="1" x14ac:dyDescent="0.25">
      <c r="A47" s="6" t="s">
        <v>82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83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84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85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86</v>
      </c>
      <c r="B51" s="6">
        <v>4040</v>
      </c>
      <c r="C51" s="18">
        <v>42497.381631944445</v>
      </c>
      <c r="D51" s="18">
        <v>42497.410798611112</v>
      </c>
      <c r="E51" s="6" t="s">
        <v>37</v>
      </c>
      <c r="F51" s="15">
        <v>2.9166666667151731E-2</v>
      </c>
      <c r="G51" s="10"/>
    </row>
    <row r="52" spans="1:7" s="2" customFormat="1" x14ac:dyDescent="0.25">
      <c r="A52" s="6" t="s">
        <v>87</v>
      </c>
      <c r="B52" s="6">
        <v>4039</v>
      </c>
      <c r="C52" s="18">
        <v>42497.422395833331</v>
      </c>
      <c r="D52" s="18">
        <v>42497.450324074074</v>
      </c>
      <c r="E52" s="6" t="s">
        <v>37</v>
      </c>
      <c r="F52" s="15">
        <v>2.792824074276723E-2</v>
      </c>
      <c r="G52" s="10"/>
    </row>
    <row r="53" spans="1:7" s="2" customFormat="1" x14ac:dyDescent="0.25">
      <c r="A53" s="6" t="s">
        <v>88</v>
      </c>
      <c r="B53" s="6">
        <v>4029</v>
      </c>
      <c r="C53" s="18">
        <v>42497.39166666667</v>
      </c>
      <c r="D53" s="18">
        <v>42497.421076388891</v>
      </c>
      <c r="E53" s="6" t="s">
        <v>35</v>
      </c>
      <c r="F53" s="15">
        <v>2.940972222131677E-2</v>
      </c>
      <c r="G53" s="10"/>
    </row>
    <row r="54" spans="1:7" s="2" customFormat="1" x14ac:dyDescent="0.25">
      <c r="A54" s="6" t="s">
        <v>89</v>
      </c>
      <c r="B54" s="6">
        <v>4030</v>
      </c>
      <c r="C54" s="18">
        <v>42497.433113425926</v>
      </c>
      <c r="D54" s="18">
        <v>42497.460636574076</v>
      </c>
      <c r="E54" s="6" t="s">
        <v>35</v>
      </c>
      <c r="F54" s="15">
        <v>2.7523148150066845E-2</v>
      </c>
      <c r="G54" s="10"/>
    </row>
    <row r="55" spans="1:7" s="2" customFormat="1" x14ac:dyDescent="0.25">
      <c r="A55" s="6" t="s">
        <v>90</v>
      </c>
      <c r="B55" s="6">
        <v>4011</v>
      </c>
      <c r="C55" s="18">
        <v>42497.404791666668</v>
      </c>
      <c r="D55" s="18">
        <v>42497.432175925926</v>
      </c>
      <c r="E55" s="6" t="s">
        <v>33</v>
      </c>
      <c r="F55" s="15">
        <v>2.7384259257814847E-2</v>
      </c>
      <c r="G55" s="10"/>
    </row>
    <row r="56" spans="1:7" s="2" customFormat="1" x14ac:dyDescent="0.25">
      <c r="A56" s="6" t="s">
        <v>91</v>
      </c>
      <c r="B56" s="6">
        <v>4012</v>
      </c>
      <c r="C56" s="18">
        <v>42497.441840277781</v>
      </c>
      <c r="D56" s="18">
        <v>42497.471574074072</v>
      </c>
      <c r="E56" s="6" t="s">
        <v>33</v>
      </c>
      <c r="F56" s="15">
        <v>2.9733796291111503E-2</v>
      </c>
      <c r="G56" s="10"/>
    </row>
    <row r="57" spans="1:7" s="2" customFormat="1" x14ac:dyDescent="0.25">
      <c r="A57" s="6" t="s">
        <v>92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93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94</v>
      </c>
      <c r="B59" s="6">
        <v>4031</v>
      </c>
      <c r="C59" s="18">
        <v>42497.422337962962</v>
      </c>
      <c r="D59" s="18">
        <v>42497.452268518522</v>
      </c>
      <c r="E59" s="6" t="s">
        <v>32</v>
      </c>
      <c r="F59" s="15">
        <v>2.9930555559985805E-2</v>
      </c>
      <c r="G59" s="10"/>
    </row>
    <row r="60" spans="1:7" s="2" customFormat="1" x14ac:dyDescent="0.25">
      <c r="A60" s="6" t="s">
        <v>95</v>
      </c>
      <c r="B60" s="6">
        <v>4032</v>
      </c>
      <c r="C60" s="18">
        <v>42497.459074074075</v>
      </c>
      <c r="D60" s="18">
        <v>42497.491446759261</v>
      </c>
      <c r="E60" s="6" t="s">
        <v>32</v>
      </c>
      <c r="F60" s="15">
        <v>3.2372685185691807E-2</v>
      </c>
      <c r="G60" s="10"/>
    </row>
    <row r="61" spans="1:7" s="2" customFormat="1" x14ac:dyDescent="0.25">
      <c r="A61" s="6" t="s">
        <v>96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97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98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99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100</v>
      </c>
      <c r="B65" s="6">
        <v>4040</v>
      </c>
      <c r="C65" s="18">
        <v>42497.45653935185</v>
      </c>
      <c r="D65" s="18">
        <v>42497.484351851854</v>
      </c>
      <c r="E65" s="6" t="s">
        <v>37</v>
      </c>
      <c r="F65" s="15">
        <v>2.7812500004074536E-2</v>
      </c>
      <c r="G65" s="10"/>
    </row>
    <row r="66" spans="1:7" s="2" customFormat="1" x14ac:dyDescent="0.25">
      <c r="A66" s="6" t="s">
        <v>101</v>
      </c>
      <c r="B66" s="6">
        <v>4039</v>
      </c>
      <c r="C66" s="18">
        <v>42497.496516203704</v>
      </c>
      <c r="D66" s="18">
        <v>42497.523831018516</v>
      </c>
      <c r="E66" s="6" t="s">
        <v>37</v>
      </c>
      <c r="F66" s="15">
        <v>2.7314814811688848E-2</v>
      </c>
      <c r="G66" s="10"/>
    </row>
    <row r="67" spans="1:7" s="2" customFormat="1" x14ac:dyDescent="0.25">
      <c r="A67" s="6" t="s">
        <v>102</v>
      </c>
      <c r="B67" s="6">
        <v>4029</v>
      </c>
      <c r="C67" s="18">
        <v>42497.467106481483</v>
      </c>
      <c r="D67" s="18">
        <v>42497.496504629627</v>
      </c>
      <c r="E67" s="6" t="s">
        <v>35</v>
      </c>
      <c r="F67" s="15">
        <v>2.9398148144537117E-2</v>
      </c>
      <c r="G67" s="10"/>
    </row>
    <row r="68" spans="1:7" s="2" customFormat="1" x14ac:dyDescent="0.25">
      <c r="A68" s="6" t="s">
        <v>103</v>
      </c>
      <c r="B68" s="6">
        <v>4030</v>
      </c>
      <c r="C68" s="18">
        <v>42497.504733796297</v>
      </c>
      <c r="D68" s="18">
        <v>42497.534826388888</v>
      </c>
      <c r="E68" s="6" t="s">
        <v>35</v>
      </c>
      <c r="F68" s="15">
        <v>3.0092592591245193E-2</v>
      </c>
      <c r="G68" s="10"/>
    </row>
    <row r="69" spans="1:7" s="2" customFormat="1" x14ac:dyDescent="0.25">
      <c r="A69" s="6" t="s">
        <v>104</v>
      </c>
      <c r="B69" s="6">
        <v>4011</v>
      </c>
      <c r="C69" s="18">
        <v>42497.474907407406</v>
      </c>
      <c r="D69" s="18">
        <v>42497.504224537035</v>
      </c>
      <c r="E69" s="6" t="s">
        <v>33</v>
      </c>
      <c r="F69" s="15">
        <v>2.9317129628907423E-2</v>
      </c>
      <c r="G69" s="10"/>
    </row>
    <row r="70" spans="1:7" s="2" customFormat="1" x14ac:dyDescent="0.25">
      <c r="A70" s="6" t="s">
        <v>105</v>
      </c>
      <c r="B70" s="6">
        <v>4012</v>
      </c>
      <c r="C70" s="18">
        <v>42497.512743055559</v>
      </c>
      <c r="D70" s="18">
        <v>42497.543865740743</v>
      </c>
      <c r="E70" s="6" t="s">
        <v>33</v>
      </c>
      <c r="F70" s="15">
        <v>3.1122685184527654E-2</v>
      </c>
      <c r="G70" s="10"/>
    </row>
    <row r="71" spans="1:7" s="2" customFormat="1" x14ac:dyDescent="0.25">
      <c r="A71" s="6" t="s">
        <v>106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107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108</v>
      </c>
      <c r="B73" s="6">
        <v>4031</v>
      </c>
      <c r="C73" s="18">
        <v>42497.494259259256</v>
      </c>
      <c r="D73" s="18">
        <v>42497.524768518517</v>
      </c>
      <c r="E73" s="6" t="s">
        <v>32</v>
      </c>
      <c r="F73" s="15">
        <v>3.050925926072523E-2</v>
      </c>
      <c r="G73" s="10"/>
    </row>
    <row r="74" spans="1:7" s="2" customFormat="1" x14ac:dyDescent="0.25">
      <c r="A74" s="6" t="s">
        <v>109</v>
      </c>
      <c r="B74" s="6">
        <v>4032</v>
      </c>
      <c r="C74" s="18">
        <v>42497.532268518517</v>
      </c>
      <c r="D74" s="18">
        <v>42497.564722222225</v>
      </c>
      <c r="E74" s="6" t="s">
        <v>32</v>
      </c>
      <c r="F74" s="15">
        <v>3.2453703708597459E-2</v>
      </c>
      <c r="G74" s="10"/>
    </row>
    <row r="75" spans="1:7" s="2" customFormat="1" x14ac:dyDescent="0.25">
      <c r="A75" s="6" t="s">
        <v>110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111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112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113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114</v>
      </c>
      <c r="B79" s="6">
        <v>4040</v>
      </c>
      <c r="C79" s="18">
        <v>42497.530613425923</v>
      </c>
      <c r="D79" s="18">
        <v>42497.55809027778</v>
      </c>
      <c r="E79" s="6" t="s">
        <v>37</v>
      </c>
      <c r="F79" s="15">
        <v>2.7476851857500151E-2</v>
      </c>
      <c r="G79" s="10"/>
    </row>
    <row r="80" spans="1:7" s="2" customFormat="1" x14ac:dyDescent="0.25">
      <c r="A80" s="6" t="s">
        <v>115</v>
      </c>
      <c r="B80" s="6">
        <v>4039</v>
      </c>
      <c r="C80" s="18">
        <v>42497.566319444442</v>
      </c>
      <c r="D80" s="18">
        <v>42497.596539351849</v>
      </c>
      <c r="E80" s="6" t="s">
        <v>37</v>
      </c>
      <c r="F80" s="15">
        <v>3.0219907406717539E-2</v>
      </c>
      <c r="G80" s="10"/>
    </row>
    <row r="81" spans="1:7" s="2" customFormat="1" x14ac:dyDescent="0.25">
      <c r="A81" s="6" t="s">
        <v>116</v>
      </c>
      <c r="B81" s="6">
        <v>4029</v>
      </c>
      <c r="C81" s="18">
        <v>42497.543587962966</v>
      </c>
      <c r="D81" s="18">
        <v>42497.568067129629</v>
      </c>
      <c r="E81" s="6" t="s">
        <v>35</v>
      </c>
      <c r="F81" s="15">
        <v>2.4479166662786156E-2</v>
      </c>
      <c r="G81" s="10"/>
    </row>
    <row r="82" spans="1:7" s="2" customFormat="1" x14ac:dyDescent="0.25">
      <c r="A82" s="6" t="s">
        <v>117</v>
      </c>
      <c r="B82" s="6">
        <v>4030</v>
      </c>
      <c r="C82" s="18">
        <v>42497.577800925923</v>
      </c>
      <c r="D82" s="18">
        <v>42497.606458333335</v>
      </c>
      <c r="E82" s="6" t="s">
        <v>35</v>
      </c>
      <c r="F82" s="15">
        <v>2.8657407412538305E-2</v>
      </c>
      <c r="G82" s="10"/>
    </row>
    <row r="83" spans="1:7" s="2" customFormat="1" x14ac:dyDescent="0.25">
      <c r="A83" s="6" t="s">
        <v>118</v>
      </c>
      <c r="B83" s="6">
        <v>4011</v>
      </c>
      <c r="C83" s="18">
        <v>42497.546319444446</v>
      </c>
      <c r="D83" s="18">
        <v>42497.578912037039</v>
      </c>
      <c r="E83" s="6" t="s">
        <v>33</v>
      </c>
      <c r="F83" s="15">
        <v>3.2592592593573499E-2</v>
      </c>
      <c r="G83" s="10"/>
    </row>
    <row r="84" spans="1:7" s="2" customFormat="1" x14ac:dyDescent="0.25">
      <c r="A84" s="6" t="s">
        <v>119</v>
      </c>
      <c r="B84" s="6">
        <v>4012</v>
      </c>
      <c r="C84" s="18">
        <v>42497.584733796299</v>
      </c>
      <c r="D84" s="18">
        <v>42497.616655092592</v>
      </c>
      <c r="E84" s="6" t="s">
        <v>33</v>
      </c>
      <c r="F84" s="15">
        <v>3.1921296293148771E-2</v>
      </c>
      <c r="G84" s="10"/>
    </row>
    <row r="85" spans="1:7" s="2" customFormat="1" x14ac:dyDescent="0.25">
      <c r="A85" s="6" t="s">
        <v>120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121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122</v>
      </c>
      <c r="B87" s="6">
        <v>4031</v>
      </c>
      <c r="C87" s="18">
        <v>42497.567604166667</v>
      </c>
      <c r="D87" s="18">
        <v>42497.598530092589</v>
      </c>
      <c r="E87" s="6" t="s">
        <v>32</v>
      </c>
      <c r="F87" s="15">
        <v>3.0925925922929309E-2</v>
      </c>
      <c r="G87" s="10"/>
    </row>
    <row r="88" spans="1:7" s="2" customFormat="1" x14ac:dyDescent="0.25">
      <c r="A88" s="6" t="s">
        <v>124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125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126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128</v>
      </c>
      <c r="B91" s="6">
        <v>4040</v>
      </c>
      <c r="C91" s="18">
        <v>42497.600798611114</v>
      </c>
      <c r="D91" s="18">
        <v>42497.62940972222</v>
      </c>
      <c r="E91" s="6" t="s">
        <v>37</v>
      </c>
      <c r="F91" s="15">
        <v>2.8611111105419695E-2</v>
      </c>
      <c r="G91" s="10"/>
    </row>
    <row r="92" spans="1:7" s="2" customFormat="1" x14ac:dyDescent="0.25">
      <c r="A92" s="6" t="s">
        <v>129</v>
      </c>
      <c r="B92" s="6">
        <v>4039</v>
      </c>
      <c r="C92" s="18">
        <v>42497.639826388891</v>
      </c>
      <c r="D92" s="18">
        <v>42497.669224537036</v>
      </c>
      <c r="E92" s="6" t="s">
        <v>37</v>
      </c>
      <c r="F92" s="15">
        <v>2.9398148144537117E-2</v>
      </c>
      <c r="G92" s="10"/>
    </row>
    <row r="93" spans="1:7" s="2" customFormat="1" x14ac:dyDescent="0.25">
      <c r="A93" s="6" t="s">
        <v>130</v>
      </c>
      <c r="B93" s="6">
        <v>4029</v>
      </c>
      <c r="C93" s="18">
        <v>42497.613055555557</v>
      </c>
      <c r="D93" s="18">
        <v>42497.639733796299</v>
      </c>
      <c r="E93" s="6" t="s">
        <v>35</v>
      </c>
      <c r="F93" s="15">
        <v>2.6678240741603076E-2</v>
      </c>
      <c r="G93" s="10"/>
    </row>
    <row r="94" spans="1:7" s="2" customFormat="1" x14ac:dyDescent="0.25">
      <c r="A94" s="6" t="s">
        <v>131</v>
      </c>
      <c r="B94" s="6">
        <v>4030</v>
      </c>
      <c r="C94" s="18">
        <v>42497.651400462964</v>
      </c>
      <c r="D94" s="18">
        <v>42497.679849537039</v>
      </c>
      <c r="E94" s="6" t="s">
        <v>35</v>
      </c>
      <c r="F94" s="15">
        <v>2.8449074074160308E-2</v>
      </c>
      <c r="G94" s="10"/>
    </row>
    <row r="95" spans="1:7" s="2" customFormat="1" x14ac:dyDescent="0.25">
      <c r="A95" s="6" t="s">
        <v>132</v>
      </c>
      <c r="B95" s="6">
        <v>4011</v>
      </c>
      <c r="C95" s="18">
        <v>42497.620243055557</v>
      </c>
      <c r="D95" s="18">
        <v>42497.649733796294</v>
      </c>
      <c r="E95" s="6" t="s">
        <v>33</v>
      </c>
      <c r="F95" s="15">
        <v>2.9490740736946464E-2</v>
      </c>
      <c r="G95" s="10"/>
    </row>
    <row r="96" spans="1:7" s="2" customFormat="1" x14ac:dyDescent="0.25">
      <c r="A96" s="6" t="s">
        <v>133</v>
      </c>
      <c r="B96" s="6">
        <v>4012</v>
      </c>
      <c r="C96" s="18">
        <v>42497.657187500001</v>
      </c>
      <c r="D96" s="18">
        <v>42497.691446759258</v>
      </c>
      <c r="E96" s="6" t="s">
        <v>33</v>
      </c>
      <c r="F96" s="15">
        <v>3.4259259256941732E-2</v>
      </c>
      <c r="G96" s="10"/>
    </row>
    <row r="97" spans="1:7" s="2" customFormat="1" x14ac:dyDescent="0.25">
      <c r="A97" s="6" t="s">
        <v>134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135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136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137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138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139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140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141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142</v>
      </c>
      <c r="B105" s="6">
        <v>4040</v>
      </c>
      <c r="C105" s="18">
        <v>42497.673391203702</v>
      </c>
      <c r="D105" s="18">
        <v>42497.704375000001</v>
      </c>
      <c r="E105" s="6" t="s">
        <v>37</v>
      </c>
      <c r="F105" s="15">
        <v>3.0983796299551614E-2</v>
      </c>
      <c r="G105" s="10"/>
    </row>
    <row r="106" spans="1:7" s="2" customFormat="1" x14ac:dyDescent="0.25">
      <c r="A106" s="6" t="s">
        <v>143</v>
      </c>
      <c r="B106" s="6">
        <v>4039</v>
      </c>
      <c r="C106" s="18">
        <v>42497.712500000001</v>
      </c>
      <c r="D106" s="18">
        <v>42497.741828703707</v>
      </c>
      <c r="E106" s="6" t="s">
        <v>37</v>
      </c>
      <c r="F106" s="15">
        <v>2.9328703705687076E-2</v>
      </c>
      <c r="G106" s="10"/>
    </row>
    <row r="107" spans="1:7" s="2" customFormat="1" x14ac:dyDescent="0.25">
      <c r="A107" s="6" t="s">
        <v>144</v>
      </c>
      <c r="B107" s="6">
        <v>4029</v>
      </c>
      <c r="C107" s="18">
        <v>42497.687349537038</v>
      </c>
      <c r="D107" s="18">
        <v>42497.714166666665</v>
      </c>
      <c r="E107" s="6" t="s">
        <v>35</v>
      </c>
      <c r="F107" s="15">
        <v>2.6817129626579117E-2</v>
      </c>
      <c r="G107" s="10"/>
    </row>
    <row r="108" spans="1:7" s="2" customFormat="1" x14ac:dyDescent="0.25">
      <c r="A108" s="6" t="s">
        <v>145</v>
      </c>
      <c r="B108" s="6">
        <v>4030</v>
      </c>
      <c r="C108" s="18">
        <v>42497.72320601852</v>
      </c>
      <c r="D108" s="18">
        <v>42497.752418981479</v>
      </c>
      <c r="E108" s="6" t="s">
        <v>35</v>
      </c>
      <c r="F108" s="15">
        <v>2.9212962959718425E-2</v>
      </c>
      <c r="G108" s="10"/>
    </row>
    <row r="109" spans="1:7" s="2" customFormat="1" x14ac:dyDescent="0.25">
      <c r="A109" s="6" t="s">
        <v>146</v>
      </c>
      <c r="B109" s="6">
        <v>4011</v>
      </c>
      <c r="C109" s="18">
        <v>42497.694074074076</v>
      </c>
      <c r="D109" s="18">
        <v>42497.723368055558</v>
      </c>
      <c r="E109" s="6" t="s">
        <v>33</v>
      </c>
      <c r="F109" s="15">
        <v>2.9293981482624076E-2</v>
      </c>
      <c r="G109" s="10"/>
    </row>
    <row r="110" spans="1:7" s="2" customFormat="1" x14ac:dyDescent="0.25">
      <c r="A110" s="6" t="s">
        <v>147</v>
      </c>
      <c r="B110" s="6">
        <v>4012</v>
      </c>
      <c r="C110" s="18">
        <v>42497.730208333334</v>
      </c>
      <c r="D110" s="18">
        <v>42497.762361111112</v>
      </c>
      <c r="E110" s="6" t="s">
        <v>33</v>
      </c>
      <c r="F110" s="15">
        <v>3.2152777777810115E-2</v>
      </c>
      <c r="G110" s="10"/>
    </row>
    <row r="111" spans="1:7" s="2" customFormat="1" x14ac:dyDescent="0.25">
      <c r="A111" s="6" t="s">
        <v>148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149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150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151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152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153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154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155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156</v>
      </c>
      <c r="B119" s="6">
        <v>4040</v>
      </c>
      <c r="C119" s="18">
        <v>42497.745659722219</v>
      </c>
      <c r="D119" s="18">
        <v>42497.77511574074</v>
      </c>
      <c r="E119" s="6" t="s">
        <v>37</v>
      </c>
      <c r="F119" s="15">
        <v>2.9456018521159422E-2</v>
      </c>
      <c r="G119" s="10"/>
    </row>
    <row r="120" spans="1:7" s="2" customFormat="1" x14ac:dyDescent="0.25">
      <c r="A120" s="6" t="s">
        <v>157</v>
      </c>
      <c r="B120" s="6">
        <v>4039</v>
      </c>
      <c r="C120" s="18">
        <v>42497.783946759257</v>
      </c>
      <c r="D120" s="18">
        <v>42497.814884259256</v>
      </c>
      <c r="E120" s="6" t="s">
        <v>37</v>
      </c>
      <c r="F120" s="15">
        <v>3.0937499999708962E-2</v>
      </c>
      <c r="G120" s="10"/>
    </row>
    <row r="121" spans="1:7" s="2" customFormat="1" x14ac:dyDescent="0.25">
      <c r="A121" s="6" t="s">
        <v>158</v>
      </c>
      <c r="B121" s="6">
        <v>4029</v>
      </c>
      <c r="C121" s="18">
        <v>42497.756643518522</v>
      </c>
      <c r="D121" s="18">
        <v>42497.785567129627</v>
      </c>
      <c r="E121" s="6" t="s">
        <v>35</v>
      </c>
      <c r="F121" s="15">
        <v>2.8923611105710734E-2</v>
      </c>
      <c r="G121" s="10"/>
    </row>
    <row r="122" spans="1:7" s="2" customFormat="1" x14ac:dyDescent="0.25">
      <c r="A122" s="6" t="s">
        <v>159</v>
      </c>
      <c r="B122" s="6">
        <v>4030</v>
      </c>
      <c r="C122" s="18">
        <v>42497.793761574074</v>
      </c>
      <c r="D122" s="18">
        <v>42497.824733796297</v>
      </c>
      <c r="E122" s="6" t="s">
        <v>35</v>
      </c>
      <c r="F122" s="15">
        <v>3.0972222222771961E-2</v>
      </c>
      <c r="G122" s="10"/>
    </row>
    <row r="123" spans="1:7" s="2" customFormat="1" x14ac:dyDescent="0.25">
      <c r="A123" s="6" t="s">
        <v>160</v>
      </c>
      <c r="B123" s="6">
        <v>4011</v>
      </c>
      <c r="C123" s="18">
        <v>42497.765787037039</v>
      </c>
      <c r="D123" s="18">
        <v>42497.795451388891</v>
      </c>
      <c r="E123" s="6" t="s">
        <v>33</v>
      </c>
      <c r="F123" s="15">
        <v>2.9664351852261461E-2</v>
      </c>
      <c r="G123" s="10"/>
    </row>
    <row r="124" spans="1:7" s="2" customFormat="1" x14ac:dyDescent="0.25">
      <c r="A124" s="6" t="s">
        <v>161</v>
      </c>
      <c r="B124" s="6">
        <v>4012</v>
      </c>
      <c r="C124" s="18">
        <v>42497.808807870373</v>
      </c>
      <c r="D124" s="18">
        <v>42497.835474537038</v>
      </c>
      <c r="E124" s="6" t="s">
        <v>33</v>
      </c>
      <c r="F124" s="15">
        <v>2.6666666664823424E-2</v>
      </c>
      <c r="G124" s="10"/>
    </row>
    <row r="125" spans="1:7" s="2" customFormat="1" x14ac:dyDescent="0.25">
      <c r="A125" s="6" t="s">
        <v>162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163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164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165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166</v>
      </c>
      <c r="B129" s="6">
        <v>4029</v>
      </c>
      <c r="C129" s="18">
        <v>42497.831273148149</v>
      </c>
      <c r="D129" s="18">
        <v>42497.858402777776</v>
      </c>
      <c r="E129" s="6" t="s">
        <v>35</v>
      </c>
      <c r="F129" s="15">
        <v>2.7129629626870155E-2</v>
      </c>
      <c r="G129" s="10"/>
    </row>
    <row r="130" spans="1:7" s="2" customFormat="1" x14ac:dyDescent="0.25">
      <c r="A130" s="6" t="s">
        <v>167</v>
      </c>
      <c r="B130" s="6">
        <v>4030</v>
      </c>
      <c r="C130" s="18">
        <v>42497.865254629629</v>
      </c>
      <c r="D130" s="18">
        <v>42497.898020833331</v>
      </c>
      <c r="E130" s="6" t="s">
        <v>35</v>
      </c>
      <c r="F130" s="15">
        <v>3.276620370161254E-2</v>
      </c>
      <c r="G130" s="10"/>
    </row>
    <row r="131" spans="1:7" s="2" customFormat="1" x14ac:dyDescent="0.25">
      <c r="A131" s="6" t="s">
        <v>168</v>
      </c>
      <c r="B131" s="6">
        <v>4011</v>
      </c>
      <c r="C131" s="18">
        <v>42497.850057870368</v>
      </c>
      <c r="D131" s="18">
        <v>42497.879791666666</v>
      </c>
      <c r="E131" s="6" t="s">
        <v>33</v>
      </c>
      <c r="F131" s="15">
        <v>2.973379629838746E-2</v>
      </c>
      <c r="G131" s="10"/>
    </row>
    <row r="132" spans="1:7" s="2" customFormat="1" x14ac:dyDescent="0.25">
      <c r="A132" s="6" t="s">
        <v>169</v>
      </c>
      <c r="B132" s="6">
        <v>4012</v>
      </c>
      <c r="C132" s="18">
        <v>42497.891423611109</v>
      </c>
      <c r="D132" s="18">
        <v>42497.918912037036</v>
      </c>
      <c r="E132" s="6" t="s">
        <v>33</v>
      </c>
      <c r="F132" s="15">
        <v>2.7488425927003846E-2</v>
      </c>
      <c r="G132" s="10"/>
    </row>
    <row r="133" spans="1:7" s="2" customFormat="1" x14ac:dyDescent="0.25">
      <c r="A133" s="6" t="s">
        <v>170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171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172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173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174</v>
      </c>
      <c r="B137" s="6">
        <v>4029</v>
      </c>
      <c r="C137" s="18">
        <v>42497.90519675926</v>
      </c>
      <c r="D137" s="18">
        <v>42497.941655092596</v>
      </c>
      <c r="E137" s="6" t="s">
        <v>35</v>
      </c>
      <c r="F137" s="15">
        <v>3.6458333335758653E-2</v>
      </c>
      <c r="G137" s="10"/>
    </row>
    <row r="138" spans="1:7" s="2" customFormat="1" x14ac:dyDescent="0.25">
      <c r="A138" s="6" t="s">
        <v>175</v>
      </c>
      <c r="B138" s="6">
        <v>4030</v>
      </c>
      <c r="C138" s="18">
        <v>42497.950972222221</v>
      </c>
      <c r="D138" s="18">
        <v>42497.981296296297</v>
      </c>
      <c r="E138" s="6" t="s">
        <v>35</v>
      </c>
      <c r="F138" s="15">
        <v>3.0324074075906537E-2</v>
      </c>
      <c r="G138" s="10"/>
    </row>
    <row r="139" spans="1:7" s="2" customFormat="1" x14ac:dyDescent="0.25">
      <c r="A139" s="6" t="s">
        <v>176</v>
      </c>
      <c r="B139" s="6">
        <v>4011</v>
      </c>
      <c r="C139" s="18">
        <v>42497.935393518521</v>
      </c>
      <c r="D139" s="18">
        <v>42497.963229166664</v>
      </c>
      <c r="E139" s="6" t="s">
        <v>33</v>
      </c>
      <c r="F139" s="15">
        <v>2.7835648143081926E-2</v>
      </c>
      <c r="G139" s="10"/>
    </row>
    <row r="140" spans="1:7" s="2" customFormat="1" x14ac:dyDescent="0.25">
      <c r="A140" s="6" t="s">
        <v>177</v>
      </c>
      <c r="B140" s="6">
        <v>4012</v>
      </c>
      <c r="C140" s="18">
        <v>42497.974398148152</v>
      </c>
      <c r="D140" s="18">
        <v>42498.002129629633</v>
      </c>
      <c r="E140" s="6" t="s">
        <v>33</v>
      </c>
      <c r="F140" s="15">
        <v>2.7731481481168885E-2</v>
      </c>
      <c r="G140" s="10"/>
    </row>
    <row r="141" spans="1:7" s="2" customFormat="1" x14ac:dyDescent="0.25">
      <c r="A141" s="6" t="s">
        <v>178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180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181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182</v>
      </c>
      <c r="B144" s="6">
        <v>4029</v>
      </c>
      <c r="C144" s="18">
        <v>42497.988819444443</v>
      </c>
      <c r="D144" s="18">
        <v>42498.025300925925</v>
      </c>
      <c r="E144" s="6" t="s">
        <v>35</v>
      </c>
      <c r="F144" s="15">
        <v>3.6481481482042E-2</v>
      </c>
      <c r="G144" s="10"/>
    </row>
    <row r="145" spans="1:15" s="2" customFormat="1" x14ac:dyDescent="0.25">
      <c r="A145" s="6" t="s">
        <v>183</v>
      </c>
      <c r="B145" s="6">
        <v>4030</v>
      </c>
      <c r="C145" s="18">
        <v>42498.032939814817</v>
      </c>
      <c r="D145" s="18">
        <v>42498.064236111109</v>
      </c>
      <c r="E145" s="6" t="s">
        <v>35</v>
      </c>
      <c r="F145" s="15">
        <v>3.1296296292566694E-2</v>
      </c>
      <c r="G145" s="10"/>
    </row>
    <row r="146" spans="1:15" s="2" customFormat="1" x14ac:dyDescent="0.25">
      <c r="A146" s="6" t="s">
        <v>184</v>
      </c>
      <c r="B146" s="6">
        <v>4011</v>
      </c>
      <c r="C146" s="18">
        <v>42498.017118055555</v>
      </c>
      <c r="D146" s="18">
        <v>42498.045613425929</v>
      </c>
      <c r="E146" s="6" t="s">
        <v>33</v>
      </c>
      <c r="F146" s="15">
        <v>2.849537037400296E-2</v>
      </c>
      <c r="G146" s="10"/>
    </row>
    <row r="147" spans="1:15" s="2" customFormat="1" x14ac:dyDescent="0.25">
      <c r="A147" s="6" t="s">
        <v>185</v>
      </c>
      <c r="B147" s="6">
        <v>4012</v>
      </c>
      <c r="C147" s="18">
        <v>42498.058761574073</v>
      </c>
      <c r="D147" s="18">
        <v>42498.085092592592</v>
      </c>
      <c r="E147" s="6" t="s">
        <v>33</v>
      </c>
      <c r="F147" s="15">
        <v>2.6331018518249039E-2</v>
      </c>
      <c r="G147" s="10"/>
      <c r="H147"/>
    </row>
    <row r="148" spans="1:15" s="2" customFormat="1" x14ac:dyDescent="0.25">
      <c r="A148" s="6" t="s">
        <v>186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188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410" priority="4">
      <formula>#REF!&gt;#REF!</formula>
    </cfRule>
    <cfRule type="expression" dxfId="409" priority="5">
      <formula>#REF!&gt;0</formula>
    </cfRule>
    <cfRule type="expression" dxfId="408" priority="6">
      <formula>#REF!&gt;0</formula>
    </cfRule>
  </conditionalFormatting>
  <conditionalFormatting sqref="A3:B149">
    <cfRule type="expression" dxfId="407" priority="2">
      <formula>$P3&gt;0</formula>
    </cfRule>
    <cfRule type="expression" dxfId="406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2" t="str">
        <f>"Eagle P3 System Performance - "&amp;TEXT(J3,"YYYY-MM-DD")</f>
        <v>Eagle P3 System Performance - 2016-05-08</v>
      </c>
      <c r="B1" s="72"/>
      <c r="C1" s="72"/>
      <c r="D1" s="72"/>
      <c r="E1" s="72"/>
      <c r="F1" s="7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431</v>
      </c>
      <c r="B3" s="6">
        <v>4029</v>
      </c>
      <c r="C3" s="18">
        <v>42498.61922453704</v>
      </c>
      <c r="D3" s="18">
        <v>42498.633587962962</v>
      </c>
      <c r="E3" s="6" t="s">
        <v>35</v>
      </c>
      <c r="F3" s="15">
        <v>3.4085648141626734E-2</v>
      </c>
      <c r="G3" s="10" t="s">
        <v>489</v>
      </c>
      <c r="J3" s="20">
        <v>42498</v>
      </c>
      <c r="K3" s="21"/>
      <c r="L3" s="73" t="s">
        <v>3</v>
      </c>
      <c r="M3" s="73"/>
      <c r="N3" s="74"/>
    </row>
    <row r="4" spans="1:65" s="2" customFormat="1" ht="15.75" thickBot="1" x14ac:dyDescent="0.3">
      <c r="A4" s="6" t="s">
        <v>362</v>
      </c>
      <c r="B4" s="6">
        <v>4030</v>
      </c>
      <c r="C4" s="18">
        <v>42498.293692129628</v>
      </c>
      <c r="D4" s="18">
        <v>42498.315625000003</v>
      </c>
      <c r="E4" s="6" t="s">
        <v>35</v>
      </c>
      <c r="F4" s="15">
        <v>2.9317129636183381E-2</v>
      </c>
      <c r="G4" s="10" t="s">
        <v>487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369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488</v>
      </c>
      <c r="J5" s="22" t="s">
        <v>7</v>
      </c>
      <c r="K5" s="24">
        <f>COUNTA(F3:F992)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357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485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360</v>
      </c>
      <c r="B7" s="6">
        <v>4039</v>
      </c>
      <c r="C7" s="18">
        <v>42498.28634259259</v>
      </c>
      <c r="D7" s="18">
        <v>42498.290949074071</v>
      </c>
      <c r="E7" s="6" t="s">
        <v>37</v>
      </c>
      <c r="F7" s="15">
        <v>4.6064814814599231E-3</v>
      </c>
      <c r="G7" s="10" t="s">
        <v>486</v>
      </c>
      <c r="J7" s="22" t="s">
        <v>9</v>
      </c>
      <c r="K7" s="29">
        <f>K6/K5</f>
        <v>0.94482758620689655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374</v>
      </c>
      <c r="B8" s="6">
        <v>4039</v>
      </c>
      <c r="C8" s="18">
        <v>42498.357256944444</v>
      </c>
      <c r="D8" s="18">
        <v>42498.357256944444</v>
      </c>
      <c r="E8" s="6" t="s">
        <v>37</v>
      </c>
      <c r="F8" s="15">
        <v>0</v>
      </c>
      <c r="G8" s="10" t="s">
        <v>486</v>
      </c>
      <c r="J8" s="22" t="s">
        <v>16</v>
      </c>
      <c r="K8" s="24">
        <f>COUNTA(G3:G146)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387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486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441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486</v>
      </c>
    </row>
    <row r="11" spans="1:65" s="2" customFormat="1" x14ac:dyDescent="0.25">
      <c r="A11" s="6" t="s">
        <v>341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342</v>
      </c>
      <c r="B12" s="6">
        <v>4017</v>
      </c>
      <c r="C12" s="18">
        <v>42498.167557870373</v>
      </c>
      <c r="D12" s="18">
        <v>42498.199976851851</v>
      </c>
      <c r="E12" s="6" t="s">
        <v>36</v>
      </c>
      <c r="F12" s="15">
        <v>3.2418981478258502E-2</v>
      </c>
      <c r="G12" s="10"/>
    </row>
    <row r="13" spans="1:65" s="2" customFormat="1" x14ac:dyDescent="0.25">
      <c r="A13" s="6" t="s">
        <v>343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344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345</v>
      </c>
      <c r="B15" s="6">
        <v>4040</v>
      </c>
      <c r="C15" s="18">
        <v>42498.173576388886</v>
      </c>
      <c r="D15" s="18">
        <v>42498.202384259261</v>
      </c>
      <c r="E15" s="6" t="s">
        <v>37</v>
      </c>
      <c r="F15" s="15">
        <v>2.8807870374293998E-2</v>
      </c>
      <c r="G15" s="10"/>
    </row>
    <row r="16" spans="1:65" s="2" customFormat="1" x14ac:dyDescent="0.25">
      <c r="A16" s="6" t="s">
        <v>346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347</v>
      </c>
      <c r="B17" s="6">
        <v>4029</v>
      </c>
      <c r="C17" s="18">
        <v>42498.182314814818</v>
      </c>
      <c r="D17" s="18">
        <v>42498.21292824074</v>
      </c>
      <c r="E17" s="6" t="s">
        <v>35</v>
      </c>
      <c r="F17" s="15">
        <v>3.0613425922638271E-2</v>
      </c>
      <c r="G17" s="10"/>
    </row>
    <row r="18" spans="1:7" s="2" customFormat="1" x14ac:dyDescent="0.25">
      <c r="A18" s="6" t="s">
        <v>348</v>
      </c>
      <c r="B18" s="6">
        <v>4030</v>
      </c>
      <c r="C18" s="18">
        <v>42498.221562500003</v>
      </c>
      <c r="D18" s="18">
        <v>42498.252523148149</v>
      </c>
      <c r="E18" s="6" t="s">
        <v>35</v>
      </c>
      <c r="F18" s="15">
        <v>3.0960648145992309E-2</v>
      </c>
      <c r="G18" s="10"/>
    </row>
    <row r="19" spans="1:7" s="2" customFormat="1" x14ac:dyDescent="0.25">
      <c r="A19" s="6" t="s">
        <v>349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350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351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352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353</v>
      </c>
      <c r="B23" s="6">
        <v>4018</v>
      </c>
      <c r="C23" s="18">
        <v>42498.211585648147</v>
      </c>
      <c r="D23" s="18">
        <v>42498.243715277778</v>
      </c>
      <c r="E23" s="6" t="s">
        <v>36</v>
      </c>
      <c r="F23" s="15">
        <v>3.2129629631526768E-2</v>
      </c>
      <c r="G23" s="10"/>
    </row>
    <row r="24" spans="1:7" s="2" customFormat="1" x14ac:dyDescent="0.25">
      <c r="A24" s="6" t="s">
        <v>354</v>
      </c>
      <c r="B24" s="6">
        <v>4017</v>
      </c>
      <c r="C24" s="18">
        <v>42498.253472222219</v>
      </c>
      <c r="D24" s="18">
        <v>42498.285324074073</v>
      </c>
      <c r="E24" s="6" t="s">
        <v>36</v>
      </c>
      <c r="F24" s="15">
        <v>3.1851851854298729E-2</v>
      </c>
      <c r="G24" s="10"/>
    </row>
    <row r="25" spans="1:7" s="2" customFormat="1" x14ac:dyDescent="0.25">
      <c r="A25" s="6" t="s">
        <v>355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356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358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359</v>
      </c>
      <c r="B28" s="6">
        <v>4040</v>
      </c>
      <c r="C28" s="18">
        <v>42498.24695601852</v>
      </c>
      <c r="D28" s="18">
        <v>42498.275011574071</v>
      </c>
      <c r="E28" s="6" t="s">
        <v>37</v>
      </c>
      <c r="F28" s="15">
        <v>2.8055555550963618E-2</v>
      </c>
      <c r="G28" s="10"/>
    </row>
    <row r="29" spans="1:7" s="2" customFormat="1" x14ac:dyDescent="0.25">
      <c r="A29" s="6" t="s">
        <v>361</v>
      </c>
      <c r="B29" s="6">
        <v>4029</v>
      </c>
      <c r="C29" s="18">
        <v>42498.259710648148</v>
      </c>
      <c r="D29" s="18">
        <v>42498.285370370373</v>
      </c>
      <c r="E29" s="6" t="s">
        <v>35</v>
      </c>
      <c r="F29" s="15">
        <v>2.5659722225100268E-2</v>
      </c>
      <c r="G29" s="10"/>
    </row>
    <row r="30" spans="1:7" s="2" customFormat="1" x14ac:dyDescent="0.25">
      <c r="A30" s="6" t="s">
        <v>363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364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365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366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367</v>
      </c>
      <c r="B34" s="6">
        <v>4018</v>
      </c>
      <c r="C34" s="18">
        <v>42498.288888888892</v>
      </c>
      <c r="D34" s="18">
        <v>42498.31790509259</v>
      </c>
      <c r="E34" s="6" t="s">
        <v>36</v>
      </c>
      <c r="F34" s="15">
        <v>2.901620369812008E-2</v>
      </c>
      <c r="G34" s="10"/>
    </row>
    <row r="35" spans="1:7" s="2" customFormat="1" x14ac:dyDescent="0.25">
      <c r="A35" s="6" t="s">
        <v>368</v>
      </c>
      <c r="B35" s="6">
        <v>4017</v>
      </c>
      <c r="C35" s="18">
        <v>42498.326828703706</v>
      </c>
      <c r="D35" s="18">
        <v>42498.355925925927</v>
      </c>
      <c r="E35" s="6" t="s">
        <v>36</v>
      </c>
      <c r="F35" s="15">
        <v>2.9097222221025731E-2</v>
      </c>
      <c r="G35" s="10"/>
    </row>
    <row r="36" spans="1:7" s="2" customFormat="1" x14ac:dyDescent="0.25">
      <c r="A36" s="6" t="s">
        <v>370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371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372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373</v>
      </c>
      <c r="B39" s="6">
        <v>4040</v>
      </c>
      <c r="C39" s="18">
        <v>42498.321111111109</v>
      </c>
      <c r="D39" s="18">
        <v>42498.347800925927</v>
      </c>
      <c r="E39" s="6" t="s">
        <v>37</v>
      </c>
      <c r="F39" s="15">
        <v>2.6689814818382729E-2</v>
      </c>
      <c r="G39" s="10"/>
    </row>
    <row r="40" spans="1:7" s="2" customFormat="1" x14ac:dyDescent="0.25">
      <c r="A40" s="6" t="s">
        <v>375</v>
      </c>
      <c r="B40" s="6">
        <v>4029</v>
      </c>
      <c r="C40" s="18">
        <v>42498.335196759261</v>
      </c>
      <c r="D40" s="18">
        <v>42498.36146990741</v>
      </c>
      <c r="E40" s="6" t="s">
        <v>35</v>
      </c>
      <c r="F40" s="15">
        <v>2.6273148148902692E-2</v>
      </c>
      <c r="G40" s="10"/>
    </row>
    <row r="41" spans="1:7" s="2" customFormat="1" x14ac:dyDescent="0.25">
      <c r="A41" s="6" t="s">
        <v>376</v>
      </c>
      <c r="B41" s="6">
        <v>4030</v>
      </c>
      <c r="C41" s="18">
        <v>42498.369490740741</v>
      </c>
      <c r="D41" s="18">
        <v>42498.398136574076</v>
      </c>
      <c r="E41" s="6" t="s">
        <v>35</v>
      </c>
      <c r="F41" s="15">
        <v>2.8645833335758653E-2</v>
      </c>
      <c r="G41" s="10"/>
    </row>
    <row r="42" spans="1:7" s="2" customFormat="1" x14ac:dyDescent="0.25">
      <c r="A42" s="6" t="s">
        <v>377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378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379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380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381</v>
      </c>
      <c r="B46" s="6">
        <v>4018</v>
      </c>
      <c r="C46" s="18">
        <v>42498.359375</v>
      </c>
      <c r="D46" s="18">
        <v>42498.389594907407</v>
      </c>
      <c r="E46" s="6" t="s">
        <v>36</v>
      </c>
      <c r="F46" s="15">
        <v>3.0219907406717539E-2</v>
      </c>
      <c r="G46" s="10"/>
    </row>
    <row r="47" spans="1:7" s="2" customFormat="1" x14ac:dyDescent="0.25">
      <c r="A47" s="6" t="s">
        <v>382</v>
      </c>
      <c r="B47" s="6">
        <v>4017</v>
      </c>
      <c r="C47" s="18">
        <v>42498.398298611108</v>
      </c>
      <c r="D47" s="18">
        <v>42498.429814814815</v>
      </c>
      <c r="E47" s="6" t="s">
        <v>36</v>
      </c>
      <c r="F47" s="15">
        <v>3.1516203707724344E-2</v>
      </c>
      <c r="G47" s="10"/>
    </row>
    <row r="48" spans="1:7" s="2" customFormat="1" x14ac:dyDescent="0.25">
      <c r="A48" s="6" t="s">
        <v>383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384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385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386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388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389</v>
      </c>
      <c r="B53" s="6">
        <v>4029</v>
      </c>
      <c r="C53" s="18">
        <v>42498.404999999999</v>
      </c>
      <c r="D53" s="18">
        <v>42498.43167824074</v>
      </c>
      <c r="E53" s="6" t="s">
        <v>35</v>
      </c>
      <c r="F53" s="15">
        <v>2.6678240741603076E-2</v>
      </c>
      <c r="G53" s="10"/>
    </row>
    <row r="54" spans="1:7" s="2" customFormat="1" x14ac:dyDescent="0.25">
      <c r="A54" s="6" t="s">
        <v>390</v>
      </c>
      <c r="B54" s="6">
        <v>4030</v>
      </c>
      <c r="C54" s="18">
        <v>42498.441516203704</v>
      </c>
      <c r="D54" s="18">
        <v>42498.470879629633</v>
      </c>
      <c r="E54" s="6" t="s">
        <v>35</v>
      </c>
      <c r="F54" s="15">
        <v>2.9363425928750075E-2</v>
      </c>
      <c r="G54" s="10"/>
    </row>
    <row r="55" spans="1:7" s="2" customFormat="1" x14ac:dyDescent="0.25">
      <c r="A55" s="6" t="s">
        <v>391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392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393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394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395</v>
      </c>
      <c r="B59" s="6">
        <v>4018</v>
      </c>
      <c r="C59" s="18">
        <v>42498.433530092596</v>
      </c>
      <c r="D59" s="18">
        <v>42498.46197916667</v>
      </c>
      <c r="E59" s="6" t="s">
        <v>36</v>
      </c>
      <c r="F59" s="15">
        <v>2.8449074074160308E-2</v>
      </c>
      <c r="G59" s="10"/>
    </row>
    <row r="60" spans="1:7" s="2" customFormat="1" x14ac:dyDescent="0.25">
      <c r="A60" s="6" t="s">
        <v>396</v>
      </c>
      <c r="B60" s="6">
        <v>4017</v>
      </c>
      <c r="C60" s="18">
        <v>42498.473506944443</v>
      </c>
      <c r="D60" s="18">
        <v>42498.506435185183</v>
      </c>
      <c r="E60" s="6" t="s">
        <v>36</v>
      </c>
      <c r="F60" s="15">
        <v>3.2928240740147885E-2</v>
      </c>
      <c r="G60" s="10"/>
    </row>
    <row r="61" spans="1:7" s="2" customFormat="1" x14ac:dyDescent="0.25">
      <c r="A61" s="6" t="s">
        <v>397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398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399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400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401</v>
      </c>
      <c r="B65" s="6">
        <v>4040</v>
      </c>
      <c r="C65" s="18">
        <v>42498.463518518518</v>
      </c>
      <c r="D65" s="18">
        <v>42498.493923611109</v>
      </c>
      <c r="E65" s="6" t="s">
        <v>37</v>
      </c>
      <c r="F65" s="15">
        <v>3.0405092591536231E-2</v>
      </c>
      <c r="G65" s="10"/>
    </row>
    <row r="66" spans="1:7" s="2" customFormat="1" x14ac:dyDescent="0.25">
      <c r="A66" s="6" t="s">
        <v>402</v>
      </c>
      <c r="B66" s="6">
        <v>4039</v>
      </c>
      <c r="C66" s="18">
        <v>42498.504814814813</v>
      </c>
      <c r="D66" s="18">
        <v>42498.533518518518</v>
      </c>
      <c r="E66" s="6" t="s">
        <v>37</v>
      </c>
      <c r="F66" s="15">
        <v>2.8703703705104999E-2</v>
      </c>
      <c r="G66" s="10"/>
    </row>
    <row r="67" spans="1:7" s="2" customFormat="1" x14ac:dyDescent="0.25">
      <c r="A67" s="6" t="s">
        <v>403</v>
      </c>
      <c r="B67" s="6">
        <v>4029</v>
      </c>
      <c r="C67" s="18">
        <v>42498.4765162037</v>
      </c>
      <c r="D67" s="18">
        <v>42498.504224537035</v>
      </c>
      <c r="E67" s="6" t="s">
        <v>35</v>
      </c>
      <c r="F67" s="15">
        <v>2.7708333334885538E-2</v>
      </c>
      <c r="G67" s="10"/>
    </row>
    <row r="68" spans="1:7" s="2" customFormat="1" x14ac:dyDescent="0.25">
      <c r="A68" s="6" t="s">
        <v>404</v>
      </c>
      <c r="B68" s="6">
        <v>4030</v>
      </c>
      <c r="C68" s="18">
        <v>42498.507268518515</v>
      </c>
      <c r="D68" s="18">
        <v>42498.543692129628</v>
      </c>
      <c r="E68" s="6" t="s">
        <v>35</v>
      </c>
      <c r="F68" s="15">
        <v>3.6423611112695653E-2</v>
      </c>
      <c r="G68" s="10"/>
    </row>
    <row r="69" spans="1:7" s="2" customFormat="1" x14ac:dyDescent="0.25">
      <c r="A69" s="6" t="s">
        <v>405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406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407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408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409</v>
      </c>
      <c r="B73" s="6">
        <v>4018</v>
      </c>
      <c r="C73" s="18">
        <v>42498.511261574073</v>
      </c>
      <c r="D73" s="18">
        <v>42498.536793981482</v>
      </c>
      <c r="E73" s="6" t="s">
        <v>36</v>
      </c>
      <c r="F73" s="15">
        <v>2.5532407409627922E-2</v>
      </c>
      <c r="G73" s="10"/>
    </row>
    <row r="74" spans="1:7" s="2" customFormat="1" x14ac:dyDescent="0.25">
      <c r="A74" s="6" t="s">
        <v>410</v>
      </c>
      <c r="B74" s="6">
        <v>4017</v>
      </c>
      <c r="C74" s="18">
        <v>42498.547638888886</v>
      </c>
      <c r="D74" s="18">
        <v>42498.57603009259</v>
      </c>
      <c r="E74" s="6" t="s">
        <v>36</v>
      </c>
      <c r="F74" s="15">
        <v>2.8391203704813961E-2</v>
      </c>
      <c r="G74" s="10"/>
    </row>
    <row r="75" spans="1:7" s="2" customFormat="1" x14ac:dyDescent="0.25">
      <c r="A75" s="6" t="s">
        <v>411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412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413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414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415</v>
      </c>
      <c r="B79" s="6">
        <v>4040</v>
      </c>
      <c r="C79" s="18">
        <v>42498.538414351853</v>
      </c>
      <c r="D79" s="18">
        <v>42498.566307870373</v>
      </c>
      <c r="E79" s="6" t="s">
        <v>37</v>
      </c>
      <c r="F79" s="15">
        <v>2.789351851970423E-2</v>
      </c>
      <c r="G79" s="10"/>
    </row>
    <row r="80" spans="1:7" s="2" customFormat="1" x14ac:dyDescent="0.25">
      <c r="A80" s="6" t="s">
        <v>416</v>
      </c>
      <c r="B80" s="6">
        <v>4039</v>
      </c>
      <c r="C80" s="18">
        <v>42498.576180555552</v>
      </c>
      <c r="D80" s="18">
        <v>42498.606504629628</v>
      </c>
      <c r="E80" s="6" t="s">
        <v>37</v>
      </c>
      <c r="F80" s="15">
        <v>3.0324074075906537E-2</v>
      </c>
      <c r="G80" s="10"/>
    </row>
    <row r="81" spans="1:7" s="2" customFormat="1" x14ac:dyDescent="0.25">
      <c r="A81" s="6" t="s">
        <v>417</v>
      </c>
      <c r="B81" s="6">
        <v>4029</v>
      </c>
      <c r="C81" s="18">
        <v>42498.549351851849</v>
      </c>
      <c r="D81" s="18">
        <v>42498.577268518522</v>
      </c>
      <c r="E81" s="6" t="s">
        <v>35</v>
      </c>
      <c r="F81" s="15">
        <v>2.7916666673263535E-2</v>
      </c>
      <c r="G81" s="10"/>
    </row>
    <row r="82" spans="1:7" s="2" customFormat="1" x14ac:dyDescent="0.25">
      <c r="A82" s="6" t="s">
        <v>418</v>
      </c>
      <c r="B82" s="6">
        <v>4030</v>
      </c>
      <c r="C82" s="18">
        <v>42498.582708333335</v>
      </c>
      <c r="D82" s="18">
        <v>42498.616562499999</v>
      </c>
      <c r="E82" s="6" t="s">
        <v>35</v>
      </c>
      <c r="F82" s="15">
        <v>3.3854166664241347E-2</v>
      </c>
      <c r="G82" s="10"/>
    </row>
    <row r="83" spans="1:7" s="2" customFormat="1" x14ac:dyDescent="0.25">
      <c r="A83" s="6" t="s">
        <v>419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420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421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422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423</v>
      </c>
      <c r="B87" s="6">
        <v>4018</v>
      </c>
      <c r="C87" s="18">
        <v>42498.580636574072</v>
      </c>
      <c r="D87" s="18">
        <v>42498.608078703706</v>
      </c>
      <c r="E87" s="6" t="s">
        <v>36</v>
      </c>
      <c r="F87" s="15">
        <v>2.7442129634437151E-2</v>
      </c>
      <c r="G87" s="10"/>
    </row>
    <row r="88" spans="1:7" s="2" customFormat="1" x14ac:dyDescent="0.25">
      <c r="A88" s="6" t="s">
        <v>424</v>
      </c>
      <c r="B88" s="6">
        <v>4017</v>
      </c>
      <c r="C88" s="18">
        <v>42498.619039351855</v>
      </c>
      <c r="D88" s="18">
        <v>42498.648298611108</v>
      </c>
      <c r="E88" s="6" t="s">
        <v>36</v>
      </c>
      <c r="F88" s="15">
        <v>2.9259259252285119E-2</v>
      </c>
      <c r="G88" s="10"/>
    </row>
    <row r="89" spans="1:7" s="2" customFormat="1" x14ac:dyDescent="0.25">
      <c r="A89" s="6" t="s">
        <v>425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426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427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428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429</v>
      </c>
      <c r="B93" s="6">
        <v>4040</v>
      </c>
      <c r="C93" s="18">
        <v>42498.61146990741</v>
      </c>
      <c r="D93" s="18">
        <v>42498.64162037037</v>
      </c>
      <c r="E93" s="6" t="s">
        <v>37</v>
      </c>
      <c r="F93" s="15">
        <v>3.015046296059154E-2</v>
      </c>
      <c r="G93" s="10"/>
    </row>
    <row r="94" spans="1:7" s="2" customFormat="1" x14ac:dyDescent="0.25">
      <c r="A94" s="6" t="s">
        <v>430</v>
      </c>
      <c r="B94" s="6">
        <v>4039</v>
      </c>
      <c r="C94" s="18">
        <v>42498.649513888886</v>
      </c>
      <c r="D94" s="18">
        <v>42498.68005787037</v>
      </c>
      <c r="E94" s="6" t="s">
        <v>37</v>
      </c>
      <c r="F94" s="15">
        <v>3.054398148378823E-2</v>
      </c>
      <c r="G94" s="10"/>
    </row>
    <row r="95" spans="1:7" s="2" customFormat="1" x14ac:dyDescent="0.25">
      <c r="A95" s="6" t="s">
        <v>432</v>
      </c>
      <c r="B95" s="6">
        <v>4030</v>
      </c>
      <c r="C95" s="18">
        <v>42498.661400462966</v>
      </c>
      <c r="D95" s="18">
        <v>42498.689988425926</v>
      </c>
      <c r="E95" s="6" t="s">
        <v>35</v>
      </c>
      <c r="F95" s="15">
        <v>2.8587962959136348E-2</v>
      </c>
      <c r="G95" s="10"/>
    </row>
    <row r="96" spans="1:7" s="2" customFormat="1" x14ac:dyDescent="0.25">
      <c r="A96" s="6" t="s">
        <v>433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434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435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436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437</v>
      </c>
      <c r="B100" s="6">
        <v>4018</v>
      </c>
      <c r="C100" s="18">
        <v>42498.651655092595</v>
      </c>
      <c r="D100" s="18">
        <v>42498.681562500002</v>
      </c>
      <c r="E100" s="6" t="s">
        <v>36</v>
      </c>
      <c r="F100" s="15">
        <v>2.9907407406426501E-2</v>
      </c>
      <c r="G100" s="10"/>
    </row>
    <row r="101" spans="1:7" s="2" customFormat="1" x14ac:dyDescent="0.25">
      <c r="A101" s="6" t="s">
        <v>438</v>
      </c>
      <c r="B101" s="6">
        <v>4017</v>
      </c>
      <c r="C101" s="18">
        <v>42498.693090277775</v>
      </c>
      <c r="D101" s="18">
        <v>42498.721585648149</v>
      </c>
      <c r="E101" s="6" t="s">
        <v>36</v>
      </c>
      <c r="F101" s="15">
        <v>2.849537037400296E-2</v>
      </c>
      <c r="G101" s="10"/>
    </row>
    <row r="102" spans="1:7" s="2" customFormat="1" x14ac:dyDescent="0.25">
      <c r="A102" s="6" t="s">
        <v>439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440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442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443</v>
      </c>
      <c r="B105" s="6">
        <v>4040</v>
      </c>
      <c r="C105" s="18">
        <v>42498.684756944444</v>
      </c>
      <c r="D105" s="18">
        <v>42498.712372685186</v>
      </c>
      <c r="E105" s="6" t="s">
        <v>37</v>
      </c>
      <c r="F105" s="15">
        <v>2.7615740742476191E-2</v>
      </c>
      <c r="G105" s="10"/>
    </row>
    <row r="106" spans="1:7" s="2" customFormat="1" x14ac:dyDescent="0.25">
      <c r="A106" s="6" t="s">
        <v>444</v>
      </c>
      <c r="B106" s="6">
        <v>4039</v>
      </c>
      <c r="C106" s="18">
        <v>42498.721238425926</v>
      </c>
      <c r="D106" s="18">
        <v>42498.752453703702</v>
      </c>
      <c r="E106" s="6" t="s">
        <v>37</v>
      </c>
      <c r="F106" s="15">
        <v>3.1215277776937E-2</v>
      </c>
      <c r="G106" s="10"/>
    </row>
    <row r="107" spans="1:7" s="2" customFormat="1" x14ac:dyDescent="0.25">
      <c r="A107" s="6" t="s">
        <v>445</v>
      </c>
      <c r="B107" s="6">
        <v>4029</v>
      </c>
      <c r="C107" s="18">
        <v>42498.69258101852</v>
      </c>
      <c r="D107" s="18">
        <v>42498.723553240743</v>
      </c>
      <c r="E107" s="6" t="s">
        <v>35</v>
      </c>
      <c r="F107" s="15">
        <v>3.0972222222771961E-2</v>
      </c>
      <c r="G107" s="10"/>
    </row>
    <row r="108" spans="1:7" s="2" customFormat="1" x14ac:dyDescent="0.25">
      <c r="A108" s="6" t="s">
        <v>446</v>
      </c>
      <c r="B108" s="6">
        <v>4030</v>
      </c>
      <c r="C108" s="18">
        <v>42498.730949074074</v>
      </c>
      <c r="D108" s="18">
        <v>42498.762141203704</v>
      </c>
      <c r="E108" s="6" t="s">
        <v>35</v>
      </c>
      <c r="F108" s="15">
        <v>3.1192129630653653E-2</v>
      </c>
      <c r="G108" s="10"/>
    </row>
    <row r="109" spans="1:7" s="2" customFormat="1" x14ac:dyDescent="0.25">
      <c r="A109" s="6" t="s">
        <v>447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448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449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450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451</v>
      </c>
      <c r="B113" s="6">
        <v>4018</v>
      </c>
      <c r="C113" s="18">
        <v>42498.726678240739</v>
      </c>
      <c r="D113" s="18">
        <v>42498.754467592589</v>
      </c>
      <c r="E113" s="6" t="s">
        <v>36</v>
      </c>
      <c r="F113" s="15">
        <v>2.7789351850515231E-2</v>
      </c>
      <c r="G113" s="10"/>
    </row>
    <row r="114" spans="1:7" s="2" customFormat="1" x14ac:dyDescent="0.25">
      <c r="A114" s="6" t="s">
        <v>452</v>
      </c>
      <c r="B114" s="6">
        <v>4017</v>
      </c>
      <c r="C114" s="18">
        <v>42498.76767361111</v>
      </c>
      <c r="D114" s="18">
        <v>42498.793854166666</v>
      </c>
      <c r="E114" s="6" t="s">
        <v>36</v>
      </c>
      <c r="F114" s="15">
        <v>2.6180555556493346E-2</v>
      </c>
      <c r="G114" s="10"/>
    </row>
    <row r="115" spans="1:7" s="2" customFormat="1" x14ac:dyDescent="0.25">
      <c r="A115" s="6" t="s">
        <v>453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454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455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456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457</v>
      </c>
      <c r="B119" s="6">
        <v>4040</v>
      </c>
      <c r="C119" s="18">
        <v>42498.757800925923</v>
      </c>
      <c r="D119" s="18">
        <v>42498.785185185188</v>
      </c>
      <c r="E119" s="6" t="s">
        <v>37</v>
      </c>
      <c r="F119" s="15">
        <v>2.7384259265090805E-2</v>
      </c>
      <c r="G119" s="10"/>
    </row>
    <row r="120" spans="1:7" s="2" customFormat="1" x14ac:dyDescent="0.25">
      <c r="A120" s="6" t="s">
        <v>458</v>
      </c>
      <c r="B120" s="6">
        <v>4039</v>
      </c>
      <c r="C120" s="18">
        <v>42498.794004629628</v>
      </c>
      <c r="D120" s="18">
        <v>42498.825370370374</v>
      </c>
      <c r="E120" s="6" t="s">
        <v>37</v>
      </c>
      <c r="F120" s="15">
        <v>3.1365740745968651E-2</v>
      </c>
      <c r="G120" s="10"/>
    </row>
    <row r="121" spans="1:7" s="2" customFormat="1" x14ac:dyDescent="0.25">
      <c r="A121" s="6" t="s">
        <v>459</v>
      </c>
      <c r="B121" s="6">
        <v>4029</v>
      </c>
      <c r="C121" s="18">
        <v>42498.768738425926</v>
      </c>
      <c r="D121" s="18">
        <v>42498.796215277776</v>
      </c>
      <c r="E121" s="6" t="s">
        <v>35</v>
      </c>
      <c r="F121" s="15">
        <v>2.7476851850224193E-2</v>
      </c>
      <c r="G121" s="10"/>
    </row>
    <row r="122" spans="1:7" s="2" customFormat="1" x14ac:dyDescent="0.25">
      <c r="A122" s="6" t="s">
        <v>460</v>
      </c>
      <c r="B122" s="6">
        <v>4030</v>
      </c>
      <c r="C122" s="18">
        <v>42498.804918981485</v>
      </c>
      <c r="D122" s="18">
        <v>42498.836319444446</v>
      </c>
      <c r="E122" s="6" t="s">
        <v>35</v>
      </c>
      <c r="F122" s="15">
        <v>3.1400462961755693E-2</v>
      </c>
      <c r="G122" s="10"/>
    </row>
    <row r="123" spans="1:7" s="2" customFormat="1" x14ac:dyDescent="0.25">
      <c r="A123" s="6" t="s">
        <v>461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462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463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464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465</v>
      </c>
      <c r="B127" s="6">
        <v>4040</v>
      </c>
      <c r="C127" s="18">
        <v>42498.829745370371</v>
      </c>
      <c r="D127" s="18">
        <v>42498.858159722222</v>
      </c>
      <c r="E127" s="6" t="s">
        <v>37</v>
      </c>
      <c r="F127" s="15">
        <v>2.8414351851097308E-2</v>
      </c>
      <c r="G127" s="10"/>
    </row>
    <row r="128" spans="1:7" s="2" customFormat="1" x14ac:dyDescent="0.25">
      <c r="A128" s="6" t="s">
        <v>466</v>
      </c>
      <c r="B128" s="6">
        <v>4039</v>
      </c>
      <c r="C128" s="18">
        <v>42498.863287037035</v>
      </c>
      <c r="D128" s="18">
        <v>42498.897789351853</v>
      </c>
      <c r="E128" s="6" t="s">
        <v>37</v>
      </c>
      <c r="F128" s="15">
        <v>3.4502314818382729E-2</v>
      </c>
      <c r="G128" s="10"/>
    </row>
    <row r="129" spans="1:8" s="2" customFormat="1" x14ac:dyDescent="0.25">
      <c r="A129" s="6" t="s">
        <v>467</v>
      </c>
      <c r="B129" s="6">
        <v>4029</v>
      </c>
      <c r="C129" s="18">
        <v>42498.84815972222</v>
      </c>
      <c r="D129" s="18">
        <v>42498.879618055558</v>
      </c>
      <c r="E129" s="6" t="s">
        <v>35</v>
      </c>
      <c r="F129" s="15">
        <v>3.1458333338377997E-2</v>
      </c>
      <c r="G129" s="10"/>
    </row>
    <row r="130" spans="1:8" s="2" customFormat="1" x14ac:dyDescent="0.25">
      <c r="A130" s="6" t="s">
        <v>468</v>
      </c>
      <c r="B130" s="6">
        <v>4030</v>
      </c>
      <c r="C130" s="18">
        <v>42498.892025462963</v>
      </c>
      <c r="D130" s="18">
        <v>42498.919976851852</v>
      </c>
      <c r="E130" s="6" t="s">
        <v>35</v>
      </c>
      <c r="F130" s="15">
        <v>2.7951388889050577E-2</v>
      </c>
      <c r="G130" s="10"/>
    </row>
    <row r="131" spans="1:8" s="2" customFormat="1" x14ac:dyDescent="0.25">
      <c r="A131" s="6" t="s">
        <v>468</v>
      </c>
      <c r="B131" s="6">
        <v>4030</v>
      </c>
      <c r="C131" s="18">
        <v>42498.884687500002</v>
      </c>
      <c r="D131" s="18">
        <v>42498.919976851852</v>
      </c>
      <c r="E131" s="6" t="s">
        <v>35</v>
      </c>
      <c r="F131" s="15">
        <v>3.5289351850224193E-2</v>
      </c>
      <c r="G131" s="10"/>
    </row>
    <row r="132" spans="1:8" s="2" customFormat="1" x14ac:dyDescent="0.25">
      <c r="A132" s="6" t="s">
        <v>469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470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471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472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473</v>
      </c>
      <c r="B136" s="6">
        <v>4040</v>
      </c>
      <c r="C136" s="18">
        <v>42498.907627314817</v>
      </c>
      <c r="D136" s="18">
        <v>42498.941412037035</v>
      </c>
      <c r="E136" s="6" t="s">
        <v>37</v>
      </c>
      <c r="F136" s="15">
        <v>3.3784722218115348E-2</v>
      </c>
      <c r="G136" s="10"/>
    </row>
    <row r="137" spans="1:8" s="2" customFormat="1" x14ac:dyDescent="0.25">
      <c r="A137" s="6" t="s">
        <v>474</v>
      </c>
      <c r="B137" s="6">
        <v>4039</v>
      </c>
      <c r="C137" s="18">
        <v>42498.950289351851</v>
      </c>
      <c r="D137" s="18">
        <v>42498.981076388889</v>
      </c>
      <c r="E137" s="6" t="s">
        <v>37</v>
      </c>
      <c r="F137" s="15">
        <v>3.0787037037953269E-2</v>
      </c>
      <c r="G137" s="10"/>
    </row>
    <row r="138" spans="1:8" s="2" customFormat="1" x14ac:dyDescent="0.25">
      <c r="A138" s="6" t="s">
        <v>475</v>
      </c>
      <c r="B138" s="6">
        <v>4029</v>
      </c>
      <c r="C138" s="18">
        <v>42498.93173611111</v>
      </c>
      <c r="D138" s="18">
        <v>42498.963425925926</v>
      </c>
      <c r="E138" s="6" t="s">
        <v>35</v>
      </c>
      <c r="F138" s="15">
        <v>3.1689814815763384E-2</v>
      </c>
      <c r="G138" s="10"/>
    </row>
    <row r="139" spans="1:8" s="2" customFormat="1" x14ac:dyDescent="0.25">
      <c r="A139" s="6" t="s">
        <v>476</v>
      </c>
      <c r="B139" s="6">
        <v>4030</v>
      </c>
      <c r="C139" s="18">
        <v>42498.970914351848</v>
      </c>
      <c r="D139" s="18">
        <v>42499.003171296295</v>
      </c>
      <c r="E139" s="6" t="s">
        <v>35</v>
      </c>
      <c r="F139" s="15">
        <v>3.2256944446999114E-2</v>
      </c>
      <c r="G139" s="10"/>
    </row>
    <row r="140" spans="1:8" s="2" customFormat="1" x14ac:dyDescent="0.25">
      <c r="A140" s="6" t="s">
        <v>477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478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479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480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481</v>
      </c>
      <c r="B144" s="6">
        <v>4040</v>
      </c>
      <c r="C144" s="18">
        <v>42498.9846875</v>
      </c>
      <c r="D144" s="18">
        <v>42499.024814814817</v>
      </c>
      <c r="E144" s="6" t="s">
        <v>37</v>
      </c>
      <c r="F144" s="15">
        <v>4.0127314816345461E-2</v>
      </c>
      <c r="G144" s="10"/>
      <c r="H144"/>
    </row>
    <row r="145" spans="1:15" s="2" customFormat="1" x14ac:dyDescent="0.25">
      <c r="A145" s="6" t="s">
        <v>482</v>
      </c>
      <c r="B145" s="6">
        <v>4039</v>
      </c>
      <c r="C145" s="18">
        <v>42499.032488425924</v>
      </c>
      <c r="D145" s="18">
        <v>42499.072222222225</v>
      </c>
      <c r="E145" s="6" t="s">
        <v>37</v>
      </c>
      <c r="F145" s="15">
        <v>3.9733796300424729E-2</v>
      </c>
      <c r="G145" s="10"/>
      <c r="H145"/>
    </row>
    <row r="146" spans="1:15" s="2" customFormat="1" x14ac:dyDescent="0.25">
      <c r="A146" s="6" t="s">
        <v>483</v>
      </c>
      <c r="B146" s="6">
        <v>4029</v>
      </c>
      <c r="C146" s="18">
        <v>42499.009456018517</v>
      </c>
      <c r="D146" s="18">
        <v>42499.046539351853</v>
      </c>
      <c r="E146" s="6" t="s">
        <v>35</v>
      </c>
      <c r="F146" s="15">
        <v>3.7083333336340729E-2</v>
      </c>
      <c r="G146" s="10"/>
      <c r="H146"/>
    </row>
    <row r="147" spans="1:15" s="2" customFormat="1" x14ac:dyDescent="0.25">
      <c r="A147" s="6" t="s">
        <v>484</v>
      </c>
      <c r="B147" s="6">
        <v>4030</v>
      </c>
      <c r="C147" s="18">
        <v>42499.052916666667</v>
      </c>
      <c r="D147" s="18">
        <v>42499.086284722223</v>
      </c>
      <c r="E147" s="6" t="s">
        <v>35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404" priority="5">
      <formula>#REF!&gt;#REF!</formula>
    </cfRule>
    <cfRule type="expression" dxfId="403" priority="6">
      <formula>#REF!&gt;0</formula>
    </cfRule>
    <cfRule type="expression" dxfId="402" priority="7">
      <formula>#REF!&gt;0</formula>
    </cfRule>
  </conditionalFormatting>
  <conditionalFormatting sqref="A3:B147">
    <cfRule type="expression" dxfId="401" priority="3">
      <formula>$P3&gt;0</formula>
    </cfRule>
    <cfRule type="expression" dxfId="400" priority="4">
      <formula>$O3&gt;0</formula>
    </cfRule>
  </conditionalFormatting>
  <conditionalFormatting sqref="A3:G147">
    <cfRule type="expression" dxfId="399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2" t="str">
        <f>"Eagle P3 System Performance - "&amp;TEXT(J3,"YYYY-MM-DD")</f>
        <v>Eagle P3 System Performance - 2016-05-09</v>
      </c>
      <c r="B1" s="72"/>
      <c r="C1" s="72"/>
      <c r="D1" s="72"/>
      <c r="E1" s="72"/>
      <c r="F1" s="7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7" t="s">
        <v>638</v>
      </c>
      <c r="B3" s="6">
        <v>4010</v>
      </c>
      <c r="C3" s="18">
        <v>42499.628657407404</v>
      </c>
      <c r="D3" s="18" t="s">
        <v>34</v>
      </c>
      <c r="E3" s="6" t="s">
        <v>632</v>
      </c>
      <c r="F3" s="15">
        <v>0</v>
      </c>
      <c r="G3" s="10" t="s">
        <v>639</v>
      </c>
      <c r="J3" s="20">
        <v>42499</v>
      </c>
      <c r="K3" s="21"/>
      <c r="L3" s="73" t="s">
        <v>3</v>
      </c>
      <c r="M3" s="73"/>
      <c r="N3" s="74"/>
    </row>
    <row r="4" spans="1:65" s="2" customFormat="1" ht="15.75" thickBot="1" x14ac:dyDescent="0.3">
      <c r="A4" s="6" t="s">
        <v>619</v>
      </c>
      <c r="B4" s="6">
        <v>4010</v>
      </c>
      <c r="C4" s="18">
        <v>42499.955659722225</v>
      </c>
      <c r="D4" s="18">
        <v>42499.955937500003</v>
      </c>
      <c r="E4" s="6" t="s">
        <v>632</v>
      </c>
      <c r="F4" s="15">
        <v>2.3796296292857733E-2</v>
      </c>
      <c r="G4" s="10" t="s">
        <v>640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554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633</v>
      </c>
      <c r="J5" s="22" t="s">
        <v>7</v>
      </c>
      <c r="K5" s="24">
        <f>COUNTA(F3:F990)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608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637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593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635</v>
      </c>
      <c r="J7" s="22" t="s">
        <v>9</v>
      </c>
      <c r="K7" s="29">
        <f>K6/K5</f>
        <v>0.95804195804195802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557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634</v>
      </c>
      <c r="J8" s="22" t="s">
        <v>16</v>
      </c>
      <c r="K8" s="24">
        <f>COUNTA(G3:G144)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490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491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492</v>
      </c>
      <c r="B11" s="6">
        <v>4009</v>
      </c>
      <c r="C11" s="18">
        <v>42499.149594907409</v>
      </c>
      <c r="D11" s="18">
        <v>42499.181539351855</v>
      </c>
      <c r="E11" s="6" t="s">
        <v>632</v>
      </c>
      <c r="F11" s="15">
        <v>3.1944444446708076E-2</v>
      </c>
      <c r="G11" s="10"/>
    </row>
    <row r="12" spans="1:65" s="2" customFormat="1" x14ac:dyDescent="0.25">
      <c r="A12" s="6" t="s">
        <v>493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494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495</v>
      </c>
      <c r="B14" s="6">
        <v>4017</v>
      </c>
      <c r="C14" s="18">
        <v>42499.212685185186</v>
      </c>
      <c r="D14" s="18">
        <v>42499.241377314815</v>
      </c>
      <c r="E14" s="6" t="s">
        <v>36</v>
      </c>
      <c r="F14" s="15">
        <v>2.8692129628325347E-2</v>
      </c>
      <c r="G14" s="10"/>
    </row>
    <row r="15" spans="1:65" s="2" customFormat="1" x14ac:dyDescent="0.25">
      <c r="A15" s="6" t="s">
        <v>496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497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498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499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500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501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502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503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504</v>
      </c>
      <c r="B23" s="6">
        <v>4009</v>
      </c>
      <c r="C23" s="18">
        <v>42499.226770833331</v>
      </c>
      <c r="D23" s="18">
        <v>42499.253796296296</v>
      </c>
      <c r="E23" s="6" t="s">
        <v>632</v>
      </c>
      <c r="F23" s="15">
        <v>2.7025462964957114E-2</v>
      </c>
      <c r="G23" s="10"/>
    </row>
    <row r="24" spans="1:7" s="2" customFormat="1" x14ac:dyDescent="0.25">
      <c r="A24" s="6" t="s">
        <v>505</v>
      </c>
      <c r="B24" s="6">
        <v>4010</v>
      </c>
      <c r="C24" s="18">
        <v>42499.26803240741</v>
      </c>
      <c r="D24" s="18">
        <v>42499.293449074074</v>
      </c>
      <c r="E24" s="6" t="s">
        <v>632</v>
      </c>
      <c r="F24" s="15">
        <v>2.5416666663659271E-2</v>
      </c>
      <c r="G24" s="10"/>
    </row>
    <row r="25" spans="1:7" s="2" customFormat="1" x14ac:dyDescent="0.25">
      <c r="A25" s="6" t="s">
        <v>506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507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508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509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510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511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512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513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514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515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516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517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518</v>
      </c>
      <c r="B37" s="6">
        <v>4009</v>
      </c>
      <c r="C37" s="18">
        <v>42499.301724537036</v>
      </c>
      <c r="D37" s="18">
        <v>42499.330509259256</v>
      </c>
      <c r="E37" s="6" t="s">
        <v>632</v>
      </c>
      <c r="F37" s="15">
        <v>2.8784722220734693E-2</v>
      </c>
      <c r="G37" s="10"/>
    </row>
    <row r="38" spans="1:7" s="2" customFormat="1" x14ac:dyDescent="0.25">
      <c r="A38" s="6" t="s">
        <v>519</v>
      </c>
      <c r="B38" s="6">
        <v>4010</v>
      </c>
      <c r="C38" s="18">
        <v>42499.340763888889</v>
      </c>
      <c r="D38" s="18">
        <v>42499.366284722222</v>
      </c>
      <c r="E38" s="6" t="s">
        <v>632</v>
      </c>
      <c r="F38" s="15">
        <v>2.5520833332848269E-2</v>
      </c>
      <c r="G38" s="10"/>
    </row>
    <row r="39" spans="1:7" s="2" customFormat="1" x14ac:dyDescent="0.25">
      <c r="A39" s="6" t="s">
        <v>520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521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522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523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524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525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526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527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528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529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530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531</v>
      </c>
      <c r="B50" s="6">
        <v>4009</v>
      </c>
      <c r="C50" s="18">
        <v>42499.372141203705</v>
      </c>
      <c r="D50" s="18">
        <v>42499.399548611109</v>
      </c>
      <c r="E50" s="6" t="s">
        <v>632</v>
      </c>
      <c r="F50" s="15">
        <v>2.7407407404098194E-2</v>
      </c>
      <c r="G50" s="10"/>
    </row>
    <row r="51" spans="1:7" s="2" customFormat="1" x14ac:dyDescent="0.25">
      <c r="A51" s="6" t="s">
        <v>532</v>
      </c>
      <c r="B51" s="6">
        <v>4010</v>
      </c>
      <c r="C51" s="18">
        <v>42499.414143518516</v>
      </c>
      <c r="D51" s="18">
        <v>42499.43922453704</v>
      </c>
      <c r="E51" s="6" t="s">
        <v>632</v>
      </c>
      <c r="F51" s="15">
        <v>2.5081018524360843E-2</v>
      </c>
      <c r="G51" s="10"/>
    </row>
    <row r="52" spans="1:7" s="2" customFormat="1" x14ac:dyDescent="0.25">
      <c r="A52" s="6" t="s">
        <v>533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534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535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536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537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538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539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540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541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542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543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544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545</v>
      </c>
      <c r="B64" s="6">
        <v>4009</v>
      </c>
      <c r="C64" s="18">
        <v>42499.444687499999</v>
      </c>
      <c r="D64" s="18">
        <v>42499.474097222221</v>
      </c>
      <c r="E64" s="6" t="s">
        <v>632</v>
      </c>
      <c r="F64" s="15">
        <v>2.940972222131677E-2</v>
      </c>
      <c r="G64" s="10"/>
    </row>
    <row r="65" spans="1:7" s="2" customFormat="1" x14ac:dyDescent="0.25">
      <c r="A65" s="6" t="s">
        <v>546</v>
      </c>
      <c r="B65" s="6">
        <v>4010</v>
      </c>
      <c r="C65" s="18">
        <v>42499.484236111108</v>
      </c>
      <c r="D65" s="18">
        <v>42499.512361111112</v>
      </c>
      <c r="E65" s="6" t="s">
        <v>632</v>
      </c>
      <c r="F65" s="15">
        <v>2.8125000004365575E-2</v>
      </c>
      <c r="G65" s="10"/>
    </row>
    <row r="66" spans="1:7" s="2" customFormat="1" x14ac:dyDescent="0.25">
      <c r="A66" s="6" t="s">
        <v>547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548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549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550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551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552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553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555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556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558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559</v>
      </c>
      <c r="B76" s="6">
        <v>4009</v>
      </c>
      <c r="C76" s="18">
        <v>42499.515196759261</v>
      </c>
      <c r="D76" s="18">
        <v>42499.546249999999</v>
      </c>
      <c r="E76" s="6" t="s">
        <v>632</v>
      </c>
      <c r="F76" s="15">
        <v>3.1053240738401655E-2</v>
      </c>
      <c r="G76" s="10"/>
    </row>
    <row r="77" spans="1:7" s="2" customFormat="1" x14ac:dyDescent="0.25">
      <c r="A77" s="6" t="s">
        <v>560</v>
      </c>
      <c r="B77" s="6">
        <v>4010</v>
      </c>
      <c r="C77" s="18">
        <v>42499.557106481479</v>
      </c>
      <c r="D77" s="18">
        <v>42499.584965277776</v>
      </c>
      <c r="E77" s="6" t="s">
        <v>632</v>
      </c>
      <c r="F77" s="15">
        <v>2.7858796296641231E-2</v>
      </c>
      <c r="G77" s="10"/>
    </row>
    <row r="78" spans="1:7" s="2" customFormat="1" x14ac:dyDescent="0.25">
      <c r="A78" s="6" t="s">
        <v>561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562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563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564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565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566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567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568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569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570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571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572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573</v>
      </c>
      <c r="B90" s="6">
        <v>4009</v>
      </c>
      <c r="C90" s="18">
        <v>42499.588622685187</v>
      </c>
      <c r="D90" s="18">
        <v>42499.61917824074</v>
      </c>
      <c r="E90" s="6" t="s">
        <v>632</v>
      </c>
      <c r="F90" s="15">
        <v>3.0555555553291924E-2</v>
      </c>
      <c r="G90" s="10"/>
    </row>
    <row r="91" spans="1:7" s="2" customFormat="1" x14ac:dyDescent="0.25">
      <c r="A91" s="6" t="s">
        <v>574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575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576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577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578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579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580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581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582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583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584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585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586</v>
      </c>
      <c r="B103" s="6">
        <v>4009</v>
      </c>
      <c r="C103" s="18">
        <v>42499.666064814817</v>
      </c>
      <c r="D103" s="18">
        <v>42499.691365740742</v>
      </c>
      <c r="E103" s="6" t="s">
        <v>632</v>
      </c>
      <c r="F103" s="15">
        <v>2.5300925924966577E-2</v>
      </c>
      <c r="G103" s="10"/>
    </row>
    <row r="104" spans="1:7" s="2" customFormat="1" x14ac:dyDescent="0.25">
      <c r="A104" s="6" t="s">
        <v>587</v>
      </c>
      <c r="B104" s="6">
        <v>4010</v>
      </c>
      <c r="C104" s="18">
        <v>42499.69908564815</v>
      </c>
      <c r="D104" s="18">
        <v>42499.730879629627</v>
      </c>
      <c r="E104" s="6" t="s">
        <v>632</v>
      </c>
      <c r="F104" s="15">
        <v>3.1793981477676425E-2</v>
      </c>
      <c r="G104" s="10"/>
    </row>
    <row r="105" spans="1:7" s="2" customFormat="1" x14ac:dyDescent="0.25">
      <c r="A105" s="6" t="s">
        <v>588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589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590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591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592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594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595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596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597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598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599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600</v>
      </c>
      <c r="B116" s="6">
        <v>4009</v>
      </c>
      <c r="C116" s="18">
        <v>42499.735775462963</v>
      </c>
      <c r="D116" s="18">
        <v>42499.765231481484</v>
      </c>
      <c r="E116" s="6" t="s">
        <v>632</v>
      </c>
      <c r="F116" s="15">
        <v>2.9456018521159422E-2</v>
      </c>
      <c r="G116" s="10"/>
    </row>
    <row r="117" spans="1:7" s="2" customFormat="1" x14ac:dyDescent="0.25">
      <c r="A117" s="6" t="s">
        <v>601</v>
      </c>
      <c r="B117" s="6">
        <v>4010</v>
      </c>
      <c r="C117" s="18">
        <v>42499.77484953704</v>
      </c>
      <c r="D117" s="18">
        <v>42499.804895833331</v>
      </c>
      <c r="E117" s="6" t="s">
        <v>632</v>
      </c>
      <c r="F117" s="15">
        <v>3.0046296291402541E-2</v>
      </c>
      <c r="G117" s="10"/>
    </row>
    <row r="118" spans="1:7" s="2" customFormat="1" x14ac:dyDescent="0.25">
      <c r="A118" s="6" t="s">
        <v>602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603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604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605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606</v>
      </c>
      <c r="B122" s="6">
        <v>4018</v>
      </c>
      <c r="C122" s="18">
        <v>42499.768935185188</v>
      </c>
      <c r="D122" s="18">
        <v>42499.795914351853</v>
      </c>
      <c r="E122" s="6" t="s">
        <v>36</v>
      </c>
      <c r="F122" s="15">
        <v>2.6979166665114462E-2</v>
      </c>
      <c r="G122" s="10"/>
    </row>
    <row r="123" spans="1:7" s="2" customFormat="1" x14ac:dyDescent="0.25">
      <c r="A123" s="6" t="s">
        <v>607</v>
      </c>
      <c r="B123" s="6">
        <v>4017</v>
      </c>
      <c r="C123" s="18">
        <v>42499.799675925926</v>
      </c>
      <c r="D123" s="18">
        <v>42499.836030092592</v>
      </c>
      <c r="E123" s="6" t="s">
        <v>36</v>
      </c>
      <c r="F123" s="15">
        <v>3.6354166666569654E-2</v>
      </c>
      <c r="G123" s="10"/>
    </row>
    <row r="124" spans="1:7" s="2" customFormat="1" x14ac:dyDescent="0.25">
      <c r="A124" s="6" t="s">
        <v>609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610</v>
      </c>
      <c r="B125" s="6">
        <v>4009</v>
      </c>
      <c r="C125" s="18">
        <v>42499.808055555557</v>
      </c>
      <c r="D125" s="18">
        <v>42499.837442129632</v>
      </c>
      <c r="E125" s="6" t="s">
        <v>632</v>
      </c>
      <c r="F125" s="15">
        <v>2.9386574075033423E-2</v>
      </c>
      <c r="G125" s="10"/>
    </row>
    <row r="126" spans="1:7" s="2" customFormat="1" x14ac:dyDescent="0.25">
      <c r="A126" s="6" t="s">
        <v>611</v>
      </c>
      <c r="B126" s="6">
        <v>4010</v>
      </c>
      <c r="C126" s="18">
        <v>42499.846493055556</v>
      </c>
      <c r="D126" s="18">
        <v>42499.878391203703</v>
      </c>
      <c r="E126" s="6" t="s">
        <v>632</v>
      </c>
      <c r="F126" s="15">
        <v>3.1898148146865424E-2</v>
      </c>
      <c r="G126" s="10"/>
    </row>
    <row r="127" spans="1:7" s="2" customFormat="1" x14ac:dyDescent="0.25">
      <c r="A127" s="6" t="s">
        <v>612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613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614</v>
      </c>
      <c r="B129" s="6">
        <v>4018</v>
      </c>
      <c r="C129" s="18">
        <v>42499.843206018515</v>
      </c>
      <c r="D129" s="18">
        <v>42499.879629629628</v>
      </c>
      <c r="E129" s="6" t="s">
        <v>36</v>
      </c>
      <c r="F129" s="15">
        <v>3.6423611112695653E-2</v>
      </c>
      <c r="G129" s="10"/>
    </row>
    <row r="130" spans="1:8" s="2" customFormat="1" x14ac:dyDescent="0.25">
      <c r="A130" s="6" t="s">
        <v>615</v>
      </c>
      <c r="B130" s="6">
        <v>4017</v>
      </c>
      <c r="C130" s="18">
        <v>42499.887812499997</v>
      </c>
      <c r="D130" s="18">
        <v>42499.919756944444</v>
      </c>
      <c r="E130" s="6" t="s">
        <v>36</v>
      </c>
      <c r="F130" s="15">
        <v>3.1944444446708076E-2</v>
      </c>
      <c r="G130" s="10"/>
    </row>
    <row r="131" spans="1:8" s="2" customFormat="1" x14ac:dyDescent="0.25">
      <c r="A131" s="6" t="s">
        <v>616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617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618</v>
      </c>
      <c r="B133" s="6">
        <v>4009</v>
      </c>
      <c r="C133" s="18">
        <v>42499.8825</v>
      </c>
      <c r="D133" s="18">
        <v>42499.92150462963</v>
      </c>
      <c r="E133" s="6" t="s">
        <v>632</v>
      </c>
      <c r="F133" s="15">
        <v>3.9004629630653653E-2</v>
      </c>
      <c r="G133" s="10"/>
    </row>
    <row r="134" spans="1:8" s="2" customFormat="1" x14ac:dyDescent="0.25">
      <c r="A134" s="6" t="s">
        <v>620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621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622</v>
      </c>
      <c r="B136" s="6">
        <v>4018</v>
      </c>
      <c r="C136" s="18">
        <v>42499.926921296297</v>
      </c>
      <c r="D136" s="18">
        <v>42499.964722222219</v>
      </c>
      <c r="E136" s="6" t="s">
        <v>36</v>
      </c>
      <c r="F136" s="15">
        <v>3.7800925922056194E-2</v>
      </c>
      <c r="G136" s="10"/>
    </row>
    <row r="137" spans="1:8" s="2" customFormat="1" x14ac:dyDescent="0.25">
      <c r="A137" s="6" t="s">
        <v>623</v>
      </c>
      <c r="B137" s="6">
        <v>4017</v>
      </c>
      <c r="C137" s="18">
        <v>42499.970347222225</v>
      </c>
      <c r="D137" s="18">
        <v>42500.003078703703</v>
      </c>
      <c r="E137" s="6" t="s">
        <v>36</v>
      </c>
      <c r="F137" s="15">
        <v>3.273148147854954E-2</v>
      </c>
      <c r="G137" s="10"/>
    </row>
    <row r="138" spans="1:8" s="2" customFormat="1" x14ac:dyDescent="0.25">
      <c r="A138" s="6" t="s">
        <v>624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625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626</v>
      </c>
      <c r="B140" s="6">
        <v>4009</v>
      </c>
      <c r="C140" s="18">
        <v>42499.97991898148</v>
      </c>
      <c r="D140" s="18">
        <v>42500.006458333337</v>
      </c>
      <c r="E140" s="6" t="s">
        <v>632</v>
      </c>
      <c r="F140" s="15">
        <v>2.6539351856627036E-2</v>
      </c>
      <c r="G140" s="10"/>
    </row>
    <row r="141" spans="1:8" s="2" customFormat="1" x14ac:dyDescent="0.25">
      <c r="A141" s="6" t="s">
        <v>627</v>
      </c>
      <c r="B141" s="6">
        <v>4010</v>
      </c>
      <c r="C141" s="18">
        <v>42500.012766203705</v>
      </c>
      <c r="D141" s="18">
        <v>42500.045624999999</v>
      </c>
      <c r="E141" s="6" t="s">
        <v>632</v>
      </c>
      <c r="F141" s="15">
        <v>3.2858796294021886E-2</v>
      </c>
      <c r="G141" s="10"/>
    </row>
    <row r="142" spans="1:8" s="2" customFormat="1" x14ac:dyDescent="0.25">
      <c r="A142" s="6" t="s">
        <v>628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629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630</v>
      </c>
      <c r="B144" s="6">
        <v>4018</v>
      </c>
      <c r="C144" s="18">
        <v>42500.012002314812</v>
      </c>
      <c r="D144" s="18">
        <v>42500.046157407407</v>
      </c>
      <c r="E144" s="6" t="s">
        <v>36</v>
      </c>
      <c r="F144" s="15">
        <v>3.4155092595028691E-2</v>
      </c>
      <c r="G144" s="10"/>
      <c r="H144"/>
    </row>
    <row r="145" spans="1:15" s="2" customFormat="1" x14ac:dyDescent="0.25">
      <c r="A145" s="6" t="s">
        <v>631</v>
      </c>
      <c r="B145" s="6">
        <v>4017</v>
      </c>
      <c r="C145" s="18">
        <v>42500.054652777777</v>
      </c>
      <c r="D145" s="18">
        <v>42500.0858912037</v>
      </c>
      <c r="E145" s="6" t="s">
        <v>36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397" priority="16">
      <formula>#REF!&gt;#REF!</formula>
    </cfRule>
    <cfRule type="expression" dxfId="396" priority="17">
      <formula>#REF!&gt;0</formula>
    </cfRule>
    <cfRule type="expression" dxfId="395" priority="18">
      <formula>#REF!&gt;0</formula>
    </cfRule>
  </conditionalFormatting>
  <conditionalFormatting sqref="A3:B86 A88:B145 B87">
    <cfRule type="expression" dxfId="394" priority="14">
      <formula>$P3&gt;0</formula>
    </cfRule>
    <cfRule type="expression" dxfId="393" priority="15">
      <formula>$O3&gt;0</formula>
    </cfRule>
  </conditionalFormatting>
  <conditionalFormatting sqref="A3:G86 A88:G145 B87:G87">
    <cfRule type="expression" dxfId="392" priority="12">
      <formula>NOT(ISBLANK($G3))</formula>
    </cfRule>
  </conditionalFormatting>
  <conditionalFormatting sqref="A87">
    <cfRule type="expression" dxfId="391" priority="6">
      <formula>#REF!&gt;#REF!</formula>
    </cfRule>
    <cfRule type="expression" dxfId="390" priority="7">
      <formula>#REF!&gt;0</formula>
    </cfRule>
    <cfRule type="expression" dxfId="389" priority="8">
      <formula>#REF!&gt;0</formula>
    </cfRule>
  </conditionalFormatting>
  <conditionalFormatting sqref="A87">
    <cfRule type="expression" dxfId="388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2" t="str">
        <f>"Eagle P3 System Performance - "&amp;TEXT(J3,"YYYY-MM-DD")</f>
        <v>Eagle P3 System Performance - 2016-05-10</v>
      </c>
      <c r="B1" s="72"/>
      <c r="C1" s="72"/>
      <c r="D1" s="72"/>
      <c r="E1" s="72"/>
      <c r="F1" s="7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643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786</v>
      </c>
      <c r="J3" s="20">
        <v>42500</v>
      </c>
      <c r="K3" s="21"/>
      <c r="L3" s="73" t="s">
        <v>3</v>
      </c>
      <c r="M3" s="73"/>
      <c r="N3" s="74"/>
    </row>
    <row r="4" spans="1:65" s="2" customFormat="1" ht="15.75" thickBot="1" x14ac:dyDescent="0.3">
      <c r="A4" s="6" t="s">
        <v>728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786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709</v>
      </c>
      <c r="B5" s="6">
        <v>4011</v>
      </c>
      <c r="C5" s="18">
        <v>42500.5153587963</v>
      </c>
      <c r="D5" s="18">
        <v>42500.537673611114</v>
      </c>
      <c r="E5" s="6" t="s">
        <v>33</v>
      </c>
      <c r="F5" s="15">
        <v>2.2314814814308193E-2</v>
      </c>
      <c r="G5" s="10" t="s">
        <v>784</v>
      </c>
      <c r="J5" s="22" t="s">
        <v>7</v>
      </c>
      <c r="K5" s="24">
        <f>COUNTA(F3:F988)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782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784</v>
      </c>
      <c r="J6" s="22" t="s">
        <v>15</v>
      </c>
      <c r="K6" s="24">
        <f>K5-SUM(K8:K9)</f>
        <v>133</v>
      </c>
      <c r="L6" s="25">
        <v>43.142253521112664</v>
      </c>
      <c r="M6" s="25">
        <v>34.983333328273147</v>
      </c>
      <c r="N6" s="25">
        <v>58.716666667023674</v>
      </c>
    </row>
    <row r="7" spans="1:65" s="2" customFormat="1" x14ac:dyDescent="0.25">
      <c r="A7" s="6" t="s">
        <v>679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783</v>
      </c>
      <c r="J7" s="22" t="s">
        <v>9</v>
      </c>
      <c r="K7" s="29">
        <f>K6/K5</f>
        <v>0.93661971830985913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47" t="s">
        <v>723</v>
      </c>
      <c r="B8" s="6">
        <v>4011</v>
      </c>
      <c r="C8" s="18">
        <v>42500.581238425926</v>
      </c>
      <c r="D8" s="18">
        <v>42500.606261574074</v>
      </c>
      <c r="E8" s="6" t="s">
        <v>33</v>
      </c>
      <c r="F8" s="15">
        <v>2.5023148147738539E-2</v>
      </c>
      <c r="G8" s="10" t="s">
        <v>783</v>
      </c>
      <c r="J8" s="22" t="s">
        <v>16</v>
      </c>
      <c r="K8" s="24">
        <f>COUNTA(G3:G144)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768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783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697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787</v>
      </c>
    </row>
    <row r="11" spans="1:65" s="2" customFormat="1" x14ac:dyDescent="0.25">
      <c r="A11" s="6" t="s">
        <v>699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787</v>
      </c>
    </row>
    <row r="12" spans="1:65" s="2" customFormat="1" x14ac:dyDescent="0.25">
      <c r="A12" s="6" t="s">
        <v>641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642</v>
      </c>
      <c r="B13" s="6">
        <v>4012</v>
      </c>
      <c r="C13" s="18">
        <v>42500.17496527778</v>
      </c>
      <c r="D13" s="18">
        <v>42500.202233796299</v>
      </c>
      <c r="E13" s="6" t="s">
        <v>33</v>
      </c>
      <c r="F13" s="15">
        <v>2.7268518519122154E-2</v>
      </c>
      <c r="G13" s="10"/>
    </row>
    <row r="14" spans="1:65" s="2" customFormat="1" x14ac:dyDescent="0.25">
      <c r="A14" s="6" t="s">
        <v>644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645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646</v>
      </c>
      <c r="B16" s="6">
        <v>4032</v>
      </c>
      <c r="C16" s="18">
        <v>42500.211840277778</v>
      </c>
      <c r="D16" s="18">
        <v>42500.243391203701</v>
      </c>
      <c r="E16" s="6" t="s">
        <v>32</v>
      </c>
      <c r="F16" s="15">
        <v>3.1550925923511386E-2</v>
      </c>
      <c r="G16" s="10"/>
    </row>
    <row r="17" spans="1:7" s="2" customFormat="1" x14ac:dyDescent="0.25">
      <c r="A17" s="6" t="s">
        <v>647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648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649</v>
      </c>
      <c r="B19" s="6">
        <v>4009</v>
      </c>
      <c r="C19" s="18">
        <v>42500.196400462963</v>
      </c>
      <c r="D19" s="18">
        <v>42500.223356481481</v>
      </c>
      <c r="E19" s="6" t="s">
        <v>632</v>
      </c>
      <c r="F19" s="15">
        <v>2.6956018518831115E-2</v>
      </c>
      <c r="G19" s="10"/>
    </row>
    <row r="20" spans="1:7" s="2" customFormat="1" x14ac:dyDescent="0.25">
      <c r="A20" s="6" t="s">
        <v>650</v>
      </c>
      <c r="B20" s="6">
        <v>4010</v>
      </c>
      <c r="C20" s="18">
        <v>42500.233483796299</v>
      </c>
      <c r="D20" s="18">
        <v>42500.265682870369</v>
      </c>
      <c r="E20" s="6" t="s">
        <v>632</v>
      </c>
      <c r="F20" s="15">
        <v>3.219907407037681E-2</v>
      </c>
      <c r="G20" s="10"/>
    </row>
    <row r="21" spans="1:7" s="2" customFormat="1" x14ac:dyDescent="0.25">
      <c r="A21" s="6" t="s">
        <v>651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652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653</v>
      </c>
      <c r="B23" s="6">
        <v>4011</v>
      </c>
      <c r="C23" s="18">
        <v>42500.214189814818</v>
      </c>
      <c r="D23" s="18">
        <v>42500.246898148151</v>
      </c>
      <c r="E23" s="6" t="s">
        <v>33</v>
      </c>
      <c r="F23" s="15">
        <v>3.2708333332266193E-2</v>
      </c>
      <c r="G23" s="10"/>
    </row>
    <row r="24" spans="1:7" s="2" customFormat="1" x14ac:dyDescent="0.25">
      <c r="A24" s="6" t="s">
        <v>654</v>
      </c>
      <c r="B24" s="6">
        <v>4012</v>
      </c>
      <c r="C24" s="18">
        <v>42500.258402777778</v>
      </c>
      <c r="D24" s="18">
        <v>42500.289895833332</v>
      </c>
      <c r="E24" s="6" t="s">
        <v>33</v>
      </c>
      <c r="F24" s="15">
        <v>3.1493055554165039E-2</v>
      </c>
      <c r="G24" s="10"/>
    </row>
    <row r="25" spans="1:7" s="2" customFormat="1" x14ac:dyDescent="0.25">
      <c r="A25" s="6" t="s">
        <v>655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656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657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658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659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660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661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662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663</v>
      </c>
      <c r="B33" s="6">
        <v>4009</v>
      </c>
      <c r="C33" s="18">
        <v>42500.269236111111</v>
      </c>
      <c r="D33" s="18">
        <v>42500.295902777776</v>
      </c>
      <c r="E33" s="6" t="s">
        <v>632</v>
      </c>
      <c r="F33" s="15">
        <v>2.6666666664823424E-2</v>
      </c>
      <c r="G33" s="10"/>
    </row>
    <row r="34" spans="1:7" s="2" customFormat="1" x14ac:dyDescent="0.25">
      <c r="A34" s="6" t="s">
        <v>664</v>
      </c>
      <c r="B34" s="6">
        <v>4010</v>
      </c>
      <c r="C34" s="18">
        <v>42500.305347222224</v>
      </c>
      <c r="D34" s="18">
        <v>42500.335648148146</v>
      </c>
      <c r="E34" s="6" t="s">
        <v>632</v>
      </c>
      <c r="F34" s="15">
        <v>3.0300925922347233E-2</v>
      </c>
      <c r="G34" s="10"/>
    </row>
    <row r="35" spans="1:7" s="2" customFormat="1" x14ac:dyDescent="0.25">
      <c r="A35" s="6" t="s">
        <v>665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666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667</v>
      </c>
      <c r="B37" s="6">
        <v>4011</v>
      </c>
      <c r="C37" s="18">
        <v>42500.292673611111</v>
      </c>
      <c r="D37" s="18">
        <v>42500.316967592589</v>
      </c>
      <c r="E37" s="6" t="s">
        <v>33</v>
      </c>
      <c r="F37" s="15">
        <v>2.4293981477967463E-2</v>
      </c>
      <c r="G37" s="10"/>
    </row>
    <row r="38" spans="1:7" s="2" customFormat="1" x14ac:dyDescent="0.25">
      <c r="A38" s="6" t="s">
        <v>668</v>
      </c>
      <c r="B38" s="6">
        <v>4012</v>
      </c>
      <c r="C38" s="18">
        <v>42500.32707175926</v>
      </c>
      <c r="D38" s="18">
        <v>42500.356782407405</v>
      </c>
      <c r="E38" s="6" t="s">
        <v>33</v>
      </c>
      <c r="F38" s="15">
        <v>2.9710648144828156E-2</v>
      </c>
      <c r="G38" s="10"/>
    </row>
    <row r="39" spans="1:7" s="2" customFormat="1" x14ac:dyDescent="0.25">
      <c r="A39" s="6" t="s">
        <v>669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670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671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672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673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674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675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676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677</v>
      </c>
      <c r="B47" s="6">
        <v>4009</v>
      </c>
      <c r="C47" s="18">
        <v>42500.339317129627</v>
      </c>
      <c r="D47" s="18">
        <v>42500.368483796294</v>
      </c>
      <c r="E47" s="6" t="s">
        <v>632</v>
      </c>
      <c r="F47" s="15">
        <v>2.9166666667151731E-2</v>
      </c>
      <c r="G47" s="10"/>
    </row>
    <row r="48" spans="1:7" s="2" customFormat="1" x14ac:dyDescent="0.25">
      <c r="A48" s="6" t="s">
        <v>678</v>
      </c>
      <c r="B48" s="6">
        <v>4010</v>
      </c>
      <c r="C48" s="18">
        <v>42500.378217592595</v>
      </c>
      <c r="D48" s="18">
        <v>42500.408402777779</v>
      </c>
      <c r="E48" s="6" t="s">
        <v>632</v>
      </c>
      <c r="F48" s="15">
        <v>3.0185185183654539E-2</v>
      </c>
      <c r="G48" s="10"/>
    </row>
    <row r="49" spans="1:7" s="2" customFormat="1" x14ac:dyDescent="0.25">
      <c r="A49" s="6" t="s">
        <v>680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681</v>
      </c>
      <c r="B50" s="6">
        <v>4011</v>
      </c>
      <c r="C50" s="18">
        <v>42500.360312500001</v>
      </c>
      <c r="D50" s="18">
        <v>42500.390740740739</v>
      </c>
      <c r="E50" s="6" t="s">
        <v>33</v>
      </c>
      <c r="F50" s="15">
        <v>3.0428240737819578E-2</v>
      </c>
      <c r="G50" s="10"/>
    </row>
    <row r="51" spans="1:7" s="2" customFormat="1" x14ac:dyDescent="0.25">
      <c r="A51" s="6" t="s">
        <v>682</v>
      </c>
      <c r="B51" s="6">
        <v>4012</v>
      </c>
      <c r="C51" s="18">
        <v>42500.40042824074</v>
      </c>
      <c r="D51" s="18">
        <v>42500.430659722224</v>
      </c>
      <c r="E51" s="6" t="s">
        <v>33</v>
      </c>
      <c r="F51" s="15">
        <v>3.0231481483497191E-2</v>
      </c>
      <c r="G51" s="10"/>
    </row>
    <row r="52" spans="1:7" s="2" customFormat="1" x14ac:dyDescent="0.25">
      <c r="A52" s="6" t="s">
        <v>683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684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685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686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687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688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689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690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691</v>
      </c>
      <c r="B60" s="6">
        <v>4009</v>
      </c>
      <c r="C60" s="18">
        <v>42500.412604166668</v>
      </c>
      <c r="D60" s="18">
        <v>42500.44189814815</v>
      </c>
      <c r="E60" s="6" t="s">
        <v>632</v>
      </c>
      <c r="F60" s="15">
        <v>2.9293981482624076E-2</v>
      </c>
      <c r="G60" s="10"/>
    </row>
    <row r="61" spans="1:7" s="2" customFormat="1" x14ac:dyDescent="0.25">
      <c r="A61" s="6" t="s">
        <v>692</v>
      </c>
      <c r="B61" s="6">
        <v>4010</v>
      </c>
      <c r="C61" s="18">
        <v>42500.451666666668</v>
      </c>
      <c r="D61" s="18">
        <v>42500.48333333333</v>
      </c>
      <c r="E61" s="6" t="s">
        <v>632</v>
      </c>
      <c r="F61" s="15">
        <v>3.1666666662204079E-2</v>
      </c>
      <c r="G61" s="10"/>
    </row>
    <row r="62" spans="1:7" s="2" customFormat="1" x14ac:dyDescent="0.25">
      <c r="A62" s="6" t="s">
        <v>693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694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695</v>
      </c>
      <c r="B64" s="6">
        <v>4011</v>
      </c>
      <c r="C64" s="18">
        <v>42500.437685185185</v>
      </c>
      <c r="D64" s="18">
        <v>42500.463194444441</v>
      </c>
      <c r="E64" s="6" t="s">
        <v>33</v>
      </c>
      <c r="F64" s="15">
        <v>2.5509259256068617E-2</v>
      </c>
      <c r="G64" s="10"/>
    </row>
    <row r="65" spans="1:7" s="2" customFormat="1" x14ac:dyDescent="0.25">
      <c r="A65" s="6" t="s">
        <v>696</v>
      </c>
      <c r="B65" s="6">
        <v>4012</v>
      </c>
      <c r="C65" s="18">
        <v>42500.470972222225</v>
      </c>
      <c r="D65" s="18">
        <v>42500.502395833333</v>
      </c>
      <c r="E65" s="6" t="s">
        <v>33</v>
      </c>
      <c r="F65" s="15">
        <v>3.142361110803904E-2</v>
      </c>
      <c r="G65" s="10"/>
    </row>
    <row r="66" spans="1:7" s="2" customFormat="1" x14ac:dyDescent="0.25">
      <c r="A66" s="6" t="s">
        <v>698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700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701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702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703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704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705</v>
      </c>
      <c r="B72" s="6">
        <v>4009</v>
      </c>
      <c r="C72" s="18">
        <v>42500.48778935185</v>
      </c>
      <c r="D72" s="18">
        <v>42500.515069444446</v>
      </c>
      <c r="E72" s="6" t="s">
        <v>632</v>
      </c>
      <c r="F72" s="15">
        <v>2.7280092595901806E-2</v>
      </c>
      <c r="G72" s="10"/>
    </row>
    <row r="73" spans="1:7" s="2" customFormat="1" x14ac:dyDescent="0.25">
      <c r="A73" s="6" t="s">
        <v>706</v>
      </c>
      <c r="B73" s="6">
        <v>4010</v>
      </c>
      <c r="C73" s="18">
        <v>42500.525092592594</v>
      </c>
      <c r="D73" s="18">
        <v>42500.555856481478</v>
      </c>
      <c r="E73" s="6" t="s">
        <v>632</v>
      </c>
      <c r="F73" s="15">
        <v>3.0763888884393964E-2</v>
      </c>
      <c r="G73" s="10"/>
    </row>
    <row r="74" spans="1:7" s="2" customFormat="1" x14ac:dyDescent="0.25">
      <c r="A74" s="6" t="s">
        <v>707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708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710</v>
      </c>
      <c r="B76" s="6">
        <v>4012</v>
      </c>
      <c r="C76" s="18">
        <v>42500.542511574073</v>
      </c>
      <c r="D76" s="18">
        <v>42500.57708333333</v>
      </c>
      <c r="E76" s="6" t="s">
        <v>33</v>
      </c>
      <c r="F76" s="15">
        <v>3.457175925723277E-2</v>
      </c>
      <c r="G76" s="10"/>
    </row>
    <row r="77" spans="1:7" s="2" customFormat="1" x14ac:dyDescent="0.25">
      <c r="A77" s="6" t="s">
        <v>711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712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713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714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715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716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717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718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719</v>
      </c>
      <c r="B85" s="6">
        <v>4009</v>
      </c>
      <c r="C85" s="18">
        <v>42500.558854166666</v>
      </c>
      <c r="D85" s="18">
        <v>42500.588090277779</v>
      </c>
      <c r="E85" s="6" t="s">
        <v>632</v>
      </c>
      <c r="F85" s="15">
        <v>2.923611111327773E-2</v>
      </c>
      <c r="G85" s="10"/>
    </row>
    <row r="86" spans="1:7" s="2" customFormat="1" x14ac:dyDescent="0.25">
      <c r="A86" s="6" t="s">
        <v>720</v>
      </c>
      <c r="B86" s="6">
        <v>4010</v>
      </c>
      <c r="C86" s="18">
        <v>42500.597129629627</v>
      </c>
      <c r="D86" s="18">
        <v>42500.627430555556</v>
      </c>
      <c r="E86" s="6" t="s">
        <v>632</v>
      </c>
      <c r="F86" s="15">
        <v>3.030092592962319E-2</v>
      </c>
      <c r="G86" s="10"/>
    </row>
    <row r="87" spans="1:7" s="2" customFormat="1" x14ac:dyDescent="0.25">
      <c r="A87" s="6" t="s">
        <v>721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722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724</v>
      </c>
      <c r="B89" s="6">
        <v>4012</v>
      </c>
      <c r="C89" s="18">
        <v>42500.618333333332</v>
      </c>
      <c r="D89" s="18">
        <v>42500.649386574078</v>
      </c>
      <c r="E89" s="6" t="s">
        <v>33</v>
      </c>
      <c r="F89" s="15">
        <v>3.1053240745677613E-2</v>
      </c>
      <c r="G89" s="10"/>
    </row>
    <row r="90" spans="1:7" s="2" customFormat="1" x14ac:dyDescent="0.25">
      <c r="A90" s="6" t="s">
        <v>725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726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727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729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730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731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732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733</v>
      </c>
      <c r="B97" s="6">
        <v>4009</v>
      </c>
      <c r="C97" s="18">
        <v>42500.630208333336</v>
      </c>
      <c r="D97" s="18">
        <v>42500.661238425928</v>
      </c>
      <c r="E97" s="6" t="s">
        <v>632</v>
      </c>
      <c r="F97" s="15">
        <v>3.1030092592118308E-2</v>
      </c>
      <c r="G97" s="10"/>
    </row>
    <row r="98" spans="1:7" s="2" customFormat="1" x14ac:dyDescent="0.25">
      <c r="A98" s="6" t="s">
        <v>734</v>
      </c>
      <c r="B98" s="6">
        <v>4010</v>
      </c>
      <c r="C98" s="18">
        <v>42500.670115740744</v>
      </c>
      <c r="D98" s="18">
        <v>42500.702025462961</v>
      </c>
      <c r="E98" s="6" t="s">
        <v>632</v>
      </c>
      <c r="F98" s="15">
        <v>3.1909722216369119E-2</v>
      </c>
      <c r="G98" s="10"/>
    </row>
    <row r="99" spans="1:7" s="2" customFormat="1" x14ac:dyDescent="0.25">
      <c r="A99" s="6" t="s">
        <v>735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736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737</v>
      </c>
      <c r="B101" s="6">
        <v>4011</v>
      </c>
      <c r="C101" s="18">
        <v>42500.654930555553</v>
      </c>
      <c r="D101" s="18">
        <v>42500.685416666667</v>
      </c>
      <c r="E101" s="6" t="s">
        <v>33</v>
      </c>
      <c r="F101" s="15">
        <v>3.0486111114441883E-2</v>
      </c>
      <c r="G101" s="10"/>
    </row>
    <row r="102" spans="1:7" s="2" customFormat="1" x14ac:dyDescent="0.25">
      <c r="A102" s="6" t="s">
        <v>738</v>
      </c>
      <c r="B102" s="6">
        <v>4012</v>
      </c>
      <c r="C102" s="18">
        <v>42500.691678240742</v>
      </c>
      <c r="D102" s="18">
        <v>42500.725798611114</v>
      </c>
      <c r="E102" s="6" t="s">
        <v>33</v>
      </c>
      <c r="F102" s="15">
        <v>3.4120370371965691E-2</v>
      </c>
      <c r="G102" s="10"/>
    </row>
    <row r="103" spans="1:7" s="2" customFormat="1" x14ac:dyDescent="0.25">
      <c r="A103" s="6" t="s">
        <v>739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740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741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742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743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744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745</v>
      </c>
      <c r="B109" s="6">
        <v>4009</v>
      </c>
      <c r="C109" s="18">
        <v>42500.705752314818</v>
      </c>
      <c r="D109" s="18">
        <v>42500.734189814815</v>
      </c>
      <c r="E109" s="6" t="s">
        <v>632</v>
      </c>
      <c r="F109" s="15">
        <v>2.8437499997380655E-2</v>
      </c>
      <c r="G109" s="10"/>
    </row>
    <row r="110" spans="1:7" s="2" customFormat="1" x14ac:dyDescent="0.25">
      <c r="A110" s="6" t="s">
        <v>746</v>
      </c>
      <c r="B110" s="6">
        <v>4010</v>
      </c>
      <c r="C110" s="18">
        <v>42500.744942129626</v>
      </c>
      <c r="D110" s="18">
        <v>42500.773321759261</v>
      </c>
      <c r="E110" s="6" t="s">
        <v>632</v>
      </c>
      <c r="F110" s="15">
        <v>2.8379629635310266E-2</v>
      </c>
      <c r="G110" s="10"/>
    </row>
    <row r="111" spans="1:7" s="2" customFormat="1" x14ac:dyDescent="0.25">
      <c r="A111" s="6" t="s">
        <v>747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748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749</v>
      </c>
      <c r="B113" s="6">
        <v>4011</v>
      </c>
      <c r="C113" s="18">
        <v>42500.728773148148</v>
      </c>
      <c r="D113" s="18">
        <v>42500.755254629628</v>
      </c>
      <c r="E113" s="6" t="s">
        <v>33</v>
      </c>
      <c r="F113" s="15">
        <v>2.6481481480004732E-2</v>
      </c>
      <c r="G113" s="10"/>
    </row>
    <row r="114" spans="1:7" s="2" customFormat="1" x14ac:dyDescent="0.25">
      <c r="A114" s="6" t="s">
        <v>750</v>
      </c>
      <c r="B114" s="6">
        <v>4012</v>
      </c>
      <c r="C114" s="18">
        <v>42500.759837962964</v>
      </c>
      <c r="D114" s="18">
        <v>42500.7971412037</v>
      </c>
      <c r="E114" s="6" t="s">
        <v>33</v>
      </c>
      <c r="F114" s="15">
        <v>3.7303240736946464E-2</v>
      </c>
      <c r="G114" s="10"/>
    </row>
    <row r="115" spans="1:7" s="2" customFormat="1" x14ac:dyDescent="0.25">
      <c r="A115" s="6" t="s">
        <v>751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752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753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754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755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756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757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758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759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760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761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762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763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764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765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766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767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769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770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771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772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773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774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775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776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777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778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779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780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781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386" priority="12">
      <formula>#REF!&gt;#REF!</formula>
    </cfRule>
    <cfRule type="expression" dxfId="385" priority="13">
      <formula>#REF!&gt;0</formula>
    </cfRule>
    <cfRule type="expression" dxfId="384" priority="14">
      <formula>#REF!&gt;0</formula>
    </cfRule>
  </conditionalFormatting>
  <conditionalFormatting sqref="B85 A86:B144 A3:B84 E3:E144">
    <cfRule type="expression" dxfId="383" priority="10">
      <formula>$P3&gt;0</formula>
    </cfRule>
    <cfRule type="expression" dxfId="382" priority="11">
      <formula>$O3&gt;0</formula>
    </cfRule>
  </conditionalFormatting>
  <conditionalFormatting sqref="B85:D85 A86:D144 A3:D84 F3:G144">
    <cfRule type="expression" dxfId="381" priority="8">
      <formula>NOT(ISBLANK($G3))</formula>
    </cfRule>
  </conditionalFormatting>
  <conditionalFormatting sqref="A85">
    <cfRule type="expression" dxfId="380" priority="5">
      <formula>#REF!&gt;#REF!</formula>
    </cfRule>
    <cfRule type="expression" dxfId="379" priority="6">
      <formula>#REF!&gt;0</formula>
    </cfRule>
    <cfRule type="expression" dxfId="378" priority="7">
      <formula>#REF!&gt;0</formula>
    </cfRule>
  </conditionalFormatting>
  <conditionalFormatting sqref="A85">
    <cfRule type="expression" dxfId="377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2" t="str">
        <f>"Eagle P3 System Performance - "&amp;TEXT(J3,"YYYY-MM-DD")</f>
        <v>Eagle P3 System Performance - 2016-05-11</v>
      </c>
      <c r="B1" s="72"/>
      <c r="C1" s="72"/>
      <c r="D1" s="72"/>
      <c r="E1" s="72"/>
      <c r="F1" s="72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833</v>
      </c>
      <c r="B3" s="13">
        <v>4039</v>
      </c>
      <c r="C3" s="42">
        <v>42501.420763888891</v>
      </c>
      <c r="D3" s="19">
        <v>42501.449305555558</v>
      </c>
      <c r="E3" s="13" t="s">
        <v>976</v>
      </c>
      <c r="F3" s="16">
        <v>2.8541666666569654E-2</v>
      </c>
      <c r="G3" s="14" t="s">
        <v>1079</v>
      </c>
      <c r="J3" s="20">
        <v>42501</v>
      </c>
      <c r="K3" s="21"/>
      <c r="L3" s="73" t="s">
        <v>3</v>
      </c>
      <c r="M3" s="73"/>
      <c r="N3" s="74"/>
    </row>
    <row r="4" spans="1:65" s="2" customFormat="1" ht="15.75" thickBot="1" x14ac:dyDescent="0.3">
      <c r="A4" s="13" t="s">
        <v>874</v>
      </c>
      <c r="B4" s="13">
        <v>4020</v>
      </c>
      <c r="C4" s="42">
        <v>42501.609490740739</v>
      </c>
      <c r="D4" s="19">
        <v>42501.631886574076</v>
      </c>
      <c r="E4" s="13" t="s">
        <v>1017</v>
      </c>
      <c r="F4" s="16">
        <v>2.2395833337213844E-2</v>
      </c>
      <c r="G4" s="14" t="s">
        <v>1075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931</v>
      </c>
      <c r="B5" s="13">
        <v>4032</v>
      </c>
      <c r="C5" s="42">
        <v>42502.060023148151</v>
      </c>
      <c r="D5" s="19">
        <v>42502.084224537037</v>
      </c>
      <c r="E5" s="13" t="s">
        <v>1074</v>
      </c>
      <c r="F5" s="16">
        <v>2.4201388885558117E-2</v>
      </c>
      <c r="G5" s="14" t="s">
        <v>1078</v>
      </c>
      <c r="J5" s="22" t="s">
        <v>7</v>
      </c>
      <c r="K5" s="24">
        <f>COUNTA(F3:F987)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904</v>
      </c>
      <c r="B6" s="13">
        <v>4007</v>
      </c>
      <c r="C6" s="42">
        <v>42501.756284722222</v>
      </c>
      <c r="D6" s="19">
        <v>42501.784502314818</v>
      </c>
      <c r="E6" s="13" t="s">
        <v>1047</v>
      </c>
      <c r="F6" s="16">
        <v>2.8217592596774921E-2</v>
      </c>
      <c r="G6" s="14" t="s">
        <v>1076</v>
      </c>
      <c r="J6" s="22" t="s">
        <v>15</v>
      </c>
      <c r="K6" s="24">
        <f>K5-SUM(K8:K9)</f>
        <v>140</v>
      </c>
      <c r="L6" s="25">
        <v>43.391666666163864</v>
      </c>
      <c r="M6" s="25">
        <v>35.399999998044223</v>
      </c>
      <c r="N6" s="25">
        <v>68.833333330694586</v>
      </c>
    </row>
    <row r="7" spans="1:65" s="2" customFormat="1" x14ac:dyDescent="0.25">
      <c r="A7" s="6" t="s">
        <v>788</v>
      </c>
      <c r="B7" s="6">
        <v>4011</v>
      </c>
      <c r="C7" s="34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789</v>
      </c>
      <c r="B8" s="6">
        <v>4013</v>
      </c>
      <c r="C8" s="34">
        <v>42501.16982638889</v>
      </c>
      <c r="D8" s="18">
        <v>42501.204502314817</v>
      </c>
      <c r="E8" s="6" t="s">
        <v>932</v>
      </c>
      <c r="F8" s="15">
        <v>3.4675925926421769E-2</v>
      </c>
      <c r="G8" s="10"/>
      <c r="J8" s="22" t="s">
        <v>16</v>
      </c>
      <c r="K8" s="24">
        <f>COUNTA(G3:G146)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790</v>
      </c>
      <c r="B9" s="6">
        <v>4009</v>
      </c>
      <c r="C9" s="34">
        <v>42501.155509259261</v>
      </c>
      <c r="D9" s="18">
        <v>42501.185879629629</v>
      </c>
      <c r="E9" s="6" t="s">
        <v>933</v>
      </c>
      <c r="F9" s="15">
        <v>3.0370370368473232E-2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791</v>
      </c>
      <c r="B10" s="6">
        <v>4039</v>
      </c>
      <c r="C10" s="34">
        <v>42501.194155092591</v>
      </c>
      <c r="D10" s="18">
        <v>42501.224097222221</v>
      </c>
      <c r="E10" s="6" t="s">
        <v>934</v>
      </c>
      <c r="F10" s="15">
        <v>2.99421296294895E-2</v>
      </c>
      <c r="G10" s="10"/>
    </row>
    <row r="11" spans="1:65" s="2" customFormat="1" x14ac:dyDescent="0.25">
      <c r="A11" s="6" t="s">
        <v>792</v>
      </c>
      <c r="B11" s="6">
        <v>4007</v>
      </c>
      <c r="C11" s="34">
        <v>42501.171388888892</v>
      </c>
      <c r="D11" s="18">
        <v>42501.204270833332</v>
      </c>
      <c r="E11" s="6" t="s">
        <v>935</v>
      </c>
      <c r="F11" s="15">
        <v>3.2881944440305233E-2</v>
      </c>
      <c r="G11" s="10"/>
    </row>
    <row r="12" spans="1:65" s="2" customFormat="1" x14ac:dyDescent="0.25">
      <c r="A12" s="6" t="s">
        <v>793</v>
      </c>
      <c r="B12" s="6">
        <v>4030</v>
      </c>
      <c r="C12" s="34">
        <v>42501.211689814816</v>
      </c>
      <c r="D12" s="18">
        <v>42501.242858796293</v>
      </c>
      <c r="E12" s="6" t="s">
        <v>936</v>
      </c>
      <c r="F12" s="15">
        <v>3.1168981477094349E-2</v>
      </c>
      <c r="G12" s="10"/>
    </row>
    <row r="13" spans="1:65" s="2" customFormat="1" x14ac:dyDescent="0.25">
      <c r="A13" s="6" t="s">
        <v>794</v>
      </c>
      <c r="B13" s="6">
        <v>4031</v>
      </c>
      <c r="C13" s="34">
        <v>42501.180543981478</v>
      </c>
      <c r="D13" s="18">
        <v>42501.214259259257</v>
      </c>
      <c r="E13" s="6" t="s">
        <v>937</v>
      </c>
      <c r="F13" s="15">
        <v>3.3715277779265307E-2</v>
      </c>
      <c r="G13" s="10"/>
    </row>
    <row r="14" spans="1:65" s="2" customFormat="1" x14ac:dyDescent="0.25">
      <c r="A14" s="6" t="s">
        <v>795</v>
      </c>
      <c r="B14" s="6">
        <v>4032</v>
      </c>
      <c r="C14" s="34">
        <v>42501.219872685186</v>
      </c>
      <c r="D14" s="18">
        <v>42501.254884259259</v>
      </c>
      <c r="E14" s="6" t="s">
        <v>938</v>
      </c>
      <c r="F14" s="15">
        <v>3.5011574072996154E-2</v>
      </c>
      <c r="G14" s="10"/>
    </row>
    <row r="15" spans="1:65" s="2" customFormat="1" x14ac:dyDescent="0.25">
      <c r="A15" s="6" t="s">
        <v>796</v>
      </c>
      <c r="B15" s="6">
        <v>4024</v>
      </c>
      <c r="C15" s="34">
        <v>42501.189351851855</v>
      </c>
      <c r="D15" s="18">
        <v>42501.223749999997</v>
      </c>
      <c r="E15" s="6" t="s">
        <v>939</v>
      </c>
      <c r="F15" s="15">
        <v>3.4398148141917773E-2</v>
      </c>
      <c r="G15" s="10"/>
    </row>
    <row r="16" spans="1:65" s="2" customFormat="1" x14ac:dyDescent="0.25">
      <c r="A16" s="6" t="s">
        <v>797</v>
      </c>
      <c r="B16" s="6">
        <v>4023</v>
      </c>
      <c r="C16" s="34">
        <v>42501.234039351853</v>
      </c>
      <c r="D16" s="18">
        <v>42501.265393518515</v>
      </c>
      <c r="E16" s="6" t="s">
        <v>940</v>
      </c>
      <c r="F16" s="15">
        <v>3.1354166661913041E-2</v>
      </c>
      <c r="G16" s="10"/>
    </row>
    <row r="17" spans="1:7" s="2" customFormat="1" x14ac:dyDescent="0.25">
      <c r="A17" s="6" t="s">
        <v>798</v>
      </c>
      <c r="B17" s="6">
        <v>4011</v>
      </c>
      <c r="C17" s="34">
        <v>42501.210578703707</v>
      </c>
      <c r="D17" s="18">
        <v>42501.236319444448</v>
      </c>
      <c r="E17" s="6" t="s">
        <v>941</v>
      </c>
      <c r="F17" s="15">
        <v>2.5740740740729962E-2</v>
      </c>
      <c r="G17" s="10"/>
    </row>
    <row r="18" spans="1:7" s="2" customFormat="1" x14ac:dyDescent="0.25">
      <c r="A18" s="6" t="s">
        <v>799</v>
      </c>
      <c r="B18" s="6">
        <v>4012</v>
      </c>
      <c r="C18" s="34">
        <v>42501.244016203702</v>
      </c>
      <c r="D18" s="18">
        <v>42501.274050925924</v>
      </c>
      <c r="E18" s="6" t="s">
        <v>942</v>
      </c>
      <c r="F18" s="15">
        <v>3.0034722221898846E-2</v>
      </c>
      <c r="G18" s="10"/>
    </row>
    <row r="19" spans="1:7" s="2" customFormat="1" x14ac:dyDescent="0.25">
      <c r="A19" s="6" t="s">
        <v>800</v>
      </c>
      <c r="B19" s="6">
        <v>4014</v>
      </c>
      <c r="C19" s="34">
        <v>42501.216782407406</v>
      </c>
      <c r="D19" s="18">
        <v>42501.247060185182</v>
      </c>
      <c r="E19" s="6" t="s">
        <v>943</v>
      </c>
      <c r="F19" s="15">
        <v>3.0277777776063886E-2</v>
      </c>
      <c r="G19" s="10"/>
    </row>
    <row r="20" spans="1:7" s="2" customFormat="1" x14ac:dyDescent="0.25">
      <c r="A20" s="6" t="s">
        <v>801</v>
      </c>
      <c r="B20" s="6">
        <v>4013</v>
      </c>
      <c r="C20" s="34">
        <v>42501.254710648151</v>
      </c>
      <c r="D20" s="18">
        <v>42501.284212962964</v>
      </c>
      <c r="E20" s="6" t="s">
        <v>944</v>
      </c>
      <c r="F20" s="15">
        <v>2.9502314813726116E-2</v>
      </c>
      <c r="G20" s="10"/>
    </row>
    <row r="21" spans="1:7" s="2" customFormat="1" x14ac:dyDescent="0.25">
      <c r="A21" s="6" t="s">
        <v>802</v>
      </c>
      <c r="B21" s="6">
        <v>4009</v>
      </c>
      <c r="C21" s="34">
        <v>42501.229351851849</v>
      </c>
      <c r="D21" s="18">
        <v>42501.255300925928</v>
      </c>
      <c r="E21" s="6" t="s">
        <v>945</v>
      </c>
      <c r="F21" s="15">
        <v>2.5949074079107959E-2</v>
      </c>
      <c r="G21" s="10"/>
    </row>
    <row r="22" spans="1:7" s="2" customFormat="1" x14ac:dyDescent="0.25">
      <c r="A22" s="6" t="s">
        <v>803</v>
      </c>
      <c r="B22" s="6">
        <v>4010</v>
      </c>
      <c r="C22" s="34">
        <v>42501.263541666667</v>
      </c>
      <c r="D22" s="18">
        <v>42501.294861111113</v>
      </c>
      <c r="E22" s="6" t="s">
        <v>946</v>
      </c>
      <c r="F22" s="15">
        <v>3.1319444446125999E-2</v>
      </c>
      <c r="G22" s="10"/>
    </row>
    <row r="23" spans="1:7" s="2" customFormat="1" x14ac:dyDescent="0.25">
      <c r="A23" s="6" t="s">
        <v>804</v>
      </c>
      <c r="B23" s="6">
        <v>4040</v>
      </c>
      <c r="C23" s="34">
        <v>42501.237500000003</v>
      </c>
      <c r="D23" s="18">
        <v>42501.264965277776</v>
      </c>
      <c r="E23" s="6" t="s">
        <v>947</v>
      </c>
      <c r="F23" s="15">
        <v>2.7465277773444541E-2</v>
      </c>
      <c r="G23" s="10"/>
    </row>
    <row r="24" spans="1:7" s="2" customFormat="1" x14ac:dyDescent="0.25">
      <c r="A24" s="6" t="s">
        <v>805</v>
      </c>
      <c r="B24" s="6">
        <v>4039</v>
      </c>
      <c r="C24" s="34">
        <v>42501.277372685188</v>
      </c>
      <c r="D24" s="18">
        <v>42501.30740740741</v>
      </c>
      <c r="E24" s="6" t="s">
        <v>948</v>
      </c>
      <c r="F24" s="15">
        <v>3.0034722221898846E-2</v>
      </c>
      <c r="G24" s="10"/>
    </row>
    <row r="25" spans="1:7" s="2" customFormat="1" x14ac:dyDescent="0.25">
      <c r="A25" s="6" t="s">
        <v>806</v>
      </c>
      <c r="B25" s="6">
        <v>4007</v>
      </c>
      <c r="C25" s="34">
        <v>42501.250162037039</v>
      </c>
      <c r="D25" s="18">
        <v>42501.275590277779</v>
      </c>
      <c r="E25" s="6" t="s">
        <v>949</v>
      </c>
      <c r="F25" s="15">
        <v>2.5428240740438923E-2</v>
      </c>
      <c r="G25" s="10"/>
    </row>
    <row r="26" spans="1:7" s="2" customFormat="1" x14ac:dyDescent="0.25">
      <c r="A26" s="6" t="s">
        <v>807</v>
      </c>
      <c r="B26" s="6">
        <v>4008</v>
      </c>
      <c r="C26" s="34">
        <v>42501.279988425929</v>
      </c>
      <c r="D26" s="18">
        <v>42501.318310185183</v>
      </c>
      <c r="E26" s="6" t="s">
        <v>950</v>
      </c>
      <c r="F26" s="15">
        <v>3.8321759253449272E-2</v>
      </c>
      <c r="G26" s="10"/>
    </row>
    <row r="27" spans="1:7" s="2" customFormat="1" x14ac:dyDescent="0.25">
      <c r="A27" s="6" t="s">
        <v>808</v>
      </c>
      <c r="B27" s="6">
        <v>4031</v>
      </c>
      <c r="C27" s="34">
        <v>42501.260127314818</v>
      </c>
      <c r="D27" s="18">
        <v>42501.285231481481</v>
      </c>
      <c r="E27" s="6" t="s">
        <v>951</v>
      </c>
      <c r="F27" s="15">
        <v>2.5104166663368233E-2</v>
      </c>
      <c r="G27" s="10"/>
    </row>
    <row r="28" spans="1:7" s="2" customFormat="1" x14ac:dyDescent="0.25">
      <c r="A28" s="6" t="s">
        <v>809</v>
      </c>
      <c r="B28" s="6">
        <v>4032</v>
      </c>
      <c r="C28" s="34">
        <v>42501.292870370373</v>
      </c>
      <c r="D28" s="18">
        <v>42501.32644675926</v>
      </c>
      <c r="E28" s="6" t="s">
        <v>952</v>
      </c>
      <c r="F28" s="15">
        <v>3.3576388887013309E-2</v>
      </c>
      <c r="G28" s="10"/>
    </row>
    <row r="29" spans="1:7" s="2" customFormat="1" x14ac:dyDescent="0.25">
      <c r="A29" s="6" t="s">
        <v>810</v>
      </c>
      <c r="B29" s="6">
        <v>4024</v>
      </c>
      <c r="C29" s="34">
        <v>42501.268564814818</v>
      </c>
      <c r="D29" s="18">
        <v>42501.301180555558</v>
      </c>
      <c r="E29" s="6" t="s">
        <v>953</v>
      </c>
      <c r="F29" s="15">
        <v>3.2615740739856847E-2</v>
      </c>
      <c r="G29" s="10"/>
    </row>
    <row r="30" spans="1:7" s="2" customFormat="1" x14ac:dyDescent="0.25">
      <c r="A30" s="6" t="s">
        <v>811</v>
      </c>
      <c r="B30" s="6">
        <v>4023</v>
      </c>
      <c r="C30" s="34">
        <v>42501.307118055556</v>
      </c>
      <c r="D30" s="18">
        <v>42501.336377314816</v>
      </c>
      <c r="E30" s="6" t="s">
        <v>954</v>
      </c>
      <c r="F30" s="15">
        <v>2.9259259259561077E-2</v>
      </c>
      <c r="G30" s="10"/>
    </row>
    <row r="31" spans="1:7" s="2" customFormat="1" x14ac:dyDescent="0.25">
      <c r="A31" s="6" t="s">
        <v>812</v>
      </c>
      <c r="B31" s="6">
        <v>4029</v>
      </c>
      <c r="C31" s="34">
        <v>42501.282881944448</v>
      </c>
      <c r="D31" s="18">
        <v>42501.308831018519</v>
      </c>
      <c r="E31" s="6" t="s">
        <v>955</v>
      </c>
      <c r="F31" s="15">
        <v>2.5949074071832001E-2</v>
      </c>
      <c r="G31" s="10"/>
    </row>
    <row r="32" spans="1:7" s="2" customFormat="1" x14ac:dyDescent="0.25">
      <c r="A32" s="6" t="s">
        <v>813</v>
      </c>
      <c r="B32" s="6">
        <v>4030</v>
      </c>
      <c r="C32" s="34">
        <v>42501.320509259262</v>
      </c>
      <c r="D32" s="18">
        <v>42501.346724537034</v>
      </c>
      <c r="E32" s="6" t="s">
        <v>956</v>
      </c>
      <c r="F32" s="15">
        <v>2.6215277772280388E-2</v>
      </c>
      <c r="G32" s="10"/>
    </row>
    <row r="33" spans="1:7" s="2" customFormat="1" x14ac:dyDescent="0.25">
      <c r="A33" s="6" t="s">
        <v>814</v>
      </c>
      <c r="B33" s="6">
        <v>4014</v>
      </c>
      <c r="C33" s="34">
        <v>42501.287604166668</v>
      </c>
      <c r="D33" s="18">
        <v>42501.317986111113</v>
      </c>
      <c r="E33" s="6" t="s">
        <v>957</v>
      </c>
      <c r="F33" s="15">
        <v>3.0381944445252884E-2</v>
      </c>
      <c r="G33" s="10"/>
    </row>
    <row r="34" spans="1:7" s="2" customFormat="1" x14ac:dyDescent="0.25">
      <c r="A34" s="6" t="s">
        <v>815</v>
      </c>
      <c r="B34" s="6">
        <v>4013</v>
      </c>
      <c r="C34" s="34">
        <v>42501.3280787037</v>
      </c>
      <c r="D34" s="18">
        <v>42501.358599537038</v>
      </c>
      <c r="E34" s="6" t="s">
        <v>958</v>
      </c>
      <c r="F34" s="15">
        <v>3.0520833337504882E-2</v>
      </c>
      <c r="G34" s="10"/>
    </row>
    <row r="35" spans="1:7" s="2" customFormat="1" x14ac:dyDescent="0.25">
      <c r="A35" s="6" t="s">
        <v>816</v>
      </c>
      <c r="B35" s="6">
        <v>4009</v>
      </c>
      <c r="C35" s="34">
        <v>42501.300555555557</v>
      </c>
      <c r="D35" s="18">
        <v>42501.328668981485</v>
      </c>
      <c r="E35" s="6" t="s">
        <v>959</v>
      </c>
      <c r="F35" s="15">
        <v>2.8113425927585922E-2</v>
      </c>
      <c r="G35" s="10"/>
    </row>
    <row r="36" spans="1:7" s="2" customFormat="1" x14ac:dyDescent="0.25">
      <c r="A36" s="6" t="s">
        <v>817</v>
      </c>
      <c r="B36" s="6">
        <v>4010</v>
      </c>
      <c r="C36" s="34">
        <v>42501.339039351849</v>
      </c>
      <c r="D36" s="18">
        <v>42501.367222222223</v>
      </c>
      <c r="E36" s="6" t="s">
        <v>960</v>
      </c>
      <c r="F36" s="15">
        <v>2.8182870373711921E-2</v>
      </c>
      <c r="G36" s="10"/>
    </row>
    <row r="37" spans="1:7" s="2" customFormat="1" x14ac:dyDescent="0.25">
      <c r="A37" s="6" t="s">
        <v>818</v>
      </c>
      <c r="B37" s="6">
        <v>4040</v>
      </c>
      <c r="C37" s="34">
        <v>42501.310891203706</v>
      </c>
      <c r="D37" s="18">
        <v>42501.33829861111</v>
      </c>
      <c r="E37" s="6" t="s">
        <v>961</v>
      </c>
      <c r="F37" s="15">
        <v>2.7407407404098194E-2</v>
      </c>
      <c r="G37" s="10"/>
    </row>
    <row r="38" spans="1:7" s="2" customFormat="1" x14ac:dyDescent="0.25">
      <c r="A38" s="6" t="s">
        <v>819</v>
      </c>
      <c r="B38" s="6">
        <v>4039</v>
      </c>
      <c r="C38" s="34">
        <v>42501.350266203706</v>
      </c>
      <c r="D38" s="18">
        <v>42501.379108796296</v>
      </c>
      <c r="E38" s="6" t="s">
        <v>962</v>
      </c>
      <c r="F38" s="15">
        <v>2.884259259008104E-2</v>
      </c>
      <c r="G38" s="10"/>
    </row>
    <row r="39" spans="1:7" s="2" customFormat="1" x14ac:dyDescent="0.25">
      <c r="A39" s="6" t="s">
        <v>820</v>
      </c>
      <c r="B39" s="6">
        <v>4007</v>
      </c>
      <c r="C39" s="34">
        <v>42501.320659722223</v>
      </c>
      <c r="D39" s="18">
        <v>42501.348402777781</v>
      </c>
      <c r="E39" s="6" t="s">
        <v>963</v>
      </c>
      <c r="F39" s="15">
        <v>2.7743055557948537E-2</v>
      </c>
      <c r="G39" s="10"/>
    </row>
    <row r="40" spans="1:7" s="2" customFormat="1" x14ac:dyDescent="0.25">
      <c r="A40" s="6" t="s">
        <v>821</v>
      </c>
      <c r="B40" s="6">
        <v>4008</v>
      </c>
      <c r="C40" s="34">
        <v>42501.356365740743</v>
      </c>
      <c r="D40" s="18">
        <v>42501.387418981481</v>
      </c>
      <c r="E40" s="6" t="s">
        <v>964</v>
      </c>
      <c r="F40" s="15">
        <v>3.1053240738401655E-2</v>
      </c>
      <c r="G40" s="10"/>
    </row>
    <row r="41" spans="1:7" s="2" customFormat="1" x14ac:dyDescent="0.25">
      <c r="A41" s="6" t="s">
        <v>822</v>
      </c>
      <c r="B41" s="6">
        <v>4031</v>
      </c>
      <c r="C41" s="34">
        <v>42501.330821759257</v>
      </c>
      <c r="D41" s="18">
        <v>42501.358194444445</v>
      </c>
      <c r="E41" s="6" t="s">
        <v>965</v>
      </c>
      <c r="F41" s="15">
        <v>2.7372685188311152E-2</v>
      </c>
      <c r="G41" s="10"/>
    </row>
    <row r="42" spans="1:7" s="2" customFormat="1" x14ac:dyDescent="0.25">
      <c r="A42" s="6" t="s">
        <v>823</v>
      </c>
      <c r="B42" s="6">
        <v>4032</v>
      </c>
      <c r="C42" s="34">
        <v>42501.367939814816</v>
      </c>
      <c r="D42" s="18">
        <v>42501.398252314815</v>
      </c>
      <c r="E42" s="6" t="s">
        <v>966</v>
      </c>
      <c r="F42" s="15">
        <v>3.0312499999126885E-2</v>
      </c>
      <c r="G42" s="10"/>
    </row>
    <row r="43" spans="1:7" s="2" customFormat="1" x14ac:dyDescent="0.25">
      <c r="A43" s="6" t="s">
        <v>824</v>
      </c>
      <c r="B43" s="6">
        <v>4024</v>
      </c>
      <c r="C43" s="34">
        <v>42501.339745370373</v>
      </c>
      <c r="D43" s="18">
        <v>42501.368483796294</v>
      </c>
      <c r="E43" s="6" t="s">
        <v>967</v>
      </c>
      <c r="F43" s="15">
        <v>2.8738425920892041E-2</v>
      </c>
      <c r="G43" s="10"/>
    </row>
    <row r="44" spans="1:7" s="2" customFormat="1" x14ac:dyDescent="0.25">
      <c r="A44" s="6" t="s">
        <v>825</v>
      </c>
      <c r="B44" s="6">
        <v>4023</v>
      </c>
      <c r="C44" s="34">
        <v>42501.378368055557</v>
      </c>
      <c r="D44" s="18">
        <v>42501.408541666664</v>
      </c>
      <c r="E44" s="6" t="s">
        <v>968</v>
      </c>
      <c r="F44" s="15">
        <v>3.0173611106874887E-2</v>
      </c>
      <c r="G44" s="10"/>
    </row>
    <row r="45" spans="1:7" s="2" customFormat="1" x14ac:dyDescent="0.25">
      <c r="A45" s="6" t="s">
        <v>826</v>
      </c>
      <c r="B45" s="6">
        <v>4029</v>
      </c>
      <c r="C45" s="34">
        <v>42501.353356481479</v>
      </c>
      <c r="D45" s="18">
        <v>42501.380104166667</v>
      </c>
      <c r="E45" s="6" t="s">
        <v>969</v>
      </c>
      <c r="F45" s="15">
        <v>2.6747685187729076E-2</v>
      </c>
      <c r="G45" s="10"/>
    </row>
    <row r="46" spans="1:7" s="2" customFormat="1" x14ac:dyDescent="0.25">
      <c r="A46" s="6" t="s">
        <v>827</v>
      </c>
      <c r="B46" s="6">
        <v>4030</v>
      </c>
      <c r="C46" s="34">
        <v>42501.39203703704</v>
      </c>
      <c r="D46" s="18">
        <v>42501.419131944444</v>
      </c>
      <c r="E46" s="6" t="s">
        <v>970</v>
      </c>
      <c r="F46" s="15">
        <v>2.7094907403807156E-2</v>
      </c>
      <c r="G46" s="10"/>
    </row>
    <row r="47" spans="1:7" s="2" customFormat="1" x14ac:dyDescent="0.25">
      <c r="A47" s="6" t="s">
        <v>828</v>
      </c>
      <c r="B47" s="6">
        <v>4014</v>
      </c>
      <c r="C47" s="34">
        <v>42501.362175925926</v>
      </c>
      <c r="D47" s="18">
        <v>42501.389780092592</v>
      </c>
      <c r="E47" s="6" t="s">
        <v>971</v>
      </c>
      <c r="F47" s="15">
        <v>2.7604166665696539E-2</v>
      </c>
      <c r="G47" s="10"/>
    </row>
    <row r="48" spans="1:7" s="2" customFormat="1" x14ac:dyDescent="0.25">
      <c r="A48" s="6" t="s">
        <v>829</v>
      </c>
      <c r="B48" s="6">
        <v>4013</v>
      </c>
      <c r="C48" s="34">
        <v>42501.399675925924</v>
      </c>
      <c r="D48" s="18">
        <v>42501.429814814815</v>
      </c>
      <c r="E48" s="6" t="s">
        <v>972</v>
      </c>
      <c r="F48" s="15">
        <v>3.0138888891087845E-2</v>
      </c>
      <c r="G48" s="10"/>
    </row>
    <row r="49" spans="1:7" s="2" customFormat="1" x14ac:dyDescent="0.25">
      <c r="A49" s="6" t="s">
        <v>830</v>
      </c>
      <c r="B49" s="6">
        <v>4009</v>
      </c>
      <c r="C49" s="34">
        <v>42501.370196759257</v>
      </c>
      <c r="D49" s="18">
        <v>42501.400891203702</v>
      </c>
      <c r="E49" s="6" t="s">
        <v>973</v>
      </c>
      <c r="F49" s="15">
        <v>3.0694444445543922E-2</v>
      </c>
      <c r="G49" s="10"/>
    </row>
    <row r="50" spans="1:7" s="2" customFormat="1" x14ac:dyDescent="0.25">
      <c r="A50" s="6" t="s">
        <v>831</v>
      </c>
      <c r="B50" s="6">
        <v>4010</v>
      </c>
      <c r="C50" s="34">
        <v>42501.412789351853</v>
      </c>
      <c r="D50" s="18">
        <v>42501.439953703702</v>
      </c>
      <c r="E50" s="6" t="s">
        <v>974</v>
      </c>
      <c r="F50" s="15">
        <v>2.7164351849933155E-2</v>
      </c>
      <c r="G50" s="10"/>
    </row>
    <row r="51" spans="1:7" s="2" customFormat="1" x14ac:dyDescent="0.25">
      <c r="A51" s="6" t="s">
        <v>832</v>
      </c>
      <c r="B51" s="6">
        <v>4040</v>
      </c>
      <c r="C51" s="34">
        <v>42501.38318287037</v>
      </c>
      <c r="D51" s="18">
        <v>42501.410682870373</v>
      </c>
      <c r="E51" s="6" t="s">
        <v>975</v>
      </c>
      <c r="F51" s="15">
        <v>2.7500000003783498E-2</v>
      </c>
      <c r="G51" s="10"/>
    </row>
    <row r="52" spans="1:7" s="2" customFormat="1" x14ac:dyDescent="0.25">
      <c r="A52" s="6" t="s">
        <v>834</v>
      </c>
      <c r="B52" s="6">
        <v>4007</v>
      </c>
      <c r="C52" s="34">
        <v>42501.390277777777</v>
      </c>
      <c r="D52" s="18">
        <v>42501.420706018522</v>
      </c>
      <c r="E52" s="6" t="s">
        <v>977</v>
      </c>
      <c r="F52" s="15">
        <v>3.0428240745095536E-2</v>
      </c>
      <c r="G52" s="10"/>
    </row>
    <row r="53" spans="1:7" s="2" customFormat="1" x14ac:dyDescent="0.25">
      <c r="A53" s="6" t="s">
        <v>835</v>
      </c>
      <c r="B53" s="6">
        <v>4008</v>
      </c>
      <c r="C53" s="34">
        <v>42501.424849537034</v>
      </c>
      <c r="D53" s="18">
        <v>42501.465960648151</v>
      </c>
      <c r="E53" s="6" t="s">
        <v>978</v>
      </c>
      <c r="F53" s="15">
        <v>4.1111111117061228E-2</v>
      </c>
      <c r="G53" s="10"/>
    </row>
    <row r="54" spans="1:7" s="2" customFormat="1" x14ac:dyDescent="0.25">
      <c r="A54" s="6" t="s">
        <v>836</v>
      </c>
      <c r="B54" s="6">
        <v>4031</v>
      </c>
      <c r="C54" s="34">
        <v>42501.403090277781</v>
      </c>
      <c r="D54" s="18">
        <v>42501.433819444443</v>
      </c>
      <c r="E54" s="6" t="s">
        <v>979</v>
      </c>
      <c r="F54" s="15">
        <v>3.0729166661330964E-2</v>
      </c>
      <c r="G54" s="10"/>
    </row>
    <row r="55" spans="1:7" s="2" customFormat="1" x14ac:dyDescent="0.25">
      <c r="A55" s="6" t="s">
        <v>837</v>
      </c>
      <c r="B55" s="6">
        <v>4032</v>
      </c>
      <c r="C55" s="34">
        <v>42501.440416666665</v>
      </c>
      <c r="D55" s="18">
        <v>42501.471273148149</v>
      </c>
      <c r="E55" s="6" t="s">
        <v>980</v>
      </c>
      <c r="F55" s="15">
        <v>3.0856481484079268E-2</v>
      </c>
      <c r="G55" s="10"/>
    </row>
    <row r="56" spans="1:7" s="2" customFormat="1" x14ac:dyDescent="0.25">
      <c r="A56" s="6" t="s">
        <v>838</v>
      </c>
      <c r="B56" s="6">
        <v>4024</v>
      </c>
      <c r="C56" s="34">
        <v>42501.413182870368</v>
      </c>
      <c r="D56" s="18">
        <v>42501.441562499997</v>
      </c>
      <c r="E56" s="6" t="s">
        <v>981</v>
      </c>
      <c r="F56" s="15">
        <v>2.8379629628034309E-2</v>
      </c>
      <c r="G56" s="10"/>
    </row>
    <row r="57" spans="1:7" s="2" customFormat="1" x14ac:dyDescent="0.25">
      <c r="A57" s="6" t="s">
        <v>839</v>
      </c>
      <c r="B57" s="6">
        <v>4023</v>
      </c>
      <c r="C57" s="34">
        <v>42501.450740740744</v>
      </c>
      <c r="D57" s="18">
        <v>42501.481342592589</v>
      </c>
      <c r="E57" s="6" t="s">
        <v>982</v>
      </c>
      <c r="F57" s="15">
        <v>3.0601851845858619E-2</v>
      </c>
      <c r="G57" s="10"/>
    </row>
    <row r="58" spans="1:7" s="2" customFormat="1" x14ac:dyDescent="0.25">
      <c r="A58" s="6" t="s">
        <v>840</v>
      </c>
      <c r="B58" s="6">
        <v>4029</v>
      </c>
      <c r="C58" s="34">
        <v>42501.424826388888</v>
      </c>
      <c r="D58" s="18">
        <v>42501.452222222222</v>
      </c>
      <c r="E58" s="6" t="s">
        <v>983</v>
      </c>
      <c r="F58" s="15">
        <v>2.7395833334594499E-2</v>
      </c>
      <c r="G58" s="10"/>
    </row>
    <row r="59" spans="1:7" s="2" customFormat="1" x14ac:dyDescent="0.25">
      <c r="A59" s="6" t="s">
        <v>841</v>
      </c>
      <c r="B59" s="6">
        <v>4030</v>
      </c>
      <c r="C59" s="34">
        <v>42501.463125000002</v>
      </c>
      <c r="D59" s="18">
        <v>42501.491770833331</v>
      </c>
      <c r="E59" s="6" t="s">
        <v>984</v>
      </c>
      <c r="F59" s="15">
        <v>2.8645833328482695E-2</v>
      </c>
      <c r="G59" s="10"/>
    </row>
    <row r="60" spans="1:7" s="2" customFormat="1" x14ac:dyDescent="0.25">
      <c r="A60" s="6" t="s">
        <v>842</v>
      </c>
      <c r="B60" s="6">
        <v>4014</v>
      </c>
      <c r="C60" s="34">
        <v>42501.437800925924</v>
      </c>
      <c r="D60" s="18">
        <v>42501.46261574074</v>
      </c>
      <c r="E60" s="6" t="s">
        <v>985</v>
      </c>
      <c r="F60" s="15">
        <v>2.4814814816636499E-2</v>
      </c>
      <c r="G60" s="10"/>
    </row>
    <row r="61" spans="1:7" s="2" customFormat="1" x14ac:dyDescent="0.25">
      <c r="A61" s="6" t="s">
        <v>843</v>
      </c>
      <c r="B61" s="6">
        <v>4013</v>
      </c>
      <c r="C61" s="34">
        <v>42501.473645833335</v>
      </c>
      <c r="D61" s="18">
        <v>42501.50271990741</v>
      </c>
      <c r="E61" s="6" t="s">
        <v>986</v>
      </c>
      <c r="F61" s="15">
        <v>2.9074074074742384E-2</v>
      </c>
      <c r="G61" s="10"/>
    </row>
    <row r="62" spans="1:7" s="2" customFormat="1" x14ac:dyDescent="0.25">
      <c r="A62" s="6" t="s">
        <v>844</v>
      </c>
      <c r="B62" s="6">
        <v>4009</v>
      </c>
      <c r="C62" s="34">
        <v>42501.448055555556</v>
      </c>
      <c r="D62" s="18">
        <v>42501.472638888888</v>
      </c>
      <c r="E62" s="6" t="s">
        <v>987</v>
      </c>
      <c r="F62" s="15">
        <v>2.4583333331975155E-2</v>
      </c>
      <c r="G62" s="10"/>
    </row>
    <row r="63" spans="1:7" s="2" customFormat="1" x14ac:dyDescent="0.25">
      <c r="A63" s="6" t="s">
        <v>845</v>
      </c>
      <c r="B63" s="6">
        <v>4010</v>
      </c>
      <c r="C63" s="34">
        <v>42501.482754629629</v>
      </c>
      <c r="D63" s="18">
        <v>42501.512766203705</v>
      </c>
      <c r="E63" s="6" t="s">
        <v>988</v>
      </c>
      <c r="F63" s="15">
        <v>3.0011574075615499E-2</v>
      </c>
      <c r="G63" s="10"/>
    </row>
    <row r="64" spans="1:7" s="2" customFormat="1" x14ac:dyDescent="0.25">
      <c r="A64" s="6" t="s">
        <v>846</v>
      </c>
      <c r="B64" s="6">
        <v>4020</v>
      </c>
      <c r="C64" s="34">
        <v>42501.458645833336</v>
      </c>
      <c r="D64" s="18">
        <v>42501.484155092592</v>
      </c>
      <c r="E64" s="6" t="s">
        <v>989</v>
      </c>
      <c r="F64" s="15">
        <v>2.5509259256068617E-2</v>
      </c>
      <c r="G64" s="10"/>
    </row>
    <row r="65" spans="1:7" s="2" customFormat="1" x14ac:dyDescent="0.25">
      <c r="A65" s="6" t="s">
        <v>847</v>
      </c>
      <c r="B65" s="6">
        <v>4019</v>
      </c>
      <c r="C65" s="34">
        <v>42501.495173611111</v>
      </c>
      <c r="D65" s="18">
        <v>42501.523356481484</v>
      </c>
      <c r="E65" s="6" t="s">
        <v>990</v>
      </c>
      <c r="F65" s="15">
        <v>2.8182870373711921E-2</v>
      </c>
      <c r="G65" s="10"/>
    </row>
    <row r="66" spans="1:7" s="2" customFormat="1" x14ac:dyDescent="0.25">
      <c r="A66" s="6" t="s">
        <v>848</v>
      </c>
      <c r="B66" s="6">
        <v>4007</v>
      </c>
      <c r="C66" s="34">
        <v>42501.468344907407</v>
      </c>
      <c r="D66" s="18">
        <v>42501.49359953704</v>
      </c>
      <c r="E66" s="6" t="s">
        <v>991</v>
      </c>
      <c r="F66" s="15">
        <v>2.5254629632399883E-2</v>
      </c>
      <c r="G66" s="10"/>
    </row>
    <row r="67" spans="1:7" s="2" customFormat="1" x14ac:dyDescent="0.25">
      <c r="A67" s="6" t="s">
        <v>849</v>
      </c>
      <c r="B67" s="6">
        <v>4008</v>
      </c>
      <c r="C67" s="34">
        <v>42501.505358796298</v>
      </c>
      <c r="D67" s="18">
        <v>42501.53334490741</v>
      </c>
      <c r="E67" s="6" t="s">
        <v>992</v>
      </c>
      <c r="F67" s="15">
        <v>2.7986111112113576E-2</v>
      </c>
      <c r="G67" s="10"/>
    </row>
    <row r="68" spans="1:7" s="2" customFormat="1" x14ac:dyDescent="0.25">
      <c r="A68" s="6" t="s">
        <v>850</v>
      </c>
      <c r="B68" s="6">
        <v>4031</v>
      </c>
      <c r="C68" s="34">
        <v>42501.474606481483</v>
      </c>
      <c r="D68" s="18">
        <v>42501.504699074074</v>
      </c>
      <c r="E68" s="6" t="s">
        <v>993</v>
      </c>
      <c r="F68" s="15">
        <v>3.0092592591245193E-2</v>
      </c>
      <c r="G68" s="10"/>
    </row>
    <row r="69" spans="1:7" s="2" customFormat="1" x14ac:dyDescent="0.25">
      <c r="A69" s="6" t="s">
        <v>851</v>
      </c>
      <c r="B69" s="6">
        <v>4032</v>
      </c>
      <c r="C69" s="34">
        <v>42501.510416666664</v>
      </c>
      <c r="D69" s="18">
        <v>42501.544629629629</v>
      </c>
      <c r="E69" s="6" t="s">
        <v>994</v>
      </c>
      <c r="F69" s="15">
        <v>3.4212962964375038E-2</v>
      </c>
      <c r="G69" s="10"/>
    </row>
    <row r="70" spans="1:7" s="2" customFormat="1" x14ac:dyDescent="0.25">
      <c r="A70" s="6" t="s">
        <v>852</v>
      </c>
      <c r="B70" s="6">
        <v>4024</v>
      </c>
      <c r="C70" s="34">
        <v>42501.486585648148</v>
      </c>
      <c r="D70" s="18">
        <v>42501.514155092591</v>
      </c>
      <c r="E70" s="6" t="s">
        <v>995</v>
      </c>
      <c r="F70" s="15">
        <v>2.7569444442633539E-2</v>
      </c>
      <c r="G70" s="10"/>
    </row>
    <row r="71" spans="1:7" s="2" customFormat="1" x14ac:dyDescent="0.25">
      <c r="A71" s="6" t="s">
        <v>853</v>
      </c>
      <c r="B71" s="6">
        <v>4023</v>
      </c>
      <c r="C71" s="34">
        <v>42501.520578703705</v>
      </c>
      <c r="D71" s="18">
        <v>42501.554652777777</v>
      </c>
      <c r="E71" s="6" t="s">
        <v>996</v>
      </c>
      <c r="F71" s="15">
        <v>3.407407407212304E-2</v>
      </c>
      <c r="G71" s="10"/>
    </row>
    <row r="72" spans="1:7" s="2" customFormat="1" x14ac:dyDescent="0.25">
      <c r="A72" s="6" t="s">
        <v>854</v>
      </c>
      <c r="B72" s="6">
        <v>4029</v>
      </c>
      <c r="C72" s="34">
        <v>42501.49627314815</v>
      </c>
      <c r="D72" s="18">
        <v>42501.526122685187</v>
      </c>
      <c r="E72" s="6" t="s">
        <v>997</v>
      </c>
      <c r="F72" s="15">
        <v>2.9849537037080154E-2</v>
      </c>
      <c r="G72" s="10"/>
    </row>
    <row r="73" spans="1:7" s="2" customFormat="1" x14ac:dyDescent="0.25">
      <c r="A73" s="6" t="s">
        <v>855</v>
      </c>
      <c r="B73" s="6">
        <v>4030</v>
      </c>
      <c r="C73" s="34">
        <v>42501.533703703702</v>
      </c>
      <c r="D73" s="18">
        <v>42501.564884259256</v>
      </c>
      <c r="E73" s="6" t="s">
        <v>998</v>
      </c>
      <c r="F73" s="15">
        <v>3.1180555553874001E-2</v>
      </c>
      <c r="G73" s="10"/>
    </row>
    <row r="74" spans="1:7" s="2" customFormat="1" x14ac:dyDescent="0.25">
      <c r="A74" s="6" t="s">
        <v>856</v>
      </c>
      <c r="B74" s="6">
        <v>4014</v>
      </c>
      <c r="C74" s="34">
        <v>42501.507337962961</v>
      </c>
      <c r="D74" s="18">
        <v>42501.537361111114</v>
      </c>
      <c r="E74" s="6" t="s">
        <v>999</v>
      </c>
      <c r="F74" s="15">
        <v>3.0023148152395152E-2</v>
      </c>
      <c r="G74" s="10"/>
    </row>
    <row r="75" spans="1:7" s="2" customFormat="1" x14ac:dyDescent="0.25">
      <c r="A75" s="6" t="s">
        <v>857</v>
      </c>
      <c r="B75" s="6">
        <v>4013</v>
      </c>
      <c r="C75" s="34">
        <v>42501.547060185185</v>
      </c>
      <c r="D75" s="18">
        <v>42501.575983796298</v>
      </c>
      <c r="E75" s="6" t="s">
        <v>1000</v>
      </c>
      <c r="F75" s="15">
        <v>2.8923611112986691E-2</v>
      </c>
      <c r="G75" s="10"/>
    </row>
    <row r="76" spans="1:7" s="2" customFormat="1" x14ac:dyDescent="0.25">
      <c r="A76" s="6" t="s">
        <v>858</v>
      </c>
      <c r="B76" s="6">
        <v>4009</v>
      </c>
      <c r="C76" s="34">
        <v>42501.515208333331</v>
      </c>
      <c r="D76" s="18">
        <v>42501.546273148146</v>
      </c>
      <c r="E76" s="6" t="s">
        <v>1001</v>
      </c>
      <c r="F76" s="15">
        <v>3.1064814815181307E-2</v>
      </c>
      <c r="G76" s="10"/>
    </row>
    <row r="77" spans="1:7" s="2" customFormat="1" x14ac:dyDescent="0.25">
      <c r="A77" s="6" t="s">
        <v>859</v>
      </c>
      <c r="B77" s="6">
        <v>4010</v>
      </c>
      <c r="C77" s="34">
        <v>42501.555138888885</v>
      </c>
      <c r="D77" s="18">
        <v>42501.585763888892</v>
      </c>
      <c r="E77" s="6" t="s">
        <v>1002</v>
      </c>
      <c r="F77" s="15">
        <v>3.0625000006693881E-2</v>
      </c>
      <c r="G77" s="10"/>
    </row>
    <row r="78" spans="1:7" s="2" customFormat="1" x14ac:dyDescent="0.25">
      <c r="A78" s="6" t="s">
        <v>860</v>
      </c>
      <c r="B78" s="6">
        <v>4020</v>
      </c>
      <c r="C78" s="34">
        <v>42501.529016203705</v>
      </c>
      <c r="D78" s="18">
        <v>42501.557638888888</v>
      </c>
      <c r="E78" s="6" t="s">
        <v>1003</v>
      </c>
      <c r="F78" s="15">
        <v>2.8622685182199348E-2</v>
      </c>
      <c r="G78" s="10"/>
    </row>
    <row r="79" spans="1:7" s="2" customFormat="1" x14ac:dyDescent="0.25">
      <c r="A79" s="6" t="s">
        <v>861</v>
      </c>
      <c r="B79" s="6">
        <v>4019</v>
      </c>
      <c r="C79" s="34">
        <v>42501.569537037038</v>
      </c>
      <c r="D79" s="18">
        <v>42501.598171296297</v>
      </c>
      <c r="E79" s="6" t="s">
        <v>1004</v>
      </c>
      <c r="F79" s="15">
        <v>2.8634259258979E-2</v>
      </c>
      <c r="G79" s="10"/>
    </row>
    <row r="80" spans="1:7" s="2" customFormat="1" x14ac:dyDescent="0.25">
      <c r="A80" s="6" t="s">
        <v>862</v>
      </c>
      <c r="B80" s="6">
        <v>4007</v>
      </c>
      <c r="C80" s="34">
        <v>42501.53875</v>
      </c>
      <c r="D80" s="18">
        <v>42501.566354166665</v>
      </c>
      <c r="E80" s="6" t="s">
        <v>1005</v>
      </c>
      <c r="F80" s="15">
        <v>2.7604166665696539E-2</v>
      </c>
      <c r="G80" s="10"/>
    </row>
    <row r="81" spans="1:7" s="2" customFormat="1" x14ac:dyDescent="0.25">
      <c r="A81" s="6" t="s">
        <v>863</v>
      </c>
      <c r="B81" s="6">
        <v>4008</v>
      </c>
      <c r="C81" s="34">
        <v>42501.57739583333</v>
      </c>
      <c r="D81" s="18">
        <v>42501.606064814812</v>
      </c>
      <c r="E81" s="6" t="s">
        <v>1006</v>
      </c>
      <c r="F81" s="15">
        <v>2.8668981482042E-2</v>
      </c>
      <c r="G81" s="10"/>
    </row>
    <row r="82" spans="1:7" s="2" customFormat="1" x14ac:dyDescent="0.25">
      <c r="A82" s="6" t="s">
        <v>864</v>
      </c>
      <c r="B82" s="6">
        <v>4031</v>
      </c>
      <c r="C82" s="34">
        <v>42501.547337962962</v>
      </c>
      <c r="D82" s="18">
        <v>42501.578252314815</v>
      </c>
      <c r="E82" s="6" t="s">
        <v>1007</v>
      </c>
      <c r="F82" s="15">
        <v>3.0914351853425615E-2</v>
      </c>
      <c r="G82" s="10"/>
    </row>
    <row r="83" spans="1:7" s="2" customFormat="1" x14ac:dyDescent="0.25">
      <c r="A83" s="6" t="s">
        <v>865</v>
      </c>
      <c r="B83" s="6">
        <v>4032</v>
      </c>
      <c r="C83" s="34">
        <v>42501.582905092589</v>
      </c>
      <c r="D83" s="18">
        <v>42501.61787037037</v>
      </c>
      <c r="E83" s="6" t="s">
        <v>1008</v>
      </c>
      <c r="F83" s="15">
        <v>3.496527778042946E-2</v>
      </c>
      <c r="G83" s="10"/>
    </row>
    <row r="84" spans="1:7" s="2" customFormat="1" x14ac:dyDescent="0.25">
      <c r="A84" s="6" t="s">
        <v>866</v>
      </c>
      <c r="B84" s="6">
        <v>4024</v>
      </c>
      <c r="C84" s="34">
        <v>42501.557997685188</v>
      </c>
      <c r="D84" s="18">
        <v>42501.58734953704</v>
      </c>
      <c r="E84" s="6" t="s">
        <v>1009</v>
      </c>
      <c r="F84" s="15">
        <v>2.9351851851970423E-2</v>
      </c>
      <c r="G84" s="10"/>
    </row>
    <row r="85" spans="1:7" s="2" customFormat="1" x14ac:dyDescent="0.25">
      <c r="A85" s="6" t="s">
        <v>867</v>
      </c>
      <c r="B85" s="6">
        <v>4023</v>
      </c>
      <c r="C85" s="34">
        <v>42501.597800925927</v>
      </c>
      <c r="D85" s="18">
        <v>42501.628344907411</v>
      </c>
      <c r="E85" s="6" t="s">
        <v>1010</v>
      </c>
      <c r="F85" s="15">
        <v>3.054398148378823E-2</v>
      </c>
      <c r="G85" s="10"/>
    </row>
    <row r="86" spans="1:7" s="2" customFormat="1" x14ac:dyDescent="0.25">
      <c r="A86" s="6" t="s">
        <v>868</v>
      </c>
      <c r="B86" s="6">
        <v>4029</v>
      </c>
      <c r="C86" s="34">
        <v>42501.570034722223</v>
      </c>
      <c r="D86" s="18">
        <v>42501.598726851851</v>
      </c>
      <c r="E86" s="6" t="s">
        <v>1011</v>
      </c>
      <c r="F86" s="15">
        <v>2.8692129628325347E-2</v>
      </c>
      <c r="G86" s="10"/>
    </row>
    <row r="87" spans="1:7" s="2" customFormat="1" x14ac:dyDescent="0.25">
      <c r="A87" s="6" t="s">
        <v>869</v>
      </c>
      <c r="B87" s="6">
        <v>4030</v>
      </c>
      <c r="C87" s="34">
        <v>42501.606550925928</v>
      </c>
      <c r="D87" s="18">
        <v>42501.638784722221</v>
      </c>
      <c r="E87" s="6" t="s">
        <v>1012</v>
      </c>
      <c r="F87" s="15">
        <v>3.2233796293439809E-2</v>
      </c>
      <c r="G87" s="10"/>
    </row>
    <row r="88" spans="1:7" s="2" customFormat="1" x14ac:dyDescent="0.25">
      <c r="A88" s="6" t="s">
        <v>870</v>
      </c>
      <c r="B88" s="6">
        <v>4014</v>
      </c>
      <c r="C88" s="34">
        <v>42501.579780092594</v>
      </c>
      <c r="D88" s="18">
        <v>42501.608726851853</v>
      </c>
      <c r="E88" s="6" t="s">
        <v>1013</v>
      </c>
      <c r="F88" s="15">
        <v>2.8946759259270038E-2</v>
      </c>
      <c r="G88" s="10"/>
    </row>
    <row r="89" spans="1:7" s="2" customFormat="1" x14ac:dyDescent="0.25">
      <c r="A89" s="6" t="s">
        <v>871</v>
      </c>
      <c r="B89" s="6">
        <v>4013</v>
      </c>
      <c r="C89" s="34">
        <v>42501.621493055558</v>
      </c>
      <c r="D89" s="18">
        <v>42501.650833333333</v>
      </c>
      <c r="E89" s="6" t="s">
        <v>1014</v>
      </c>
      <c r="F89" s="15">
        <v>2.9340277775190771E-2</v>
      </c>
      <c r="G89" s="10"/>
    </row>
    <row r="90" spans="1:7" s="2" customFormat="1" x14ac:dyDescent="0.25">
      <c r="A90" s="6" t="s">
        <v>872</v>
      </c>
      <c r="B90" s="6">
        <v>4009</v>
      </c>
      <c r="C90" s="34">
        <v>42501.591458333336</v>
      </c>
      <c r="D90" s="18">
        <v>42501.619641203702</v>
      </c>
      <c r="E90" s="6" t="s">
        <v>1015</v>
      </c>
      <c r="F90" s="15">
        <v>2.8182870366435964E-2</v>
      </c>
      <c r="G90" s="10"/>
    </row>
    <row r="91" spans="1:7" s="2" customFormat="1" x14ac:dyDescent="0.25">
      <c r="A91" s="6" t="s">
        <v>873</v>
      </c>
      <c r="B91" s="6">
        <v>4010</v>
      </c>
      <c r="C91" s="34">
        <v>42501.633194444446</v>
      </c>
      <c r="D91" s="18">
        <v>42501.659201388888</v>
      </c>
      <c r="E91" s="6" t="s">
        <v>1016</v>
      </c>
      <c r="F91" s="15">
        <v>2.6006944441178348E-2</v>
      </c>
      <c r="G91" s="10"/>
    </row>
    <row r="92" spans="1:7" s="2" customFormat="1" x14ac:dyDescent="0.25">
      <c r="A92" s="6" t="s">
        <v>875</v>
      </c>
      <c r="B92" s="6">
        <v>4019</v>
      </c>
      <c r="C92" s="34">
        <v>42501.638506944444</v>
      </c>
      <c r="D92" s="18">
        <v>42501.672511574077</v>
      </c>
      <c r="E92" s="6" t="s">
        <v>1018</v>
      </c>
      <c r="F92" s="15">
        <v>3.4004629633272998E-2</v>
      </c>
      <c r="G92" s="10"/>
    </row>
    <row r="93" spans="1:7" s="2" customFormat="1" x14ac:dyDescent="0.25">
      <c r="A93" s="6" t="s">
        <v>876</v>
      </c>
      <c r="B93" s="6">
        <v>4007</v>
      </c>
      <c r="C93" s="34">
        <v>42501.609305555554</v>
      </c>
      <c r="D93" s="18">
        <v>42501.639456018522</v>
      </c>
      <c r="E93" s="6" t="s">
        <v>1019</v>
      </c>
      <c r="F93" s="15">
        <v>3.0150462967867497E-2</v>
      </c>
      <c r="G93" s="10"/>
    </row>
    <row r="94" spans="1:7" s="2" customFormat="1" x14ac:dyDescent="0.25">
      <c r="A94" s="6" t="s">
        <v>877</v>
      </c>
      <c r="B94" s="6">
        <v>4008</v>
      </c>
      <c r="C94" s="34">
        <v>42501.651041666664</v>
      </c>
      <c r="D94" s="18">
        <v>42501.679537037038</v>
      </c>
      <c r="E94" s="6" t="s">
        <v>1020</v>
      </c>
      <c r="F94" s="15">
        <v>2.849537037400296E-2</v>
      </c>
      <c r="G94" s="10"/>
    </row>
    <row r="95" spans="1:7" s="2" customFormat="1" x14ac:dyDescent="0.25">
      <c r="A95" s="6" t="s">
        <v>878</v>
      </c>
      <c r="B95" s="6">
        <v>4031</v>
      </c>
      <c r="C95" s="34">
        <v>42501.620648148149</v>
      </c>
      <c r="D95" s="18">
        <v>42501.651053240741</v>
      </c>
      <c r="E95" s="6" t="s">
        <v>1021</v>
      </c>
      <c r="F95" s="15">
        <v>3.0405092591536231E-2</v>
      </c>
      <c r="G95" s="10"/>
    </row>
    <row r="96" spans="1:7" s="2" customFormat="1" x14ac:dyDescent="0.25">
      <c r="A96" s="6" t="s">
        <v>879</v>
      </c>
      <c r="B96" s="6">
        <v>4032</v>
      </c>
      <c r="C96" s="34">
        <v>42501.656099537038</v>
      </c>
      <c r="D96" s="18">
        <v>42501.690717592595</v>
      </c>
      <c r="E96" s="6" t="s">
        <v>1022</v>
      </c>
      <c r="F96" s="15">
        <v>3.4618055557075422E-2</v>
      </c>
      <c r="G96" s="10"/>
    </row>
    <row r="97" spans="1:7" s="2" customFormat="1" x14ac:dyDescent="0.25">
      <c r="A97" s="6" t="s">
        <v>880</v>
      </c>
      <c r="B97" s="6">
        <v>4024</v>
      </c>
      <c r="C97" s="34">
        <v>42501.631168981483</v>
      </c>
      <c r="D97" s="18">
        <v>42501.660254629627</v>
      </c>
      <c r="E97" s="6" t="s">
        <v>1023</v>
      </c>
      <c r="F97" s="15">
        <v>2.9085648144246079E-2</v>
      </c>
      <c r="G97" s="10"/>
    </row>
    <row r="98" spans="1:7" s="2" customFormat="1" x14ac:dyDescent="0.25">
      <c r="A98" s="6" t="s">
        <v>881</v>
      </c>
      <c r="B98" s="6">
        <v>4023</v>
      </c>
      <c r="C98" s="34">
        <v>42501.668506944443</v>
      </c>
      <c r="D98" s="18">
        <v>42501.70144675926</v>
      </c>
      <c r="E98" s="6" t="s">
        <v>1024</v>
      </c>
      <c r="F98" s="15">
        <v>3.2939814816927537E-2</v>
      </c>
      <c r="G98" s="10"/>
    </row>
    <row r="99" spans="1:7" s="2" customFormat="1" x14ac:dyDescent="0.25">
      <c r="A99" s="6" t="s">
        <v>882</v>
      </c>
      <c r="B99" s="6">
        <v>4029</v>
      </c>
      <c r="C99" s="34">
        <v>42501.643425925926</v>
      </c>
      <c r="D99" s="18">
        <v>42501.670914351853</v>
      </c>
      <c r="E99" s="6" t="s">
        <v>1025</v>
      </c>
      <c r="F99" s="15">
        <v>2.7488425927003846E-2</v>
      </c>
      <c r="G99" s="10"/>
    </row>
    <row r="100" spans="1:7" s="2" customFormat="1" x14ac:dyDescent="0.25">
      <c r="A100" s="6" t="s">
        <v>883</v>
      </c>
      <c r="B100" s="6">
        <v>4030</v>
      </c>
      <c r="C100" s="34">
        <v>42501.680104166669</v>
      </c>
      <c r="D100" s="18">
        <v>42501.711122685185</v>
      </c>
      <c r="E100" s="6" t="s">
        <v>1026</v>
      </c>
      <c r="F100" s="15">
        <v>3.1018518515338656E-2</v>
      </c>
      <c r="G100" s="10"/>
    </row>
    <row r="101" spans="1:7" s="2" customFormat="1" x14ac:dyDescent="0.25">
      <c r="A101" s="6" t="s">
        <v>884</v>
      </c>
      <c r="B101" s="6">
        <v>4014</v>
      </c>
      <c r="C101" s="34">
        <v>42501.654618055552</v>
      </c>
      <c r="D101" s="18">
        <v>42501.681666666664</v>
      </c>
      <c r="E101" s="6" t="s">
        <v>1027</v>
      </c>
      <c r="F101" s="15">
        <v>2.7048611111240461E-2</v>
      </c>
      <c r="G101" s="10"/>
    </row>
    <row r="102" spans="1:7" s="2" customFormat="1" x14ac:dyDescent="0.25">
      <c r="A102" s="6" t="s">
        <v>885</v>
      </c>
      <c r="B102" s="6">
        <v>4013</v>
      </c>
      <c r="C102" s="34">
        <v>42501.693148148152</v>
      </c>
      <c r="D102" s="18">
        <v>42501.721967592595</v>
      </c>
      <c r="E102" s="6" t="s">
        <v>1028</v>
      </c>
      <c r="F102" s="15">
        <v>2.8819444443797693E-2</v>
      </c>
      <c r="G102" s="10"/>
    </row>
    <row r="103" spans="1:7" s="2" customFormat="1" x14ac:dyDescent="0.25">
      <c r="A103" s="6" t="s">
        <v>886</v>
      </c>
      <c r="B103" s="6">
        <v>4009</v>
      </c>
      <c r="C103" s="34">
        <v>42501.663206018522</v>
      </c>
      <c r="D103" s="18">
        <v>42501.691979166666</v>
      </c>
      <c r="E103" s="6" t="s">
        <v>1029</v>
      </c>
      <c r="F103" s="15">
        <v>2.8773148143955041E-2</v>
      </c>
      <c r="G103" s="10"/>
    </row>
    <row r="104" spans="1:7" s="2" customFormat="1" x14ac:dyDescent="0.25">
      <c r="A104" s="6" t="s">
        <v>887</v>
      </c>
      <c r="B104" s="6">
        <v>4010</v>
      </c>
      <c r="C104" s="34">
        <v>42501.701331018521</v>
      </c>
      <c r="D104" s="18">
        <v>42501.731446759259</v>
      </c>
      <c r="E104" s="6" t="s">
        <v>1030</v>
      </c>
      <c r="F104" s="15">
        <v>3.011574073752854E-2</v>
      </c>
      <c r="G104" s="10"/>
    </row>
    <row r="105" spans="1:7" s="2" customFormat="1" x14ac:dyDescent="0.25">
      <c r="A105" s="6" t="s">
        <v>888</v>
      </c>
      <c r="B105" s="6">
        <v>4020</v>
      </c>
      <c r="C105" s="34">
        <v>42501.676435185182</v>
      </c>
      <c r="D105" s="18">
        <v>42501.704062500001</v>
      </c>
      <c r="E105" s="6" t="s">
        <v>1031</v>
      </c>
      <c r="F105" s="15">
        <v>2.7627314819255844E-2</v>
      </c>
      <c r="G105" s="10"/>
    </row>
    <row r="106" spans="1:7" s="2" customFormat="1" x14ac:dyDescent="0.25">
      <c r="A106" s="6" t="s">
        <v>889</v>
      </c>
      <c r="B106" s="6">
        <v>4019</v>
      </c>
      <c r="C106" s="34">
        <v>42501.711365740739</v>
      </c>
      <c r="D106" s="18">
        <v>42501.744583333333</v>
      </c>
      <c r="E106" s="6" t="s">
        <v>1032</v>
      </c>
      <c r="F106" s="15">
        <v>3.3217592594155576E-2</v>
      </c>
      <c r="G106" s="10"/>
    </row>
    <row r="107" spans="1:7" s="2" customFormat="1" x14ac:dyDescent="0.25">
      <c r="A107" s="6" t="s">
        <v>890</v>
      </c>
      <c r="B107" s="6">
        <v>4007</v>
      </c>
      <c r="C107" s="34">
        <v>42501.684062499997</v>
      </c>
      <c r="D107" s="18">
        <v>42501.712256944447</v>
      </c>
      <c r="E107" s="6" t="s">
        <v>1033</v>
      </c>
      <c r="F107" s="15">
        <v>2.8194444450491574E-2</v>
      </c>
      <c r="G107" s="10"/>
    </row>
    <row r="108" spans="1:7" s="2" customFormat="1" x14ac:dyDescent="0.25">
      <c r="A108" s="6" t="s">
        <v>891</v>
      </c>
      <c r="B108" s="6">
        <v>4008</v>
      </c>
      <c r="C108" s="34">
        <v>42501.724027777775</v>
      </c>
      <c r="D108" s="18">
        <v>42501.751956018517</v>
      </c>
      <c r="E108" s="6" t="s">
        <v>1034</v>
      </c>
      <c r="F108" s="15">
        <v>2.792824074276723E-2</v>
      </c>
      <c r="G108" s="10"/>
    </row>
    <row r="109" spans="1:7" s="2" customFormat="1" x14ac:dyDescent="0.25">
      <c r="A109" s="6" t="s">
        <v>892</v>
      </c>
      <c r="B109" s="6">
        <v>4031</v>
      </c>
      <c r="C109" s="34">
        <v>42501.694155092591</v>
      </c>
      <c r="D109" s="18">
        <v>42501.723865740743</v>
      </c>
      <c r="E109" s="6" t="s">
        <v>1035</v>
      </c>
      <c r="F109" s="15">
        <v>2.9710648152104113E-2</v>
      </c>
      <c r="G109" s="10"/>
    </row>
    <row r="110" spans="1:7" s="2" customFormat="1" x14ac:dyDescent="0.25">
      <c r="A110" s="6" t="s">
        <v>893</v>
      </c>
      <c r="B110" s="6">
        <v>4032</v>
      </c>
      <c r="C110" s="34">
        <v>42501.726574074077</v>
      </c>
      <c r="D110" s="18">
        <v>42501.763495370367</v>
      </c>
      <c r="E110" s="6" t="s">
        <v>1036</v>
      </c>
      <c r="F110" s="15">
        <v>3.6921296290529426E-2</v>
      </c>
      <c r="G110" s="10"/>
    </row>
    <row r="111" spans="1:7" s="2" customFormat="1" x14ac:dyDescent="0.25">
      <c r="A111" s="6" t="s">
        <v>894</v>
      </c>
      <c r="B111" s="6">
        <v>4040</v>
      </c>
      <c r="C111" s="34">
        <v>42501.707395833335</v>
      </c>
      <c r="D111" s="18">
        <v>42501.735046296293</v>
      </c>
      <c r="E111" s="6" t="s">
        <v>1037</v>
      </c>
      <c r="F111" s="15">
        <v>2.7650462958263233E-2</v>
      </c>
      <c r="G111" s="10"/>
    </row>
    <row r="112" spans="1:7" s="2" customFormat="1" x14ac:dyDescent="0.25">
      <c r="A112" s="6" t="s">
        <v>895</v>
      </c>
      <c r="B112" s="6">
        <v>4039</v>
      </c>
      <c r="C112" s="34">
        <v>42501.744074074071</v>
      </c>
      <c r="D112" s="18">
        <v>42501.77511574074</v>
      </c>
      <c r="E112" s="6" t="s">
        <v>1038</v>
      </c>
      <c r="F112" s="15">
        <v>3.104166666889796E-2</v>
      </c>
      <c r="G112" s="10"/>
    </row>
    <row r="113" spans="1:7" s="2" customFormat="1" x14ac:dyDescent="0.25">
      <c r="A113" s="6" t="s">
        <v>896</v>
      </c>
      <c r="B113" s="6">
        <v>4029</v>
      </c>
      <c r="C113" s="34">
        <v>42501.714722222219</v>
      </c>
      <c r="D113" s="18">
        <v>42501.744016203702</v>
      </c>
      <c r="E113" s="6" t="s">
        <v>1039</v>
      </c>
      <c r="F113" s="15">
        <v>2.9293981482624076E-2</v>
      </c>
      <c r="G113" s="10"/>
    </row>
    <row r="114" spans="1:7" s="2" customFormat="1" x14ac:dyDescent="0.25">
      <c r="A114" s="6" t="s">
        <v>897</v>
      </c>
      <c r="B114" s="6">
        <v>4030</v>
      </c>
      <c r="C114" s="34">
        <v>42501.752349537041</v>
      </c>
      <c r="D114" s="18">
        <v>42501.783888888887</v>
      </c>
      <c r="E114" s="6" t="s">
        <v>1040</v>
      </c>
      <c r="F114" s="15">
        <v>3.1539351846731734E-2</v>
      </c>
      <c r="G114" s="10"/>
    </row>
    <row r="115" spans="1:7" s="2" customFormat="1" x14ac:dyDescent="0.25">
      <c r="A115" s="6" t="s">
        <v>898</v>
      </c>
      <c r="B115" s="6">
        <v>4014</v>
      </c>
      <c r="C115" s="34">
        <v>42501.725694444445</v>
      </c>
      <c r="D115" s="18">
        <v>42501.753993055558</v>
      </c>
      <c r="E115" s="6" t="s">
        <v>1041</v>
      </c>
      <c r="F115" s="15">
        <v>2.8298611112404615E-2</v>
      </c>
      <c r="G115" s="10"/>
    </row>
    <row r="116" spans="1:7" s="2" customFormat="1" x14ac:dyDescent="0.25">
      <c r="A116" s="6" t="s">
        <v>899</v>
      </c>
      <c r="B116" s="6">
        <v>4013</v>
      </c>
      <c r="C116" s="34">
        <v>42501.766446759262</v>
      </c>
      <c r="D116" s="18">
        <v>42501.795324074075</v>
      </c>
      <c r="E116" s="6" t="s">
        <v>1042</v>
      </c>
      <c r="F116" s="15">
        <v>2.8877314813144039E-2</v>
      </c>
      <c r="G116" s="10"/>
    </row>
    <row r="117" spans="1:7" s="2" customFormat="1" x14ac:dyDescent="0.25">
      <c r="A117" s="6" t="s">
        <v>900</v>
      </c>
      <c r="B117" s="6">
        <v>4009</v>
      </c>
      <c r="C117" s="34">
        <v>42501.737581018519</v>
      </c>
      <c r="D117" s="18">
        <v>42501.765648148146</v>
      </c>
      <c r="E117" s="6" t="s">
        <v>1043</v>
      </c>
      <c r="F117" s="15">
        <v>2.806712962774327E-2</v>
      </c>
      <c r="G117" s="10"/>
    </row>
    <row r="118" spans="1:7" s="2" customFormat="1" x14ac:dyDescent="0.25">
      <c r="A118" s="6" t="s">
        <v>901</v>
      </c>
      <c r="B118" s="6">
        <v>4010</v>
      </c>
      <c r="C118" s="34">
        <v>42501.774513888886</v>
      </c>
      <c r="D118" s="18">
        <v>42501.806805555556</v>
      </c>
      <c r="E118" s="6" t="s">
        <v>1044</v>
      </c>
      <c r="F118" s="15">
        <v>3.2291666670062114E-2</v>
      </c>
      <c r="G118" s="10"/>
    </row>
    <row r="119" spans="1:7" s="2" customFormat="1" x14ac:dyDescent="0.25">
      <c r="A119" s="6" t="s">
        <v>902</v>
      </c>
      <c r="B119" s="6">
        <v>4020</v>
      </c>
      <c r="C119" s="34">
        <v>42501.748240740744</v>
      </c>
      <c r="D119" s="18">
        <v>42501.777175925927</v>
      </c>
      <c r="E119" s="6" t="s">
        <v>1045</v>
      </c>
      <c r="F119" s="15">
        <v>2.8935185182490386E-2</v>
      </c>
      <c r="G119" s="10"/>
    </row>
    <row r="120" spans="1:7" s="2" customFormat="1" x14ac:dyDescent="0.25">
      <c r="A120" s="6" t="s">
        <v>903</v>
      </c>
      <c r="B120" s="6">
        <v>4019</v>
      </c>
      <c r="C120" s="34">
        <v>42501.781956018516</v>
      </c>
      <c r="D120" s="18">
        <v>42501.816458333335</v>
      </c>
      <c r="E120" s="6" t="s">
        <v>1046</v>
      </c>
      <c r="F120" s="15">
        <v>3.4502314818382729E-2</v>
      </c>
      <c r="G120" s="10"/>
    </row>
    <row r="121" spans="1:7" s="2" customFormat="1" x14ac:dyDescent="0.25">
      <c r="A121" s="6" t="s">
        <v>905</v>
      </c>
      <c r="B121" s="6">
        <v>4008</v>
      </c>
      <c r="C121" s="34">
        <v>42501.792349537034</v>
      </c>
      <c r="D121" s="18">
        <v>42501.825312499997</v>
      </c>
      <c r="E121" s="6" t="s">
        <v>1048</v>
      </c>
      <c r="F121" s="15">
        <v>3.2962962963210884E-2</v>
      </c>
      <c r="G121" s="10"/>
    </row>
    <row r="122" spans="1:7" s="2" customFormat="1" x14ac:dyDescent="0.25">
      <c r="A122" s="6" t="s">
        <v>906</v>
      </c>
      <c r="B122" s="6">
        <v>4031</v>
      </c>
      <c r="C122" s="34">
        <v>42501.767476851855</v>
      </c>
      <c r="D122" s="18">
        <v>42501.795937499999</v>
      </c>
      <c r="E122" s="6" t="s">
        <v>1049</v>
      </c>
      <c r="F122" s="15">
        <v>2.8460648143664002E-2</v>
      </c>
      <c r="G122" s="10"/>
    </row>
    <row r="123" spans="1:7" s="2" customFormat="1" x14ac:dyDescent="0.25">
      <c r="A123" s="6" t="s">
        <v>907</v>
      </c>
      <c r="B123" s="6">
        <v>4032</v>
      </c>
      <c r="C123" s="34">
        <v>42501.809479166666</v>
      </c>
      <c r="D123" s="18">
        <v>42501.835243055553</v>
      </c>
      <c r="E123" s="6" t="s">
        <v>1050</v>
      </c>
      <c r="F123" s="15">
        <v>2.5763888887013309E-2</v>
      </c>
      <c r="G123" s="10"/>
    </row>
    <row r="124" spans="1:7" s="2" customFormat="1" x14ac:dyDescent="0.25">
      <c r="A124" s="6" t="s">
        <v>908</v>
      </c>
      <c r="B124" s="6">
        <v>4029</v>
      </c>
      <c r="C124" s="34">
        <v>42501.787233796298</v>
      </c>
      <c r="D124" s="18">
        <v>42501.816874999997</v>
      </c>
      <c r="E124" s="6" t="s">
        <v>1051</v>
      </c>
      <c r="F124" s="15">
        <v>2.9641203698702157E-2</v>
      </c>
      <c r="G124" s="10"/>
    </row>
    <row r="125" spans="1:7" s="2" customFormat="1" x14ac:dyDescent="0.25">
      <c r="A125" s="6" t="s">
        <v>909</v>
      </c>
      <c r="B125" s="6">
        <v>4030</v>
      </c>
      <c r="C125" s="34">
        <v>42501.824699074074</v>
      </c>
      <c r="D125" s="18">
        <v>42501.857083333336</v>
      </c>
      <c r="E125" s="6" t="s">
        <v>1052</v>
      </c>
      <c r="F125" s="15">
        <v>3.238425926247146E-2</v>
      </c>
      <c r="G125" s="10"/>
    </row>
    <row r="126" spans="1:7" s="2" customFormat="1" x14ac:dyDescent="0.25">
      <c r="A126" s="6" t="s">
        <v>910</v>
      </c>
      <c r="B126" s="6">
        <v>4009</v>
      </c>
      <c r="C126" s="34">
        <v>42501.809432870374</v>
      </c>
      <c r="D126" s="18">
        <v>42501.838587962964</v>
      </c>
      <c r="E126" s="6" t="s">
        <v>1053</v>
      </c>
      <c r="F126" s="15">
        <v>2.9155092590372078E-2</v>
      </c>
      <c r="G126" s="10"/>
    </row>
    <row r="127" spans="1:7" s="2" customFormat="1" x14ac:dyDescent="0.25">
      <c r="A127" s="6" t="s">
        <v>911</v>
      </c>
      <c r="B127" s="6">
        <v>4010</v>
      </c>
      <c r="C127" s="34">
        <v>42501.845393518517</v>
      </c>
      <c r="D127" s="18">
        <v>42501.877847222226</v>
      </c>
      <c r="E127" s="6" t="s">
        <v>1054</v>
      </c>
      <c r="F127" s="15">
        <v>3.2453703708597459E-2</v>
      </c>
      <c r="G127" s="10"/>
    </row>
    <row r="128" spans="1:7" s="2" customFormat="1" x14ac:dyDescent="0.25">
      <c r="A128" s="6" t="s">
        <v>912</v>
      </c>
      <c r="B128" s="6">
        <v>4007</v>
      </c>
      <c r="C128" s="34">
        <v>42501.828113425923</v>
      </c>
      <c r="D128" s="18">
        <v>42501.858275462961</v>
      </c>
      <c r="E128" s="6" t="s">
        <v>1055</v>
      </c>
      <c r="F128" s="15">
        <v>3.0162037037371192E-2</v>
      </c>
      <c r="G128" s="10"/>
    </row>
    <row r="129" spans="1:11" s="2" customFormat="1" x14ac:dyDescent="0.25">
      <c r="A129" s="6" t="s">
        <v>913</v>
      </c>
      <c r="B129" s="6">
        <v>4008</v>
      </c>
      <c r="C129" s="34">
        <v>42501.862534722219</v>
      </c>
      <c r="D129" s="18">
        <v>42501.898333333331</v>
      </c>
      <c r="E129" s="6" t="s">
        <v>1056</v>
      </c>
      <c r="F129" s="15">
        <v>3.5798611112113576E-2</v>
      </c>
      <c r="G129" s="10"/>
    </row>
    <row r="130" spans="1:11" s="2" customFormat="1" x14ac:dyDescent="0.25">
      <c r="A130" s="6" t="s">
        <v>914</v>
      </c>
      <c r="B130" s="6">
        <v>4031</v>
      </c>
      <c r="C130" s="34">
        <v>42501.851747685185</v>
      </c>
      <c r="D130" s="18">
        <v>42501.879537037035</v>
      </c>
      <c r="E130" s="6" t="s">
        <v>1057</v>
      </c>
      <c r="F130" s="15">
        <v>2.7789351850515231E-2</v>
      </c>
      <c r="G130" s="10"/>
    </row>
    <row r="131" spans="1:11" s="2" customFormat="1" x14ac:dyDescent="0.25">
      <c r="A131" s="6" t="s">
        <v>915</v>
      </c>
      <c r="B131" s="6">
        <v>4032</v>
      </c>
      <c r="C131" s="34">
        <v>42501.893310185187</v>
      </c>
      <c r="D131" s="18">
        <v>42501.919872685183</v>
      </c>
      <c r="E131" s="6" t="s">
        <v>1058</v>
      </c>
      <c r="F131" s="15">
        <v>2.6562499995634425E-2</v>
      </c>
      <c r="G131" s="10"/>
    </row>
    <row r="132" spans="1:11" s="2" customFormat="1" x14ac:dyDescent="0.25">
      <c r="A132" s="6" t="s">
        <v>916</v>
      </c>
      <c r="B132" s="6">
        <v>4029</v>
      </c>
      <c r="C132" s="34">
        <v>42501.859733796293</v>
      </c>
      <c r="D132" s="18">
        <v>42501.900347222225</v>
      </c>
      <c r="E132" s="6" t="s">
        <v>1059</v>
      </c>
      <c r="F132" s="15">
        <v>4.0613425931951497E-2</v>
      </c>
      <c r="G132" s="10"/>
    </row>
    <row r="133" spans="1:11" s="2" customFormat="1" x14ac:dyDescent="0.25">
      <c r="A133" s="6" t="s">
        <v>917</v>
      </c>
      <c r="B133" s="6">
        <v>4030</v>
      </c>
      <c r="C133" s="34">
        <v>42501.909525462965</v>
      </c>
      <c r="D133" s="18">
        <v>42501.940694444442</v>
      </c>
      <c r="E133" s="6" t="s">
        <v>1060</v>
      </c>
      <c r="F133" s="15">
        <v>3.1168981477094349E-2</v>
      </c>
      <c r="G133" s="10"/>
    </row>
    <row r="134" spans="1:11" s="2" customFormat="1" x14ac:dyDescent="0.25">
      <c r="A134" s="6" t="s">
        <v>918</v>
      </c>
      <c r="B134" s="6">
        <v>4009</v>
      </c>
      <c r="C134" s="34">
        <v>42501.892199074071</v>
      </c>
      <c r="D134" s="18">
        <v>42501.922291666669</v>
      </c>
      <c r="E134" s="6" t="s">
        <v>1061</v>
      </c>
      <c r="F134" s="15">
        <v>3.0092592598521151E-2</v>
      </c>
      <c r="G134" s="10"/>
    </row>
    <row r="135" spans="1:11" s="2" customFormat="1" x14ac:dyDescent="0.25">
      <c r="A135" s="6" t="s">
        <v>919</v>
      </c>
      <c r="B135" s="6">
        <v>4010</v>
      </c>
      <c r="C135" s="34">
        <v>42501.931168981479</v>
      </c>
      <c r="D135" s="18">
        <v>42501.962627314817</v>
      </c>
      <c r="E135" s="6" t="s">
        <v>1062</v>
      </c>
      <c r="F135" s="15">
        <v>3.1458333338377997E-2</v>
      </c>
      <c r="G135" s="10"/>
    </row>
    <row r="136" spans="1:11" s="2" customFormat="1" x14ac:dyDescent="0.25">
      <c r="A136" s="6" t="s">
        <v>920</v>
      </c>
      <c r="B136" s="6">
        <v>4007</v>
      </c>
      <c r="C136" s="34">
        <v>42501.901828703703</v>
      </c>
      <c r="D136" s="18">
        <v>42501.941504629627</v>
      </c>
      <c r="E136" s="6" t="s">
        <v>1063</v>
      </c>
      <c r="F136" s="15">
        <v>3.9675925923802424E-2</v>
      </c>
      <c r="G136" s="10"/>
    </row>
    <row r="137" spans="1:11" s="2" customFormat="1" x14ac:dyDescent="0.25">
      <c r="A137" s="6" t="s">
        <v>921</v>
      </c>
      <c r="B137" s="6">
        <v>4008</v>
      </c>
      <c r="C137" s="34">
        <v>42501.945787037039</v>
      </c>
      <c r="D137" s="18">
        <v>42501.981342592589</v>
      </c>
      <c r="E137" s="6" t="s">
        <v>1064</v>
      </c>
      <c r="F137" s="15">
        <v>3.555555555067258E-2</v>
      </c>
      <c r="G137" s="10"/>
    </row>
    <row r="138" spans="1:11" s="2" customFormat="1" x14ac:dyDescent="0.25">
      <c r="A138" s="6" t="s">
        <v>922</v>
      </c>
      <c r="B138" s="6">
        <v>4031</v>
      </c>
      <c r="C138" s="34">
        <v>42501.935300925928</v>
      </c>
      <c r="D138" s="18">
        <v>42501.963194444441</v>
      </c>
      <c r="E138" s="6" t="s">
        <v>1065</v>
      </c>
      <c r="F138" s="15">
        <v>2.7893518512428273E-2</v>
      </c>
      <c r="G138" s="10"/>
    </row>
    <row r="139" spans="1:11" s="2" customFormat="1" x14ac:dyDescent="0.25">
      <c r="A139" s="6" t="s">
        <v>923</v>
      </c>
      <c r="B139" s="6">
        <v>4032</v>
      </c>
      <c r="C139" s="34">
        <v>42501.975914351853</v>
      </c>
      <c r="D139" s="18">
        <v>42502.002627314818</v>
      </c>
      <c r="E139" s="6" t="s">
        <v>1066</v>
      </c>
      <c r="F139" s="15">
        <v>2.6712962964666076E-2</v>
      </c>
      <c r="G139" s="10"/>
      <c r="H139"/>
    </row>
    <row r="140" spans="1:11" s="2" customFormat="1" x14ac:dyDescent="0.25">
      <c r="A140" s="6" t="s">
        <v>924</v>
      </c>
      <c r="B140" s="6">
        <v>4029</v>
      </c>
      <c r="C140" s="34">
        <v>42501.954027777778</v>
      </c>
      <c r="D140" s="18">
        <v>42501.983749999999</v>
      </c>
      <c r="E140" s="6" t="s">
        <v>1067</v>
      </c>
      <c r="F140" s="15">
        <v>2.9722222221607808E-2</v>
      </c>
      <c r="G140" s="10"/>
      <c r="H140"/>
    </row>
    <row r="141" spans="1:11" s="2" customFormat="1" x14ac:dyDescent="0.25">
      <c r="A141" s="6" t="s">
        <v>925</v>
      </c>
      <c r="B141" s="6">
        <v>4030</v>
      </c>
      <c r="C141" s="34">
        <v>42501.993773148148</v>
      </c>
      <c r="D141" s="18">
        <v>42502.0237037037</v>
      </c>
      <c r="E141" s="6" t="s">
        <v>1068</v>
      </c>
      <c r="F141" s="15">
        <v>2.9930555552709848E-2</v>
      </c>
      <c r="G141" s="10"/>
      <c r="H141"/>
    </row>
    <row r="142" spans="1:11" s="2" customFormat="1" x14ac:dyDescent="0.25">
      <c r="A142" s="6" t="s">
        <v>926</v>
      </c>
      <c r="B142" s="6">
        <v>4009</v>
      </c>
      <c r="C142" s="34">
        <v>42501.974942129629</v>
      </c>
      <c r="D142" s="18">
        <v>42502.005925925929</v>
      </c>
      <c r="E142" s="6" t="s">
        <v>1069</v>
      </c>
      <c r="F142" s="15">
        <v>3.0983796299551614E-2</v>
      </c>
      <c r="G142" s="10"/>
      <c r="H142"/>
    </row>
    <row r="143" spans="1:11" s="2" customFormat="1" x14ac:dyDescent="0.25">
      <c r="A143" s="6" t="s">
        <v>927</v>
      </c>
      <c r="B143" s="6">
        <v>4010</v>
      </c>
      <c r="C143" s="34">
        <v>42502.014050925929</v>
      </c>
      <c r="D143" s="18">
        <v>42502.045127314814</v>
      </c>
      <c r="E143" s="6" t="s">
        <v>1070</v>
      </c>
      <c r="F143" s="15">
        <v>3.1076388884685002E-2</v>
      </c>
      <c r="G143" s="10"/>
      <c r="H143"/>
      <c r="I143"/>
    </row>
    <row r="144" spans="1:11" x14ac:dyDescent="0.25">
      <c r="A144" s="6" t="s">
        <v>928</v>
      </c>
      <c r="B144" s="6">
        <v>4007</v>
      </c>
      <c r="C144" s="34">
        <v>42501.984166666669</v>
      </c>
      <c r="D144" s="18">
        <v>42502.031967592593</v>
      </c>
      <c r="E144" s="6" t="s">
        <v>1071</v>
      </c>
      <c r="F144" s="15">
        <v>4.7800925924093463E-2</v>
      </c>
      <c r="G144" s="10"/>
      <c r="J144" s="2"/>
      <c r="K144" s="2"/>
    </row>
    <row r="145" spans="1:15" x14ac:dyDescent="0.25">
      <c r="A145" s="6" t="s">
        <v>929</v>
      </c>
      <c r="B145" s="6">
        <v>4008</v>
      </c>
      <c r="C145" s="34">
        <v>42502.034537037034</v>
      </c>
      <c r="D145" s="18">
        <v>42502.065023148149</v>
      </c>
      <c r="E145" s="6" t="s">
        <v>1072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930</v>
      </c>
      <c r="B146" s="6">
        <v>4031</v>
      </c>
      <c r="C146" s="34">
        <v>42502.020416666666</v>
      </c>
      <c r="D146" s="18">
        <v>42502.04824074074</v>
      </c>
      <c r="E146" s="6" t="s">
        <v>1073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374" priority="16">
      <formula>#REF!&gt;#REF!</formula>
    </cfRule>
    <cfRule type="expression" dxfId="373" priority="17">
      <formula>#REF!&gt;0</formula>
    </cfRule>
    <cfRule type="expression" dxfId="372" priority="18">
      <formula>#REF!&gt;0</formula>
    </cfRule>
  </conditionalFormatting>
  <conditionalFormatting sqref="E3:E146 A3:C146">
    <cfRule type="expression" dxfId="371" priority="14">
      <formula>$P3&gt;0</formula>
    </cfRule>
    <cfRule type="expression" dxfId="370" priority="15">
      <formula>$O3&gt;0</formula>
    </cfRule>
  </conditionalFormatting>
  <conditionalFormatting sqref="F144:F146 D3:D143 F3:G143">
    <cfRule type="expression" dxfId="369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Weekly Summary</vt:lpstr>
      <vt:lpstr>Weekly Cut Out Runs</vt:lpstr>
      <vt:lpstr>Daily Summary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2016-05-18 Train Runs</vt:lpstr>
      <vt:lpstr>2016-05-19 Train Runs</vt:lpstr>
      <vt:lpstr>'2016-05-06 Train Runs'!Denver_Train_Runs_04122016</vt:lpstr>
      <vt:lpstr>'2016-05-07 Train Runs'!Denver_Train_Runs_04122016</vt:lpstr>
      <vt:lpstr>'2016-05-08 Train Runs'!Denver_Train_Runs_04122016</vt:lpstr>
      <vt:lpstr>'2016-05-09 Train Runs'!Denver_Train_Runs_04122016</vt:lpstr>
      <vt:lpstr>'2016-05-10 Train Runs'!Denver_Train_Runs_04122016</vt:lpstr>
      <vt:lpstr>'2016-05-11 Train Runs'!Denver_Train_Runs_04122016</vt:lpstr>
      <vt:lpstr>'2016-05-12 Train Runs'!Denver_Train_Runs_04122016</vt:lpstr>
      <vt:lpstr>'2016-05-13 Train Runs'!Denver_Train_Runs_04122016</vt:lpstr>
      <vt:lpstr>'2016-05-14 Train Runs'!Denver_Train_Runs_04122016</vt:lpstr>
      <vt:lpstr>'2016-05-15 Train Runs'!Denver_Train_Runs_04122016</vt:lpstr>
      <vt:lpstr>'2016-05-16 Train Runs'!Denver_Train_Runs_04122016</vt:lpstr>
      <vt:lpstr>'2016-05-17 Train Runs'!Denver_Train_Runs_04122016</vt:lpstr>
      <vt:lpstr>'2016-05-18 Train Runs'!Denver_Train_Runs_04122016</vt:lpstr>
      <vt:lpstr>'2016-05-19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2016-04-12T13:52:23Z</dcterms:created>
  <dcterms:modified xsi:type="dcterms:W3CDTF">2016-05-20T14:59:46Z</dcterms:modified>
</cp:coreProperties>
</file>