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5B9B7065-C6FC-4574-82D2-076EA697EB87}" xr6:coauthVersionLast="36" xr6:coauthVersionMax="36" xr10:uidLastSave="{00000000-0000-0000-0000-000000000000}"/>
  <bookViews>
    <workbookView xWindow="0" yWindow="0" windowWidth="23040" windowHeight="8790" activeTab="12" xr2:uid="{697C8F83-9EF0-4480-8886-D92B0D908C56}"/>
  </bookViews>
  <sheets>
    <sheet name="ShownNames" sheetId="8" r:id="rId1"/>
    <sheet name="calc" sheetId="20" r:id="rId2"/>
    <sheet name="calc (3)" sheetId="42" r:id="rId3"/>
    <sheet name="perc" sheetId="26" r:id="rId4"/>
    <sheet name="accuracy" sheetId="27" r:id="rId5"/>
    <sheet name="accuracy (3)" sheetId="43" r:id="rId6"/>
    <sheet name="brier" sheetId="28" r:id="rId7"/>
    <sheet name="brier (3)" sheetId="46" r:id="rId8"/>
    <sheet name="logloss" sheetId="29" r:id="rId9"/>
    <sheet name="logloss (3)" sheetId="44" r:id="rId10"/>
    <sheet name="rank" sheetId="30" r:id="rId11"/>
    <sheet name="rankScore" sheetId="31" r:id="rId12"/>
    <sheet name="rankScore (3)" sheetId="45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ShownNames!$B$2:$B$54</definedName>
    <definedName name="_xlnm.Extract" localSheetId="0">ShownNames!$H:$H</definedName>
    <definedName name="NrOfLearningTraces" localSheetId="4">#REF!</definedName>
    <definedName name="NrOfLearningTraces" localSheetId="5">#REF!</definedName>
    <definedName name="NrOfLearningTraces" localSheetId="6">#REF!</definedName>
    <definedName name="NrOfLearningTraces" localSheetId="7">#REF!</definedName>
    <definedName name="NrOfLearningTraces" localSheetId="2">#REF!</definedName>
    <definedName name="NrOfLearningTraces" localSheetId="8">#REF!</definedName>
    <definedName name="NrOfLearningTraces" localSheetId="9">#REF!</definedName>
    <definedName name="NrOfLearningTraces" localSheetId="3">#REF!</definedName>
    <definedName name="NrOfLearningTraces" localSheetId="10">#REF!</definedName>
    <definedName name="NrOfLearningTraces" localSheetId="11">#REF!</definedName>
    <definedName name="NrOfLearningTraces" localSheetId="12">#REF!</definedName>
    <definedName name="NrOfLearningTraces">#REF!</definedName>
    <definedName name="rank" localSheetId="4">#REF!</definedName>
    <definedName name="rank" localSheetId="5">#REF!</definedName>
    <definedName name="rank" localSheetId="6">#REF!</definedName>
    <definedName name="rank" localSheetId="7">#REF!</definedName>
    <definedName name="rank" localSheetId="2">#REF!</definedName>
    <definedName name="rank" localSheetId="8">#REF!</definedName>
    <definedName name="rank" localSheetId="9">#REF!</definedName>
    <definedName name="rank" localSheetId="3">#REF!</definedName>
    <definedName name="rank" localSheetId="10">#REF!</definedName>
    <definedName name="rank" localSheetId="11">#REF!</definedName>
    <definedName name="rank" localSheetId="12">#REF!</definedName>
    <definedName name="ra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46" l="1"/>
  <c r="B28" i="46"/>
  <c r="B21" i="46"/>
  <c r="B22" i="46"/>
  <c r="B23" i="46"/>
  <c r="B24" i="46"/>
  <c r="B12" i="46"/>
  <c r="B11" i="46"/>
  <c r="B10" i="46"/>
  <c r="B9" i="46"/>
  <c r="B13" i="46"/>
  <c r="B37" i="46"/>
  <c r="B8" i="46"/>
  <c r="B7" i="46"/>
  <c r="B6" i="46"/>
  <c r="B31" i="46"/>
  <c r="B29" i="46"/>
  <c r="B5" i="46"/>
  <c r="B4" i="46"/>
  <c r="B32" i="46"/>
  <c r="B33" i="46"/>
  <c r="B36" i="46"/>
  <c r="B34" i="46"/>
  <c r="B26" i="46"/>
  <c r="B16" i="46"/>
  <c r="B25" i="46"/>
  <c r="B35" i="46"/>
  <c r="B17" i="46"/>
  <c r="B14" i="46"/>
  <c r="B19" i="46"/>
  <c r="B20" i="46"/>
  <c r="B30" i="46"/>
  <c r="B27" i="46"/>
  <c r="B15" i="46"/>
  <c r="B3" i="46"/>
  <c r="B18" i="46"/>
  <c r="B39" i="46"/>
  <c r="B40" i="46"/>
  <c r="B41" i="46"/>
  <c r="B2" i="46"/>
  <c r="B40" i="45" l="1"/>
  <c r="B39" i="45"/>
  <c r="B36" i="45"/>
  <c r="B35" i="45"/>
  <c r="B10" i="45"/>
  <c r="B32" i="45"/>
  <c r="B28" i="45"/>
  <c r="B29" i="45"/>
  <c r="B38" i="45"/>
  <c r="B24" i="45"/>
  <c r="B31" i="45"/>
  <c r="B34" i="45"/>
  <c r="B23" i="45"/>
  <c r="B26" i="45"/>
  <c r="B25" i="45"/>
  <c r="B17" i="45"/>
  <c r="B14" i="45"/>
  <c r="B27" i="45"/>
  <c r="B37" i="45"/>
  <c r="B15" i="45"/>
  <c r="B18" i="45"/>
  <c r="B21" i="45"/>
  <c r="B19" i="45"/>
  <c r="B12" i="45"/>
  <c r="B6" i="45"/>
  <c r="B13" i="45"/>
  <c r="B20" i="45"/>
  <c r="B9" i="45"/>
  <c r="B2" i="45"/>
  <c r="B5" i="45"/>
  <c r="B7" i="45"/>
  <c r="B16" i="45"/>
  <c r="B11" i="45"/>
  <c r="B3" i="45"/>
  <c r="B4" i="45"/>
  <c r="B8" i="45"/>
  <c r="B33" i="45"/>
  <c r="B30" i="45"/>
  <c r="B41" i="45"/>
  <c r="B22" i="45"/>
  <c r="B40" i="44"/>
  <c r="B37" i="44"/>
  <c r="B20" i="44"/>
  <c r="B22" i="44"/>
  <c r="B13" i="44"/>
  <c r="B21" i="44"/>
  <c r="B31" i="44"/>
  <c r="B32" i="44"/>
  <c r="B39" i="44"/>
  <c r="B25" i="44"/>
  <c r="B33" i="44"/>
  <c r="B36" i="44"/>
  <c r="B26" i="44"/>
  <c r="B30" i="44"/>
  <c r="B28" i="44"/>
  <c r="B16" i="44"/>
  <c r="B14" i="44"/>
  <c r="B29" i="44"/>
  <c r="B38" i="44"/>
  <c r="B17" i="44"/>
  <c r="B19" i="44"/>
  <c r="B24" i="44"/>
  <c r="B18" i="44"/>
  <c r="B12" i="44"/>
  <c r="B4" i="44"/>
  <c r="B11" i="44"/>
  <c r="B23" i="44"/>
  <c r="B6" i="44"/>
  <c r="B2" i="44"/>
  <c r="B7" i="44"/>
  <c r="B8" i="44"/>
  <c r="B15" i="44"/>
  <c r="B10" i="44"/>
  <c r="B3" i="44"/>
  <c r="B9" i="44"/>
  <c r="B5" i="44"/>
  <c r="B34" i="44"/>
  <c r="B35" i="44"/>
  <c r="B41" i="44"/>
  <c r="B27" i="44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12" i="43"/>
  <c r="B11" i="43"/>
  <c r="B10" i="43"/>
  <c r="B9" i="43"/>
  <c r="B8" i="43"/>
  <c r="B7" i="43"/>
  <c r="B6" i="43"/>
  <c r="B5" i="43"/>
  <c r="B4" i="43"/>
  <c r="B3" i="43"/>
  <c r="B2" i="43"/>
  <c r="B2" i="42"/>
  <c r="B7" i="42"/>
  <c r="B10" i="42"/>
  <c r="B3" i="42"/>
  <c r="B5" i="42"/>
  <c r="B19" i="42"/>
  <c r="B23" i="42"/>
  <c r="B20" i="42"/>
  <c r="B21" i="42"/>
  <c r="B26" i="42"/>
  <c r="B27" i="42"/>
  <c r="B30" i="42"/>
  <c r="B4" i="42"/>
  <c r="B9" i="42"/>
  <c r="B8" i="42"/>
  <c r="B32" i="42"/>
  <c r="B33" i="42"/>
  <c r="B34" i="42"/>
  <c r="B35" i="42"/>
  <c r="B6" i="42"/>
  <c r="B12" i="42"/>
  <c r="B13" i="42"/>
  <c r="B11" i="42"/>
  <c r="B17" i="42"/>
  <c r="B18" i="42"/>
  <c r="B14" i="42"/>
  <c r="B24" i="42"/>
  <c r="B29" i="42"/>
  <c r="B15" i="42"/>
  <c r="B16" i="42"/>
  <c r="B25" i="42"/>
  <c r="B31" i="42"/>
  <c r="B22" i="42"/>
  <c r="B28" i="42"/>
  <c r="B37" i="42"/>
  <c r="B36" i="42"/>
  <c r="B41" i="42"/>
  <c r="B40" i="42"/>
  <c r="B39" i="42"/>
  <c r="B38" i="42"/>
  <c r="B41" i="31" l="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30" i="27"/>
  <c r="B6" i="27"/>
  <c r="B27" i="27"/>
  <c r="B41" i="27"/>
  <c r="B37" i="27"/>
  <c r="B40" i="27"/>
  <c r="B18" i="27"/>
  <c r="B17" i="27"/>
  <c r="B16" i="27"/>
  <c r="B12" i="27"/>
  <c r="B19" i="27"/>
  <c r="B15" i="27"/>
  <c r="B11" i="27"/>
  <c r="B8" i="27"/>
  <c r="B9" i="27"/>
  <c r="B24" i="27"/>
  <c r="B25" i="27"/>
  <c r="B10" i="27"/>
  <c r="B7" i="27"/>
  <c r="B22" i="27"/>
  <c r="B21" i="27"/>
  <c r="B13" i="27"/>
  <c r="B20" i="27"/>
  <c r="B28" i="27"/>
  <c r="B35" i="27"/>
  <c r="B29" i="27"/>
  <c r="B14" i="27"/>
  <c r="B34" i="27"/>
  <c r="B39" i="27"/>
  <c r="B32" i="27"/>
  <c r="B31" i="27"/>
  <c r="B23" i="27"/>
  <c r="B26" i="27"/>
  <c r="B38" i="27"/>
  <c r="B36" i="27"/>
  <c r="B33" i="27"/>
  <c r="B5" i="27"/>
  <c r="B3" i="27"/>
  <c r="B2" i="27"/>
  <c r="B4" i="27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5" i="20" l="1"/>
  <c r="B4" i="20"/>
  <c r="B3" i="20"/>
  <c r="B2" i="20"/>
  <c r="B6" i="20"/>
  <c r="B7" i="20"/>
  <c r="B13" i="20"/>
  <c r="B11" i="20"/>
  <c r="B12" i="20"/>
  <c r="B14" i="20"/>
  <c r="B9" i="20"/>
  <c r="B18" i="20"/>
  <c r="B10" i="20"/>
  <c r="B15" i="20"/>
  <c r="B8" i="20"/>
  <c r="B33" i="20"/>
  <c r="B36" i="20"/>
  <c r="B17" i="20"/>
  <c r="B16" i="20"/>
  <c r="B34" i="20"/>
  <c r="B35" i="20"/>
  <c r="B21" i="20"/>
  <c r="B39" i="20"/>
  <c r="B25" i="20"/>
  <c r="B32" i="20"/>
  <c r="B31" i="20"/>
  <c r="B20" i="20"/>
  <c r="B23" i="20"/>
  <c r="B26" i="20"/>
  <c r="B24" i="20"/>
  <c r="B30" i="20"/>
  <c r="B37" i="20"/>
  <c r="B38" i="20"/>
  <c r="B28" i="20"/>
  <c r="B29" i="20"/>
  <c r="B27" i="20"/>
  <c r="B19" i="20"/>
  <c r="B22" i="20"/>
  <c r="B41" i="20"/>
  <c r="B40" i="20"/>
</calcChain>
</file>

<file path=xl/sharedStrings.xml><?xml version="1.0" encoding="utf-8"?>
<sst xmlns="http://schemas.openxmlformats.org/spreadsheetml/2006/main" count="943" uniqueCount="99">
  <si>
    <t>1.0_100_DataV1_4_0.01</t>
  </si>
  <si>
    <t>1.0_100_ControlFlowAndDataV1_4_0.6_0.4_0.55_0.15_0.3_0.01</t>
  </si>
  <si>
    <t>1.0_100_ControlFlowV1_4_0.55_0.15_0.3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</si>
  <si>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</si>
  <si>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</si>
  <si>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</si>
  <si>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</si>
  <si>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</si>
  <si>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</si>
  <si>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</si>
  <si>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</si>
  <si>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</si>
  <si>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Experiment name…</t>
  </si>
  <si>
    <t>Shown Name…</t>
  </si>
  <si>
    <t>IntraTraceFrequency</t>
  </si>
  <si>
    <t>IntraTraceFrequencyNotNull</t>
  </si>
  <si>
    <t>1.0_100_SameStartActivitiesWithBeforesAndDataV1_4_0.6_0.4_0.55_0.15_0.3_0.01</t>
  </si>
  <si>
    <t>1.0_100_SameStartActivitiesWithBefores_4_0.55_0.15_0.3</t>
  </si>
  <si>
    <t>1.0_100_UniqueActivity_4</t>
  </si>
  <si>
    <t>1.0_100_Activity_4_0.7857_0.2143</t>
  </si>
  <si>
    <t>1.0_100_ActivityUniqueTransition_4</t>
  </si>
  <si>
    <t>1.0_100_ActivityTransition_4_0.7857_0.2143</t>
  </si>
  <si>
    <t>1.0_100_ActivityWithBefores_4_0.55_0.15_0.3</t>
  </si>
  <si>
    <t>AbsoluteFrequency</t>
  </si>
  <si>
    <t>Activity</t>
  </si>
  <si>
    <t>1.0_100_ActivityBlockDistance_4</t>
  </si>
  <si>
    <t>ActivityBlockDistance</t>
  </si>
  <si>
    <t>1.0_100_ActivityCosineSimilarity_4</t>
  </si>
  <si>
    <t>ActivityCosine</t>
  </si>
  <si>
    <t>1.0_100_ActivityDice_4</t>
  </si>
  <si>
    <t>ActivityDice</t>
  </si>
  <si>
    <t>1.0_100_ActivityEuclideanDistance_4</t>
  </si>
  <si>
    <t>ActivityEuclideanDistance</t>
  </si>
  <si>
    <t>1.0_100_ActivityGeneralizedJaccard_4</t>
  </si>
  <si>
    <t>ActivityGeneralizedJaccard</t>
  </si>
  <si>
    <t>1.0_100_ActivityGeneralizedOverlapCoefficient_4</t>
  </si>
  <si>
    <t>ActivityGeneralizedOverlapCoefficient</t>
  </si>
  <si>
    <t>ActivityInTraceFrequency</t>
  </si>
  <si>
    <t>1.0_100_ActivityJaccard_4</t>
  </si>
  <si>
    <t>ActivityJaccard</t>
  </si>
  <si>
    <t>1.0_100_ActivityOverlapCoefficient_4</t>
  </si>
  <si>
    <t>ActivityOverlapCoefficient</t>
  </si>
  <si>
    <t>1.0_100_ActivitySimonWhite_4</t>
  </si>
  <si>
    <t>ActivitySimonWhite</t>
  </si>
  <si>
    <t>1.0_100_ActivityTanimotoCoefficient_4</t>
  </si>
  <si>
    <t>ActivityTanimotoCoefficient</t>
  </si>
  <si>
    <t>ActivityTransition</t>
  </si>
  <si>
    <t>ActivityUniqueTransition</t>
  </si>
  <si>
    <t>ActivityWithBefores</t>
  </si>
  <si>
    <t>1.0_100_ActivityWithBeforesAndData_4_0.6_0.4_0.55_0.15_0.3_0.01</t>
  </si>
  <si>
    <t>ActivityWithBeforesAndData</t>
  </si>
  <si>
    <t>1.0_100_ActivityWithBeforesAndDataAndKBsV1_4_0.4_0.19_0.4_0.009_0.001_0.55_0.15_0.3_0.01</t>
  </si>
  <si>
    <t>1.0_100_DataBlockDistance_4</t>
  </si>
  <si>
    <t>DataBlockDistance</t>
  </si>
  <si>
    <t>1.0_100_DataCosineSimilarity_4</t>
  </si>
  <si>
    <t>DataCosineSimilarity</t>
  </si>
  <si>
    <t>1.0_100_DataDice_4</t>
  </si>
  <si>
    <t>DataDice</t>
  </si>
  <si>
    <t>1.0_100_DataEuclideanDistance_4</t>
  </si>
  <si>
    <t>DataEuclideanDistance</t>
  </si>
  <si>
    <t>1.0_100_DataGeneralizedJaccard_4</t>
  </si>
  <si>
    <t>DataGeneralizedJaccard</t>
  </si>
  <si>
    <t>1.0_100_DataGeneralizedOverlapCoefficient_4</t>
  </si>
  <si>
    <t>DataGeneralizedOverlapCoefficient</t>
  </si>
  <si>
    <t>1.0_100_DataJaccard_4</t>
  </si>
  <si>
    <t>DataJaccard</t>
  </si>
  <si>
    <t>1.0_100_DataOverlapCoefficient_4</t>
  </si>
  <si>
    <t>DataOverlapCoefficient</t>
  </si>
  <si>
    <t>1.0_100_DataSimonWhite_4</t>
  </si>
  <si>
    <t>DataSimonWhite</t>
  </si>
  <si>
    <t>1.0_100_DataStateBlockDistance_4</t>
  </si>
  <si>
    <t>DataStateBlockDistance</t>
  </si>
  <si>
    <t>1.0_100_DataStateCosineSimilarity_4</t>
  </si>
  <si>
    <t>DataStateCosineSimilarity</t>
  </si>
  <si>
    <t>DataStateCustomOverlap</t>
  </si>
  <si>
    <t>1.0_100_DataStateDice_4</t>
  </si>
  <si>
    <t>DataStateDice</t>
  </si>
  <si>
    <t>1.0_100_DataStateEuclideanDistance_4</t>
  </si>
  <si>
    <t>DataStateEuclideanDistance</t>
  </si>
  <si>
    <t>1.0_100_DataStateGeneralizedJaccard_4</t>
  </si>
  <si>
    <t>DataStateGeneralizedJaccard</t>
  </si>
  <si>
    <t>1.0_100_DataStateGeneralizedOverlapCoefficient_4</t>
  </si>
  <si>
    <t>DataStateGeneralizedOverlapCoefficient</t>
  </si>
  <si>
    <t>1.0_100_DataStateJaccard_4</t>
  </si>
  <si>
    <t>DataStateJaccard</t>
  </si>
  <si>
    <t>1.0_100_DataStateOverlapCoefficient_4</t>
  </si>
  <si>
    <t>DataStateOverlapCoefficient</t>
  </si>
  <si>
    <t>1.0_100_DataStateSimonWhite_4</t>
  </si>
  <si>
    <t>DataStateSimonWhite</t>
  </si>
  <si>
    <t>1.0_100_DataStateTanimotoCoefficient_4</t>
  </si>
  <si>
    <t>DataStateTanimotoCoefficient</t>
  </si>
  <si>
    <t>1.0_100_DataTanimotoCoefficient_4</t>
  </si>
  <si>
    <t>DataTanimotoCoefficient</t>
  </si>
  <si>
    <t>RespondedFrequency</t>
  </si>
  <si>
    <t>StepFrequency</t>
  </si>
  <si>
    <t>UniqueActivity</t>
  </si>
  <si>
    <t>ActivityWithBeforesAndDataAndKBs</t>
  </si>
  <si>
    <t/>
  </si>
  <si>
    <t>Not all experiments recorded the probability estimates of all possible next activities (only the correct next activity), so the brier score could not be calculated for all scorers…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</si>
</sst>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calc!$B$2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calc!$C$2:$R$2</c:f>
              <c:numCache>
                <c:formatCode>General</c:formatCode>
                <c:ptCount val="16"/>
                <c:pt idx="0">
                  <c:v>1.0858392286583068E-2</c:v>
                </c:pt>
                <c:pt idx="1">
                  <c:v>1.8907512766143889E-2</c:v>
                </c:pt>
                <c:pt idx="2">
                  <c:v>3.4571847722815165E-2</c:v>
                </c:pt>
                <c:pt idx="3">
                  <c:v>3.9056584212311694E-2</c:v>
                </c:pt>
                <c:pt idx="4">
                  <c:v>4.7533076274063842E-2</c:v>
                </c:pt>
                <c:pt idx="5">
                  <c:v>5.5819961436393041E-2</c:v>
                </c:pt>
                <c:pt idx="6">
                  <c:v>6.2330600396881333E-2</c:v>
                </c:pt>
                <c:pt idx="7">
                  <c:v>7.319032991657462E-2</c:v>
                </c:pt>
                <c:pt idx="8">
                  <c:v>7.0846234110839429E-2</c:v>
                </c:pt>
                <c:pt idx="9">
                  <c:v>7.2936171471849137E-2</c:v>
                </c:pt>
                <c:pt idx="10">
                  <c:v>7.5830434115175455E-2</c:v>
                </c:pt>
                <c:pt idx="11">
                  <c:v>7.4729670270445372E-2</c:v>
                </c:pt>
                <c:pt idx="12">
                  <c:v>7.5650475047044752E-2</c:v>
                </c:pt>
                <c:pt idx="13">
                  <c:v>8.2725594451785359E-2</c:v>
                </c:pt>
                <c:pt idx="14">
                  <c:v>8.1472328144706604E-2</c:v>
                </c:pt>
                <c:pt idx="15">
                  <c:v>7.6997575403456392E-2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6B0-8BB7-209BD443D326}"/>
            </c:ext>
          </c:extLst>
        </c:ser>
        <c:ser>
          <c:idx val="1"/>
          <c:order val="1"/>
          <c:tx>
            <c:strRef>
              <c:f>calc!$B$3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calc!$C$3:$R$3</c:f>
              <c:numCache>
                <c:formatCode>General</c:formatCode>
                <c:ptCount val="16"/>
                <c:pt idx="0">
                  <c:v>7.73831340647127E-3</c:v>
                </c:pt>
                <c:pt idx="1">
                  <c:v>1.5821531831054923E-2</c:v>
                </c:pt>
                <c:pt idx="2">
                  <c:v>2.9845266105461548E-2</c:v>
                </c:pt>
                <c:pt idx="3">
                  <c:v>3.393368273010032E-2</c:v>
                </c:pt>
                <c:pt idx="4">
                  <c:v>4.0444829805454705E-2</c:v>
                </c:pt>
                <c:pt idx="5">
                  <c:v>4.3839124108662877E-2</c:v>
                </c:pt>
                <c:pt idx="6">
                  <c:v>4.8661384171047511E-2</c:v>
                </c:pt>
                <c:pt idx="7">
                  <c:v>5.2337725393918309E-2</c:v>
                </c:pt>
                <c:pt idx="8">
                  <c:v>5.126873130655539E-2</c:v>
                </c:pt>
                <c:pt idx="9">
                  <c:v>5.2490350792270102E-2</c:v>
                </c:pt>
                <c:pt idx="10">
                  <c:v>5.4302209590136638E-2</c:v>
                </c:pt>
                <c:pt idx="11">
                  <c:v>5.6235297678709273E-2</c:v>
                </c:pt>
                <c:pt idx="12">
                  <c:v>5.7688194779792853E-2</c:v>
                </c:pt>
                <c:pt idx="13">
                  <c:v>6.310234714352593E-2</c:v>
                </c:pt>
                <c:pt idx="14">
                  <c:v>6.466135983509394E-2</c:v>
                </c:pt>
                <c:pt idx="15">
                  <c:v>6.0674389022745169E-2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6B0-8BB7-209BD443D326}"/>
            </c:ext>
          </c:extLst>
        </c:ser>
        <c:ser>
          <c:idx val="2"/>
          <c:order val="2"/>
          <c:tx>
            <c:strRef>
              <c:f>calc!$B$4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calc!$C$4:$R$4</c:f>
              <c:numCache>
                <c:formatCode>General</c:formatCode>
                <c:ptCount val="16"/>
                <c:pt idx="0">
                  <c:v>3.3816426460178571E-3</c:v>
                </c:pt>
                <c:pt idx="1">
                  <c:v>6.0467597875419792E-3</c:v>
                </c:pt>
                <c:pt idx="2">
                  <c:v>1.1682429420035525E-2</c:v>
                </c:pt>
                <c:pt idx="3">
                  <c:v>1.3967482653243083E-2</c:v>
                </c:pt>
                <c:pt idx="4">
                  <c:v>1.925439450535495E-2</c:v>
                </c:pt>
                <c:pt idx="5">
                  <c:v>2.6825309034260385E-2</c:v>
                </c:pt>
                <c:pt idx="6">
                  <c:v>2.8229262255157948E-2</c:v>
                </c:pt>
                <c:pt idx="7">
                  <c:v>3.3355055291104697E-2</c:v>
                </c:pt>
                <c:pt idx="8">
                  <c:v>3.2560678422452222E-2</c:v>
                </c:pt>
                <c:pt idx="9">
                  <c:v>3.8145469548159172E-2</c:v>
                </c:pt>
                <c:pt idx="10">
                  <c:v>4.0300945114692913E-2</c:v>
                </c:pt>
                <c:pt idx="11">
                  <c:v>4.0953172394751415E-2</c:v>
                </c:pt>
                <c:pt idx="12">
                  <c:v>4.285428656187576E-2</c:v>
                </c:pt>
                <c:pt idx="13">
                  <c:v>4.4591708413323862E-2</c:v>
                </c:pt>
                <c:pt idx="14">
                  <c:v>4.7290576269704045E-2</c:v>
                </c:pt>
                <c:pt idx="15">
                  <c:v>4.5492903062391614E-2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6B0-8BB7-209BD443D326}"/>
            </c:ext>
          </c:extLst>
        </c:ser>
        <c:ser>
          <c:idx val="3"/>
          <c:order val="3"/>
          <c:tx>
            <c:strRef>
              <c:f>calc!$B$5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calc!$C$5:$R$5</c:f>
              <c:numCache>
                <c:formatCode>General</c:formatCode>
                <c:ptCount val="16"/>
                <c:pt idx="0">
                  <c:v>3.5406704087299254E-3</c:v>
                </c:pt>
                <c:pt idx="1">
                  <c:v>7.1546538433790025E-3</c:v>
                </c:pt>
                <c:pt idx="2">
                  <c:v>1.5185395203917346E-2</c:v>
                </c:pt>
                <c:pt idx="3">
                  <c:v>1.8465093034791075E-2</c:v>
                </c:pt>
                <c:pt idx="4">
                  <c:v>2.4910109912977436E-2</c:v>
                </c:pt>
                <c:pt idx="5">
                  <c:v>3.0457660432295097E-2</c:v>
                </c:pt>
                <c:pt idx="6">
                  <c:v>3.3837151575588059E-2</c:v>
                </c:pt>
                <c:pt idx="7">
                  <c:v>3.5297329099697253E-2</c:v>
                </c:pt>
                <c:pt idx="8">
                  <c:v>3.5946551386098383E-2</c:v>
                </c:pt>
                <c:pt idx="9">
                  <c:v>3.5662978612453038E-2</c:v>
                </c:pt>
                <c:pt idx="10">
                  <c:v>3.826254827497836E-2</c:v>
                </c:pt>
                <c:pt idx="11">
                  <c:v>3.6150490244576616E-2</c:v>
                </c:pt>
                <c:pt idx="12">
                  <c:v>3.8660227481404366E-2</c:v>
                </c:pt>
                <c:pt idx="13">
                  <c:v>4.2350166136085811E-2</c:v>
                </c:pt>
                <c:pt idx="14">
                  <c:v>4.5173193251728277E-2</c:v>
                </c:pt>
                <c:pt idx="15">
                  <c:v>4.1906785772679284E-2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9-46B0-8BB7-209BD443D326}"/>
            </c:ext>
          </c:extLst>
        </c:ser>
        <c:ser>
          <c:idx val="4"/>
          <c:order val="4"/>
          <c:tx>
            <c:strRef>
              <c:f>calc!$B$6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calc!$C$6:$R$6</c:f>
              <c:numCache>
                <c:formatCode>General</c:formatCode>
                <c:ptCount val="16"/>
                <c:pt idx="0">
                  <c:v>2.0648744611874319E-2</c:v>
                </c:pt>
                <c:pt idx="1">
                  <c:v>8.3579205765011322E-2</c:v>
                </c:pt>
                <c:pt idx="2">
                  <c:v>0.47504995939825773</c:v>
                </c:pt>
                <c:pt idx="3">
                  <c:v>1.0865221413991053</c:v>
                </c:pt>
                <c:pt idx="4">
                  <c:v>2.0288903272402168</c:v>
                </c:pt>
                <c:pt idx="5">
                  <c:v>4.130365545295934</c:v>
                </c:pt>
                <c:pt idx="6">
                  <c:v>6.4402161751984917</c:v>
                </c:pt>
                <c:pt idx="7">
                  <c:v>9.2988428311839648</c:v>
                </c:pt>
                <c:pt idx="8">
                  <c:v>11.191413173414379</c:v>
                </c:pt>
                <c:pt idx="9">
                  <c:v>22.698801011394732</c:v>
                </c:pt>
                <c:pt idx="10">
                  <c:v>34.885691725985652</c:v>
                </c:pt>
                <c:pt idx="11">
                  <c:v>47.410081385509464</c:v>
                </c:pt>
                <c:pt idx="12">
                  <c:v>56.875684542624001</c:v>
                </c:pt>
                <c:pt idx="13">
                  <c:v>68.693876960273371</c:v>
                </c:pt>
                <c:pt idx="14">
                  <c:v>83.245267424211931</c:v>
                </c:pt>
                <c:pt idx="15">
                  <c:v>91.739078593421837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9-46B0-8BB7-209BD443D326}"/>
            </c:ext>
          </c:extLst>
        </c:ser>
        <c:ser>
          <c:idx val="5"/>
          <c:order val="5"/>
          <c:tx>
            <c:strRef>
              <c:f>calc!$B$7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calc!$C$7:$R$7</c:f>
              <c:numCache>
                <c:formatCode>General</c:formatCode>
                <c:ptCount val="16"/>
                <c:pt idx="0">
                  <c:v>2.1391289163404985E-2</c:v>
                </c:pt>
                <c:pt idx="1">
                  <c:v>8.6421447862965253E-2</c:v>
                </c:pt>
                <c:pt idx="2">
                  <c:v>0.47457184952074644</c:v>
                </c:pt>
                <c:pt idx="3">
                  <c:v>1.0808007725482238</c:v>
                </c:pt>
                <c:pt idx="4">
                  <c:v>2.0331304482520052</c:v>
                </c:pt>
                <c:pt idx="5">
                  <c:v>4.1149605920216104</c:v>
                </c:pt>
                <c:pt idx="6">
                  <c:v>6.42360408332262</c:v>
                </c:pt>
                <c:pt idx="7">
                  <c:v>9.2809996648952051</c:v>
                </c:pt>
                <c:pt idx="8">
                  <c:v>11.189470736307957</c:v>
                </c:pt>
                <c:pt idx="9">
                  <c:v>22.701085266817771</c:v>
                </c:pt>
                <c:pt idx="10">
                  <c:v>34.893221961106818</c:v>
                </c:pt>
                <c:pt idx="11">
                  <c:v>47.40747309814347</c:v>
                </c:pt>
                <c:pt idx="12">
                  <c:v>56.863148591983936</c:v>
                </c:pt>
                <c:pt idx="13">
                  <c:v>68.694051184991324</c:v>
                </c:pt>
                <c:pt idx="14">
                  <c:v>83.242505233133485</c:v>
                </c:pt>
                <c:pt idx="15">
                  <c:v>91.698267534400372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9-46B0-8BB7-209BD443D326}"/>
            </c:ext>
          </c:extLst>
        </c:ser>
        <c:ser>
          <c:idx val="6"/>
          <c:order val="6"/>
          <c:tx>
            <c:strRef>
              <c:f>calc!$B$8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calc!$C$8:$R$8</c:f>
              <c:numCache>
                <c:formatCode>General</c:formatCode>
                <c:ptCount val="16"/>
                <c:pt idx="0">
                  <c:v>0.14884610148473193</c:v>
                </c:pt>
                <c:pt idx="1">
                  <c:v>0.74485728196008494</c:v>
                </c:pt>
                <c:pt idx="2">
                  <c:v>0.96931343868297615</c:v>
                </c:pt>
                <c:pt idx="3">
                  <c:v>2.9177810295562714</c:v>
                </c:pt>
                <c:pt idx="4">
                  <c:v>7.8949687142256817</c:v>
                </c:pt>
                <c:pt idx="5">
                  <c:v>12.359908206109452</c:v>
                </c:pt>
                <c:pt idx="6">
                  <c:v>18.648071519210117</c:v>
                </c:pt>
                <c:pt idx="7">
                  <c:v>23.230520933143922</c:v>
                </c:pt>
                <c:pt idx="8">
                  <c:v>27.70396609852483</c:v>
                </c:pt>
                <c:pt idx="9">
                  <c:v>56.084368360503319</c:v>
                </c:pt>
                <c:pt idx="10">
                  <c:v>82.914630904713718</c:v>
                </c:pt>
                <c:pt idx="11">
                  <c:v>105.80196894708244</c:v>
                </c:pt>
                <c:pt idx="12">
                  <c:v>131.29620452973842</c:v>
                </c:pt>
                <c:pt idx="13">
                  <c:v>160.6876967382787</c:v>
                </c:pt>
                <c:pt idx="14">
                  <c:v>179.28306213606328</c:v>
                </c:pt>
                <c:pt idx="15">
                  <c:v>210.39290739744851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C9-46B0-8BB7-209BD443D326}"/>
            </c:ext>
          </c:extLst>
        </c:ser>
        <c:ser>
          <c:idx val="7"/>
          <c:order val="7"/>
          <c:tx>
            <c:strRef>
              <c:f>calc!$B$9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calc!$C$9:$R$9</c:f>
              <c:numCache>
                <c:formatCode>General</c:formatCode>
                <c:ptCount val="16"/>
                <c:pt idx="0">
                  <c:v>0.17860172775492997</c:v>
                </c:pt>
                <c:pt idx="1">
                  <c:v>1.418884226049562</c:v>
                </c:pt>
                <c:pt idx="2">
                  <c:v>1.584571540917143</c:v>
                </c:pt>
                <c:pt idx="3">
                  <c:v>3.7960499259757157</c:v>
                </c:pt>
                <c:pt idx="4">
                  <c:v>6.418842230855792</c:v>
                </c:pt>
                <c:pt idx="5">
                  <c:v>13.152785718511462</c:v>
                </c:pt>
                <c:pt idx="6">
                  <c:v>18.830972488335444</c:v>
                </c:pt>
                <c:pt idx="7">
                  <c:v>27.325197339350609</c:v>
                </c:pt>
                <c:pt idx="8">
                  <c:v>30.116231995217465</c:v>
                </c:pt>
                <c:pt idx="9">
                  <c:v>62.099624240210701</c:v>
                </c:pt>
                <c:pt idx="10">
                  <c:v>90.597789634608048</c:v>
                </c:pt>
                <c:pt idx="11">
                  <c:v>120.88133079415741</c:v>
                </c:pt>
                <c:pt idx="12">
                  <c:v>147.95710092245275</c:v>
                </c:pt>
                <c:pt idx="13">
                  <c:v>179.00672748227939</c:v>
                </c:pt>
                <c:pt idx="14">
                  <c:v>201.36285090487962</c:v>
                </c:pt>
                <c:pt idx="15">
                  <c:v>230.84449553498479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C9-46B0-8BB7-209BD443D326}"/>
            </c:ext>
          </c:extLst>
        </c:ser>
        <c:ser>
          <c:idx val="8"/>
          <c:order val="8"/>
          <c:tx>
            <c:strRef>
              <c:f>calc!$B$10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calc!$C$10:$R$10</c:f>
              <c:numCache>
                <c:formatCode>General</c:formatCode>
                <c:ptCount val="16"/>
                <c:pt idx="0">
                  <c:v>0.15486688576485622</c:v>
                </c:pt>
                <c:pt idx="1">
                  <c:v>0.57557295503511208</c:v>
                </c:pt>
                <c:pt idx="2">
                  <c:v>1.6421069460443671</c:v>
                </c:pt>
                <c:pt idx="3">
                  <c:v>4.1027780407414012</c:v>
                </c:pt>
                <c:pt idx="4">
                  <c:v>7.067624128749574</c:v>
                </c:pt>
                <c:pt idx="5">
                  <c:v>11.846249161289419</c:v>
                </c:pt>
                <c:pt idx="6">
                  <c:v>16.896779138808178</c:v>
                </c:pt>
                <c:pt idx="7">
                  <c:v>20.938091250270126</c:v>
                </c:pt>
                <c:pt idx="8">
                  <c:v>25.464263843394672</c:v>
                </c:pt>
                <c:pt idx="9">
                  <c:v>50.057183532452335</c:v>
                </c:pt>
                <c:pt idx="10">
                  <c:v>71.788539715832684</c:v>
                </c:pt>
                <c:pt idx="11">
                  <c:v>92.706063315048752</c:v>
                </c:pt>
                <c:pt idx="12">
                  <c:v>115.94409440578814</c:v>
                </c:pt>
                <c:pt idx="13">
                  <c:v>147.34243075683193</c:v>
                </c:pt>
                <c:pt idx="14">
                  <c:v>163.55623042477714</c:v>
                </c:pt>
                <c:pt idx="15">
                  <c:v>198.99577746708312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C9-46B0-8BB7-209BD443D326}"/>
            </c:ext>
          </c:extLst>
        </c:ser>
        <c:ser>
          <c:idx val="9"/>
          <c:order val="9"/>
          <c:tx>
            <c:strRef>
              <c:f>calc!$B$11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calc!$C$11:$R$11</c:f>
              <c:numCache>
                <c:formatCode>General</c:formatCode>
                <c:ptCount val="16"/>
                <c:pt idx="0">
                  <c:v>0.11064711411881063</c:v>
                </c:pt>
                <c:pt idx="1">
                  <c:v>0.49114953312788517</c:v>
                </c:pt>
                <c:pt idx="2">
                  <c:v>1.7619981025246294</c:v>
                </c:pt>
                <c:pt idx="3">
                  <c:v>4.3093805192163845</c:v>
                </c:pt>
                <c:pt idx="4">
                  <c:v>7.7383985525911312</c:v>
                </c:pt>
                <c:pt idx="5">
                  <c:v>11.093363757235263</c:v>
                </c:pt>
                <c:pt idx="6">
                  <c:v>17.923219902882227</c:v>
                </c:pt>
                <c:pt idx="7">
                  <c:v>21.401971463231238</c:v>
                </c:pt>
                <c:pt idx="8">
                  <c:v>25.399907534459548</c:v>
                </c:pt>
                <c:pt idx="9">
                  <c:v>54.123008357359254</c:v>
                </c:pt>
                <c:pt idx="10">
                  <c:v>86.638878115547669</c:v>
                </c:pt>
                <c:pt idx="11">
                  <c:v>112.3382520357829</c:v>
                </c:pt>
                <c:pt idx="12">
                  <c:v>138.05341470373537</c:v>
                </c:pt>
                <c:pt idx="13">
                  <c:v>165.44878275815933</c:v>
                </c:pt>
                <c:pt idx="14">
                  <c:v>186.91229770667573</c:v>
                </c:pt>
                <c:pt idx="15">
                  <c:v>217.89959245659097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9-46B0-8BB7-209BD443D326}"/>
            </c:ext>
          </c:extLst>
        </c:ser>
        <c:ser>
          <c:idx val="10"/>
          <c:order val="10"/>
          <c:tx>
            <c:strRef>
              <c:f>calc!$B$12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calc!$C$12:$R$12</c:f>
              <c:numCache>
                <c:formatCode>General</c:formatCode>
                <c:ptCount val="16"/>
                <c:pt idx="0">
                  <c:v>0.11577986325074689</c:v>
                </c:pt>
                <c:pt idx="1">
                  <c:v>0.56422209329995676</c:v>
                </c:pt>
                <c:pt idx="2">
                  <c:v>1.7151835052567042</c:v>
                </c:pt>
                <c:pt idx="3">
                  <c:v>4.8632587797546645</c:v>
                </c:pt>
                <c:pt idx="4">
                  <c:v>7.4595319535524549</c:v>
                </c:pt>
                <c:pt idx="5">
                  <c:v>10.850617437866003</c:v>
                </c:pt>
                <c:pt idx="6">
                  <c:v>17.954875958790144</c:v>
                </c:pt>
                <c:pt idx="7">
                  <c:v>21.687288059479584</c:v>
                </c:pt>
                <c:pt idx="8">
                  <c:v>25.968196182650168</c:v>
                </c:pt>
                <c:pt idx="9">
                  <c:v>55.866515210310482</c:v>
                </c:pt>
                <c:pt idx="10">
                  <c:v>90.619710431421026</c:v>
                </c:pt>
                <c:pt idx="11">
                  <c:v>116.55254272223367</c:v>
                </c:pt>
                <c:pt idx="12">
                  <c:v>147.90960166597924</c:v>
                </c:pt>
                <c:pt idx="13">
                  <c:v>182.0047653692217</c:v>
                </c:pt>
                <c:pt idx="14">
                  <c:v>207.9119641955283</c:v>
                </c:pt>
                <c:pt idx="15">
                  <c:v>242.57631059076704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C9-46B0-8BB7-209BD443D326}"/>
            </c:ext>
          </c:extLst>
        </c:ser>
        <c:ser>
          <c:idx val="11"/>
          <c:order val="11"/>
          <c:tx>
            <c:strRef>
              <c:f>calc!$B$13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calc!$C$13:$R$13</c:f>
              <c:numCache>
                <c:formatCode>General</c:formatCode>
                <c:ptCount val="16"/>
                <c:pt idx="0">
                  <c:v>0.15046159508782275</c:v>
                </c:pt>
                <c:pt idx="1">
                  <c:v>0.57117633615348318</c:v>
                </c:pt>
                <c:pt idx="2">
                  <c:v>1.7567150736098598</c:v>
                </c:pt>
                <c:pt idx="3">
                  <c:v>4.7064406986937346</c:v>
                </c:pt>
                <c:pt idx="4">
                  <c:v>7.9496033338129761</c:v>
                </c:pt>
                <c:pt idx="5">
                  <c:v>11.325074181127411</c:v>
                </c:pt>
                <c:pt idx="6">
                  <c:v>18.229833896290181</c:v>
                </c:pt>
                <c:pt idx="7">
                  <c:v>22.37722463239977</c:v>
                </c:pt>
                <c:pt idx="8">
                  <c:v>26.141668438641751</c:v>
                </c:pt>
                <c:pt idx="9">
                  <c:v>56.625017342079865</c:v>
                </c:pt>
                <c:pt idx="10">
                  <c:v>91.159983254328807</c:v>
                </c:pt>
                <c:pt idx="11">
                  <c:v>117.42890668152036</c:v>
                </c:pt>
                <c:pt idx="12">
                  <c:v>149.50984521784997</c:v>
                </c:pt>
                <c:pt idx="13">
                  <c:v>182.95385151347841</c:v>
                </c:pt>
                <c:pt idx="14">
                  <c:v>209.05381190213112</c:v>
                </c:pt>
                <c:pt idx="15">
                  <c:v>243.02796824168081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C9-46B0-8BB7-209BD443D326}"/>
            </c:ext>
          </c:extLst>
        </c:ser>
        <c:ser>
          <c:idx val="12"/>
          <c:order val="12"/>
          <c:tx>
            <c:strRef>
              <c:f>calc!$B$14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calc!$C$14:$R$14</c:f>
              <c:numCache>
                <c:formatCode>General</c:formatCode>
                <c:ptCount val="16"/>
                <c:pt idx="0">
                  <c:v>0.1721854031405497</c:v>
                </c:pt>
                <c:pt idx="1">
                  <c:v>0.43796035280764395</c:v>
                </c:pt>
                <c:pt idx="2">
                  <c:v>1.6423719403649244</c:v>
                </c:pt>
                <c:pt idx="3">
                  <c:v>3.9595170498847216</c:v>
                </c:pt>
                <c:pt idx="4">
                  <c:v>8.1690729720156732</c:v>
                </c:pt>
                <c:pt idx="5">
                  <c:v>11.971118709268179</c:v>
                </c:pt>
                <c:pt idx="6">
                  <c:v>18.184042405968093</c:v>
                </c:pt>
                <c:pt idx="7">
                  <c:v>22.184277060979333</c:v>
                </c:pt>
                <c:pt idx="8">
                  <c:v>26.494902621231848</c:v>
                </c:pt>
                <c:pt idx="9">
                  <c:v>52.800960455822199</c:v>
                </c:pt>
                <c:pt idx="10">
                  <c:v>76.940901557191609</c:v>
                </c:pt>
                <c:pt idx="11">
                  <c:v>99.171240420277172</c:v>
                </c:pt>
                <c:pt idx="12">
                  <c:v>124.39813566305773</c:v>
                </c:pt>
                <c:pt idx="13">
                  <c:v>154.88416350693862</c:v>
                </c:pt>
                <c:pt idx="14">
                  <c:v>173.92298781092106</c:v>
                </c:pt>
                <c:pt idx="15">
                  <c:v>208.6690481216188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C9-46B0-8BB7-209BD443D326}"/>
            </c:ext>
          </c:extLst>
        </c:ser>
        <c:ser>
          <c:idx val="13"/>
          <c:order val="13"/>
          <c:tx>
            <c:strRef>
              <c:f>calc!$B$15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calc!$C$15:$R$15</c:f>
              <c:numCache>
                <c:formatCode>General</c:formatCode>
                <c:ptCount val="16"/>
                <c:pt idx="0">
                  <c:v>0.10974258763318753</c:v>
                </c:pt>
                <c:pt idx="1">
                  <c:v>0.59804459594936443</c:v>
                </c:pt>
                <c:pt idx="2">
                  <c:v>1.6372124867172908</c:v>
                </c:pt>
                <c:pt idx="3">
                  <c:v>4.343383472914895</c:v>
                </c:pt>
                <c:pt idx="4">
                  <c:v>7.7420400357043135</c:v>
                </c:pt>
                <c:pt idx="5">
                  <c:v>11.206760788745306</c:v>
                </c:pt>
                <c:pt idx="6">
                  <c:v>16.526000382350457</c:v>
                </c:pt>
                <c:pt idx="7">
                  <c:v>20.332874372207105</c:v>
                </c:pt>
                <c:pt idx="8">
                  <c:v>23.880728389875987</c:v>
                </c:pt>
                <c:pt idx="9">
                  <c:v>47.013353024380521</c:v>
                </c:pt>
                <c:pt idx="10">
                  <c:v>68.818643825513675</c:v>
                </c:pt>
                <c:pt idx="11">
                  <c:v>91.10763241368646</c:v>
                </c:pt>
                <c:pt idx="12">
                  <c:v>119.08831793172035</c:v>
                </c:pt>
                <c:pt idx="13">
                  <c:v>158.79092760630016</c:v>
                </c:pt>
                <c:pt idx="14">
                  <c:v>179.0455380947711</c:v>
                </c:pt>
                <c:pt idx="15">
                  <c:v>220.93617960315882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C9-46B0-8BB7-209BD443D326}"/>
            </c:ext>
          </c:extLst>
        </c:ser>
        <c:ser>
          <c:idx val="14"/>
          <c:order val="14"/>
          <c:tx>
            <c:strRef>
              <c:f>calc!$B$16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calc!$C$16:$R$16</c:f>
              <c:numCache>
                <c:formatCode>General</c:formatCode>
                <c:ptCount val="16"/>
                <c:pt idx="0">
                  <c:v>0.12781437124046421</c:v>
                </c:pt>
                <c:pt idx="1">
                  <c:v>2.0608751634300146</c:v>
                </c:pt>
                <c:pt idx="2">
                  <c:v>1.5255869479867994</c:v>
                </c:pt>
                <c:pt idx="3">
                  <c:v>4.1760987061149972</c:v>
                </c:pt>
                <c:pt idx="4">
                  <c:v>7.8711964251140314</c:v>
                </c:pt>
                <c:pt idx="5">
                  <c:v>11.149486344515784</c:v>
                </c:pt>
                <c:pt idx="6">
                  <c:v>16.865160836963206</c:v>
                </c:pt>
                <c:pt idx="7">
                  <c:v>20.672988169879453</c:v>
                </c:pt>
                <c:pt idx="8">
                  <c:v>24.185391230406101</c:v>
                </c:pt>
                <c:pt idx="9">
                  <c:v>48.940668111313116</c:v>
                </c:pt>
                <c:pt idx="10">
                  <c:v>75.014511968425694</c:v>
                </c:pt>
                <c:pt idx="11">
                  <c:v>108.50981119752673</c:v>
                </c:pt>
                <c:pt idx="12">
                  <c:v>141.62319032834367</c:v>
                </c:pt>
                <c:pt idx="13">
                  <c:v>181.80892265323223</c:v>
                </c:pt>
                <c:pt idx="14">
                  <c:v>209.12247915735526</c:v>
                </c:pt>
                <c:pt idx="15">
                  <c:v>244.89201388009437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C9-46B0-8BB7-209BD443D326}"/>
            </c:ext>
          </c:extLst>
        </c:ser>
        <c:ser>
          <c:idx val="15"/>
          <c:order val="15"/>
          <c:tx>
            <c:strRef>
              <c:f>calc!$B$17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calc!$C$17:$R$17</c:f>
              <c:numCache>
                <c:formatCode>General</c:formatCode>
                <c:ptCount val="16"/>
                <c:pt idx="0">
                  <c:v>0.11670958774293934</c:v>
                </c:pt>
                <c:pt idx="1">
                  <c:v>0.62718695356981624</c:v>
                </c:pt>
                <c:pt idx="2">
                  <c:v>1.7360112695183409</c:v>
                </c:pt>
                <c:pt idx="3">
                  <c:v>4.0933424361377471</c:v>
                </c:pt>
                <c:pt idx="4">
                  <c:v>7.5077538959794392</c:v>
                </c:pt>
                <c:pt idx="5">
                  <c:v>11.191410827817531</c:v>
                </c:pt>
                <c:pt idx="6">
                  <c:v>17.062154647269459</c:v>
                </c:pt>
                <c:pt idx="7">
                  <c:v>20.64529186046952</c:v>
                </c:pt>
                <c:pt idx="8">
                  <c:v>24.662151700496576</c:v>
                </c:pt>
                <c:pt idx="9">
                  <c:v>49.833049474136033</c:v>
                </c:pt>
                <c:pt idx="10">
                  <c:v>77.889731063879935</c:v>
                </c:pt>
                <c:pt idx="11">
                  <c:v>111.38345638431011</c:v>
                </c:pt>
                <c:pt idx="12">
                  <c:v>144.42176521964367</c:v>
                </c:pt>
                <c:pt idx="13">
                  <c:v>182.01550380162394</c:v>
                </c:pt>
                <c:pt idx="14">
                  <c:v>207.72543224512842</c:v>
                </c:pt>
                <c:pt idx="15">
                  <c:v>240.29958298369462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8C9-46B0-8BB7-209BD443D326}"/>
            </c:ext>
          </c:extLst>
        </c:ser>
        <c:ser>
          <c:idx val="16"/>
          <c:order val="16"/>
          <c:tx>
            <c:strRef>
              <c:f>calc!$B$18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calc!$C$18:$R$18</c:f>
              <c:numCache>
                <c:formatCode>General</c:formatCode>
                <c:ptCount val="16"/>
                <c:pt idx="0">
                  <c:v>0.14455099345144107</c:v>
                </c:pt>
                <c:pt idx="1">
                  <c:v>0.78746851434916332</c:v>
                </c:pt>
                <c:pt idx="2">
                  <c:v>1.5981077817305329</c:v>
                </c:pt>
                <c:pt idx="3">
                  <c:v>2.8773027821711277</c:v>
                </c:pt>
                <c:pt idx="4">
                  <c:v>4.1160113737057271</c:v>
                </c:pt>
                <c:pt idx="5">
                  <c:v>7.6412465569970296</c:v>
                </c:pt>
                <c:pt idx="6">
                  <c:v>11.261398039630294</c:v>
                </c:pt>
                <c:pt idx="7">
                  <c:v>14.852490003201083</c:v>
                </c:pt>
                <c:pt idx="8">
                  <c:v>17.848668563170826</c:v>
                </c:pt>
                <c:pt idx="9">
                  <c:v>39.578560789559063</c:v>
                </c:pt>
                <c:pt idx="10">
                  <c:v>66.603812919001371</c:v>
                </c:pt>
                <c:pt idx="11">
                  <c:v>95.42478382436461</c:v>
                </c:pt>
                <c:pt idx="12">
                  <c:v>119.65096566792859</c:v>
                </c:pt>
                <c:pt idx="13">
                  <c:v>144.88082065988803</c:v>
                </c:pt>
                <c:pt idx="14">
                  <c:v>171.90854610994813</c:v>
                </c:pt>
                <c:pt idx="15">
                  <c:v>240.98844897982804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C9-46B0-8BB7-209BD443D326}"/>
            </c:ext>
          </c:extLst>
        </c:ser>
        <c:ser>
          <c:idx val="17"/>
          <c:order val="17"/>
          <c:tx>
            <c:strRef>
              <c:f>calc!$B$19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calc!$C$19:$R$19</c:f>
              <c:numCache>
                <c:formatCode>General</c:formatCode>
                <c:ptCount val="16"/>
                <c:pt idx="0">
                  <c:v>0.16160634932206025</c:v>
                </c:pt>
                <c:pt idx="1">
                  <c:v>0.90872341244041532</c:v>
                </c:pt>
                <c:pt idx="2">
                  <c:v>1.8922675004858978</c:v>
                </c:pt>
                <c:pt idx="3">
                  <c:v>3.4552595223030353</c:v>
                </c:pt>
                <c:pt idx="4">
                  <c:v>5.6532634043736163</c:v>
                </c:pt>
                <c:pt idx="5">
                  <c:v>11.144934419537453</c:v>
                </c:pt>
                <c:pt idx="6">
                  <c:v>17.385567521438258</c:v>
                </c:pt>
                <c:pt idx="7">
                  <c:v>20.945641955778626</c:v>
                </c:pt>
                <c:pt idx="8">
                  <c:v>28.427519578398243</c:v>
                </c:pt>
                <c:pt idx="9">
                  <c:v>59.663887713978525</c:v>
                </c:pt>
                <c:pt idx="10">
                  <c:v>89.006590558499397</c:v>
                </c:pt>
                <c:pt idx="11">
                  <c:v>125.1069816106229</c:v>
                </c:pt>
                <c:pt idx="12">
                  <c:v>146.2278152252016</c:v>
                </c:pt>
                <c:pt idx="13">
                  <c:v>176.36608467573515</c:v>
                </c:pt>
                <c:pt idx="14">
                  <c:v>198.44263951677294</c:v>
                </c:pt>
                <c:pt idx="15">
                  <c:v>254.19169881164487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8C9-46B0-8BB7-209BD443D326}"/>
            </c:ext>
          </c:extLst>
        </c:ser>
        <c:ser>
          <c:idx val="18"/>
          <c:order val="18"/>
          <c:tx>
            <c:strRef>
              <c:f>calc!$B$20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calc!$C$20:$R$20</c:f>
              <c:numCache>
                <c:formatCode>General</c:formatCode>
                <c:ptCount val="16"/>
                <c:pt idx="0">
                  <c:v>0.16812952829483804</c:v>
                </c:pt>
                <c:pt idx="1">
                  <c:v>0.84805594564875475</c:v>
                </c:pt>
                <c:pt idx="2">
                  <c:v>1.7274163514342864</c:v>
                </c:pt>
                <c:pt idx="3">
                  <c:v>4.4273648484986428</c:v>
                </c:pt>
                <c:pt idx="4">
                  <c:v>5.7061598284437913</c:v>
                </c:pt>
                <c:pt idx="5">
                  <c:v>9.3574430084546378</c:v>
                </c:pt>
                <c:pt idx="6">
                  <c:v>13.629894016193068</c:v>
                </c:pt>
                <c:pt idx="7">
                  <c:v>17.758004824634941</c:v>
                </c:pt>
                <c:pt idx="8">
                  <c:v>22.089619080051001</c:v>
                </c:pt>
                <c:pt idx="9">
                  <c:v>50.982083099731881</c:v>
                </c:pt>
                <c:pt idx="10">
                  <c:v>84.86951940712764</c:v>
                </c:pt>
                <c:pt idx="11">
                  <c:v>118.15057249492213</c:v>
                </c:pt>
                <c:pt idx="12">
                  <c:v>142.95913252828069</c:v>
                </c:pt>
                <c:pt idx="13">
                  <c:v>167.19314302282029</c:v>
                </c:pt>
                <c:pt idx="14">
                  <c:v>192.59172591675483</c:v>
                </c:pt>
                <c:pt idx="15">
                  <c:v>246.49100201589476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8C9-46B0-8BB7-209BD443D326}"/>
            </c:ext>
          </c:extLst>
        </c:ser>
        <c:ser>
          <c:idx val="19"/>
          <c:order val="19"/>
          <c:tx>
            <c:strRef>
              <c:f>calc!$B$21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calc!$C$21:$R$21</c:f>
              <c:numCache>
                <c:formatCode>General</c:formatCode>
                <c:ptCount val="16"/>
                <c:pt idx="0">
                  <c:v>0.17582257169232435</c:v>
                </c:pt>
                <c:pt idx="1">
                  <c:v>0.76688257043558461</c:v>
                </c:pt>
                <c:pt idx="2">
                  <c:v>1.4433730135805114</c:v>
                </c:pt>
                <c:pt idx="3">
                  <c:v>3.587044664880827</c:v>
                </c:pt>
                <c:pt idx="4">
                  <c:v>4.4564636079812665</c:v>
                </c:pt>
                <c:pt idx="5">
                  <c:v>8.2548013857940763</c:v>
                </c:pt>
                <c:pt idx="6">
                  <c:v>12.826349584085511</c:v>
                </c:pt>
                <c:pt idx="7">
                  <c:v>17.632388960237659</c:v>
                </c:pt>
                <c:pt idx="8">
                  <c:v>22.506931806782195</c:v>
                </c:pt>
                <c:pt idx="9">
                  <c:v>50.916010910284527</c:v>
                </c:pt>
                <c:pt idx="10">
                  <c:v>86.206408517267263</c:v>
                </c:pt>
                <c:pt idx="11">
                  <c:v>118.35412740419342</c:v>
                </c:pt>
                <c:pt idx="12">
                  <c:v>144.75688929562324</c:v>
                </c:pt>
                <c:pt idx="13">
                  <c:v>172.33578865292611</c:v>
                </c:pt>
                <c:pt idx="14">
                  <c:v>199.79029950673885</c:v>
                </c:pt>
                <c:pt idx="15">
                  <c:v>252.06615030131903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8C9-46B0-8BB7-209BD443D326}"/>
            </c:ext>
          </c:extLst>
        </c:ser>
        <c:ser>
          <c:idx val="20"/>
          <c:order val="20"/>
          <c:tx>
            <c:strRef>
              <c:f>calc!$B$22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calc!$C$22:$R$22</c:f>
              <c:numCache>
                <c:formatCode>General</c:formatCode>
                <c:ptCount val="16"/>
                <c:pt idx="0">
                  <c:v>0.23781041253715535</c:v>
                </c:pt>
                <c:pt idx="1">
                  <c:v>1.0767588335199616</c:v>
                </c:pt>
                <c:pt idx="2">
                  <c:v>2.7682601171009429</c:v>
                </c:pt>
                <c:pt idx="3">
                  <c:v>7.3429599839751516</c:v>
                </c:pt>
                <c:pt idx="4">
                  <c:v>11.776436222750615</c:v>
                </c:pt>
                <c:pt idx="5">
                  <c:v>24.766773885108229</c:v>
                </c:pt>
                <c:pt idx="6">
                  <c:v>34.161148052975385</c:v>
                </c:pt>
                <c:pt idx="7">
                  <c:v>45.310677268705341</c:v>
                </c:pt>
                <c:pt idx="8">
                  <c:v>54.519910182725106</c:v>
                </c:pt>
                <c:pt idx="9">
                  <c:v>106.71442986504891</c:v>
                </c:pt>
                <c:pt idx="10">
                  <c:v>158.00784427581044</c:v>
                </c:pt>
                <c:pt idx="11">
                  <c:v>208.75096200322548</c:v>
                </c:pt>
                <c:pt idx="12">
                  <c:v>259.14685696528471</c:v>
                </c:pt>
                <c:pt idx="13">
                  <c:v>306.95945418164314</c:v>
                </c:pt>
                <c:pt idx="14">
                  <c:v>353.59172363269562</c:v>
                </c:pt>
                <c:pt idx="15">
                  <c:v>415.7062965193785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C9-46B0-8BB7-209BD443D326}"/>
            </c:ext>
          </c:extLst>
        </c:ser>
        <c:ser>
          <c:idx val="21"/>
          <c:order val="21"/>
          <c:tx>
            <c:strRef>
              <c:f>calc!$B$23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calc!$C$23:$R$23</c:f>
              <c:numCache>
                <c:formatCode>General</c:formatCode>
                <c:ptCount val="16"/>
                <c:pt idx="0">
                  <c:v>0.33003566335873058</c:v>
                </c:pt>
                <c:pt idx="1">
                  <c:v>0.84021953297500218</c:v>
                </c:pt>
                <c:pt idx="2">
                  <c:v>1.6774723474426438</c:v>
                </c:pt>
                <c:pt idx="3">
                  <c:v>3.0343471598622345</c:v>
                </c:pt>
                <c:pt idx="4">
                  <c:v>4.6855450086720527</c:v>
                </c:pt>
                <c:pt idx="5">
                  <c:v>9.4640708099084083</c:v>
                </c:pt>
                <c:pt idx="6">
                  <c:v>12.765098283921715</c:v>
                </c:pt>
                <c:pt idx="7">
                  <c:v>16.391121907774099</c:v>
                </c:pt>
                <c:pt idx="8">
                  <c:v>20.79798402868121</c:v>
                </c:pt>
                <c:pt idx="9">
                  <c:v>46.147307042731967</c:v>
                </c:pt>
                <c:pt idx="10">
                  <c:v>62.393908221444399</c:v>
                </c:pt>
                <c:pt idx="11">
                  <c:v>81.629217172824838</c:v>
                </c:pt>
                <c:pt idx="12">
                  <c:v>103.2536115943964</c:v>
                </c:pt>
                <c:pt idx="13">
                  <c:v>118.61150955826072</c:v>
                </c:pt>
                <c:pt idx="14">
                  <c:v>141.41128222061067</c:v>
                </c:pt>
                <c:pt idx="15">
                  <c:v>177.93152484157633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C9-46B0-8BB7-209BD443D326}"/>
            </c:ext>
          </c:extLst>
        </c:ser>
        <c:ser>
          <c:idx val="22"/>
          <c:order val="22"/>
          <c:tx>
            <c:strRef>
              <c:f>calc!$B$24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calc!$C$24:$R$24</c:f>
              <c:numCache>
                <c:formatCode>General</c:formatCode>
                <c:ptCount val="16"/>
                <c:pt idx="0">
                  <c:v>0.31701541537427985</c:v>
                </c:pt>
                <c:pt idx="1">
                  <c:v>0.82507460259273413</c:v>
                </c:pt>
                <c:pt idx="2">
                  <c:v>1.7838629206990597</c:v>
                </c:pt>
                <c:pt idx="3">
                  <c:v>3.0984122551821316</c:v>
                </c:pt>
                <c:pt idx="4">
                  <c:v>4.6472187871324726</c:v>
                </c:pt>
                <c:pt idx="5">
                  <c:v>9.7013935507543128</c:v>
                </c:pt>
                <c:pt idx="6">
                  <c:v>12.985773595781414</c:v>
                </c:pt>
                <c:pt idx="7">
                  <c:v>16.587139107585141</c:v>
                </c:pt>
                <c:pt idx="8">
                  <c:v>20.536835242815947</c:v>
                </c:pt>
                <c:pt idx="9">
                  <c:v>46.484463124684673</c:v>
                </c:pt>
                <c:pt idx="10">
                  <c:v>64.477718150721188</c:v>
                </c:pt>
                <c:pt idx="11">
                  <c:v>84.462674026097275</c:v>
                </c:pt>
                <c:pt idx="12">
                  <c:v>106.90625105597715</c:v>
                </c:pt>
                <c:pt idx="13">
                  <c:v>124.27356731124389</c:v>
                </c:pt>
                <c:pt idx="14">
                  <c:v>149.10022567355222</c:v>
                </c:pt>
                <c:pt idx="15">
                  <c:v>185.10714255420859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C9-46B0-8BB7-209BD443D326}"/>
            </c:ext>
          </c:extLst>
        </c:ser>
        <c:ser>
          <c:idx val="23"/>
          <c:order val="23"/>
          <c:tx>
            <c:strRef>
              <c:f>calc!$B$25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calc!$C$25:$R$25</c:f>
              <c:numCache>
                <c:formatCode>General</c:formatCode>
                <c:ptCount val="16"/>
                <c:pt idx="0">
                  <c:v>0.28215789178695982</c:v>
                </c:pt>
                <c:pt idx="1">
                  <c:v>0.85616628635583769</c:v>
                </c:pt>
                <c:pt idx="2">
                  <c:v>1.49900746442224</c:v>
                </c:pt>
                <c:pt idx="3">
                  <c:v>3.0625511996050769</c:v>
                </c:pt>
                <c:pt idx="4">
                  <c:v>4.7080883764732846</c:v>
                </c:pt>
                <c:pt idx="5">
                  <c:v>9.704678108785334</c:v>
                </c:pt>
                <c:pt idx="6">
                  <c:v>13.221772499782052</c:v>
                </c:pt>
                <c:pt idx="7">
                  <c:v>16.419973906745458</c:v>
                </c:pt>
                <c:pt idx="8">
                  <c:v>20.987906502246211</c:v>
                </c:pt>
                <c:pt idx="9">
                  <c:v>46.846910661929932</c:v>
                </c:pt>
                <c:pt idx="10">
                  <c:v>65.012292018673719</c:v>
                </c:pt>
                <c:pt idx="11">
                  <c:v>85.620979754114387</c:v>
                </c:pt>
                <c:pt idx="12">
                  <c:v>107.95837839027564</c:v>
                </c:pt>
                <c:pt idx="13">
                  <c:v>125.35666767261527</c:v>
                </c:pt>
                <c:pt idx="14">
                  <c:v>149.9761291594024</c:v>
                </c:pt>
                <c:pt idx="15">
                  <c:v>186.26424222075829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C9-46B0-8BB7-209BD443D326}"/>
            </c:ext>
          </c:extLst>
        </c:ser>
        <c:ser>
          <c:idx val="24"/>
          <c:order val="24"/>
          <c:tx>
            <c:strRef>
              <c:f>calc!$B$26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calc!$C$26:$R$26</c:f>
              <c:numCache>
                <c:formatCode>General</c:formatCode>
                <c:ptCount val="16"/>
                <c:pt idx="0">
                  <c:v>0.27480166891146374</c:v>
                </c:pt>
                <c:pt idx="1">
                  <c:v>0.96553202619428258</c:v>
                </c:pt>
                <c:pt idx="2">
                  <c:v>1.8023584462685185</c:v>
                </c:pt>
                <c:pt idx="3">
                  <c:v>2.9532272711290473</c:v>
                </c:pt>
                <c:pt idx="4">
                  <c:v>4.7452954933196807</c:v>
                </c:pt>
                <c:pt idx="5">
                  <c:v>9.9310409828347126</c:v>
                </c:pt>
                <c:pt idx="6">
                  <c:v>13.268982206017673</c:v>
                </c:pt>
                <c:pt idx="7">
                  <c:v>16.728772682652178</c:v>
                </c:pt>
                <c:pt idx="8">
                  <c:v>21.317950114279789</c:v>
                </c:pt>
                <c:pt idx="9">
                  <c:v>47.231436391591842</c:v>
                </c:pt>
                <c:pt idx="10">
                  <c:v>64.669659712766332</c:v>
                </c:pt>
                <c:pt idx="11">
                  <c:v>85.533716005900018</c:v>
                </c:pt>
                <c:pt idx="12">
                  <c:v>108.3905074210418</c:v>
                </c:pt>
                <c:pt idx="13">
                  <c:v>126.93513870797858</c:v>
                </c:pt>
                <c:pt idx="14">
                  <c:v>150.59679821411524</c:v>
                </c:pt>
                <c:pt idx="15">
                  <c:v>186.76592421013243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C9-46B0-8BB7-209BD443D326}"/>
            </c:ext>
          </c:extLst>
        </c:ser>
        <c:ser>
          <c:idx val="25"/>
          <c:order val="25"/>
          <c:tx>
            <c:strRef>
              <c:f>calc!$B$27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calc!$C$27:$R$27</c:f>
              <c:numCache>
                <c:formatCode>General</c:formatCode>
                <c:ptCount val="16"/>
                <c:pt idx="0">
                  <c:v>0.6791855575329212</c:v>
                </c:pt>
                <c:pt idx="1">
                  <c:v>1.4488857596210387</c:v>
                </c:pt>
                <c:pt idx="2">
                  <c:v>3.0837332073053276</c:v>
                </c:pt>
                <c:pt idx="3">
                  <c:v>5.6994549010973508</c:v>
                </c:pt>
                <c:pt idx="4">
                  <c:v>8.8883141872974996</c:v>
                </c:pt>
                <c:pt idx="5">
                  <c:v>21.405439426209686</c:v>
                </c:pt>
                <c:pt idx="6">
                  <c:v>27.081660915621161</c:v>
                </c:pt>
                <c:pt idx="7">
                  <c:v>33.779927687289927</c:v>
                </c:pt>
                <c:pt idx="8">
                  <c:v>41.746266165079966</c:v>
                </c:pt>
                <c:pt idx="9">
                  <c:v>95.275601606069927</c:v>
                </c:pt>
                <c:pt idx="10">
                  <c:v>114.44013109248972</c:v>
                </c:pt>
                <c:pt idx="11">
                  <c:v>156.09638968292867</c:v>
                </c:pt>
                <c:pt idx="12">
                  <c:v>195.2127504316048</c:v>
                </c:pt>
                <c:pt idx="13">
                  <c:v>216.50429935166639</c:v>
                </c:pt>
                <c:pt idx="14">
                  <c:v>266.56946857915779</c:v>
                </c:pt>
                <c:pt idx="15">
                  <c:v>352.39871598211801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8C9-46B0-8BB7-209BD443D326}"/>
            </c:ext>
          </c:extLst>
        </c:ser>
        <c:ser>
          <c:idx val="26"/>
          <c:order val="26"/>
          <c:tx>
            <c:strRef>
              <c:f>calc!$B$28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calc!$C$28:$R$28</c:f>
              <c:numCache>
                <c:formatCode>General</c:formatCode>
                <c:ptCount val="16"/>
                <c:pt idx="0">
                  <c:v>0.676563067372558</c:v>
                </c:pt>
                <c:pt idx="1">
                  <c:v>1.4660579806595249</c:v>
                </c:pt>
                <c:pt idx="2">
                  <c:v>2.9127644089216536</c:v>
                </c:pt>
                <c:pt idx="3">
                  <c:v>5.7887900367306546</c:v>
                </c:pt>
                <c:pt idx="4">
                  <c:v>8.589226122331187</c:v>
                </c:pt>
                <c:pt idx="5">
                  <c:v>24.204555262757243</c:v>
                </c:pt>
                <c:pt idx="6">
                  <c:v>24.789360897122148</c:v>
                </c:pt>
                <c:pt idx="7">
                  <c:v>30.341292254868478</c:v>
                </c:pt>
                <c:pt idx="8">
                  <c:v>38.992704960890279</c:v>
                </c:pt>
                <c:pt idx="9">
                  <c:v>93.429305897791465</c:v>
                </c:pt>
                <c:pt idx="10">
                  <c:v>110.40536278773068</c:v>
                </c:pt>
                <c:pt idx="11">
                  <c:v>151.00137773387522</c:v>
                </c:pt>
                <c:pt idx="12">
                  <c:v>190.73786123730875</c:v>
                </c:pt>
                <c:pt idx="13">
                  <c:v>223.63057824170798</c:v>
                </c:pt>
                <c:pt idx="14">
                  <c:v>256.31870766808817</c:v>
                </c:pt>
                <c:pt idx="15">
                  <c:v>336.51956231461475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8C9-46B0-8BB7-209BD443D326}"/>
            </c:ext>
          </c:extLst>
        </c:ser>
        <c:ser>
          <c:idx val="27"/>
          <c:order val="27"/>
          <c:tx>
            <c:strRef>
              <c:f>calc!$B$29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calc!$C$29:$R$29</c:f>
              <c:numCache>
                <c:formatCode>General</c:formatCode>
                <c:ptCount val="16"/>
                <c:pt idx="0">
                  <c:v>0.85102678830830347</c:v>
                </c:pt>
                <c:pt idx="1">
                  <c:v>2.1470288661827412</c:v>
                </c:pt>
                <c:pt idx="2">
                  <c:v>7.5099470706138929</c:v>
                </c:pt>
                <c:pt idx="3">
                  <c:v>10.991019629702848</c:v>
                </c:pt>
                <c:pt idx="4">
                  <c:v>17.438219324964702</c:v>
                </c:pt>
                <c:pt idx="5">
                  <c:v>30.760172779160996</c:v>
                </c:pt>
                <c:pt idx="6">
                  <c:v>43.836798161782284</c:v>
                </c:pt>
                <c:pt idx="7">
                  <c:v>64.357710976664606</c:v>
                </c:pt>
                <c:pt idx="8">
                  <c:v>68.744111415708261</c:v>
                </c:pt>
                <c:pt idx="9">
                  <c:v>133.2183978404419</c:v>
                </c:pt>
                <c:pt idx="10">
                  <c:v>205.22866242749805</c:v>
                </c:pt>
                <c:pt idx="11">
                  <c:v>270.52442507235924</c:v>
                </c:pt>
                <c:pt idx="12">
                  <c:v>324.49301719596656</c:v>
                </c:pt>
                <c:pt idx="13">
                  <c:v>386.14274767202323</c:v>
                </c:pt>
                <c:pt idx="14">
                  <c:v>505.90672679838218</c:v>
                </c:pt>
                <c:pt idx="15">
                  <c:v>543.96203025726697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8C9-46B0-8BB7-209BD443D326}"/>
            </c:ext>
          </c:extLst>
        </c:ser>
        <c:ser>
          <c:idx val="28"/>
          <c:order val="28"/>
          <c:tx>
            <c:strRef>
              <c:f>calc!$B$30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calc!$C$30:$R$30</c:f>
              <c:numCache>
                <c:formatCode>General</c:formatCode>
                <c:ptCount val="16"/>
                <c:pt idx="0">
                  <c:v>0.4164524611822748</c:v>
                </c:pt>
                <c:pt idx="1">
                  <c:v>0.93450697974172725</c:v>
                </c:pt>
                <c:pt idx="2">
                  <c:v>2.0536260271113709</c:v>
                </c:pt>
                <c:pt idx="3">
                  <c:v>3.5850152439149681</c:v>
                </c:pt>
                <c:pt idx="4">
                  <c:v>5.135262567284129</c:v>
                </c:pt>
                <c:pt idx="5">
                  <c:v>11.262428405288405</c:v>
                </c:pt>
                <c:pt idx="6">
                  <c:v>14.724781428894165</c:v>
                </c:pt>
                <c:pt idx="7">
                  <c:v>18.964156529345757</c:v>
                </c:pt>
                <c:pt idx="8">
                  <c:v>23.336773612753852</c:v>
                </c:pt>
                <c:pt idx="9">
                  <c:v>52.495557484828645</c:v>
                </c:pt>
                <c:pt idx="10">
                  <c:v>69.522770959147124</c:v>
                </c:pt>
                <c:pt idx="11">
                  <c:v>92.496687011391643</c:v>
                </c:pt>
                <c:pt idx="12">
                  <c:v>115.93850944487167</c:v>
                </c:pt>
                <c:pt idx="13">
                  <c:v>133.07554707027538</c:v>
                </c:pt>
                <c:pt idx="14">
                  <c:v>156.70940241689968</c:v>
                </c:pt>
                <c:pt idx="15">
                  <c:v>203.30212991336018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C9-46B0-8BB7-209BD443D326}"/>
            </c:ext>
          </c:extLst>
        </c:ser>
        <c:ser>
          <c:idx val="29"/>
          <c:order val="29"/>
          <c:tx>
            <c:strRef>
              <c:f>calc!$B$31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calc!$C$31:$R$31</c:f>
              <c:numCache>
                <c:formatCode>General</c:formatCode>
                <c:ptCount val="16"/>
                <c:pt idx="0">
                  <c:v>0.36279655605754468</c:v>
                </c:pt>
                <c:pt idx="1">
                  <c:v>1.0300370983943639</c:v>
                </c:pt>
                <c:pt idx="2">
                  <c:v>2.0093450362246279</c:v>
                </c:pt>
                <c:pt idx="3">
                  <c:v>3.4911890162558921</c:v>
                </c:pt>
                <c:pt idx="4">
                  <c:v>5.0922405700387259</c:v>
                </c:pt>
                <c:pt idx="5">
                  <c:v>11.1057132264371</c:v>
                </c:pt>
                <c:pt idx="6">
                  <c:v>14.988456300144781</c:v>
                </c:pt>
                <c:pt idx="7">
                  <c:v>19.067987860658896</c:v>
                </c:pt>
                <c:pt idx="8">
                  <c:v>23.403277037975631</c:v>
                </c:pt>
                <c:pt idx="9">
                  <c:v>54.05013541763261</c:v>
                </c:pt>
                <c:pt idx="10">
                  <c:v>71.18568393153339</c:v>
                </c:pt>
                <c:pt idx="11">
                  <c:v>94.502972209984435</c:v>
                </c:pt>
                <c:pt idx="12">
                  <c:v>119.58573846901822</c:v>
                </c:pt>
                <c:pt idx="13">
                  <c:v>137.04655664984401</c:v>
                </c:pt>
                <c:pt idx="14">
                  <c:v>163.74457738741268</c:v>
                </c:pt>
                <c:pt idx="15">
                  <c:v>211.41093036769468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C9-46B0-8BB7-209BD443D326}"/>
            </c:ext>
          </c:extLst>
        </c:ser>
        <c:ser>
          <c:idx val="30"/>
          <c:order val="30"/>
          <c:tx>
            <c:strRef>
              <c:f>calc!$B$32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calc!$C$32:$R$32</c:f>
              <c:numCache>
                <c:formatCode>General</c:formatCode>
                <c:ptCount val="16"/>
                <c:pt idx="0">
                  <c:v>0.36238709650009049</c:v>
                </c:pt>
                <c:pt idx="1">
                  <c:v>1.0772194678673146</c:v>
                </c:pt>
                <c:pt idx="2">
                  <c:v>2.0794249220999119</c:v>
                </c:pt>
                <c:pt idx="3">
                  <c:v>3.7637143779474962</c:v>
                </c:pt>
                <c:pt idx="4">
                  <c:v>5.2166110663617697</c:v>
                </c:pt>
                <c:pt idx="5">
                  <c:v>11.698856387772484</c:v>
                </c:pt>
                <c:pt idx="6">
                  <c:v>15.064936682081875</c:v>
                </c:pt>
                <c:pt idx="7">
                  <c:v>18.951183890341422</c:v>
                </c:pt>
                <c:pt idx="8">
                  <c:v>23.555151724072154</c:v>
                </c:pt>
                <c:pt idx="9">
                  <c:v>54.120006778625829</c:v>
                </c:pt>
                <c:pt idx="10">
                  <c:v>71.311361878637882</c:v>
                </c:pt>
                <c:pt idx="11">
                  <c:v>95.55124840362042</c:v>
                </c:pt>
                <c:pt idx="12">
                  <c:v>119.56694926392926</c:v>
                </c:pt>
                <c:pt idx="13">
                  <c:v>137.79921100249962</c:v>
                </c:pt>
                <c:pt idx="14">
                  <c:v>164.33736920041056</c:v>
                </c:pt>
                <c:pt idx="15">
                  <c:v>211.94979894325363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8C9-46B0-8BB7-209BD443D326}"/>
            </c:ext>
          </c:extLst>
        </c:ser>
        <c:ser>
          <c:idx val="31"/>
          <c:order val="31"/>
          <c:tx>
            <c:strRef>
              <c:f>calc!$B$33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calc!$C$33:$R$33</c:f>
              <c:numCache>
                <c:formatCode>General</c:formatCode>
                <c:ptCount val="16"/>
                <c:pt idx="0">
                  <c:v>0.41559996349643369</c:v>
                </c:pt>
                <c:pt idx="1">
                  <c:v>1.1575009559553007</c:v>
                </c:pt>
                <c:pt idx="2">
                  <c:v>2.2645505869223812</c:v>
                </c:pt>
                <c:pt idx="3">
                  <c:v>3.9501079884319581</c:v>
                </c:pt>
                <c:pt idx="4">
                  <c:v>5.4821992581695627</c:v>
                </c:pt>
                <c:pt idx="5">
                  <c:v>15.514400359766711</c:v>
                </c:pt>
                <c:pt idx="6">
                  <c:v>15.388317784832271</c:v>
                </c:pt>
                <c:pt idx="7">
                  <c:v>19.830631786404812</c:v>
                </c:pt>
                <c:pt idx="8">
                  <c:v>25.117150051080365</c:v>
                </c:pt>
                <c:pt idx="9">
                  <c:v>56.322732007597054</c:v>
                </c:pt>
                <c:pt idx="10">
                  <c:v>73.002705730665909</c:v>
                </c:pt>
                <c:pt idx="11">
                  <c:v>97.616105954754673</c:v>
                </c:pt>
                <c:pt idx="12">
                  <c:v>121.40104490946361</c:v>
                </c:pt>
                <c:pt idx="13">
                  <c:v>169.37562937612623</c:v>
                </c:pt>
                <c:pt idx="14">
                  <c:v>177.83928850097664</c:v>
                </c:pt>
                <c:pt idx="15">
                  <c:v>231.18640717264907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8C9-46B0-8BB7-209BD443D326}"/>
            </c:ext>
          </c:extLst>
        </c:ser>
        <c:ser>
          <c:idx val="32"/>
          <c:order val="32"/>
          <c:tx>
            <c:strRef>
              <c:f>calc!$B$34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calc!$C$34:$R$34</c:f>
              <c:numCache>
                <c:formatCode>General</c:formatCode>
                <c:ptCount val="16"/>
                <c:pt idx="0">
                  <c:v>0.44696524949061223</c:v>
                </c:pt>
                <c:pt idx="1">
                  <c:v>1.0793567753216757</c:v>
                </c:pt>
                <c:pt idx="2">
                  <c:v>2.1921510447020558</c:v>
                </c:pt>
                <c:pt idx="3">
                  <c:v>3.6633593267384783</c:v>
                </c:pt>
                <c:pt idx="4">
                  <c:v>5.4935712935854388</c:v>
                </c:pt>
                <c:pt idx="5">
                  <c:v>14.552638277990264</c:v>
                </c:pt>
                <c:pt idx="6">
                  <c:v>15.883465534459441</c:v>
                </c:pt>
                <c:pt idx="7">
                  <c:v>20.154983955476673</c:v>
                </c:pt>
                <c:pt idx="8">
                  <c:v>25.4383115532098</c:v>
                </c:pt>
                <c:pt idx="9">
                  <c:v>56.457128930177113</c:v>
                </c:pt>
                <c:pt idx="10">
                  <c:v>73.751750828650231</c:v>
                </c:pt>
                <c:pt idx="11">
                  <c:v>98.890592354489399</c:v>
                </c:pt>
                <c:pt idx="12">
                  <c:v>122.9805110100294</c:v>
                </c:pt>
                <c:pt idx="13">
                  <c:v>172.79472261941771</c:v>
                </c:pt>
                <c:pt idx="14">
                  <c:v>180.06309222368009</c:v>
                </c:pt>
                <c:pt idx="15">
                  <c:v>233.66700032309652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8C9-46B0-8BB7-209BD443D326}"/>
            </c:ext>
          </c:extLst>
        </c:ser>
        <c:ser>
          <c:idx val="33"/>
          <c:order val="33"/>
          <c:tx>
            <c:strRef>
              <c:f>calc!$B$35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calc!$C$35:$R$35</c:f>
              <c:numCache>
                <c:formatCode>General</c:formatCode>
                <c:ptCount val="16"/>
                <c:pt idx="0">
                  <c:v>0.39231954695653742</c:v>
                </c:pt>
                <c:pt idx="1">
                  <c:v>0.91352562093341783</c:v>
                </c:pt>
                <c:pt idx="2">
                  <c:v>2.0328024739918282</c:v>
                </c:pt>
                <c:pt idx="3">
                  <c:v>3.5946783368748205</c:v>
                </c:pt>
                <c:pt idx="4">
                  <c:v>5.5061414850279702</c:v>
                </c:pt>
                <c:pt idx="5">
                  <c:v>13.153534689643692</c:v>
                </c:pt>
                <c:pt idx="6">
                  <c:v>16.215002619342187</c:v>
                </c:pt>
                <c:pt idx="7">
                  <c:v>19.906322413639877</c:v>
                </c:pt>
                <c:pt idx="8">
                  <c:v>25.200127649578111</c:v>
                </c:pt>
                <c:pt idx="9">
                  <c:v>55.745655324600719</c:v>
                </c:pt>
                <c:pt idx="10">
                  <c:v>73.887906164202263</c:v>
                </c:pt>
                <c:pt idx="11">
                  <c:v>99.182966252854399</c:v>
                </c:pt>
                <c:pt idx="12">
                  <c:v>124.03724930021542</c:v>
                </c:pt>
                <c:pt idx="13">
                  <c:v>175.8567788100512</c:v>
                </c:pt>
                <c:pt idx="14">
                  <c:v>179.30954025730315</c:v>
                </c:pt>
                <c:pt idx="15">
                  <c:v>225.64315113708346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8C9-46B0-8BB7-209BD443D326}"/>
            </c:ext>
          </c:extLst>
        </c:ser>
        <c:ser>
          <c:idx val="34"/>
          <c:order val="34"/>
          <c:tx>
            <c:strRef>
              <c:f>calc!$B$36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calc!$C$36:$R$36</c:f>
              <c:numCache>
                <c:formatCode>General</c:formatCode>
                <c:ptCount val="16"/>
                <c:pt idx="0">
                  <c:v>0.41990921911526691</c:v>
                </c:pt>
                <c:pt idx="1">
                  <c:v>0.97281621073900681</c:v>
                </c:pt>
                <c:pt idx="2">
                  <c:v>1.9860059272668114</c:v>
                </c:pt>
                <c:pt idx="3">
                  <c:v>3.6735398164178235</c:v>
                </c:pt>
                <c:pt idx="4">
                  <c:v>5.446575449534544</c:v>
                </c:pt>
                <c:pt idx="5">
                  <c:v>14.731538657276513</c:v>
                </c:pt>
                <c:pt idx="6">
                  <c:v>15.675205244255759</c:v>
                </c:pt>
                <c:pt idx="7">
                  <c:v>20.483146066021561</c:v>
                </c:pt>
                <c:pt idx="8">
                  <c:v>26.071891830707965</c:v>
                </c:pt>
                <c:pt idx="9">
                  <c:v>57.127198027588726</c:v>
                </c:pt>
                <c:pt idx="10">
                  <c:v>72.969828350986944</c:v>
                </c:pt>
                <c:pt idx="11">
                  <c:v>99.61777072845473</c:v>
                </c:pt>
                <c:pt idx="12">
                  <c:v>123.63156312567082</c:v>
                </c:pt>
                <c:pt idx="13">
                  <c:v>173.2487425420434</c:v>
                </c:pt>
                <c:pt idx="14">
                  <c:v>180.2799505040191</c:v>
                </c:pt>
                <c:pt idx="15">
                  <c:v>233.74553956194734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8C9-46B0-8BB7-209BD443D326}"/>
            </c:ext>
          </c:extLst>
        </c:ser>
        <c:ser>
          <c:idx val="35"/>
          <c:order val="35"/>
          <c:tx>
            <c:strRef>
              <c:f>calc!$B$37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calc!$C$37:$R$37</c:f>
              <c:numCache>
                <c:formatCode>General</c:formatCode>
                <c:ptCount val="16"/>
                <c:pt idx="0">
                  <c:v>0.94539277241808983</c:v>
                </c:pt>
                <c:pt idx="1">
                  <c:v>1.8325535373833557</c:v>
                </c:pt>
                <c:pt idx="2">
                  <c:v>3.8986344038764065</c:v>
                </c:pt>
                <c:pt idx="3">
                  <c:v>7.0035704056238686</c:v>
                </c:pt>
                <c:pt idx="4">
                  <c:v>10.818005807163301</c:v>
                </c:pt>
                <c:pt idx="5">
                  <c:v>40.541110629686557</c:v>
                </c:pt>
                <c:pt idx="6">
                  <c:v>32.746298900461895</c:v>
                </c:pt>
                <c:pt idx="7">
                  <c:v>41.806397315027503</c:v>
                </c:pt>
                <c:pt idx="8">
                  <c:v>57.037469483791412</c:v>
                </c:pt>
                <c:pt idx="9">
                  <c:v>117.54200392419213</c:v>
                </c:pt>
                <c:pt idx="10">
                  <c:v>141.55984647897554</c:v>
                </c:pt>
                <c:pt idx="11">
                  <c:v>203.75909503523226</c:v>
                </c:pt>
                <c:pt idx="12">
                  <c:v>261.27681605674979</c:v>
                </c:pt>
                <c:pt idx="13">
                  <c:v>299.41562039113484</c:v>
                </c:pt>
                <c:pt idx="14">
                  <c:v>387.50309754877003</c:v>
                </c:pt>
                <c:pt idx="15">
                  <c:v>474.69313980117977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8C9-46B0-8BB7-209BD443D326}"/>
            </c:ext>
          </c:extLst>
        </c:ser>
        <c:ser>
          <c:idx val="36"/>
          <c:order val="36"/>
          <c:tx>
            <c:strRef>
              <c:f>calc!$B$38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calc!$C$38:$R$38</c:f>
              <c:numCache>
                <c:formatCode>General</c:formatCode>
                <c:ptCount val="16"/>
                <c:pt idx="0">
                  <c:v>1.8405201189135099</c:v>
                </c:pt>
                <c:pt idx="1">
                  <c:v>2.9067941540728413</c:v>
                </c:pt>
                <c:pt idx="2">
                  <c:v>7.2951911877194231</c:v>
                </c:pt>
                <c:pt idx="3">
                  <c:v>12.028154085699862</c:v>
                </c:pt>
                <c:pt idx="4">
                  <c:v>18.937630965160842</c:v>
                </c:pt>
                <c:pt idx="5">
                  <c:v>80.289254788382763</c:v>
                </c:pt>
                <c:pt idx="6">
                  <c:v>44.305877028615519</c:v>
                </c:pt>
                <c:pt idx="7">
                  <c:v>57.299478660887736</c:v>
                </c:pt>
                <c:pt idx="8">
                  <c:v>86.619166707428263</c:v>
                </c:pt>
                <c:pt idx="9">
                  <c:v>154.95420036550286</c:v>
                </c:pt>
                <c:pt idx="10">
                  <c:v>199.46155470807477</c:v>
                </c:pt>
                <c:pt idx="11">
                  <c:v>279.45820106400237</c:v>
                </c:pt>
                <c:pt idx="12">
                  <c:v>361.04182648102744</c:v>
                </c:pt>
                <c:pt idx="13">
                  <c:v>521.1520294200327</c:v>
                </c:pt>
                <c:pt idx="14">
                  <c:v>623.13532969905725</c:v>
                </c:pt>
                <c:pt idx="15">
                  <c:v>728.58071020833711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8C9-46B0-8BB7-209BD443D326}"/>
            </c:ext>
          </c:extLst>
        </c:ser>
        <c:ser>
          <c:idx val="37"/>
          <c:order val="37"/>
          <c:tx>
            <c:strRef>
              <c:f>calc!$B$39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calc!$C$39:$R$39</c:f>
              <c:numCache>
                <c:formatCode>General</c:formatCode>
                <c:ptCount val="16"/>
                <c:pt idx="0">
                  <c:v>0.51145163934737758</c:v>
                </c:pt>
                <c:pt idx="1">
                  <c:v>1.0906480116076296</c:v>
                </c:pt>
                <c:pt idx="2">
                  <c:v>2.3958013365419406</c:v>
                </c:pt>
                <c:pt idx="3">
                  <c:v>5.0089267420714929</c:v>
                </c:pt>
                <c:pt idx="4">
                  <c:v>8.083583771003239</c:v>
                </c:pt>
                <c:pt idx="5">
                  <c:v>18.289984915543492</c:v>
                </c:pt>
                <c:pt idx="6">
                  <c:v>22.354379524932455</c:v>
                </c:pt>
                <c:pt idx="7">
                  <c:v>29.77306328209961</c:v>
                </c:pt>
                <c:pt idx="8">
                  <c:v>36.247985878725189</c:v>
                </c:pt>
                <c:pt idx="9">
                  <c:v>73.387364328638824</c:v>
                </c:pt>
                <c:pt idx="10">
                  <c:v>104.60801227344618</c:v>
                </c:pt>
                <c:pt idx="11">
                  <c:v>138.67420176465941</c:v>
                </c:pt>
                <c:pt idx="12">
                  <c:v>172.60922235641021</c:v>
                </c:pt>
                <c:pt idx="13">
                  <c:v>216.82933710888133</c:v>
                </c:pt>
                <c:pt idx="14">
                  <c:v>254.72854891347035</c:v>
                </c:pt>
                <c:pt idx="15">
                  <c:v>302.9343106953736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8C9-46B0-8BB7-209BD443D326}"/>
            </c:ext>
          </c:extLst>
        </c:ser>
        <c:ser>
          <c:idx val="38"/>
          <c:order val="38"/>
          <c:tx>
            <c:strRef>
              <c:f>calc!$B$40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calc!$C$40:$R$40</c:f>
              <c:numCache>
                <c:formatCode>General</c:formatCode>
                <c:ptCount val="16"/>
                <c:pt idx="0">
                  <c:v>0.77783495934521574</c:v>
                </c:pt>
                <c:pt idx="1">
                  <c:v>2.3211972190111823</c:v>
                </c:pt>
                <c:pt idx="2">
                  <c:v>3.3625270341037776</c:v>
                </c:pt>
                <c:pt idx="3">
                  <c:v>6.6169463696839417</c:v>
                </c:pt>
                <c:pt idx="4">
                  <c:v>11.023742518937473</c:v>
                </c:pt>
                <c:pt idx="5">
                  <c:v>20.691824471990458</c:v>
                </c:pt>
                <c:pt idx="6">
                  <c:v>46.716104393592381</c:v>
                </c:pt>
                <c:pt idx="7">
                  <c:v>37.820799031460275</c:v>
                </c:pt>
                <c:pt idx="8">
                  <c:v>47.225163013096576</c:v>
                </c:pt>
                <c:pt idx="9">
                  <c:v>92.46474329113471</c:v>
                </c:pt>
                <c:pt idx="10">
                  <c:v>137.3617565117917</c:v>
                </c:pt>
                <c:pt idx="11">
                  <c:v>191.27509667654749</c:v>
                </c:pt>
                <c:pt idx="12">
                  <c:v>229.82596743279981</c:v>
                </c:pt>
                <c:pt idx="13">
                  <c:v>268.50510936489115</c:v>
                </c:pt>
                <c:pt idx="14">
                  <c:v>315.88096913837273</c:v>
                </c:pt>
                <c:pt idx="15">
                  <c:v>362.41643178080511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8C9-46B0-8BB7-209BD443D326}"/>
            </c:ext>
          </c:extLst>
        </c:ser>
        <c:ser>
          <c:idx val="39"/>
          <c:order val="39"/>
          <c:tx>
            <c:strRef>
              <c:f>calc!$B$41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calc!$C$41:$R$41</c:f>
              <c:numCache>
                <c:formatCode>General</c:formatCode>
                <c:ptCount val="16"/>
                <c:pt idx="0">
                  <c:v>0.75311895567930287</c:v>
                </c:pt>
                <c:pt idx="1">
                  <c:v>1.6848380591117618</c:v>
                </c:pt>
                <c:pt idx="2">
                  <c:v>4.4050602742114098</c:v>
                </c:pt>
                <c:pt idx="3">
                  <c:v>12.807407320379545</c:v>
                </c:pt>
                <c:pt idx="4">
                  <c:v>21.393944208798462</c:v>
                </c:pt>
                <c:pt idx="5">
                  <c:v>43.092547577607064</c:v>
                </c:pt>
                <c:pt idx="6">
                  <c:v>66.69937528994474</c:v>
                </c:pt>
                <c:pt idx="7">
                  <c:v>79.848226960956907</c:v>
                </c:pt>
                <c:pt idx="8">
                  <c:v>95.66215899959883</c:v>
                </c:pt>
                <c:pt idx="9">
                  <c:v>220.2149186716625</c:v>
                </c:pt>
                <c:pt idx="10">
                  <c:v>292.9855661624552</c:v>
                </c:pt>
                <c:pt idx="11">
                  <c:v>436.08895242745393</c:v>
                </c:pt>
                <c:pt idx="12">
                  <c:v>490.13305610198802</c:v>
                </c:pt>
                <c:pt idx="13">
                  <c:v>575.91803755957483</c:v>
                </c:pt>
                <c:pt idx="14">
                  <c:v>672.42945964352225</c:v>
                </c:pt>
                <c:pt idx="15">
                  <c:v>840.79400491904448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8C9-46B0-8BB7-209BD443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 (EmergencyDepartment)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'logloss (3)'!$B$18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'logloss (3)'!$C$18:$R$18</c:f>
              <c:numCache>
                <c:formatCode>0.0000</c:formatCode>
                <c:ptCount val="16"/>
                <c:pt idx="0">
                  <c:v>33.538435975629127</c:v>
                </c:pt>
                <c:pt idx="1">
                  <c:v>17.284899973831827</c:v>
                </c:pt>
                <c:pt idx="2">
                  <c:v>8.6451118965958909</c:v>
                </c:pt>
                <c:pt idx="3">
                  <c:v>7.2779433080669618</c:v>
                </c:pt>
                <c:pt idx="4">
                  <c:v>7.2127769061894211</c:v>
                </c:pt>
                <c:pt idx="5">
                  <c:v>7.1335114502779264</c:v>
                </c:pt>
                <c:pt idx="6">
                  <c:v>7.1095557555800912</c:v>
                </c:pt>
                <c:pt idx="7">
                  <c:v>6.9808426112074953</c:v>
                </c:pt>
                <c:pt idx="8">
                  <c:v>6.9826569091257058</c:v>
                </c:pt>
                <c:pt idx="9">
                  <c:v>6.8327008790246309</c:v>
                </c:pt>
                <c:pt idx="10">
                  <c:v>6.8070796992603668</c:v>
                </c:pt>
                <c:pt idx="11">
                  <c:v>6.8272411801753039</c:v>
                </c:pt>
                <c:pt idx="12">
                  <c:v>6.8186945195652013</c:v>
                </c:pt>
                <c:pt idx="13">
                  <c:v>6.7586901084727868</c:v>
                </c:pt>
                <c:pt idx="14">
                  <c:v>6.776985271061025</c:v>
                </c:pt>
                <c:pt idx="15">
                  <c:v>6.6902820959851628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801-4A2C-8240-2DB8A0B73435}"/>
            </c:ext>
          </c:extLst>
        </c:ser>
        <c:ser>
          <c:idx val="20"/>
          <c:order val="1"/>
          <c:tx>
            <c:strRef>
              <c:f>'logloss (3)'!$B$22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'logloss (3)'!$C$22:$R$22</c:f>
              <c:numCache>
                <c:formatCode>0.0000</c:formatCode>
                <c:ptCount val="16"/>
                <c:pt idx="0">
                  <c:v>15.308328581630258</c:v>
                </c:pt>
                <c:pt idx="1">
                  <c:v>6.2879782749900208</c:v>
                </c:pt>
                <c:pt idx="2">
                  <c:v>4.3238775907143534</c:v>
                </c:pt>
                <c:pt idx="3">
                  <c:v>4.0714979947978804</c:v>
                </c:pt>
                <c:pt idx="4">
                  <c:v>4.0541185552107617</c:v>
                </c:pt>
                <c:pt idx="5">
                  <c:v>4.0278175940352057</c:v>
                </c:pt>
                <c:pt idx="6">
                  <c:v>4.0257830932455478</c:v>
                </c:pt>
                <c:pt idx="7">
                  <c:v>4.03344320547198</c:v>
                </c:pt>
                <c:pt idx="8">
                  <c:v>4.0178688077925733</c:v>
                </c:pt>
                <c:pt idx="9">
                  <c:v>4.0258382062804818</c:v>
                </c:pt>
                <c:pt idx="10">
                  <c:v>4.01743517376166</c:v>
                </c:pt>
                <c:pt idx="11">
                  <c:v>4.0264745657091652</c:v>
                </c:pt>
                <c:pt idx="12">
                  <c:v>4.0139595759473767</c:v>
                </c:pt>
                <c:pt idx="13">
                  <c:v>4.0096078205623948</c:v>
                </c:pt>
                <c:pt idx="14">
                  <c:v>4.0089241712875952</c:v>
                </c:pt>
                <c:pt idx="15">
                  <c:v>4.0188206900912871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01-4A2C-8240-2DB8A0B73435}"/>
            </c:ext>
          </c:extLst>
        </c:ser>
        <c:ser>
          <c:idx val="35"/>
          <c:order val="2"/>
          <c:tx>
            <c:strRef>
              <c:f>'logloss (3)'!$B$37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'logloss (3)'!$C$37:$R$37</c:f>
              <c:numCache>
                <c:formatCode>0.0000</c:formatCode>
                <c:ptCount val="16"/>
                <c:pt idx="0">
                  <c:v>29.825898644247264</c:v>
                </c:pt>
                <c:pt idx="1">
                  <c:v>19.285010760926351</c:v>
                </c:pt>
                <c:pt idx="2">
                  <c:v>6.3273335556897523</c:v>
                </c:pt>
                <c:pt idx="3">
                  <c:v>4.0275298213682351</c:v>
                </c:pt>
                <c:pt idx="4">
                  <c:v>3.6076984506992047</c:v>
                </c:pt>
                <c:pt idx="5">
                  <c:v>3.2550161951733747</c:v>
                </c:pt>
                <c:pt idx="6">
                  <c:v>3.1439645105725154</c:v>
                </c:pt>
                <c:pt idx="7">
                  <c:v>3.0693148920776849</c:v>
                </c:pt>
                <c:pt idx="8">
                  <c:v>2.9863679544542494</c:v>
                </c:pt>
                <c:pt idx="9">
                  <c:v>2.9181996090788274</c:v>
                </c:pt>
                <c:pt idx="10">
                  <c:v>2.8646910726480175</c:v>
                </c:pt>
                <c:pt idx="11">
                  <c:v>2.8856589033544195</c:v>
                </c:pt>
                <c:pt idx="12">
                  <c:v>2.8377672076883425</c:v>
                </c:pt>
                <c:pt idx="13">
                  <c:v>2.8272143849753744</c:v>
                </c:pt>
                <c:pt idx="14">
                  <c:v>2.8142846542198012</c:v>
                </c:pt>
                <c:pt idx="15">
                  <c:v>2.8467568629507953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801-4A2C-8240-2DB8A0B73435}"/>
            </c:ext>
          </c:extLst>
        </c:ser>
        <c:ser>
          <c:idx val="38"/>
          <c:order val="3"/>
          <c:tx>
            <c:strRef>
              <c:f>'logloss (3)'!$B$40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'logloss (3)'!$C$40:$R$40</c:f>
              <c:numCache>
                <c:formatCode>0.0000</c:formatCode>
                <c:ptCount val="16"/>
                <c:pt idx="0">
                  <c:v>25.058560371647321</c:v>
                </c:pt>
                <c:pt idx="1">
                  <c:v>13.157358193910033</c:v>
                </c:pt>
                <c:pt idx="2">
                  <c:v>4.8237900716694115</c:v>
                </c:pt>
                <c:pt idx="3">
                  <c:v>2.946436276612034</c:v>
                </c:pt>
                <c:pt idx="4">
                  <c:v>2.7013816302196867</c:v>
                </c:pt>
                <c:pt idx="5">
                  <c:v>2.445344048605647</c:v>
                </c:pt>
                <c:pt idx="6">
                  <c:v>2.3771471856722757</c:v>
                </c:pt>
                <c:pt idx="7">
                  <c:v>2.3465574985099735</c:v>
                </c:pt>
                <c:pt idx="8">
                  <c:v>2.2732740025935563</c:v>
                </c:pt>
                <c:pt idx="9">
                  <c:v>2.245738308163685</c:v>
                </c:pt>
                <c:pt idx="10">
                  <c:v>2.2257460168205774</c:v>
                </c:pt>
                <c:pt idx="11">
                  <c:v>2.2422634078004307</c:v>
                </c:pt>
                <c:pt idx="12">
                  <c:v>2.1910350186513936</c:v>
                </c:pt>
                <c:pt idx="13">
                  <c:v>2.1801011916907491</c:v>
                </c:pt>
                <c:pt idx="14">
                  <c:v>2.1708284049916906</c:v>
                </c:pt>
                <c:pt idx="15">
                  <c:v>2.1946716255193373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801-4A2C-8240-2DB8A0B73435}"/>
            </c:ext>
          </c:extLst>
        </c:ser>
        <c:ser>
          <c:idx val="39"/>
          <c:order val="4"/>
          <c:tx>
            <c:strRef>
              <c:f>'logloss (3)'!$B$41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'logloss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'logloss (3)'!$C$41:$R$41</c:f>
              <c:numCache>
                <c:formatCode>0.0000</c:formatCode>
                <c:ptCount val="16"/>
                <c:pt idx="0">
                  <c:v>16.06206069968125</c:v>
                </c:pt>
                <c:pt idx="1">
                  <c:v>5.7488639397641395</c:v>
                </c:pt>
                <c:pt idx="2">
                  <c:v>2.8067038203415096</c:v>
                </c:pt>
                <c:pt idx="3">
                  <c:v>2.2879727885624037</c:v>
                </c:pt>
                <c:pt idx="4">
                  <c:v>2.1954308047272333</c:v>
                </c:pt>
                <c:pt idx="5">
                  <c:v>2.0910281502931012</c:v>
                </c:pt>
                <c:pt idx="6">
                  <c:v>2.0613320401630526</c:v>
                </c:pt>
                <c:pt idx="7">
                  <c:v>2.0553943914971176</c:v>
                </c:pt>
                <c:pt idx="8">
                  <c:v>2.009477184777551</c:v>
                </c:pt>
                <c:pt idx="9">
                  <c:v>1.9998164791155415</c:v>
                </c:pt>
                <c:pt idx="10">
                  <c:v>1.9729040157698436</c:v>
                </c:pt>
                <c:pt idx="11">
                  <c:v>1.9715586082893708</c:v>
                </c:pt>
                <c:pt idx="12">
                  <c:v>1.9488676821237723</c:v>
                </c:pt>
                <c:pt idx="13">
                  <c:v>1.9378558999159956</c:v>
                </c:pt>
                <c:pt idx="14">
                  <c:v>1.9267104381566369</c:v>
                </c:pt>
                <c:pt idx="15">
                  <c:v>1.9451552304786794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801-4A2C-8240-2DB8A0B7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7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rank!$C$2:$R$2</c:f>
              <c:numCache>
                <c:formatCode>0.000</c:formatCode>
                <c:ptCount val="16"/>
                <c:pt idx="0">
                  <c:v>37.38040423452388</c:v>
                </c:pt>
                <c:pt idx="1">
                  <c:v>19.587362318384258</c:v>
                </c:pt>
                <c:pt idx="2">
                  <c:v>7.4763408284781008</c:v>
                </c:pt>
                <c:pt idx="3">
                  <c:v>5.7734705160836954</c:v>
                </c:pt>
                <c:pt idx="4">
                  <c:v>5.3984911470282242</c:v>
                </c:pt>
                <c:pt idx="5">
                  <c:v>5.1279394961651006</c:v>
                </c:pt>
                <c:pt idx="6">
                  <c:v>4.9684087740233149</c:v>
                </c:pt>
                <c:pt idx="7">
                  <c:v>4.8342648733693574</c:v>
                </c:pt>
                <c:pt idx="8">
                  <c:v>4.7894476483903796</c:v>
                </c:pt>
                <c:pt idx="9">
                  <c:v>4.566724185076974</c:v>
                </c:pt>
                <c:pt idx="10">
                  <c:v>4.491607959845572</c:v>
                </c:pt>
                <c:pt idx="11">
                  <c:v>4.4062776403878336</c:v>
                </c:pt>
                <c:pt idx="12">
                  <c:v>4.431274439784322</c:v>
                </c:pt>
                <c:pt idx="13">
                  <c:v>4.4512023093147013</c:v>
                </c:pt>
                <c:pt idx="14">
                  <c:v>4.2729271688274677</c:v>
                </c:pt>
                <c:pt idx="15">
                  <c:v>4.2854513881647636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1-46F5-B3F8-74EA457C8B76}"/>
            </c:ext>
          </c:extLst>
        </c:ser>
        <c:ser>
          <c:idx val="1"/>
          <c:order val="1"/>
          <c:tx>
            <c:strRef>
              <c:f>rank!$B$3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rank!$C$3:$R$3</c:f>
              <c:numCache>
                <c:formatCode>0.000</c:formatCode>
                <c:ptCount val="16"/>
                <c:pt idx="0">
                  <c:v>19.852302204053853</c:v>
                </c:pt>
                <c:pt idx="1">
                  <c:v>7.5013110895084996</c:v>
                </c:pt>
                <c:pt idx="2">
                  <c:v>4.2176225335721167</c:v>
                </c:pt>
                <c:pt idx="3">
                  <c:v>3.5594597128020133</c:v>
                </c:pt>
                <c:pt idx="4">
                  <c:v>3.3432288247107467</c:v>
                </c:pt>
                <c:pt idx="5">
                  <c:v>3.1869102704874366</c:v>
                </c:pt>
                <c:pt idx="6">
                  <c:v>3.1265005605074401</c:v>
                </c:pt>
                <c:pt idx="7">
                  <c:v>3.1245399707839372</c:v>
                </c:pt>
                <c:pt idx="8">
                  <c:v>3.0427720530356841</c:v>
                </c:pt>
                <c:pt idx="9">
                  <c:v>2.9812127877396604</c:v>
                </c:pt>
                <c:pt idx="10">
                  <c:v>2.946979625474023</c:v>
                </c:pt>
                <c:pt idx="11">
                  <c:v>2.9240083747369714</c:v>
                </c:pt>
                <c:pt idx="12">
                  <c:v>2.8755048226360689</c:v>
                </c:pt>
                <c:pt idx="13">
                  <c:v>2.8370034090592853</c:v>
                </c:pt>
                <c:pt idx="14">
                  <c:v>2.8443695276305405</c:v>
                </c:pt>
                <c:pt idx="15">
                  <c:v>2.8607954128216688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1-46F5-B3F8-74EA457C8B76}"/>
            </c:ext>
          </c:extLst>
        </c:ser>
        <c:ser>
          <c:idx val="2"/>
          <c:order val="2"/>
          <c:tx>
            <c:strRef>
              <c:f>rank!$B$4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rank!$C$4:$R$4</c:f>
              <c:numCache>
                <c:formatCode>0.000</c:formatCode>
                <c:ptCount val="16"/>
                <c:pt idx="0">
                  <c:v>36.144083650090323</c:v>
                </c:pt>
                <c:pt idx="1">
                  <c:v>18.845534435744739</c:v>
                </c:pt>
                <c:pt idx="2">
                  <c:v>7.7085224640309544</c:v>
                </c:pt>
                <c:pt idx="3">
                  <c:v>5.8638492714219179</c:v>
                </c:pt>
                <c:pt idx="4">
                  <c:v>5.4370971137068747</c:v>
                </c:pt>
                <c:pt idx="5">
                  <c:v>5.0030441863068011</c:v>
                </c:pt>
                <c:pt idx="6">
                  <c:v>4.8896253102698042</c:v>
                </c:pt>
                <c:pt idx="7">
                  <c:v>4.8564231928902677</c:v>
                </c:pt>
                <c:pt idx="8">
                  <c:v>4.6154849347844982</c:v>
                </c:pt>
                <c:pt idx="9">
                  <c:v>4.4852241368695136</c:v>
                </c:pt>
                <c:pt idx="10">
                  <c:v>4.3684007923757289</c:v>
                </c:pt>
                <c:pt idx="11">
                  <c:v>4.3163714287014452</c:v>
                </c:pt>
                <c:pt idx="12">
                  <c:v>4.1623743069241028</c:v>
                </c:pt>
                <c:pt idx="13">
                  <c:v>4.1234064727934978</c:v>
                </c:pt>
                <c:pt idx="14">
                  <c:v>4.1188055057281083</c:v>
                </c:pt>
                <c:pt idx="15">
                  <c:v>4.0960426274931399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1-46F5-B3F8-74EA457C8B76}"/>
            </c:ext>
          </c:extLst>
        </c:ser>
        <c:ser>
          <c:idx val="3"/>
          <c:order val="3"/>
          <c:tx>
            <c:strRef>
              <c:f>rank!$B$5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rank!$C$5:$R$5</c:f>
              <c:numCache>
                <c:formatCode>0.000</c:formatCode>
                <c:ptCount val="16"/>
                <c:pt idx="0">
                  <c:v>36.243227295273925</c:v>
                </c:pt>
                <c:pt idx="1">
                  <c:v>19.692596682799657</c:v>
                </c:pt>
                <c:pt idx="2">
                  <c:v>8.0524218300766357</c:v>
                </c:pt>
                <c:pt idx="3">
                  <c:v>6.0950784819516528</c:v>
                </c:pt>
                <c:pt idx="4">
                  <c:v>5.5960920807026788</c:v>
                </c:pt>
                <c:pt idx="5">
                  <c:v>5.1041248602591756</c:v>
                </c:pt>
                <c:pt idx="6">
                  <c:v>4.9828802786195769</c:v>
                </c:pt>
                <c:pt idx="7">
                  <c:v>4.9006542565923601</c:v>
                </c:pt>
                <c:pt idx="8">
                  <c:v>4.7375308624722807</c:v>
                </c:pt>
                <c:pt idx="9">
                  <c:v>4.5474740314393873</c:v>
                </c:pt>
                <c:pt idx="10">
                  <c:v>4.4372772680323482</c:v>
                </c:pt>
                <c:pt idx="11">
                  <c:v>4.3100757666421563</c:v>
                </c:pt>
                <c:pt idx="12">
                  <c:v>4.205365967002888</c:v>
                </c:pt>
                <c:pt idx="13">
                  <c:v>4.1663367736673154</c:v>
                </c:pt>
                <c:pt idx="14">
                  <c:v>4.1162605750116166</c:v>
                </c:pt>
                <c:pt idx="15">
                  <c:v>4.1333881126986478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1-46F5-B3F8-74EA457C8B76}"/>
            </c:ext>
          </c:extLst>
        </c:ser>
        <c:ser>
          <c:idx val="4"/>
          <c:order val="4"/>
          <c:tx>
            <c:strRef>
              <c:f>rank!$B$6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rank!$C$6:$R$6</c:f>
              <c:numCache>
                <c:formatCode>0.000</c:formatCode>
                <c:ptCount val="16"/>
                <c:pt idx="0">
                  <c:v>39.864436579057866</c:v>
                </c:pt>
                <c:pt idx="1">
                  <c:v>26.429623664533505</c:v>
                </c:pt>
                <c:pt idx="2">
                  <c:v>15.782240745733153</c:v>
                </c:pt>
                <c:pt idx="3">
                  <c:v>21.223504665253699</c:v>
                </c:pt>
                <c:pt idx="4">
                  <c:v>25.724405257384678</c:v>
                </c:pt>
                <c:pt idx="5">
                  <c:v>27.755646765204848</c:v>
                </c:pt>
                <c:pt idx="6">
                  <c:v>28.587702476761972</c:v>
                </c:pt>
                <c:pt idx="7">
                  <c:v>28.346297163037747</c:v>
                </c:pt>
                <c:pt idx="8">
                  <c:v>27.85051070227734</c:v>
                </c:pt>
                <c:pt idx="9">
                  <c:v>25.572404693937337</c:v>
                </c:pt>
                <c:pt idx="10">
                  <c:v>23.814478585655138</c:v>
                </c:pt>
                <c:pt idx="11">
                  <c:v>23.123239089127136</c:v>
                </c:pt>
                <c:pt idx="12">
                  <c:v>22.636064779812369</c:v>
                </c:pt>
                <c:pt idx="13">
                  <c:v>22.052129791512886</c:v>
                </c:pt>
                <c:pt idx="14">
                  <c:v>21.623695770117166</c:v>
                </c:pt>
                <c:pt idx="15">
                  <c:v>21.419408267064703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1-46F5-B3F8-74EA457C8B76}"/>
            </c:ext>
          </c:extLst>
        </c:ser>
        <c:ser>
          <c:idx val="5"/>
          <c:order val="5"/>
          <c:tx>
            <c:strRef>
              <c:f>rank!$B$7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rank!$C$7:$R$7</c:f>
              <c:numCache>
                <c:formatCode>0.000</c:formatCode>
                <c:ptCount val="16"/>
                <c:pt idx="0">
                  <c:v>50.054601380333224</c:v>
                </c:pt>
                <c:pt idx="1">
                  <c:v>35.080361421889592</c:v>
                </c:pt>
                <c:pt idx="2">
                  <c:v>19.011745993638563</c:v>
                </c:pt>
                <c:pt idx="3">
                  <c:v>20.727896881694296</c:v>
                </c:pt>
                <c:pt idx="4">
                  <c:v>18.063136138371814</c:v>
                </c:pt>
                <c:pt idx="5">
                  <c:v>19.583656975298346</c:v>
                </c:pt>
                <c:pt idx="6">
                  <c:v>18.675165207404643</c:v>
                </c:pt>
                <c:pt idx="7">
                  <c:v>18.972362219280047</c:v>
                </c:pt>
                <c:pt idx="8">
                  <c:v>19.135251458606195</c:v>
                </c:pt>
                <c:pt idx="9">
                  <c:v>19.564586153833528</c:v>
                </c:pt>
                <c:pt idx="10">
                  <c:v>18.475641390471296</c:v>
                </c:pt>
                <c:pt idx="11">
                  <c:v>19.897566387104916</c:v>
                </c:pt>
                <c:pt idx="12">
                  <c:v>19.299164265796477</c:v>
                </c:pt>
                <c:pt idx="13">
                  <c:v>20.927944798666402</c:v>
                </c:pt>
                <c:pt idx="14">
                  <c:v>21.405211526603928</c:v>
                </c:pt>
                <c:pt idx="15">
                  <c:v>21.444035145392007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1-46F5-B3F8-74EA457C8B76}"/>
            </c:ext>
          </c:extLst>
        </c:ser>
        <c:ser>
          <c:idx val="6"/>
          <c:order val="6"/>
          <c:tx>
            <c:strRef>
              <c:f>rank!$B$8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rank!$C$8:$R$8</c:f>
              <c:numCache>
                <c:formatCode>0.000</c:formatCode>
                <c:ptCount val="16"/>
                <c:pt idx="0">
                  <c:v>39.869252465870794</c:v>
                </c:pt>
                <c:pt idx="1">
                  <c:v>26.439113956669836</c:v>
                </c:pt>
                <c:pt idx="2">
                  <c:v>15.802941251342252</c:v>
                </c:pt>
                <c:pt idx="3">
                  <c:v>21.268635775278781</c:v>
                </c:pt>
                <c:pt idx="4">
                  <c:v>26.659478919726183</c:v>
                </c:pt>
                <c:pt idx="5">
                  <c:v>29.76799531700965</c:v>
                </c:pt>
                <c:pt idx="6">
                  <c:v>31.897677368253348</c:v>
                </c:pt>
                <c:pt idx="7">
                  <c:v>32.22984620787831</c:v>
                </c:pt>
                <c:pt idx="8">
                  <c:v>32.667472828962715</c:v>
                </c:pt>
                <c:pt idx="9">
                  <c:v>32.498392029570155</c:v>
                </c:pt>
                <c:pt idx="10">
                  <c:v>31.759962241273012</c:v>
                </c:pt>
                <c:pt idx="11">
                  <c:v>30.975361405461744</c:v>
                </c:pt>
                <c:pt idx="12">
                  <c:v>30.459679656573336</c:v>
                </c:pt>
                <c:pt idx="13">
                  <c:v>29.688949224235603</c:v>
                </c:pt>
                <c:pt idx="14">
                  <c:v>29.072453810215649</c:v>
                </c:pt>
                <c:pt idx="15">
                  <c:v>29.100600784139505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1-46F5-B3F8-74EA457C8B76}"/>
            </c:ext>
          </c:extLst>
        </c:ser>
        <c:ser>
          <c:idx val="7"/>
          <c:order val="7"/>
          <c:tx>
            <c:strRef>
              <c:f>rank!$B$9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rank!$C$9:$R$9</c:f>
              <c:numCache>
                <c:formatCode>0.000</c:formatCode>
                <c:ptCount val="16"/>
                <c:pt idx="0">
                  <c:v>50.154451091445587</c:v>
                </c:pt>
                <c:pt idx="1">
                  <c:v>28.051164335194585</c:v>
                </c:pt>
                <c:pt idx="2">
                  <c:v>12.768780231308948</c:v>
                </c:pt>
                <c:pt idx="3">
                  <c:v>12.634305339824721</c:v>
                </c:pt>
                <c:pt idx="4">
                  <c:v>12.700685365789074</c:v>
                </c:pt>
                <c:pt idx="5">
                  <c:v>12.945173139101451</c:v>
                </c:pt>
                <c:pt idx="6">
                  <c:v>12.812421592149514</c:v>
                </c:pt>
                <c:pt idx="7">
                  <c:v>11.615684625410351</c:v>
                </c:pt>
                <c:pt idx="8">
                  <c:v>11.3438495624547</c:v>
                </c:pt>
                <c:pt idx="9">
                  <c:v>12.757565787517976</c:v>
                </c:pt>
                <c:pt idx="10">
                  <c:v>12.669996454148274</c:v>
                </c:pt>
                <c:pt idx="11">
                  <c:v>12.708338389878442</c:v>
                </c:pt>
                <c:pt idx="12">
                  <c:v>12.298653854571395</c:v>
                </c:pt>
                <c:pt idx="13">
                  <c:v>12.144595198964845</c:v>
                </c:pt>
                <c:pt idx="14">
                  <c:v>12.132346349364342</c:v>
                </c:pt>
                <c:pt idx="15">
                  <c:v>12.062170065888626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1-46F5-B3F8-74EA457C8B76}"/>
            </c:ext>
          </c:extLst>
        </c:ser>
        <c:ser>
          <c:idx val="8"/>
          <c:order val="8"/>
          <c:tx>
            <c:strRef>
              <c:f>rank!$B$10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rank!$C$10:$R$10</c:f>
              <c:numCache>
                <c:formatCode>0.000</c:formatCode>
                <c:ptCount val="16"/>
                <c:pt idx="0">
                  <c:v>38.014691084321768</c:v>
                </c:pt>
                <c:pt idx="1">
                  <c:v>23.60530508783981</c:v>
                </c:pt>
                <c:pt idx="2">
                  <c:v>12.639058376688491</c:v>
                </c:pt>
                <c:pt idx="3">
                  <c:v>11.262589742679754</c:v>
                </c:pt>
                <c:pt idx="4">
                  <c:v>10.999074717992562</c:v>
                </c:pt>
                <c:pt idx="5">
                  <c:v>10.777489716589276</c:v>
                </c:pt>
                <c:pt idx="6">
                  <c:v>10.747361414352371</c:v>
                </c:pt>
                <c:pt idx="7">
                  <c:v>10.583074315471791</c:v>
                </c:pt>
                <c:pt idx="8">
                  <c:v>10.524502007719004</c:v>
                </c:pt>
                <c:pt idx="9">
                  <c:v>10.316659710579842</c:v>
                </c:pt>
                <c:pt idx="10">
                  <c:v>10.316613127824981</c:v>
                </c:pt>
                <c:pt idx="11">
                  <c:v>10.324360983551811</c:v>
                </c:pt>
                <c:pt idx="12">
                  <c:v>10.159191200575007</c:v>
                </c:pt>
                <c:pt idx="13">
                  <c:v>10.073026388271366</c:v>
                </c:pt>
                <c:pt idx="14">
                  <c:v>10.088406076007816</c:v>
                </c:pt>
                <c:pt idx="15">
                  <c:v>9.9901830016201814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01-46F5-B3F8-74EA457C8B76}"/>
            </c:ext>
          </c:extLst>
        </c:ser>
        <c:ser>
          <c:idx val="9"/>
          <c:order val="9"/>
          <c:tx>
            <c:strRef>
              <c:f>rank!$B$11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rank!$C$11:$R$11</c:f>
              <c:numCache>
                <c:formatCode>0.000</c:formatCode>
                <c:ptCount val="16"/>
                <c:pt idx="0">
                  <c:v>39.864436579057866</c:v>
                </c:pt>
                <c:pt idx="1">
                  <c:v>26.429599969023723</c:v>
                </c:pt>
                <c:pt idx="2">
                  <c:v>15.782649964330977</c:v>
                </c:pt>
                <c:pt idx="3">
                  <c:v>21.198922360330574</c:v>
                </c:pt>
                <c:pt idx="4">
                  <c:v>25.703895256289094</c:v>
                </c:pt>
                <c:pt idx="5">
                  <c:v>27.75318920919084</c:v>
                </c:pt>
                <c:pt idx="6">
                  <c:v>28.587261537925418</c:v>
                </c:pt>
                <c:pt idx="7">
                  <c:v>28.344811095277219</c:v>
                </c:pt>
                <c:pt idx="8">
                  <c:v>27.852793840486441</c:v>
                </c:pt>
                <c:pt idx="9">
                  <c:v>25.573047125623209</c:v>
                </c:pt>
                <c:pt idx="10">
                  <c:v>23.812388622683269</c:v>
                </c:pt>
                <c:pt idx="11">
                  <c:v>23.118444560157304</c:v>
                </c:pt>
                <c:pt idx="12">
                  <c:v>22.629565487574812</c:v>
                </c:pt>
                <c:pt idx="13">
                  <c:v>22.044184363450341</c:v>
                </c:pt>
                <c:pt idx="14">
                  <c:v>21.618472658351141</c:v>
                </c:pt>
                <c:pt idx="15">
                  <c:v>21.413639394255895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01-46F5-B3F8-74EA457C8B76}"/>
            </c:ext>
          </c:extLst>
        </c:ser>
        <c:ser>
          <c:idx val="10"/>
          <c:order val="10"/>
          <c:tx>
            <c:strRef>
              <c:f>rank!$B$12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rank!$C$12:$R$12</c:f>
              <c:numCache>
                <c:formatCode>0.000</c:formatCode>
                <c:ptCount val="16"/>
                <c:pt idx="0">
                  <c:v>39.864436579057866</c:v>
                </c:pt>
                <c:pt idx="1">
                  <c:v>26.429881111480093</c:v>
                </c:pt>
                <c:pt idx="2">
                  <c:v>15.78269795365687</c:v>
                </c:pt>
                <c:pt idx="3">
                  <c:v>21.201593232162455</c:v>
                </c:pt>
                <c:pt idx="4">
                  <c:v>25.695754863482115</c:v>
                </c:pt>
                <c:pt idx="5">
                  <c:v>27.753380349455803</c:v>
                </c:pt>
                <c:pt idx="6">
                  <c:v>28.584732115043341</c:v>
                </c:pt>
                <c:pt idx="7">
                  <c:v>28.345522389935013</c:v>
                </c:pt>
                <c:pt idx="8">
                  <c:v>27.852959878006384</c:v>
                </c:pt>
                <c:pt idx="9">
                  <c:v>25.571818343348021</c:v>
                </c:pt>
                <c:pt idx="10">
                  <c:v>23.814591681731539</c:v>
                </c:pt>
                <c:pt idx="11">
                  <c:v>23.119898714966286</c:v>
                </c:pt>
                <c:pt idx="12">
                  <c:v>22.629715247676824</c:v>
                </c:pt>
                <c:pt idx="13">
                  <c:v>22.042755094761503</c:v>
                </c:pt>
                <c:pt idx="14">
                  <c:v>21.616401279737662</c:v>
                </c:pt>
                <c:pt idx="15">
                  <c:v>21.414900822838725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701-46F5-B3F8-74EA457C8B76}"/>
            </c:ext>
          </c:extLst>
        </c:ser>
        <c:ser>
          <c:idx val="11"/>
          <c:order val="11"/>
          <c:tx>
            <c:strRef>
              <c:f>rank!$B$13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rank!$C$13:$R$13</c:f>
              <c:numCache>
                <c:formatCode>0.000</c:formatCode>
                <c:ptCount val="16"/>
                <c:pt idx="0">
                  <c:v>39.869252465870794</c:v>
                </c:pt>
                <c:pt idx="1">
                  <c:v>26.43937175514106</c:v>
                </c:pt>
                <c:pt idx="2">
                  <c:v>15.803615719328855</c:v>
                </c:pt>
                <c:pt idx="3">
                  <c:v>21.246586018000627</c:v>
                </c:pt>
                <c:pt idx="4">
                  <c:v>26.635386053431318</c:v>
                </c:pt>
                <c:pt idx="5">
                  <c:v>29.761391970729598</c:v>
                </c:pt>
                <c:pt idx="6">
                  <c:v>31.897737533137445</c:v>
                </c:pt>
                <c:pt idx="7">
                  <c:v>32.232285333056637</c:v>
                </c:pt>
                <c:pt idx="8">
                  <c:v>32.669855259115891</c:v>
                </c:pt>
                <c:pt idx="9">
                  <c:v>32.500493017145558</c:v>
                </c:pt>
                <c:pt idx="10">
                  <c:v>31.763519909698861</c:v>
                </c:pt>
                <c:pt idx="11">
                  <c:v>30.969490418852274</c:v>
                </c:pt>
                <c:pt idx="12">
                  <c:v>30.461007101990813</c:v>
                </c:pt>
                <c:pt idx="13">
                  <c:v>29.683804839440253</c:v>
                </c:pt>
                <c:pt idx="14">
                  <c:v>29.067883655282554</c:v>
                </c:pt>
                <c:pt idx="15">
                  <c:v>29.101035576713603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701-46F5-B3F8-74EA457C8B76}"/>
            </c:ext>
          </c:extLst>
        </c:ser>
        <c:ser>
          <c:idx val="12"/>
          <c:order val="12"/>
          <c:tx>
            <c:strRef>
              <c:f>rank!$B$14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rank!$C$14:$R$14</c:f>
              <c:numCache>
                <c:formatCode>0.000</c:formatCode>
                <c:ptCount val="16"/>
                <c:pt idx="0">
                  <c:v>39.864436579057866</c:v>
                </c:pt>
                <c:pt idx="1">
                  <c:v>26.429927914734236</c:v>
                </c:pt>
                <c:pt idx="2">
                  <c:v>15.782429162966952</c:v>
                </c:pt>
                <c:pt idx="3">
                  <c:v>21.191201511656651</c:v>
                </c:pt>
                <c:pt idx="4">
                  <c:v>25.715809787287423</c:v>
                </c:pt>
                <c:pt idx="5">
                  <c:v>27.754544279887796</c:v>
                </c:pt>
                <c:pt idx="6">
                  <c:v>28.582000457293258</c:v>
                </c:pt>
                <c:pt idx="7">
                  <c:v>28.342320230320233</c:v>
                </c:pt>
                <c:pt idx="8">
                  <c:v>27.847962097020616</c:v>
                </c:pt>
                <c:pt idx="9">
                  <c:v>25.572927998931341</c:v>
                </c:pt>
                <c:pt idx="10">
                  <c:v>23.813551426807972</c:v>
                </c:pt>
                <c:pt idx="11">
                  <c:v>23.120175236995493</c:v>
                </c:pt>
                <c:pt idx="12">
                  <c:v>22.635410822611121</c:v>
                </c:pt>
                <c:pt idx="13">
                  <c:v>22.05225210123773</c:v>
                </c:pt>
                <c:pt idx="14">
                  <c:v>21.626783077605566</c:v>
                </c:pt>
                <c:pt idx="15">
                  <c:v>21.419222475624714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701-46F5-B3F8-74EA457C8B76}"/>
            </c:ext>
          </c:extLst>
        </c:ser>
        <c:ser>
          <c:idx val="13"/>
          <c:order val="13"/>
          <c:tx>
            <c:strRef>
              <c:f>rank!$B$15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rank!$C$15:$R$15</c:f>
              <c:numCache>
                <c:formatCode>0.000</c:formatCode>
                <c:ptCount val="16"/>
                <c:pt idx="0">
                  <c:v>37.211986296461539</c:v>
                </c:pt>
                <c:pt idx="1">
                  <c:v>22.500546840849449</c:v>
                </c:pt>
                <c:pt idx="2">
                  <c:v>9.1840183167005698</c:v>
                </c:pt>
                <c:pt idx="3">
                  <c:v>7.4173594089176529</c:v>
                </c:pt>
                <c:pt idx="4">
                  <c:v>6.7041942723852017</c:v>
                </c:pt>
                <c:pt idx="5">
                  <c:v>6.1133353403471089</c:v>
                </c:pt>
                <c:pt idx="6">
                  <c:v>5.8945342190764904</c:v>
                </c:pt>
                <c:pt idx="7">
                  <c:v>5.7424543587946086</c:v>
                </c:pt>
                <c:pt idx="8">
                  <c:v>5.5548208336456835</c:v>
                </c:pt>
                <c:pt idx="9">
                  <c:v>5.2901286147299995</c:v>
                </c:pt>
                <c:pt idx="10">
                  <c:v>5.1327842118878531</c:v>
                </c:pt>
                <c:pt idx="11">
                  <c:v>5.0382254060957727</c:v>
                </c:pt>
                <c:pt idx="12">
                  <c:v>4.8435070162252183</c:v>
                </c:pt>
                <c:pt idx="13">
                  <c:v>4.752051642619409</c:v>
                </c:pt>
                <c:pt idx="14">
                  <c:v>4.694120437496081</c:v>
                </c:pt>
                <c:pt idx="15">
                  <c:v>4.7775434173830726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701-46F5-B3F8-74EA457C8B76}"/>
            </c:ext>
          </c:extLst>
        </c:ser>
        <c:ser>
          <c:idx val="14"/>
          <c:order val="14"/>
          <c:tx>
            <c:strRef>
              <c:f>rank!$B$16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rank!$C$16:$R$16</c:f>
              <c:numCache>
                <c:formatCode>0.000</c:formatCode>
                <c:ptCount val="16"/>
                <c:pt idx="0">
                  <c:v>39.357851812342815</c:v>
                </c:pt>
                <c:pt idx="1">
                  <c:v>25.288706488952435</c:v>
                </c:pt>
                <c:pt idx="2">
                  <c:v>14.138228775801565</c:v>
                </c:pt>
                <c:pt idx="3">
                  <c:v>13.686290368018874</c:v>
                </c:pt>
                <c:pt idx="4">
                  <c:v>12.340811246832924</c:v>
                </c:pt>
                <c:pt idx="5">
                  <c:v>12.091854813468739</c:v>
                </c:pt>
                <c:pt idx="6">
                  <c:v>12.207634334301403</c:v>
                </c:pt>
                <c:pt idx="7">
                  <c:v>11.872212812199695</c:v>
                </c:pt>
                <c:pt idx="8">
                  <c:v>11.998775558939693</c:v>
                </c:pt>
                <c:pt idx="9">
                  <c:v>11.912759499139165</c:v>
                </c:pt>
                <c:pt idx="10">
                  <c:v>11.887828330960996</c:v>
                </c:pt>
                <c:pt idx="11">
                  <c:v>11.959921081673864</c:v>
                </c:pt>
                <c:pt idx="12">
                  <c:v>11.77998202524965</c:v>
                </c:pt>
                <c:pt idx="13">
                  <c:v>11.772921232317032</c:v>
                </c:pt>
                <c:pt idx="14">
                  <c:v>11.843877884374015</c:v>
                </c:pt>
                <c:pt idx="15">
                  <c:v>11.727929155676232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701-46F5-B3F8-74EA457C8B76}"/>
            </c:ext>
          </c:extLst>
        </c:ser>
        <c:ser>
          <c:idx val="15"/>
          <c:order val="15"/>
          <c:tx>
            <c:strRef>
              <c:f>rank!$B$17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rank!$C$17:$R$17</c:f>
              <c:numCache>
                <c:formatCode>0.000</c:formatCode>
                <c:ptCount val="16"/>
                <c:pt idx="0">
                  <c:v>39.864436579057866</c:v>
                </c:pt>
                <c:pt idx="1">
                  <c:v>26.429916802275578</c:v>
                </c:pt>
                <c:pt idx="2">
                  <c:v>15.782508960317575</c:v>
                </c:pt>
                <c:pt idx="3">
                  <c:v>21.206043180122904</c:v>
                </c:pt>
                <c:pt idx="4">
                  <c:v>25.704053980101833</c:v>
                </c:pt>
                <c:pt idx="5">
                  <c:v>27.753706690478452</c:v>
                </c:pt>
                <c:pt idx="6">
                  <c:v>28.58651519522844</c:v>
                </c:pt>
                <c:pt idx="7">
                  <c:v>28.341688659272819</c:v>
                </c:pt>
                <c:pt idx="8">
                  <c:v>27.850941404677606</c:v>
                </c:pt>
                <c:pt idx="9">
                  <c:v>25.573460347259232</c:v>
                </c:pt>
                <c:pt idx="10">
                  <c:v>23.81501625854812</c:v>
                </c:pt>
                <c:pt idx="11">
                  <c:v>23.123687582494387</c:v>
                </c:pt>
                <c:pt idx="12">
                  <c:v>22.63594573726289</c:v>
                </c:pt>
                <c:pt idx="13">
                  <c:v>22.053730599567213</c:v>
                </c:pt>
                <c:pt idx="14">
                  <c:v>21.62377266025705</c:v>
                </c:pt>
                <c:pt idx="15">
                  <c:v>21.420495345789018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701-46F5-B3F8-74EA457C8B76}"/>
            </c:ext>
          </c:extLst>
        </c:ser>
        <c:ser>
          <c:idx val="16"/>
          <c:order val="16"/>
          <c:tx>
            <c:strRef>
              <c:f>rank!$B$18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rank!$C$18:$R$18</c:f>
              <c:numCache>
                <c:formatCode>0.000</c:formatCode>
                <c:ptCount val="16"/>
                <c:pt idx="0">
                  <c:v>39.357851812342815</c:v>
                </c:pt>
                <c:pt idx="1">
                  <c:v>25.288665161512885</c:v>
                </c:pt>
                <c:pt idx="2">
                  <c:v>14.138338436891669</c:v>
                </c:pt>
                <c:pt idx="3">
                  <c:v>13.684886184001892</c:v>
                </c:pt>
                <c:pt idx="4">
                  <c:v>12.341906257328915</c:v>
                </c:pt>
                <c:pt idx="5">
                  <c:v>12.091884905386554</c:v>
                </c:pt>
                <c:pt idx="6">
                  <c:v>12.210201088642453</c:v>
                </c:pt>
                <c:pt idx="7">
                  <c:v>11.874422083675018</c:v>
                </c:pt>
                <c:pt idx="8">
                  <c:v>11.999210375535991</c:v>
                </c:pt>
                <c:pt idx="9">
                  <c:v>11.911686783222672</c:v>
                </c:pt>
                <c:pt idx="10">
                  <c:v>11.887772751429175</c:v>
                </c:pt>
                <c:pt idx="11">
                  <c:v>11.959589474765943</c:v>
                </c:pt>
                <c:pt idx="12">
                  <c:v>11.780284338256823</c:v>
                </c:pt>
                <c:pt idx="13">
                  <c:v>11.77293573254908</c:v>
                </c:pt>
                <c:pt idx="14">
                  <c:v>11.844805290479437</c:v>
                </c:pt>
                <c:pt idx="15">
                  <c:v>11.727902119980239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701-46F5-B3F8-74EA457C8B76}"/>
            </c:ext>
          </c:extLst>
        </c:ser>
        <c:ser>
          <c:idx val="17"/>
          <c:order val="17"/>
          <c:tx>
            <c:strRef>
              <c:f>rank!$B$19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rank!$C$19:$R$19</c:f>
              <c:numCache>
                <c:formatCode>0.000</c:formatCode>
                <c:ptCount val="16"/>
                <c:pt idx="0">
                  <c:v>37.813706760641111</c:v>
                </c:pt>
                <c:pt idx="1">
                  <c:v>23.307277382331971</c:v>
                </c:pt>
                <c:pt idx="2">
                  <c:v>12.343804466182954</c:v>
                </c:pt>
                <c:pt idx="3">
                  <c:v>10.484492172388311</c:v>
                </c:pt>
                <c:pt idx="4">
                  <c:v>10.280413010348093</c:v>
                </c:pt>
                <c:pt idx="5">
                  <c:v>10.177850179485461</c:v>
                </c:pt>
                <c:pt idx="6">
                  <c:v>10.034043134079305</c:v>
                </c:pt>
                <c:pt idx="7">
                  <c:v>9.9216412293179523</c:v>
                </c:pt>
                <c:pt idx="8">
                  <c:v>9.8790866199240828</c:v>
                </c:pt>
                <c:pt idx="9">
                  <c:v>9.6856651613558196</c:v>
                </c:pt>
                <c:pt idx="10">
                  <c:v>9.6980611384039861</c:v>
                </c:pt>
                <c:pt idx="11">
                  <c:v>9.6896270866852472</c:v>
                </c:pt>
                <c:pt idx="12">
                  <c:v>9.5417689311977369</c:v>
                </c:pt>
                <c:pt idx="13">
                  <c:v>9.4439955613051314</c:v>
                </c:pt>
                <c:pt idx="14">
                  <c:v>9.5197560753388686</c:v>
                </c:pt>
                <c:pt idx="15">
                  <c:v>9.3682516147399912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01-46F5-B3F8-74EA457C8B76}"/>
            </c:ext>
          </c:extLst>
        </c:ser>
        <c:ser>
          <c:idx val="18"/>
          <c:order val="18"/>
          <c:tx>
            <c:strRef>
              <c:f>rank!$B$20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rank!$C$20:$R$20</c:f>
              <c:numCache>
                <c:formatCode>0.000</c:formatCode>
                <c:ptCount val="16"/>
                <c:pt idx="0">
                  <c:v>37.202950785178906</c:v>
                </c:pt>
                <c:pt idx="1">
                  <c:v>22.572805457795379</c:v>
                </c:pt>
                <c:pt idx="2">
                  <c:v>9.3527622923353491</c:v>
                </c:pt>
                <c:pt idx="3">
                  <c:v>7.3708962044435307</c:v>
                </c:pt>
                <c:pt idx="4">
                  <c:v>6.6816827415456101</c:v>
                </c:pt>
                <c:pt idx="5">
                  <c:v>6.083360175126951</c:v>
                </c:pt>
                <c:pt idx="6">
                  <c:v>5.8812132782684783</c:v>
                </c:pt>
                <c:pt idx="7">
                  <c:v>5.7325908770162872</c:v>
                </c:pt>
                <c:pt idx="8">
                  <c:v>5.5372009603958476</c:v>
                </c:pt>
                <c:pt idx="9">
                  <c:v>5.286072204964352</c:v>
                </c:pt>
                <c:pt idx="10">
                  <c:v>5.0949379865825772</c:v>
                </c:pt>
                <c:pt idx="11">
                  <c:v>5.0695537592148758</c:v>
                </c:pt>
                <c:pt idx="12">
                  <c:v>4.8323250413294829</c:v>
                </c:pt>
                <c:pt idx="13">
                  <c:v>4.744207893008209</c:v>
                </c:pt>
                <c:pt idx="14">
                  <c:v>4.6944986580330186</c:v>
                </c:pt>
                <c:pt idx="15">
                  <c:v>4.739819345159705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701-46F5-B3F8-74EA457C8B76}"/>
            </c:ext>
          </c:extLst>
        </c:ser>
        <c:ser>
          <c:idx val="19"/>
          <c:order val="19"/>
          <c:tx>
            <c:strRef>
              <c:f>rank!$B$21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rank!$C$21:$R$21</c:f>
              <c:numCache>
                <c:formatCode>0.000</c:formatCode>
                <c:ptCount val="16"/>
                <c:pt idx="0">
                  <c:v>39.955390513524151</c:v>
                </c:pt>
                <c:pt idx="1">
                  <c:v>23.665083749222418</c:v>
                </c:pt>
                <c:pt idx="2">
                  <c:v>11.967145718198989</c:v>
                </c:pt>
                <c:pt idx="3">
                  <c:v>10.332668592724286</c:v>
                </c:pt>
                <c:pt idx="4">
                  <c:v>10.149134901984699</c:v>
                </c:pt>
                <c:pt idx="5">
                  <c:v>10.04385519059162</c:v>
                </c:pt>
                <c:pt idx="6">
                  <c:v>9.9300380904048424</c:v>
                </c:pt>
                <c:pt idx="7">
                  <c:v>9.8033329106696758</c:v>
                </c:pt>
                <c:pt idx="8">
                  <c:v>9.7482304201543766</c:v>
                </c:pt>
                <c:pt idx="9">
                  <c:v>9.6356742842406007</c:v>
                </c:pt>
                <c:pt idx="10">
                  <c:v>9.6120529392454035</c:v>
                </c:pt>
                <c:pt idx="11">
                  <c:v>9.6164280527061177</c:v>
                </c:pt>
                <c:pt idx="12">
                  <c:v>9.4793837474988578</c:v>
                </c:pt>
                <c:pt idx="13">
                  <c:v>9.38063426693558</c:v>
                </c:pt>
                <c:pt idx="14">
                  <c:v>9.4822005124718078</c:v>
                </c:pt>
                <c:pt idx="15">
                  <c:v>9.3751132808941158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701-46F5-B3F8-74EA457C8B76}"/>
            </c:ext>
          </c:extLst>
        </c:ser>
        <c:ser>
          <c:idx val="20"/>
          <c:order val="20"/>
          <c:tx>
            <c:strRef>
              <c:f>rank!$B$22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rank!$C$22:$R$22</c:f>
              <c:numCache>
                <c:formatCode>0.000</c:formatCode>
                <c:ptCount val="16"/>
                <c:pt idx="0">
                  <c:v>38.014691084321768</c:v>
                </c:pt>
                <c:pt idx="1">
                  <c:v>23.603464213600304</c:v>
                </c:pt>
                <c:pt idx="2">
                  <c:v>12.626310007588629</c:v>
                </c:pt>
                <c:pt idx="3">
                  <c:v>11.256708328467896</c:v>
                </c:pt>
                <c:pt idx="4">
                  <c:v>10.994436167127002</c:v>
                </c:pt>
                <c:pt idx="5">
                  <c:v>10.774068804655371</c:v>
                </c:pt>
                <c:pt idx="6">
                  <c:v>10.744869586476288</c:v>
                </c:pt>
                <c:pt idx="7">
                  <c:v>10.579730592279088</c:v>
                </c:pt>
                <c:pt idx="8">
                  <c:v>10.522540233486211</c:v>
                </c:pt>
                <c:pt idx="9">
                  <c:v>10.314886837274425</c:v>
                </c:pt>
                <c:pt idx="10">
                  <c:v>10.315107513621893</c:v>
                </c:pt>
                <c:pt idx="11">
                  <c:v>10.32346864551281</c:v>
                </c:pt>
                <c:pt idx="12">
                  <c:v>10.157897544066389</c:v>
                </c:pt>
                <c:pt idx="13">
                  <c:v>10.072349854509898</c:v>
                </c:pt>
                <c:pt idx="14">
                  <c:v>10.087753116464111</c:v>
                </c:pt>
                <c:pt idx="15">
                  <c:v>9.9899173277142808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701-46F5-B3F8-74EA457C8B76}"/>
            </c:ext>
          </c:extLst>
        </c:ser>
        <c:ser>
          <c:idx val="21"/>
          <c:order val="21"/>
          <c:tx>
            <c:strRef>
              <c:f>rank!$B$23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rank!$C$23:$R$23</c:f>
              <c:numCache>
                <c:formatCode>0.000</c:formatCode>
                <c:ptCount val="16"/>
                <c:pt idx="0">
                  <c:v>38.098490498474305</c:v>
                </c:pt>
                <c:pt idx="1">
                  <c:v>19.527086548173877</c:v>
                </c:pt>
                <c:pt idx="2">
                  <c:v>8.2284015912530322</c:v>
                </c:pt>
                <c:pt idx="3">
                  <c:v>5.7737879136889045</c:v>
                </c:pt>
                <c:pt idx="4">
                  <c:v>5.233219249808732</c:v>
                </c:pt>
                <c:pt idx="5">
                  <c:v>4.931293914527954</c:v>
                </c:pt>
                <c:pt idx="6">
                  <c:v>4.7234893368456072</c:v>
                </c:pt>
                <c:pt idx="7">
                  <c:v>4.6373965020187864</c:v>
                </c:pt>
                <c:pt idx="8">
                  <c:v>4.5365969382820444</c:v>
                </c:pt>
                <c:pt idx="9">
                  <c:v>4.2788584695900429</c:v>
                </c:pt>
                <c:pt idx="10">
                  <c:v>4.1002442403910688</c:v>
                </c:pt>
                <c:pt idx="11">
                  <c:v>4.0555997142047895</c:v>
                </c:pt>
                <c:pt idx="12">
                  <c:v>4.0349252834763938</c:v>
                </c:pt>
                <c:pt idx="13">
                  <c:v>4.0410989694390747</c:v>
                </c:pt>
                <c:pt idx="14">
                  <c:v>3.983761809022103</c:v>
                </c:pt>
                <c:pt idx="15">
                  <c:v>3.9738689292941287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01-46F5-B3F8-74EA457C8B76}"/>
            </c:ext>
          </c:extLst>
        </c:ser>
        <c:ser>
          <c:idx val="22"/>
          <c:order val="22"/>
          <c:tx>
            <c:strRef>
              <c:f>rank!$B$24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rank!$C$24:$R$24</c:f>
              <c:numCache>
                <c:formatCode>0.000</c:formatCode>
                <c:ptCount val="16"/>
                <c:pt idx="0">
                  <c:v>38.27691455596073</c:v>
                </c:pt>
                <c:pt idx="1">
                  <c:v>21.248388202881493</c:v>
                </c:pt>
                <c:pt idx="2">
                  <c:v>8.3581971149309204</c:v>
                </c:pt>
                <c:pt idx="3">
                  <c:v>6.3198225800728824</c:v>
                </c:pt>
                <c:pt idx="4">
                  <c:v>5.7377726023101747</c:v>
                </c:pt>
                <c:pt idx="5">
                  <c:v>5.3512612588841408</c:v>
                </c:pt>
                <c:pt idx="6">
                  <c:v>5.135433221501545</c:v>
                </c:pt>
                <c:pt idx="7">
                  <c:v>5.0871758521452959</c:v>
                </c:pt>
                <c:pt idx="8">
                  <c:v>4.9359638397679939</c:v>
                </c:pt>
                <c:pt idx="9">
                  <c:v>4.7154829081332288</c:v>
                </c:pt>
                <c:pt idx="10">
                  <c:v>4.4482805717357774</c:v>
                </c:pt>
                <c:pt idx="11">
                  <c:v>4.454633392174685</c:v>
                </c:pt>
                <c:pt idx="12">
                  <c:v>4.4111503249502988</c:v>
                </c:pt>
                <c:pt idx="13">
                  <c:v>4.4158243246125881</c:v>
                </c:pt>
                <c:pt idx="14">
                  <c:v>4.3932937321847296</c:v>
                </c:pt>
                <c:pt idx="15">
                  <c:v>4.3607633747488155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701-46F5-B3F8-74EA457C8B76}"/>
            </c:ext>
          </c:extLst>
        </c:ser>
        <c:ser>
          <c:idx val="23"/>
          <c:order val="23"/>
          <c:tx>
            <c:strRef>
              <c:f>rank!$B$25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rank!$C$25:$R$25</c:f>
              <c:numCache>
                <c:formatCode>0.000</c:formatCode>
                <c:ptCount val="16"/>
                <c:pt idx="0">
                  <c:v>38.004815520163007</c:v>
                </c:pt>
                <c:pt idx="1">
                  <c:v>23.851078541569699</c:v>
                </c:pt>
                <c:pt idx="2">
                  <c:v>12.738074449045074</c:v>
                </c:pt>
                <c:pt idx="3">
                  <c:v>11.602545106481344</c:v>
                </c:pt>
                <c:pt idx="4">
                  <c:v>11.274529787994478</c:v>
                </c:pt>
                <c:pt idx="5">
                  <c:v>10.997064261131715</c:v>
                </c:pt>
                <c:pt idx="6">
                  <c:v>10.953594419752729</c:v>
                </c:pt>
                <c:pt idx="7">
                  <c:v>10.812968065806237</c:v>
                </c:pt>
                <c:pt idx="8">
                  <c:v>10.725857908180064</c:v>
                </c:pt>
                <c:pt idx="9">
                  <c:v>10.531746657877161</c:v>
                </c:pt>
                <c:pt idx="10">
                  <c:v>10.487937043460777</c:v>
                </c:pt>
                <c:pt idx="11">
                  <c:v>10.498809918961641</c:v>
                </c:pt>
                <c:pt idx="12">
                  <c:v>10.305968373833924</c:v>
                </c:pt>
                <c:pt idx="13">
                  <c:v>10.239038236071524</c:v>
                </c:pt>
                <c:pt idx="14">
                  <c:v>10.212435648375033</c:v>
                </c:pt>
                <c:pt idx="15">
                  <c:v>10.166585120340283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701-46F5-B3F8-74EA457C8B76}"/>
            </c:ext>
          </c:extLst>
        </c:ser>
        <c:ser>
          <c:idx val="24"/>
          <c:order val="24"/>
          <c:tx>
            <c:strRef>
              <c:f>rank!$B$26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rank!$C$26:$R$26</c:f>
              <c:numCache>
                <c:formatCode>0.000</c:formatCode>
                <c:ptCount val="16"/>
                <c:pt idx="0">
                  <c:v>38.014691084321768</c:v>
                </c:pt>
                <c:pt idx="1">
                  <c:v>23.60531257809178</c:v>
                </c:pt>
                <c:pt idx="2">
                  <c:v>12.639069333092779</c:v>
                </c:pt>
                <c:pt idx="3">
                  <c:v>11.26273022213579</c:v>
                </c:pt>
                <c:pt idx="4">
                  <c:v>10.999149502424942</c:v>
                </c:pt>
                <c:pt idx="5">
                  <c:v>10.778973752235874</c:v>
                </c:pt>
                <c:pt idx="6">
                  <c:v>10.748109875996724</c:v>
                </c:pt>
                <c:pt idx="7">
                  <c:v>10.582593476271558</c:v>
                </c:pt>
                <c:pt idx="8">
                  <c:v>10.524811397210472</c:v>
                </c:pt>
                <c:pt idx="9">
                  <c:v>10.316638662245364</c:v>
                </c:pt>
                <c:pt idx="10">
                  <c:v>10.316644156767673</c:v>
                </c:pt>
                <c:pt idx="11">
                  <c:v>10.324385422458642</c:v>
                </c:pt>
                <c:pt idx="12">
                  <c:v>10.159204654948951</c:v>
                </c:pt>
                <c:pt idx="13">
                  <c:v>10.072994947656076</c:v>
                </c:pt>
                <c:pt idx="14">
                  <c:v>10.088367942210953</c:v>
                </c:pt>
                <c:pt idx="15">
                  <c:v>9.9901830016201814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701-46F5-B3F8-74EA457C8B76}"/>
            </c:ext>
          </c:extLst>
        </c:ser>
        <c:ser>
          <c:idx val="25"/>
          <c:order val="25"/>
          <c:tx>
            <c:strRef>
              <c:f>rank!$B$27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rank!$C$27:$R$27</c:f>
              <c:numCache>
                <c:formatCode>0.000</c:formatCode>
                <c:ptCount val="16"/>
                <c:pt idx="0">
                  <c:v>38.27691455596073</c:v>
                </c:pt>
                <c:pt idx="1">
                  <c:v>21.485167507164199</c:v>
                </c:pt>
                <c:pt idx="2">
                  <c:v>8.6479496772728535</c:v>
                </c:pt>
                <c:pt idx="3">
                  <c:v>6.457091604191227</c:v>
                </c:pt>
                <c:pt idx="4">
                  <c:v>5.7381428584901659</c:v>
                </c:pt>
                <c:pt idx="5">
                  <c:v>5.3507795494782355</c:v>
                </c:pt>
                <c:pt idx="6">
                  <c:v>5.1343667176820738</c:v>
                </c:pt>
                <c:pt idx="7">
                  <c:v>5.0869404055845511</c:v>
                </c:pt>
                <c:pt idx="8">
                  <c:v>4.9360324054337585</c:v>
                </c:pt>
                <c:pt idx="9">
                  <c:v>4.7155249092451186</c:v>
                </c:pt>
                <c:pt idx="10">
                  <c:v>4.4485949610617679</c:v>
                </c:pt>
                <c:pt idx="11">
                  <c:v>4.4546850776426723</c:v>
                </c:pt>
                <c:pt idx="12">
                  <c:v>4.411139021788145</c:v>
                </c:pt>
                <c:pt idx="13">
                  <c:v>4.4158025983430829</c:v>
                </c:pt>
                <c:pt idx="14">
                  <c:v>4.3933162939284625</c:v>
                </c:pt>
                <c:pt idx="15">
                  <c:v>4.3611713214522059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701-46F5-B3F8-74EA457C8B76}"/>
            </c:ext>
          </c:extLst>
        </c:ser>
        <c:ser>
          <c:idx val="26"/>
          <c:order val="26"/>
          <c:tx>
            <c:strRef>
              <c:f>rank!$B$28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rank!$C$28:$R$28</c:f>
              <c:numCache>
                <c:formatCode>0.000</c:formatCode>
                <c:ptCount val="16"/>
                <c:pt idx="0">
                  <c:v>38.27691455596073</c:v>
                </c:pt>
                <c:pt idx="1">
                  <c:v>21.245029884716079</c:v>
                </c:pt>
                <c:pt idx="2">
                  <c:v>8.3222853733916402</c:v>
                </c:pt>
                <c:pt idx="3">
                  <c:v>6.3105619760762135</c:v>
                </c:pt>
                <c:pt idx="4">
                  <c:v>5.7334709796248093</c:v>
                </c:pt>
                <c:pt idx="5">
                  <c:v>5.3502167245894787</c:v>
                </c:pt>
                <c:pt idx="6">
                  <c:v>5.134923036745846</c:v>
                </c:pt>
                <c:pt idx="7">
                  <c:v>5.0856681812857572</c:v>
                </c:pt>
                <c:pt idx="8">
                  <c:v>4.9350627981284143</c:v>
                </c:pt>
                <c:pt idx="9">
                  <c:v>4.7151349977504653</c:v>
                </c:pt>
                <c:pt idx="10">
                  <c:v>4.4474074700928963</c:v>
                </c:pt>
                <c:pt idx="11">
                  <c:v>4.453780560385165</c:v>
                </c:pt>
                <c:pt idx="12">
                  <c:v>4.4105768372689882</c:v>
                </c:pt>
                <c:pt idx="13">
                  <c:v>4.4151101142487379</c:v>
                </c:pt>
                <c:pt idx="14">
                  <c:v>4.3930584234756571</c:v>
                </c:pt>
                <c:pt idx="15">
                  <c:v>4.3607460873168877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701-46F5-B3F8-74EA457C8B76}"/>
            </c:ext>
          </c:extLst>
        </c:ser>
        <c:ser>
          <c:idx val="27"/>
          <c:order val="27"/>
          <c:tx>
            <c:strRef>
              <c:f>rank!$B$29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rank!$C$29:$R$29</c:f>
              <c:numCache>
                <c:formatCode>0.000</c:formatCode>
                <c:ptCount val="16"/>
                <c:pt idx="0">
                  <c:v>37.923430200440791</c:v>
                </c:pt>
                <c:pt idx="1">
                  <c:v>21.224108035528403</c:v>
                </c:pt>
                <c:pt idx="2">
                  <c:v>8.4178513420436865</c:v>
                </c:pt>
                <c:pt idx="3">
                  <c:v>6.4675732172629621</c:v>
                </c:pt>
                <c:pt idx="4">
                  <c:v>5.8836030658877316</c:v>
                </c:pt>
                <c:pt idx="5">
                  <c:v>5.5212855759900581</c:v>
                </c:pt>
                <c:pt idx="6">
                  <c:v>5.2297033302689613</c:v>
                </c:pt>
                <c:pt idx="7">
                  <c:v>5.2139705250977775</c:v>
                </c:pt>
                <c:pt idx="8">
                  <c:v>5.0227146873419652</c:v>
                </c:pt>
                <c:pt idx="9">
                  <c:v>4.7925788447353286</c:v>
                </c:pt>
                <c:pt idx="10">
                  <c:v>4.5419631809518801</c:v>
                </c:pt>
                <c:pt idx="11">
                  <c:v>4.5219878190032388</c:v>
                </c:pt>
                <c:pt idx="12">
                  <c:v>4.4795012906954303</c:v>
                </c:pt>
                <c:pt idx="13">
                  <c:v>4.4595615535764956</c:v>
                </c:pt>
                <c:pt idx="14">
                  <c:v>4.4382921056156528</c:v>
                </c:pt>
                <c:pt idx="15">
                  <c:v>4.4048964460887463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701-46F5-B3F8-74EA457C8B76}"/>
            </c:ext>
          </c:extLst>
        </c:ser>
        <c:ser>
          <c:idx val="28"/>
          <c:order val="28"/>
          <c:tx>
            <c:strRef>
              <c:f>rank!$B$30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rank!$C$30:$R$30</c:f>
              <c:numCache>
                <c:formatCode>0.000</c:formatCode>
                <c:ptCount val="16"/>
                <c:pt idx="0">
                  <c:v>37.097022828604921</c:v>
                </c:pt>
                <c:pt idx="1">
                  <c:v>20.223726360576027</c:v>
                </c:pt>
                <c:pt idx="2">
                  <c:v>8.1640807010055134</c:v>
                </c:pt>
                <c:pt idx="3">
                  <c:v>6.1669562727741605</c:v>
                </c:pt>
                <c:pt idx="4">
                  <c:v>5.6284415201507638</c:v>
                </c:pt>
                <c:pt idx="5">
                  <c:v>5.1445422411167545</c:v>
                </c:pt>
                <c:pt idx="6">
                  <c:v>5.0527922039997124</c:v>
                </c:pt>
                <c:pt idx="7">
                  <c:v>5.0222086882296955</c:v>
                </c:pt>
                <c:pt idx="8">
                  <c:v>4.8630355017231199</c:v>
                </c:pt>
                <c:pt idx="9">
                  <c:v>4.6213914783479755</c:v>
                </c:pt>
                <c:pt idx="10">
                  <c:v>4.5463037427029835</c:v>
                </c:pt>
                <c:pt idx="11">
                  <c:v>4.4124913615807797</c:v>
                </c:pt>
                <c:pt idx="12">
                  <c:v>4.3310523906831602</c:v>
                </c:pt>
                <c:pt idx="13">
                  <c:v>4.273181628693937</c:v>
                </c:pt>
                <c:pt idx="14">
                  <c:v>4.233669215394972</c:v>
                </c:pt>
                <c:pt idx="15">
                  <c:v>4.2616359511437381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701-46F5-B3F8-74EA457C8B76}"/>
            </c:ext>
          </c:extLst>
        </c:ser>
        <c:ser>
          <c:idx val="29"/>
          <c:order val="29"/>
          <c:tx>
            <c:strRef>
              <c:f>rank!$B$31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rank!$C$31:$R$31</c:f>
              <c:numCache>
                <c:formatCode>0.000</c:formatCode>
                <c:ptCount val="16"/>
                <c:pt idx="0">
                  <c:v>37.30130508411122</c:v>
                </c:pt>
                <c:pt idx="1">
                  <c:v>19.848689678026489</c:v>
                </c:pt>
                <c:pt idx="2">
                  <c:v>8.736533671034211</c:v>
                </c:pt>
                <c:pt idx="3">
                  <c:v>6.6245878052269758</c:v>
                </c:pt>
                <c:pt idx="4">
                  <c:v>6.0585035385138415</c:v>
                </c:pt>
                <c:pt idx="5">
                  <c:v>5.5933202279593228</c:v>
                </c:pt>
                <c:pt idx="6">
                  <c:v>5.4511997513273105</c:v>
                </c:pt>
                <c:pt idx="7">
                  <c:v>5.2977859265160792</c:v>
                </c:pt>
                <c:pt idx="8">
                  <c:v>5.155048769228844</c:v>
                </c:pt>
                <c:pt idx="9">
                  <c:v>4.9594876447643816</c:v>
                </c:pt>
                <c:pt idx="10">
                  <c:v>4.7302024482445635</c:v>
                </c:pt>
                <c:pt idx="11">
                  <c:v>4.7277514334934958</c:v>
                </c:pt>
                <c:pt idx="12">
                  <c:v>4.6210487664905218</c:v>
                </c:pt>
                <c:pt idx="13">
                  <c:v>4.5999680594912062</c:v>
                </c:pt>
                <c:pt idx="14">
                  <c:v>4.5544530411005839</c:v>
                </c:pt>
                <c:pt idx="15">
                  <c:v>4.4274464024082185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701-46F5-B3F8-74EA457C8B76}"/>
            </c:ext>
          </c:extLst>
        </c:ser>
        <c:ser>
          <c:idx val="30"/>
          <c:order val="30"/>
          <c:tx>
            <c:strRef>
              <c:f>rank!$B$32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rank!$C$32:$R$32</c:f>
              <c:numCache>
                <c:formatCode>0.000</c:formatCode>
                <c:ptCount val="16"/>
                <c:pt idx="0">
                  <c:v>38.457962324422702</c:v>
                </c:pt>
                <c:pt idx="1">
                  <c:v>22.474233574391299</c:v>
                </c:pt>
                <c:pt idx="2">
                  <c:v>9.0755729025477994</c:v>
                </c:pt>
                <c:pt idx="3">
                  <c:v>6.8729626836239479</c:v>
                </c:pt>
                <c:pt idx="4">
                  <c:v>6.1522117576948219</c:v>
                </c:pt>
                <c:pt idx="5">
                  <c:v>5.6566340326958704</c:v>
                </c:pt>
                <c:pt idx="6">
                  <c:v>5.3243923477146273</c:v>
                </c:pt>
                <c:pt idx="7">
                  <c:v>5.3233873638894549</c:v>
                </c:pt>
                <c:pt idx="8">
                  <c:v>5.1312566699516262</c:v>
                </c:pt>
                <c:pt idx="9">
                  <c:v>4.8651370120325952</c:v>
                </c:pt>
                <c:pt idx="10">
                  <c:v>4.5725746233544093</c:v>
                </c:pt>
                <c:pt idx="11">
                  <c:v>4.5774315741728717</c:v>
                </c:pt>
                <c:pt idx="12">
                  <c:v>4.5217087265341762</c:v>
                </c:pt>
                <c:pt idx="13">
                  <c:v>4.5035104866341564</c:v>
                </c:pt>
                <c:pt idx="14">
                  <c:v>4.4706492686748707</c:v>
                </c:pt>
                <c:pt idx="15">
                  <c:v>4.4196469566719072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701-46F5-B3F8-74EA457C8B76}"/>
            </c:ext>
          </c:extLst>
        </c:ser>
        <c:ser>
          <c:idx val="31"/>
          <c:order val="31"/>
          <c:tx>
            <c:strRef>
              <c:f>rank!$B$33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rank!$C$33:$R$33</c:f>
              <c:numCache>
                <c:formatCode>0.000</c:formatCode>
                <c:ptCount val="16"/>
                <c:pt idx="0">
                  <c:v>38.287049715012984</c:v>
                </c:pt>
                <c:pt idx="1">
                  <c:v>20.71101412636207</c:v>
                </c:pt>
                <c:pt idx="2">
                  <c:v>7.8933956919819739</c:v>
                </c:pt>
                <c:pt idx="3">
                  <c:v>5.7268710171561903</c:v>
                </c:pt>
                <c:pt idx="4">
                  <c:v>5.3266975124431601</c:v>
                </c:pt>
                <c:pt idx="5">
                  <c:v>5.0631577591559767</c:v>
                </c:pt>
                <c:pt idx="6">
                  <c:v>4.8104139215781778</c:v>
                </c:pt>
                <c:pt idx="7">
                  <c:v>4.7652162146930079</c:v>
                </c:pt>
                <c:pt idx="8">
                  <c:v>4.6358376897936484</c:v>
                </c:pt>
                <c:pt idx="9">
                  <c:v>4.3448628000795866</c:v>
                </c:pt>
                <c:pt idx="10">
                  <c:v>4.1545497538752798</c:v>
                </c:pt>
                <c:pt idx="11">
                  <c:v>4.0770611542249</c:v>
                </c:pt>
                <c:pt idx="12">
                  <c:v>4.0759638555171502</c:v>
                </c:pt>
                <c:pt idx="13">
                  <c:v>4.0600983639075476</c:v>
                </c:pt>
                <c:pt idx="14">
                  <c:v>4.0022261958400751</c:v>
                </c:pt>
                <c:pt idx="15">
                  <c:v>3.9665882762472875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701-46F5-B3F8-74EA457C8B76}"/>
            </c:ext>
          </c:extLst>
        </c:ser>
        <c:ser>
          <c:idx val="32"/>
          <c:order val="32"/>
          <c:tx>
            <c:strRef>
              <c:f>rank!$B$34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rank!$C$34:$R$34</c:f>
              <c:numCache>
                <c:formatCode>0.000</c:formatCode>
                <c:ptCount val="16"/>
                <c:pt idx="0">
                  <c:v>36.357440845672656</c:v>
                </c:pt>
                <c:pt idx="1">
                  <c:v>21.380728092138902</c:v>
                </c:pt>
                <c:pt idx="2">
                  <c:v>8.4589142841905502</c:v>
                </c:pt>
                <c:pt idx="3">
                  <c:v>6.5798899988979809</c:v>
                </c:pt>
                <c:pt idx="4">
                  <c:v>6.0115084078527783</c:v>
                </c:pt>
                <c:pt idx="5">
                  <c:v>5.6107159399101212</c:v>
                </c:pt>
                <c:pt idx="6">
                  <c:v>5.429770646055216</c:v>
                </c:pt>
                <c:pt idx="7">
                  <c:v>5.4142776937994945</c:v>
                </c:pt>
                <c:pt idx="8">
                  <c:v>5.2236537128374776</c:v>
                </c:pt>
                <c:pt idx="9">
                  <c:v>4.8480249135377624</c:v>
                </c:pt>
                <c:pt idx="10">
                  <c:v>4.6882700645793864</c:v>
                </c:pt>
                <c:pt idx="11">
                  <c:v>4.6286239525008721</c:v>
                </c:pt>
                <c:pt idx="12">
                  <c:v>4.6105631220181689</c:v>
                </c:pt>
                <c:pt idx="13">
                  <c:v>4.614662490783803</c:v>
                </c:pt>
                <c:pt idx="14">
                  <c:v>4.5647718970704236</c:v>
                </c:pt>
                <c:pt idx="15">
                  <c:v>4.4764481310137985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701-46F5-B3F8-74EA457C8B76}"/>
            </c:ext>
          </c:extLst>
        </c:ser>
        <c:ser>
          <c:idx val="33"/>
          <c:order val="33"/>
          <c:tx>
            <c:strRef>
              <c:f>rank!$B$35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rank!$C$35:$R$35</c:f>
              <c:numCache>
                <c:formatCode>0.000</c:formatCode>
                <c:ptCount val="16"/>
                <c:pt idx="0">
                  <c:v>38.5645269500396</c:v>
                </c:pt>
                <c:pt idx="1">
                  <c:v>21.394392746513574</c:v>
                </c:pt>
                <c:pt idx="2">
                  <c:v>8.5102302603107169</c:v>
                </c:pt>
                <c:pt idx="3">
                  <c:v>6.6217039567112916</c:v>
                </c:pt>
                <c:pt idx="4">
                  <c:v>6.0235668500986588</c:v>
                </c:pt>
                <c:pt idx="5">
                  <c:v>5.6163233721402195</c:v>
                </c:pt>
                <c:pt idx="6">
                  <c:v>5.4301029610765683</c:v>
                </c:pt>
                <c:pt idx="7">
                  <c:v>5.4188198907569767</c:v>
                </c:pt>
                <c:pt idx="8">
                  <c:v>5.2261378818348803</c:v>
                </c:pt>
                <c:pt idx="9">
                  <c:v>4.8488186322852975</c:v>
                </c:pt>
                <c:pt idx="10">
                  <c:v>4.6917355721415266</c:v>
                </c:pt>
                <c:pt idx="11">
                  <c:v>4.6297071642707728</c:v>
                </c:pt>
                <c:pt idx="12">
                  <c:v>4.6123911596854441</c:v>
                </c:pt>
                <c:pt idx="13">
                  <c:v>4.6146458253981084</c:v>
                </c:pt>
                <c:pt idx="14">
                  <c:v>4.5654583160154427</c:v>
                </c:pt>
                <c:pt idx="15">
                  <c:v>4.4769849033977467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701-46F5-B3F8-74EA457C8B76}"/>
            </c:ext>
          </c:extLst>
        </c:ser>
        <c:ser>
          <c:idx val="34"/>
          <c:order val="34"/>
          <c:tx>
            <c:strRef>
              <c:f>rank!$B$36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rank!$C$36:$R$36</c:f>
              <c:numCache>
                <c:formatCode>0.000</c:formatCode>
                <c:ptCount val="16"/>
                <c:pt idx="0">
                  <c:v>27.333832814123173</c:v>
                </c:pt>
                <c:pt idx="1">
                  <c:v>11.76074544416613</c:v>
                </c:pt>
                <c:pt idx="2">
                  <c:v>7.1733433872733512</c:v>
                </c:pt>
                <c:pt idx="3">
                  <c:v>6.6975034121618933</c:v>
                </c:pt>
                <c:pt idx="4">
                  <c:v>6.528719029074364</c:v>
                </c:pt>
                <c:pt idx="5">
                  <c:v>6.4541901732989118</c:v>
                </c:pt>
                <c:pt idx="6">
                  <c:v>6.3793277639771491</c:v>
                </c:pt>
                <c:pt idx="7">
                  <c:v>6.4933214887190491</c:v>
                </c:pt>
                <c:pt idx="8">
                  <c:v>6.3861940373928459</c:v>
                </c:pt>
                <c:pt idx="9">
                  <c:v>6.4445977022616221</c:v>
                </c:pt>
                <c:pt idx="10">
                  <c:v>6.4608007450893599</c:v>
                </c:pt>
                <c:pt idx="11">
                  <c:v>6.4317833976103849</c:v>
                </c:pt>
                <c:pt idx="12">
                  <c:v>6.3364613784427419</c:v>
                </c:pt>
                <c:pt idx="13">
                  <c:v>6.3049099727533786</c:v>
                </c:pt>
                <c:pt idx="14">
                  <c:v>6.2875466531201338</c:v>
                </c:pt>
                <c:pt idx="15">
                  <c:v>6.4614618917226032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701-46F5-B3F8-74EA457C8B76}"/>
            </c:ext>
          </c:extLst>
        </c:ser>
        <c:ser>
          <c:idx val="35"/>
          <c:order val="35"/>
          <c:tx>
            <c:strRef>
              <c:f>rank!$B$37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rank!$C$37:$R$37</c:f>
              <c:numCache>
                <c:formatCode>0.000</c:formatCode>
                <c:ptCount val="16"/>
                <c:pt idx="0">
                  <c:v>31.538394169334303</c:v>
                </c:pt>
                <c:pt idx="1">
                  <c:v>16.393307688766132</c:v>
                </c:pt>
                <c:pt idx="2">
                  <c:v>12.833471208159338</c:v>
                </c:pt>
                <c:pt idx="3">
                  <c:v>13.108047465010102</c:v>
                </c:pt>
                <c:pt idx="4">
                  <c:v>13.222167767422434</c:v>
                </c:pt>
                <c:pt idx="5">
                  <c:v>13.413942650836086</c:v>
                </c:pt>
                <c:pt idx="6">
                  <c:v>13.696972369412766</c:v>
                </c:pt>
                <c:pt idx="7">
                  <c:v>13.822490286164372</c:v>
                </c:pt>
                <c:pt idx="8">
                  <c:v>14.084410111947173</c:v>
                </c:pt>
                <c:pt idx="9">
                  <c:v>14.254856248299737</c:v>
                </c:pt>
                <c:pt idx="10">
                  <c:v>14.626577777053264</c:v>
                </c:pt>
                <c:pt idx="11">
                  <c:v>14.749083425584857</c:v>
                </c:pt>
                <c:pt idx="12">
                  <c:v>14.798145314902987</c:v>
                </c:pt>
                <c:pt idx="13">
                  <c:v>14.845826003911336</c:v>
                </c:pt>
                <c:pt idx="14">
                  <c:v>14.997069133915859</c:v>
                </c:pt>
                <c:pt idx="15">
                  <c:v>15.021393304813742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701-46F5-B3F8-74EA457C8B76}"/>
            </c:ext>
          </c:extLst>
        </c:ser>
        <c:ser>
          <c:idx val="36"/>
          <c:order val="36"/>
          <c:tx>
            <c:strRef>
              <c:f>rank!$B$38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rank!$C$38:$R$38</c:f>
              <c:numCache>
                <c:formatCode>0.000</c:formatCode>
                <c:ptCount val="16"/>
                <c:pt idx="0">
                  <c:v>21.947424453951658</c:v>
                </c:pt>
                <c:pt idx="1">
                  <c:v>10.0561188586186</c:v>
                </c:pt>
                <c:pt idx="2">
                  <c:v>7.494687389136109</c:v>
                </c:pt>
                <c:pt idx="3">
                  <c:v>7.2010869267510547</c:v>
                </c:pt>
                <c:pt idx="4">
                  <c:v>7.1104478573409864</c:v>
                </c:pt>
                <c:pt idx="5">
                  <c:v>7.134917763456043</c:v>
                </c:pt>
                <c:pt idx="6">
                  <c:v>7.1366098176577024</c:v>
                </c:pt>
                <c:pt idx="7">
                  <c:v>7.1883775014888798</c:v>
                </c:pt>
                <c:pt idx="8">
                  <c:v>7.1450672497571945</c:v>
                </c:pt>
                <c:pt idx="9">
                  <c:v>7.1378024897423842</c:v>
                </c:pt>
                <c:pt idx="10">
                  <c:v>7.1711889837261342</c:v>
                </c:pt>
                <c:pt idx="11">
                  <c:v>7.1703623485459511</c:v>
                </c:pt>
                <c:pt idx="12">
                  <c:v>7.1137123748759254</c:v>
                </c:pt>
                <c:pt idx="13">
                  <c:v>7.0935112655346586</c:v>
                </c:pt>
                <c:pt idx="14">
                  <c:v>7.0905534364469505</c:v>
                </c:pt>
                <c:pt idx="15">
                  <c:v>7.147234425461674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701-46F5-B3F8-74EA457C8B76}"/>
            </c:ext>
          </c:extLst>
        </c:ser>
        <c:ser>
          <c:idx val="37"/>
          <c:order val="37"/>
          <c:tx>
            <c:strRef>
              <c:f>rank!$B$39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rank!$C$39:$R$39</c:f>
              <c:numCache>
                <c:formatCode>0.000</c:formatCode>
                <c:ptCount val="16"/>
                <c:pt idx="0">
                  <c:v>23.060870617334263</c:v>
                </c:pt>
                <c:pt idx="1">
                  <c:v>9.9956323616236098</c:v>
                </c:pt>
                <c:pt idx="2">
                  <c:v>7.5090059937340952</c:v>
                </c:pt>
                <c:pt idx="3">
                  <c:v>7.3235361735722764</c:v>
                </c:pt>
                <c:pt idx="4">
                  <c:v>7.2857665589394669</c:v>
                </c:pt>
                <c:pt idx="5">
                  <c:v>7.2272079785466259</c:v>
                </c:pt>
                <c:pt idx="6">
                  <c:v>7.2225352137825309</c:v>
                </c:pt>
                <c:pt idx="7">
                  <c:v>7.2961783741328743</c:v>
                </c:pt>
                <c:pt idx="8">
                  <c:v>7.204450259435025</c:v>
                </c:pt>
                <c:pt idx="9">
                  <c:v>7.2510757909482972</c:v>
                </c:pt>
                <c:pt idx="10">
                  <c:v>7.252255501515128</c:v>
                </c:pt>
                <c:pt idx="11">
                  <c:v>7.242748326811963</c:v>
                </c:pt>
                <c:pt idx="12">
                  <c:v>7.1972478856547015</c:v>
                </c:pt>
                <c:pt idx="13">
                  <c:v>7.1530349778954596</c:v>
                </c:pt>
                <c:pt idx="14">
                  <c:v>7.1364248836286208</c:v>
                </c:pt>
                <c:pt idx="15">
                  <c:v>7.2472188530660953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701-46F5-B3F8-74EA457C8B76}"/>
            </c:ext>
          </c:extLst>
        </c:ser>
        <c:ser>
          <c:idx val="38"/>
          <c:order val="38"/>
          <c:tx>
            <c:strRef>
              <c:f>rank!$B$40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rank!$C$40:$R$40</c:f>
              <c:numCache>
                <c:formatCode>0.000</c:formatCode>
                <c:ptCount val="16"/>
                <c:pt idx="0">
                  <c:v>38.275011770929652</c:v>
                </c:pt>
                <c:pt idx="1">
                  <c:v>25.344860336977341</c:v>
                </c:pt>
                <c:pt idx="2">
                  <c:v>9.0595323884376597</c:v>
                </c:pt>
                <c:pt idx="3">
                  <c:v>6.0954907819750943</c:v>
                </c:pt>
                <c:pt idx="4">
                  <c:v>5.5359270941587839</c:v>
                </c:pt>
                <c:pt idx="5">
                  <c:v>5.1489791569882497</c:v>
                </c:pt>
                <c:pt idx="6">
                  <c:v>4.9791718844189292</c:v>
                </c:pt>
                <c:pt idx="7">
                  <c:v>4.9660041300624389</c:v>
                </c:pt>
                <c:pt idx="8">
                  <c:v>4.8285749846324606</c:v>
                </c:pt>
                <c:pt idx="9">
                  <c:v>4.761103783372528</c:v>
                </c:pt>
                <c:pt idx="10">
                  <c:v>4.7259263479211953</c:v>
                </c:pt>
                <c:pt idx="11">
                  <c:v>4.7187883073569781</c:v>
                </c:pt>
                <c:pt idx="12">
                  <c:v>4.6252279597819728</c:v>
                </c:pt>
                <c:pt idx="13">
                  <c:v>4.6251610556321632</c:v>
                </c:pt>
                <c:pt idx="14">
                  <c:v>4.5931060603900375</c:v>
                </c:pt>
                <c:pt idx="15">
                  <c:v>4.6661430425923847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701-46F5-B3F8-74EA457C8B76}"/>
            </c:ext>
          </c:extLst>
        </c:ser>
        <c:ser>
          <c:idx val="39"/>
          <c:order val="39"/>
          <c:tx>
            <c:strRef>
              <c:f>rank!$B$41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rank!$C$41:$R$41</c:f>
              <c:numCache>
                <c:formatCode>0.000</c:formatCode>
                <c:ptCount val="16"/>
                <c:pt idx="0">
                  <c:v>32.249307171401149</c:v>
                </c:pt>
                <c:pt idx="1">
                  <c:v>17.499275219964776</c:v>
                </c:pt>
                <c:pt idx="2">
                  <c:v>6.7855643199556654</c:v>
                </c:pt>
                <c:pt idx="3">
                  <c:v>4.4538690679291797</c:v>
                </c:pt>
                <c:pt idx="4">
                  <c:v>4.0375232369107206</c:v>
                </c:pt>
                <c:pt idx="5">
                  <c:v>3.7553925225669844</c:v>
                </c:pt>
                <c:pt idx="6">
                  <c:v>3.6646830578890097</c:v>
                </c:pt>
                <c:pt idx="7">
                  <c:v>3.6563573102427482</c:v>
                </c:pt>
                <c:pt idx="8">
                  <c:v>3.5667382004765971</c:v>
                </c:pt>
                <c:pt idx="9">
                  <c:v>3.4953049745691183</c:v>
                </c:pt>
                <c:pt idx="10">
                  <c:v>3.4938454203759699</c:v>
                </c:pt>
                <c:pt idx="11">
                  <c:v>3.4873213000302701</c:v>
                </c:pt>
                <c:pt idx="12">
                  <c:v>3.4221156926856269</c:v>
                </c:pt>
                <c:pt idx="13">
                  <c:v>3.3895843378458306</c:v>
                </c:pt>
                <c:pt idx="14">
                  <c:v>3.4102905928898912</c:v>
                </c:pt>
                <c:pt idx="15">
                  <c:v>3.4386032752925342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701-46F5-B3F8-74EA457C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rankScore!$B$2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rankScore!$C$2:$R$2</c:f>
              <c:numCache>
                <c:formatCode>0.000</c:formatCode>
                <c:ptCount val="16"/>
                <c:pt idx="0">
                  <c:v>2183.8242540714396</c:v>
                </c:pt>
                <c:pt idx="1">
                  <c:v>1124.0765990287587</c:v>
                </c:pt>
                <c:pt idx="2">
                  <c:v>315.02867230469519</c:v>
                </c:pt>
                <c:pt idx="3">
                  <c:v>215.00542670827545</c:v>
                </c:pt>
                <c:pt idx="4">
                  <c:v>193.19598076868488</c:v>
                </c:pt>
                <c:pt idx="5">
                  <c:v>178.96762368818435</c:v>
                </c:pt>
                <c:pt idx="6">
                  <c:v>170.96283538989738</c:v>
                </c:pt>
                <c:pt idx="7">
                  <c:v>162.54005521794383</c:v>
                </c:pt>
                <c:pt idx="8">
                  <c:v>161.11616473411237</c:v>
                </c:pt>
                <c:pt idx="9">
                  <c:v>150.45063258361989</c:v>
                </c:pt>
                <c:pt idx="10">
                  <c:v>146.29318714827579</c:v>
                </c:pt>
                <c:pt idx="11">
                  <c:v>142.60657667972279</c:v>
                </c:pt>
                <c:pt idx="12">
                  <c:v>143.81539903006978</c:v>
                </c:pt>
                <c:pt idx="13">
                  <c:v>145.86782507055432</c:v>
                </c:pt>
                <c:pt idx="14">
                  <c:v>134.69084419207343</c:v>
                </c:pt>
                <c:pt idx="15">
                  <c:v>136.14293761001244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E-4D69-9038-7A9F909E67B9}"/>
            </c:ext>
          </c:extLst>
        </c:ser>
        <c:ser>
          <c:idx val="1"/>
          <c:order val="1"/>
          <c:tx>
            <c:strRef>
              <c:f>rankScore!$B$3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rankScore!$C$3:$R$3</c:f>
              <c:numCache>
                <c:formatCode>0.000</c:formatCode>
                <c:ptCount val="16"/>
                <c:pt idx="0">
                  <c:v>1150.3912090573158</c:v>
                </c:pt>
                <c:pt idx="1">
                  <c:v>315.72164566266645</c:v>
                </c:pt>
                <c:pt idx="2">
                  <c:v>97.153808397994382</c:v>
                </c:pt>
                <c:pt idx="3">
                  <c:v>61.01937050055848</c:v>
                </c:pt>
                <c:pt idx="4">
                  <c:v>50.361367624463313</c:v>
                </c:pt>
                <c:pt idx="5">
                  <c:v>43.249956584688732</c:v>
                </c:pt>
                <c:pt idx="6">
                  <c:v>40.429309837456728</c:v>
                </c:pt>
                <c:pt idx="7">
                  <c:v>41.195307740946085</c:v>
                </c:pt>
                <c:pt idx="8">
                  <c:v>37.71582945743787</c:v>
                </c:pt>
                <c:pt idx="9">
                  <c:v>34.827960644865883</c:v>
                </c:pt>
                <c:pt idx="10">
                  <c:v>34.559782838243862</c:v>
                </c:pt>
                <c:pt idx="11">
                  <c:v>35.205324567683562</c:v>
                </c:pt>
                <c:pt idx="12">
                  <c:v>31.305330540196117</c:v>
                </c:pt>
                <c:pt idx="13">
                  <c:v>29.681391310550694</c:v>
                </c:pt>
                <c:pt idx="14">
                  <c:v>31.597395256615602</c:v>
                </c:pt>
                <c:pt idx="15">
                  <c:v>32.45909333121282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E-4D69-9038-7A9F909E67B9}"/>
            </c:ext>
          </c:extLst>
        </c:ser>
        <c:ser>
          <c:idx val="2"/>
          <c:order val="2"/>
          <c:tx>
            <c:strRef>
              <c:f>rankScore!$B$4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rankScore!$C$4:$R$4</c:f>
              <c:numCache>
                <c:formatCode>0.000</c:formatCode>
                <c:ptCount val="16"/>
                <c:pt idx="0">
                  <c:v>2109.6450190054206</c:v>
                </c:pt>
                <c:pt idx="1">
                  <c:v>1079.198894961876</c:v>
                </c:pt>
                <c:pt idx="2">
                  <c:v>329.10803592531983</c:v>
                </c:pt>
                <c:pt idx="3">
                  <c:v>220.20705161495871</c:v>
                </c:pt>
                <c:pt idx="4">
                  <c:v>196.46987341016322</c:v>
                </c:pt>
                <c:pt idx="5">
                  <c:v>171.2362656855658</c:v>
                </c:pt>
                <c:pt idx="6">
                  <c:v>166.15390251241161</c:v>
                </c:pt>
                <c:pt idx="7">
                  <c:v>164.53842644312752</c:v>
                </c:pt>
                <c:pt idx="8">
                  <c:v>149.79520422620922</c:v>
                </c:pt>
                <c:pt idx="9">
                  <c:v>142.45972806394127</c:v>
                </c:pt>
                <c:pt idx="10">
                  <c:v>137.08046081460344</c:v>
                </c:pt>
                <c:pt idx="11">
                  <c:v>134.49776961163505</c:v>
                </c:pt>
                <c:pt idx="12">
                  <c:v>124.14600874466214</c:v>
                </c:pt>
                <c:pt idx="13">
                  <c:v>122.29328710055741</c:v>
                </c:pt>
                <c:pt idx="14">
                  <c:v>122.30081058493494</c:v>
                </c:pt>
                <c:pt idx="15">
                  <c:v>121.21277859809237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E-4D69-9038-7A9F909E67B9}"/>
            </c:ext>
          </c:extLst>
        </c:ser>
        <c:ser>
          <c:idx val="3"/>
          <c:order val="3"/>
          <c:tx>
            <c:strRef>
              <c:f>rankScore!$B$5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rankScore!$C$5:$R$5</c:f>
              <c:numCache>
                <c:formatCode>0.000</c:formatCode>
                <c:ptCount val="16"/>
                <c:pt idx="0">
                  <c:v>2115.5936377164353</c:v>
                </c:pt>
                <c:pt idx="1">
                  <c:v>1136.7523531038296</c:v>
                </c:pt>
                <c:pt idx="2">
                  <c:v>353.08122614775556</c:v>
                </c:pt>
                <c:pt idx="3">
                  <c:v>231.61098105446166</c:v>
                </c:pt>
                <c:pt idx="4">
                  <c:v>203.20009227804533</c:v>
                </c:pt>
                <c:pt idx="5">
                  <c:v>174.41563733978018</c:v>
                </c:pt>
                <c:pt idx="6">
                  <c:v>169.40862181583248</c:v>
                </c:pt>
                <c:pt idx="7">
                  <c:v>163.73614128018721</c:v>
                </c:pt>
                <c:pt idx="8">
                  <c:v>154.55673571491471</c:v>
                </c:pt>
                <c:pt idx="9">
                  <c:v>142.71027695861363</c:v>
                </c:pt>
                <c:pt idx="10">
                  <c:v>137.58760568950788</c:v>
                </c:pt>
                <c:pt idx="11">
                  <c:v>128.81648797685398</c:v>
                </c:pt>
                <c:pt idx="12">
                  <c:v>122.08961049081694</c:v>
                </c:pt>
                <c:pt idx="13">
                  <c:v>120.57256022864736</c:v>
                </c:pt>
                <c:pt idx="14">
                  <c:v>116.62526748113085</c:v>
                </c:pt>
                <c:pt idx="15">
                  <c:v>118.38270661551547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8E-4D69-9038-7A9F909E67B9}"/>
            </c:ext>
          </c:extLst>
        </c:ser>
        <c:ser>
          <c:idx val="4"/>
          <c:order val="4"/>
          <c:tx>
            <c:strRef>
              <c:f>rankScore!$B$6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rankScore!$C$6:$R$6</c:f>
              <c:numCache>
                <c:formatCode>0.000</c:formatCode>
                <c:ptCount val="16"/>
                <c:pt idx="0">
                  <c:v>2332.8661947434789</c:v>
                </c:pt>
                <c:pt idx="1">
                  <c:v>1541.5872004389446</c:v>
                </c:pt>
                <c:pt idx="2">
                  <c:v>780.20440002720932</c:v>
                </c:pt>
                <c:pt idx="3">
                  <c:v>1227.7932440096804</c:v>
                </c:pt>
                <c:pt idx="4">
                  <c:v>1497.3739481481996</c:v>
                </c:pt>
                <c:pt idx="5">
                  <c:v>1622.2296850073831</c:v>
                </c:pt>
                <c:pt idx="6">
                  <c:v>1674.665793757548</c:v>
                </c:pt>
                <c:pt idx="7">
                  <c:v>1659.4357554173589</c:v>
                </c:pt>
                <c:pt idx="8">
                  <c:v>1625.4207458772703</c:v>
                </c:pt>
                <c:pt idx="9">
                  <c:v>1476.792778624472</c:v>
                </c:pt>
                <c:pt idx="10">
                  <c:v>1365.1083474388763</c:v>
                </c:pt>
                <c:pt idx="11">
                  <c:v>1323.4350807081116</c:v>
                </c:pt>
                <c:pt idx="12">
                  <c:v>1293.4410722163091</c:v>
                </c:pt>
                <c:pt idx="13">
                  <c:v>1258.7959732342749</c:v>
                </c:pt>
                <c:pt idx="14">
                  <c:v>1234.4583216214023</c:v>
                </c:pt>
                <c:pt idx="15">
                  <c:v>1220.6883453426635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E-4D69-9038-7A9F909E67B9}"/>
            </c:ext>
          </c:extLst>
        </c:ser>
        <c:ser>
          <c:idx val="5"/>
          <c:order val="5"/>
          <c:tx>
            <c:strRef>
              <c:f>rankScore!$B$7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rankScore!$C$7:$R$7</c:f>
              <c:numCache>
                <c:formatCode>0.000</c:formatCode>
                <c:ptCount val="16"/>
                <c:pt idx="0">
                  <c:v>2944.2760828199998</c:v>
                </c:pt>
                <c:pt idx="1">
                  <c:v>2110.2709196707156</c:v>
                </c:pt>
                <c:pt idx="2">
                  <c:v>1064.7106095790571</c:v>
                </c:pt>
                <c:pt idx="3">
                  <c:v>1205.4015810185733</c:v>
                </c:pt>
                <c:pt idx="4">
                  <c:v>965.52449925613018</c:v>
                </c:pt>
                <c:pt idx="5">
                  <c:v>1083.5119913117055</c:v>
                </c:pt>
                <c:pt idx="6">
                  <c:v>1018.5578200694433</c:v>
                </c:pt>
                <c:pt idx="7">
                  <c:v>1078.3592272926157</c:v>
                </c:pt>
                <c:pt idx="8">
                  <c:v>1049.6432628234074</c:v>
                </c:pt>
                <c:pt idx="9">
                  <c:v>1116.8363740751261</c:v>
                </c:pt>
                <c:pt idx="10">
                  <c:v>1000.373928248152</c:v>
                </c:pt>
                <c:pt idx="11">
                  <c:v>1138.718442629154</c:v>
                </c:pt>
                <c:pt idx="12">
                  <c:v>1089.5547499501656</c:v>
                </c:pt>
                <c:pt idx="13">
                  <c:v>1238.4569025154863</c:v>
                </c:pt>
                <c:pt idx="14">
                  <c:v>1281.7990591752168</c:v>
                </c:pt>
                <c:pt idx="15">
                  <c:v>1284.8718858178088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8E-4D69-9038-7A9F909E67B9}"/>
            </c:ext>
          </c:extLst>
        </c:ser>
        <c:ser>
          <c:idx val="6"/>
          <c:order val="6"/>
          <c:tx>
            <c:strRef>
              <c:f>rankScore!$B$8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rankScore!$C$8:$R$8</c:f>
              <c:numCache>
                <c:formatCode>0.000</c:formatCode>
                <c:ptCount val="16"/>
                <c:pt idx="0">
                  <c:v>2333.1551479522545</c:v>
                </c:pt>
                <c:pt idx="1">
                  <c:v>1542.0342012704841</c:v>
                </c:pt>
                <c:pt idx="2">
                  <c:v>780.55611568592553</c:v>
                </c:pt>
                <c:pt idx="3">
                  <c:v>1229.1126293380403</c:v>
                </c:pt>
                <c:pt idx="4">
                  <c:v>1553.2121603157998</c:v>
                </c:pt>
                <c:pt idx="5">
                  <c:v>1743.9562116887851</c:v>
                </c:pt>
                <c:pt idx="6">
                  <c:v>1877.8207548343726</c:v>
                </c:pt>
                <c:pt idx="7">
                  <c:v>1900.7626116419119</c:v>
                </c:pt>
                <c:pt idx="8">
                  <c:v>1925.8056516803485</c:v>
                </c:pt>
                <c:pt idx="9">
                  <c:v>1918.0457554160712</c:v>
                </c:pt>
                <c:pt idx="10">
                  <c:v>1874.83181163271</c:v>
                </c:pt>
                <c:pt idx="11">
                  <c:v>1826.9704692623693</c:v>
                </c:pt>
                <c:pt idx="12">
                  <c:v>1796.6875574791648</c:v>
                </c:pt>
                <c:pt idx="13">
                  <c:v>1749.245894814534</c:v>
                </c:pt>
                <c:pt idx="14">
                  <c:v>1711.6082861254172</c:v>
                </c:pt>
                <c:pt idx="15">
                  <c:v>1715.2056487440486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8E-4D69-9038-7A9F909E67B9}"/>
            </c:ext>
          </c:extLst>
        </c:ser>
        <c:ser>
          <c:idx val="7"/>
          <c:order val="7"/>
          <c:tx>
            <c:strRef>
              <c:f>rankScore!$B$9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rankScore!$C$9:$R$9</c:f>
              <c:numCache>
                <c:formatCode>0.000</c:formatCode>
                <c:ptCount val="16"/>
                <c:pt idx="0">
                  <c:v>2950.2670654867388</c:v>
                </c:pt>
                <c:pt idx="1">
                  <c:v>1642.119070355775</c:v>
                </c:pt>
                <c:pt idx="2">
                  <c:v>620.83255348537932</c:v>
                </c:pt>
                <c:pt idx="3">
                  <c:v>606.07128179844563</c:v>
                </c:pt>
                <c:pt idx="4">
                  <c:v>623.65922848460684</c:v>
                </c:pt>
                <c:pt idx="5">
                  <c:v>652.72187580005868</c:v>
                </c:pt>
                <c:pt idx="6">
                  <c:v>656.26267200313396</c:v>
                </c:pt>
                <c:pt idx="7">
                  <c:v>547.22118866820358</c:v>
                </c:pt>
                <c:pt idx="8">
                  <c:v>526.98020690834096</c:v>
                </c:pt>
                <c:pt idx="9">
                  <c:v>664.52864593992922</c:v>
                </c:pt>
                <c:pt idx="10">
                  <c:v>670.69145637930615</c:v>
                </c:pt>
                <c:pt idx="11">
                  <c:v>679.95562299388814</c:v>
                </c:pt>
                <c:pt idx="12">
                  <c:v>642.62558950704454</c:v>
                </c:pt>
                <c:pt idx="13">
                  <c:v>638.89227510127944</c:v>
                </c:pt>
                <c:pt idx="14">
                  <c:v>638.22675944207356</c:v>
                </c:pt>
                <c:pt idx="15">
                  <c:v>633.54597519716572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8E-4D69-9038-7A9F909E67B9}"/>
            </c:ext>
          </c:extLst>
        </c:ser>
        <c:ser>
          <c:idx val="8"/>
          <c:order val="8"/>
          <c:tx>
            <c:strRef>
              <c:f>rankScore!$B$10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rankScore!$C$10:$R$10</c:f>
              <c:numCache>
                <c:formatCode>0.000</c:formatCode>
                <c:ptCount val="16"/>
                <c:pt idx="0">
                  <c:v>2221.8814650593149</c:v>
                </c:pt>
                <c:pt idx="1">
                  <c:v>1378.3251880936632</c:v>
                </c:pt>
                <c:pt idx="2">
                  <c:v>664.37150362838202</c:v>
                </c:pt>
                <c:pt idx="3">
                  <c:v>571.37047906510838</c:v>
                </c:pt>
                <c:pt idx="4">
                  <c:v>556.15263366331726</c:v>
                </c:pt>
                <c:pt idx="5">
                  <c:v>545.04578783049271</c:v>
                </c:pt>
                <c:pt idx="6">
                  <c:v>543.00807992564864</c:v>
                </c:pt>
                <c:pt idx="7">
                  <c:v>532.47468165260364</c:v>
                </c:pt>
                <c:pt idx="8">
                  <c:v>529.46458990275323</c:v>
                </c:pt>
                <c:pt idx="9">
                  <c:v>516.53026176073649</c:v>
                </c:pt>
                <c:pt idx="10">
                  <c:v>517.21801383933462</c:v>
                </c:pt>
                <c:pt idx="11">
                  <c:v>518.18368402825763</c:v>
                </c:pt>
                <c:pt idx="12">
                  <c:v>506.36287907524695</c:v>
                </c:pt>
                <c:pt idx="13">
                  <c:v>501.87587498363922</c:v>
                </c:pt>
                <c:pt idx="14">
                  <c:v>504.02266298906198</c:v>
                </c:pt>
                <c:pt idx="15">
                  <c:v>497.29224506963868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8E-4D69-9038-7A9F909E67B9}"/>
            </c:ext>
          </c:extLst>
        </c:ser>
        <c:ser>
          <c:idx val="9"/>
          <c:order val="9"/>
          <c:tx>
            <c:strRef>
              <c:f>rankScore!$B$11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rankScore!$C$11:$R$11</c:f>
              <c:numCache>
                <c:formatCode>0.000</c:formatCode>
                <c:ptCount val="16"/>
                <c:pt idx="0">
                  <c:v>2332.8661947434789</c:v>
                </c:pt>
                <c:pt idx="1">
                  <c:v>1541.5866963694195</c:v>
                </c:pt>
                <c:pt idx="2">
                  <c:v>780.20516487542432</c:v>
                </c:pt>
                <c:pt idx="3">
                  <c:v>1226.2263187207404</c:v>
                </c:pt>
                <c:pt idx="4">
                  <c:v>1495.9376752171277</c:v>
                </c:pt>
                <c:pt idx="5">
                  <c:v>1622.0460798940564</c:v>
                </c:pt>
                <c:pt idx="6">
                  <c:v>1674.6123781727815</c:v>
                </c:pt>
                <c:pt idx="7">
                  <c:v>1659.298620629143</c:v>
                </c:pt>
                <c:pt idx="8">
                  <c:v>1625.5102719481006</c:v>
                </c:pt>
                <c:pt idx="9">
                  <c:v>1476.8340792985309</c:v>
                </c:pt>
                <c:pt idx="10">
                  <c:v>1365.0784265926059</c:v>
                </c:pt>
                <c:pt idx="11">
                  <c:v>1323.32552088596</c:v>
                </c:pt>
                <c:pt idx="12">
                  <c:v>1293.4519589866636</c:v>
                </c:pt>
                <c:pt idx="13">
                  <c:v>1258.901592601999</c:v>
                </c:pt>
                <c:pt idx="14">
                  <c:v>1234.6150442314022</c:v>
                </c:pt>
                <c:pt idx="15">
                  <c:v>1220.7126070909669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8E-4D69-9038-7A9F909E67B9}"/>
            </c:ext>
          </c:extLst>
        </c:ser>
        <c:ser>
          <c:idx val="10"/>
          <c:order val="10"/>
          <c:tx>
            <c:strRef>
              <c:f>rankScore!$B$12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rankScore!$C$12:$R$12</c:f>
              <c:numCache>
                <c:formatCode>0.000</c:formatCode>
                <c:ptCount val="16"/>
                <c:pt idx="0">
                  <c:v>2332.8661947434789</c:v>
                </c:pt>
                <c:pt idx="1">
                  <c:v>1541.5897441327913</c:v>
                </c:pt>
                <c:pt idx="2">
                  <c:v>780.20495277987789</c:v>
                </c:pt>
                <c:pt idx="3">
                  <c:v>1226.437177049253</c:v>
                </c:pt>
                <c:pt idx="4">
                  <c:v>1495.3805222502638</c:v>
                </c:pt>
                <c:pt idx="5">
                  <c:v>1622.0669307814808</c:v>
                </c:pt>
                <c:pt idx="6">
                  <c:v>1674.4519178207302</c:v>
                </c:pt>
                <c:pt idx="7">
                  <c:v>1659.3434929631999</c:v>
                </c:pt>
                <c:pt idx="8">
                  <c:v>1625.526880788085</c:v>
                </c:pt>
                <c:pt idx="9">
                  <c:v>1476.7578789867114</c:v>
                </c:pt>
                <c:pt idx="10">
                  <c:v>1365.2178672074099</c:v>
                </c:pt>
                <c:pt idx="11">
                  <c:v>1323.4228723692033</c:v>
                </c:pt>
                <c:pt idx="12">
                  <c:v>1293.460440086493</c:v>
                </c:pt>
                <c:pt idx="13">
                  <c:v>1258.8049606165803</c:v>
                </c:pt>
                <c:pt idx="14">
                  <c:v>1234.4795578466083</c:v>
                </c:pt>
                <c:pt idx="15">
                  <c:v>1220.7987553175967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8E-4D69-9038-7A9F909E67B9}"/>
            </c:ext>
          </c:extLst>
        </c:ser>
        <c:ser>
          <c:idx val="11"/>
          <c:order val="11"/>
          <c:tx>
            <c:strRef>
              <c:f>rankScore!$B$13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rankScore!$C$13:$R$13</c:f>
              <c:numCache>
                <c:formatCode>0.000</c:formatCode>
                <c:ptCount val="16"/>
                <c:pt idx="0">
                  <c:v>2333.1551479522545</c:v>
                </c:pt>
                <c:pt idx="1">
                  <c:v>1542.0380099251606</c:v>
                </c:pt>
                <c:pt idx="2">
                  <c:v>780.5681769417231</c:v>
                </c:pt>
                <c:pt idx="3">
                  <c:v>1227.4928949741632</c:v>
                </c:pt>
                <c:pt idx="4">
                  <c:v>1551.6438289001399</c:v>
                </c:pt>
                <c:pt idx="5">
                  <c:v>1743.5525354477529</c:v>
                </c:pt>
                <c:pt idx="6">
                  <c:v>1877.7954837478487</c:v>
                </c:pt>
                <c:pt idx="7">
                  <c:v>1900.920646778563</c:v>
                </c:pt>
                <c:pt idx="8">
                  <c:v>1925.9638927978747</c:v>
                </c:pt>
                <c:pt idx="9">
                  <c:v>1918.1834884435825</c:v>
                </c:pt>
                <c:pt idx="10">
                  <c:v>1875.0623105079683</c:v>
                </c:pt>
                <c:pt idx="11">
                  <c:v>1826.5892318758677</c:v>
                </c:pt>
                <c:pt idx="12">
                  <c:v>1796.7750055775141</c:v>
                </c:pt>
                <c:pt idx="13">
                  <c:v>1748.9075096957865</c:v>
                </c:pt>
                <c:pt idx="14">
                  <c:v>1711.3139677103547</c:v>
                </c:pt>
                <c:pt idx="15">
                  <c:v>1715.2401960843376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8E-4D69-9038-7A9F909E67B9}"/>
            </c:ext>
          </c:extLst>
        </c:ser>
        <c:ser>
          <c:idx val="12"/>
          <c:order val="12"/>
          <c:tx>
            <c:strRef>
              <c:f>rankScore!$B$14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rankScore!$C$14:$R$14</c:f>
              <c:numCache>
                <c:formatCode>0.000</c:formatCode>
                <c:ptCount val="16"/>
                <c:pt idx="0">
                  <c:v>2332.8661947434789</c:v>
                </c:pt>
                <c:pt idx="1">
                  <c:v>1541.590244652353</c:v>
                </c:pt>
                <c:pt idx="2">
                  <c:v>780.2028196221188</c:v>
                </c:pt>
                <c:pt idx="3">
                  <c:v>1225.6106430749728</c:v>
                </c:pt>
                <c:pt idx="4">
                  <c:v>1496.7669220568964</c:v>
                </c:pt>
                <c:pt idx="5">
                  <c:v>1622.181118460828</c:v>
                </c:pt>
                <c:pt idx="6">
                  <c:v>1674.2533214211435</c:v>
                </c:pt>
                <c:pt idx="7">
                  <c:v>1659.170283615457</c:v>
                </c:pt>
                <c:pt idx="8">
                  <c:v>1625.2621272476508</c:v>
                </c:pt>
                <c:pt idx="9">
                  <c:v>1476.8256032733445</c:v>
                </c:pt>
                <c:pt idx="10">
                  <c:v>1365.0508828624404</c:v>
                </c:pt>
                <c:pt idx="11">
                  <c:v>1323.2367571355724</c:v>
                </c:pt>
                <c:pt idx="12">
                  <c:v>1293.3917311078658</c:v>
                </c:pt>
                <c:pt idx="13">
                  <c:v>1258.7978496161443</c:v>
                </c:pt>
                <c:pt idx="14">
                  <c:v>1234.6478590586014</c:v>
                </c:pt>
                <c:pt idx="15">
                  <c:v>1220.6866515548295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8E-4D69-9038-7A9F909E67B9}"/>
            </c:ext>
          </c:extLst>
        </c:ser>
        <c:ser>
          <c:idx val="13"/>
          <c:order val="13"/>
          <c:tx>
            <c:strRef>
              <c:f>rankScore!$B$15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rankScore!$C$15:$R$15</c:f>
              <c:numCache>
                <c:formatCode>0.000</c:formatCode>
                <c:ptCount val="16"/>
                <c:pt idx="0">
                  <c:v>2173.7191777876951</c:v>
                </c:pt>
                <c:pt idx="1">
                  <c:v>1309.969879006931</c:v>
                </c:pt>
                <c:pt idx="2">
                  <c:v>412.85500578726021</c:v>
                </c:pt>
                <c:pt idx="3">
                  <c:v>303.0713727540562</c:v>
                </c:pt>
                <c:pt idx="4">
                  <c:v>263.90315991094644</c:v>
                </c:pt>
                <c:pt idx="5">
                  <c:v>230.87804484066228</c:v>
                </c:pt>
                <c:pt idx="6">
                  <c:v>219.19408582393604</c:v>
                </c:pt>
                <c:pt idx="7">
                  <c:v>209.77151781670642</c:v>
                </c:pt>
                <c:pt idx="8">
                  <c:v>199.33766620420752</c:v>
                </c:pt>
                <c:pt idx="9">
                  <c:v>182.694308774858</c:v>
                </c:pt>
                <c:pt idx="10">
                  <c:v>175.60635202987723</c:v>
                </c:pt>
                <c:pt idx="11">
                  <c:v>170.9493022894865</c:v>
                </c:pt>
                <c:pt idx="12">
                  <c:v>157.98068714265227</c:v>
                </c:pt>
                <c:pt idx="13">
                  <c:v>152.64143638325146</c:v>
                </c:pt>
                <c:pt idx="14">
                  <c:v>149.14519499819573</c:v>
                </c:pt>
                <c:pt idx="15">
                  <c:v>155.53362104859684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8E-4D69-9038-7A9F909E67B9}"/>
            </c:ext>
          </c:extLst>
        </c:ser>
        <c:ser>
          <c:idx val="14"/>
          <c:order val="14"/>
          <c:tx>
            <c:strRef>
              <c:f>rankScore!$B$16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rankScore!$C$16:$R$16</c:f>
              <c:numCache>
                <c:formatCode>0.000</c:formatCode>
                <c:ptCount val="16"/>
                <c:pt idx="0">
                  <c:v>2302.4711087405763</c:v>
                </c:pt>
                <c:pt idx="1">
                  <c:v>1475.8390170671942</c:v>
                </c:pt>
                <c:pt idx="2">
                  <c:v>728.78313532103039</c:v>
                </c:pt>
                <c:pt idx="3">
                  <c:v>745.43178995207256</c:v>
                </c:pt>
                <c:pt idx="4">
                  <c:v>639.42350860074816</c:v>
                </c:pt>
                <c:pt idx="5">
                  <c:v>615.80586354156776</c:v>
                </c:pt>
                <c:pt idx="6">
                  <c:v>622.12380333975102</c:v>
                </c:pt>
                <c:pt idx="7">
                  <c:v>593.45885664255081</c:v>
                </c:pt>
                <c:pt idx="8">
                  <c:v>604.73233545377104</c:v>
                </c:pt>
                <c:pt idx="9">
                  <c:v>598.3655197762007</c:v>
                </c:pt>
                <c:pt idx="10">
                  <c:v>598.97236637280321</c:v>
                </c:pt>
                <c:pt idx="11">
                  <c:v>604.41809993908498</c:v>
                </c:pt>
                <c:pt idx="12">
                  <c:v>589.65440563169875</c:v>
                </c:pt>
                <c:pt idx="13">
                  <c:v>591.78354788764466</c:v>
                </c:pt>
                <c:pt idx="14">
                  <c:v>598.55158447007841</c:v>
                </c:pt>
                <c:pt idx="15">
                  <c:v>585.55637200979572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E8E-4D69-9038-7A9F909E67B9}"/>
            </c:ext>
          </c:extLst>
        </c:ser>
        <c:ser>
          <c:idx val="15"/>
          <c:order val="15"/>
          <c:tx>
            <c:strRef>
              <c:f>rankScore!$B$17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rankScore!$C$17:$R$17</c:f>
              <c:numCache>
                <c:formatCode>0.000</c:formatCode>
                <c:ptCount val="16"/>
                <c:pt idx="0">
                  <c:v>2332.8661947434789</c:v>
                </c:pt>
                <c:pt idx="1">
                  <c:v>1541.5896928828574</c:v>
                </c:pt>
                <c:pt idx="2">
                  <c:v>780.20744601358706</c:v>
                </c:pt>
                <c:pt idx="3">
                  <c:v>1226.768795386922</c:v>
                </c:pt>
                <c:pt idx="4">
                  <c:v>1495.9722432927822</c:v>
                </c:pt>
                <c:pt idx="5">
                  <c:v>1622.0948716397411</c:v>
                </c:pt>
                <c:pt idx="6">
                  <c:v>1674.5517343520671</c:v>
                </c:pt>
                <c:pt idx="7">
                  <c:v>1659.1393173269109</c:v>
                </c:pt>
                <c:pt idx="8">
                  <c:v>1625.4409463322859</c:v>
                </c:pt>
                <c:pt idx="9">
                  <c:v>1476.8649267116771</c:v>
                </c:pt>
                <c:pt idx="10">
                  <c:v>1365.1473481784892</c:v>
                </c:pt>
                <c:pt idx="11">
                  <c:v>1323.4671955937504</c:v>
                </c:pt>
                <c:pt idx="12">
                  <c:v>1293.4313393238619</c:v>
                </c:pt>
                <c:pt idx="13">
                  <c:v>1258.8970231757094</c:v>
                </c:pt>
                <c:pt idx="14">
                  <c:v>1234.4552710562875</c:v>
                </c:pt>
                <c:pt idx="15">
                  <c:v>1220.7712707758733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E8E-4D69-9038-7A9F909E67B9}"/>
            </c:ext>
          </c:extLst>
        </c:ser>
        <c:ser>
          <c:idx val="16"/>
          <c:order val="16"/>
          <c:tx>
            <c:strRef>
              <c:f>rankScore!$B$18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rankScore!$C$18:$R$18</c:f>
              <c:numCache>
                <c:formatCode>0.000</c:formatCode>
                <c:ptCount val="16"/>
                <c:pt idx="0">
                  <c:v>2302.4711087405763</c:v>
                </c:pt>
                <c:pt idx="1">
                  <c:v>1475.8390565936934</c:v>
                </c:pt>
                <c:pt idx="2">
                  <c:v>728.78284872052848</c:v>
                </c:pt>
                <c:pt idx="3">
                  <c:v>745.3176625648573</c:v>
                </c:pt>
                <c:pt idx="4">
                  <c:v>639.5228044619214</c:v>
                </c:pt>
                <c:pt idx="5">
                  <c:v>615.81814134626836</c:v>
                </c:pt>
                <c:pt idx="6">
                  <c:v>622.32506979566017</c:v>
                </c:pt>
                <c:pt idx="7">
                  <c:v>593.61703491237938</c:v>
                </c:pt>
                <c:pt idx="8">
                  <c:v>604.77274787407509</c:v>
                </c:pt>
                <c:pt idx="9">
                  <c:v>598.28879570062713</c:v>
                </c:pt>
                <c:pt idx="10">
                  <c:v>598.96070787278154</c:v>
                </c:pt>
                <c:pt idx="11">
                  <c:v>604.3994036664775</c:v>
                </c:pt>
                <c:pt idx="12">
                  <c:v>589.67882998226833</c:v>
                </c:pt>
                <c:pt idx="13">
                  <c:v>591.78492387803669</c:v>
                </c:pt>
                <c:pt idx="14">
                  <c:v>598.6267443003311</c:v>
                </c:pt>
                <c:pt idx="15">
                  <c:v>585.55684811778633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E8E-4D69-9038-7A9F909E67B9}"/>
            </c:ext>
          </c:extLst>
        </c:ser>
        <c:ser>
          <c:idx val="17"/>
          <c:order val="17"/>
          <c:tx>
            <c:strRef>
              <c:f>rankScore!$B$19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rankScore!$C$19:$R$19</c:f>
              <c:numCache>
                <c:formatCode>0.000</c:formatCode>
                <c:ptCount val="16"/>
                <c:pt idx="0">
                  <c:v>2209.8224056384738</c:v>
                </c:pt>
                <c:pt idx="1">
                  <c:v>1360.8622586113092</c:v>
                </c:pt>
                <c:pt idx="2">
                  <c:v>648.61075258792198</c:v>
                </c:pt>
                <c:pt idx="3">
                  <c:v>519.85719112976585</c:v>
                </c:pt>
                <c:pt idx="4">
                  <c:v>511.58290649143493</c:v>
                </c:pt>
                <c:pt idx="5">
                  <c:v>508.9926479295608</c:v>
                </c:pt>
                <c:pt idx="6">
                  <c:v>498.36746162754025</c:v>
                </c:pt>
                <c:pt idx="7">
                  <c:v>491.85726648054333</c:v>
                </c:pt>
                <c:pt idx="8">
                  <c:v>488.11488801951248</c:v>
                </c:pt>
                <c:pt idx="9">
                  <c:v>477.43911172475129</c:v>
                </c:pt>
                <c:pt idx="10">
                  <c:v>479.70515653312424</c:v>
                </c:pt>
                <c:pt idx="11">
                  <c:v>479.73372109115491</c:v>
                </c:pt>
                <c:pt idx="12">
                  <c:v>468.90931024371719</c:v>
                </c:pt>
                <c:pt idx="13">
                  <c:v>463.08443178562612</c:v>
                </c:pt>
                <c:pt idx="14">
                  <c:v>470.49814153077256</c:v>
                </c:pt>
                <c:pt idx="15">
                  <c:v>459.43487062847794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E8E-4D69-9038-7A9F909E67B9}"/>
            </c:ext>
          </c:extLst>
        </c:ser>
        <c:ser>
          <c:idx val="18"/>
          <c:order val="18"/>
          <c:tx>
            <c:strRef>
              <c:f>rankScore!$B$20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rankScore!$C$20:$R$20</c:f>
              <c:numCache>
                <c:formatCode>0.000</c:formatCode>
                <c:ptCount val="16"/>
                <c:pt idx="0">
                  <c:v>2173.177047110737</c:v>
                </c:pt>
                <c:pt idx="1">
                  <c:v>1313.5469059629092</c:v>
                </c:pt>
                <c:pt idx="2">
                  <c:v>424.89849638716169</c:v>
                </c:pt>
                <c:pt idx="3">
                  <c:v>303.03769282292905</c:v>
                </c:pt>
                <c:pt idx="4">
                  <c:v>265.24338351924814</c:v>
                </c:pt>
                <c:pt idx="5">
                  <c:v>231.42140039632437</c:v>
                </c:pt>
                <c:pt idx="6">
                  <c:v>221.07861853290896</c:v>
                </c:pt>
                <c:pt idx="7">
                  <c:v>212.1250308257608</c:v>
                </c:pt>
                <c:pt idx="8">
                  <c:v>200.74749406357199</c:v>
                </c:pt>
                <c:pt idx="9">
                  <c:v>185.06291346594031</c:v>
                </c:pt>
                <c:pt idx="10">
                  <c:v>175.37481226566072</c:v>
                </c:pt>
                <c:pt idx="11">
                  <c:v>175.65307275163491</c:v>
                </c:pt>
                <c:pt idx="12">
                  <c:v>159.32536794153913</c:v>
                </c:pt>
                <c:pt idx="13">
                  <c:v>154.23511888294647</c:v>
                </c:pt>
                <c:pt idx="14">
                  <c:v>151.23144848531888</c:v>
                </c:pt>
                <c:pt idx="15">
                  <c:v>154.86120110632498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E8E-4D69-9038-7A9F909E67B9}"/>
            </c:ext>
          </c:extLst>
        </c:ser>
        <c:ser>
          <c:idx val="19"/>
          <c:order val="19"/>
          <c:tx>
            <c:strRef>
              <c:f>rankScore!$B$21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rankScore!$C$21:$R$21</c:f>
              <c:numCache>
                <c:formatCode>0.000</c:formatCode>
                <c:ptCount val="16"/>
                <c:pt idx="0">
                  <c:v>2338.3234308114561</c:v>
                </c:pt>
                <c:pt idx="1">
                  <c:v>1382.6303896603872</c:v>
                </c:pt>
                <c:pt idx="2">
                  <c:v>624.17639472120754</c:v>
                </c:pt>
                <c:pt idx="3">
                  <c:v>504.99314189124954</c:v>
                </c:pt>
                <c:pt idx="4">
                  <c:v>499.73646674027924</c:v>
                </c:pt>
                <c:pt idx="5">
                  <c:v>496.80711978844738</c:v>
                </c:pt>
                <c:pt idx="6">
                  <c:v>488.37446440927545</c:v>
                </c:pt>
                <c:pt idx="7">
                  <c:v>481.62538413597321</c:v>
                </c:pt>
                <c:pt idx="8">
                  <c:v>476.70425303956506</c:v>
                </c:pt>
                <c:pt idx="9">
                  <c:v>472.22140733204526</c:v>
                </c:pt>
                <c:pt idx="10">
                  <c:v>473.18824091086248</c:v>
                </c:pt>
                <c:pt idx="11">
                  <c:v>473.42597878955627</c:v>
                </c:pt>
                <c:pt idx="12">
                  <c:v>463.52253620486795</c:v>
                </c:pt>
                <c:pt idx="13">
                  <c:v>457.44365696889463</c:v>
                </c:pt>
                <c:pt idx="14">
                  <c:v>466.55232379899809</c:v>
                </c:pt>
                <c:pt idx="15">
                  <c:v>459.54214942383976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E8E-4D69-9038-7A9F909E67B9}"/>
            </c:ext>
          </c:extLst>
        </c:ser>
        <c:ser>
          <c:idx val="20"/>
          <c:order val="20"/>
          <c:tx>
            <c:strRef>
              <c:f>rankScore!$B$22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rankScore!$C$22:$R$22</c:f>
              <c:numCache>
                <c:formatCode>0.000</c:formatCode>
                <c:ptCount val="16"/>
                <c:pt idx="0">
                  <c:v>2221.8814650593149</c:v>
                </c:pt>
                <c:pt idx="1">
                  <c:v>1378.3170733480094</c:v>
                </c:pt>
                <c:pt idx="2">
                  <c:v>664.24589793269388</c:v>
                </c:pt>
                <c:pt idx="3">
                  <c:v>571.27484219065866</c:v>
                </c:pt>
                <c:pt idx="4">
                  <c:v>556.10786830309394</c:v>
                </c:pt>
                <c:pt idx="5">
                  <c:v>545.04428132949045</c:v>
                </c:pt>
                <c:pt idx="6">
                  <c:v>543.00566837818133</c:v>
                </c:pt>
                <c:pt idx="7">
                  <c:v>532.36391965253665</c:v>
                </c:pt>
                <c:pt idx="8">
                  <c:v>529.44314341054212</c:v>
                </c:pt>
                <c:pt idx="9">
                  <c:v>516.51520775150323</c:v>
                </c:pt>
                <c:pt idx="10">
                  <c:v>517.21043741753999</c:v>
                </c:pt>
                <c:pt idx="11">
                  <c:v>518.17652067631002</c:v>
                </c:pt>
                <c:pt idx="12">
                  <c:v>506.35298658889218</c:v>
                </c:pt>
                <c:pt idx="13">
                  <c:v>501.87032538121838</c:v>
                </c:pt>
                <c:pt idx="14">
                  <c:v>504.01875926970905</c:v>
                </c:pt>
                <c:pt idx="15">
                  <c:v>497.29309225088195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E8E-4D69-9038-7A9F909E67B9}"/>
            </c:ext>
          </c:extLst>
        </c:ser>
        <c:ser>
          <c:idx val="21"/>
          <c:order val="21"/>
          <c:tx>
            <c:strRef>
              <c:f>rankScore!$B$23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rankScore!$C$23:$R$23</c:f>
              <c:numCache>
                <c:formatCode>0.000</c:formatCode>
                <c:ptCount val="16"/>
                <c:pt idx="0">
                  <c:v>2226.909429908465</c:v>
                </c:pt>
                <c:pt idx="1">
                  <c:v>1126.2091853261156</c:v>
                </c:pt>
                <c:pt idx="2">
                  <c:v>363.74513179257553</c:v>
                </c:pt>
                <c:pt idx="3">
                  <c:v>210.43229272790433</c:v>
                </c:pt>
                <c:pt idx="4">
                  <c:v>179.06285565510248</c:v>
                </c:pt>
                <c:pt idx="5">
                  <c:v>161.76957403443208</c:v>
                </c:pt>
                <c:pt idx="6">
                  <c:v>148.36912733616714</c:v>
                </c:pt>
                <c:pt idx="7">
                  <c:v>143.42891268322506</c:v>
                </c:pt>
                <c:pt idx="8">
                  <c:v>137.46640693402225</c:v>
                </c:pt>
                <c:pt idx="9">
                  <c:v>119.68976526236713</c:v>
                </c:pt>
                <c:pt idx="10">
                  <c:v>108.44364025886009</c:v>
                </c:pt>
                <c:pt idx="11">
                  <c:v>105.88764539210065</c:v>
                </c:pt>
                <c:pt idx="12">
                  <c:v>103.33517641801579</c:v>
                </c:pt>
                <c:pt idx="13">
                  <c:v>103.92977871703185</c:v>
                </c:pt>
                <c:pt idx="14">
                  <c:v>98.36421094603827</c:v>
                </c:pt>
                <c:pt idx="15">
                  <c:v>98.245068871244342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E8E-4D69-9038-7A9F909E67B9}"/>
            </c:ext>
          </c:extLst>
        </c:ser>
        <c:ser>
          <c:idx val="22"/>
          <c:order val="22"/>
          <c:tx>
            <c:strRef>
              <c:f>rankScore!$B$24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rankScore!$C$24:$R$24</c:f>
              <c:numCache>
                <c:formatCode>0.000</c:formatCode>
                <c:ptCount val="16"/>
                <c:pt idx="0">
                  <c:v>2237.614873357651</c:v>
                </c:pt>
                <c:pt idx="1">
                  <c:v>1229.9768437315104</c:v>
                </c:pt>
                <c:pt idx="2">
                  <c:v>368.78505132370071</c:v>
                </c:pt>
                <c:pt idx="3">
                  <c:v>244.13651187142415</c:v>
                </c:pt>
                <c:pt idx="4">
                  <c:v>209.98133156592263</c:v>
                </c:pt>
                <c:pt idx="5">
                  <c:v>188.33631586723277</c:v>
                </c:pt>
                <c:pt idx="6">
                  <c:v>175.29788902852746</c:v>
                </c:pt>
                <c:pt idx="7">
                  <c:v>174.17869074162496</c:v>
                </c:pt>
                <c:pt idx="8">
                  <c:v>164.56651184869699</c:v>
                </c:pt>
                <c:pt idx="9">
                  <c:v>152.32160144178988</c:v>
                </c:pt>
                <c:pt idx="10">
                  <c:v>134.9901134192676</c:v>
                </c:pt>
                <c:pt idx="11">
                  <c:v>136.13364324144879</c:v>
                </c:pt>
                <c:pt idx="12">
                  <c:v>132.63509328100835</c:v>
                </c:pt>
                <c:pt idx="13">
                  <c:v>133.15243015012069</c:v>
                </c:pt>
                <c:pt idx="14">
                  <c:v>131.14363256499752</c:v>
                </c:pt>
                <c:pt idx="15">
                  <c:v>130.030988849018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E8E-4D69-9038-7A9F909E67B9}"/>
            </c:ext>
          </c:extLst>
        </c:ser>
        <c:ser>
          <c:idx val="23"/>
          <c:order val="23"/>
          <c:tx>
            <c:strRef>
              <c:f>rankScore!$B$25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rankScore!$C$25:$R$25</c:f>
              <c:numCache>
                <c:formatCode>0.000</c:formatCode>
                <c:ptCount val="16"/>
                <c:pt idx="0">
                  <c:v>2221.2889312097868</c:v>
                </c:pt>
                <c:pt idx="1">
                  <c:v>1393.4879931413466</c:v>
                </c:pt>
                <c:pt idx="2">
                  <c:v>667.9955847705678</c:v>
                </c:pt>
                <c:pt idx="3">
                  <c:v>593.10060056357042</c:v>
                </c:pt>
                <c:pt idx="4">
                  <c:v>573.16028798866978</c:v>
                </c:pt>
                <c:pt idx="5">
                  <c:v>558.49847539360758</c:v>
                </c:pt>
                <c:pt idx="6">
                  <c:v>555.45778924277215</c:v>
                </c:pt>
                <c:pt idx="7">
                  <c:v>546.70989886640973</c:v>
                </c:pt>
                <c:pt idx="8">
                  <c:v>541.96793582732721</c:v>
                </c:pt>
                <c:pt idx="9">
                  <c:v>530.31672033092514</c:v>
                </c:pt>
                <c:pt idx="10">
                  <c:v>528.03942671417769</c:v>
                </c:pt>
                <c:pt idx="11">
                  <c:v>529.09351509972646</c:v>
                </c:pt>
                <c:pt idx="12">
                  <c:v>515.42442379998249</c:v>
                </c:pt>
                <c:pt idx="13">
                  <c:v>512.38482127025304</c:v>
                </c:pt>
                <c:pt idx="14">
                  <c:v>511.65405221238035</c:v>
                </c:pt>
                <c:pt idx="15">
                  <c:v>508.75957425573949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E8E-4D69-9038-7A9F909E67B9}"/>
            </c:ext>
          </c:extLst>
        </c:ser>
        <c:ser>
          <c:idx val="24"/>
          <c:order val="24"/>
          <c:tx>
            <c:strRef>
              <c:f>rankScore!$B$26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rankScore!$C$26:$R$26</c:f>
              <c:numCache>
                <c:formatCode>0.000</c:formatCode>
                <c:ptCount val="16"/>
                <c:pt idx="0">
                  <c:v>2221.8814650593149</c:v>
                </c:pt>
                <c:pt idx="1">
                  <c:v>1378.3252152725775</c:v>
                </c:pt>
                <c:pt idx="2">
                  <c:v>664.37165719765528</c:v>
                </c:pt>
                <c:pt idx="3">
                  <c:v>571.37749098939457</c:v>
                </c:pt>
                <c:pt idx="4">
                  <c:v>556.15436260734703</c:v>
                </c:pt>
                <c:pt idx="5">
                  <c:v>545.14189374400974</c:v>
                </c:pt>
                <c:pt idx="6">
                  <c:v>543.06170331244959</c:v>
                </c:pt>
                <c:pt idx="7">
                  <c:v>532.44270200686969</c:v>
                </c:pt>
                <c:pt idx="8">
                  <c:v>529.49190496065455</c:v>
                </c:pt>
                <c:pt idx="9">
                  <c:v>516.52926440126168</c:v>
                </c:pt>
                <c:pt idx="10">
                  <c:v>517.22079355678864</c:v>
                </c:pt>
                <c:pt idx="11">
                  <c:v>518.18306799169966</c:v>
                </c:pt>
                <c:pt idx="12">
                  <c:v>506.36306643586192</c:v>
                </c:pt>
                <c:pt idx="13">
                  <c:v>501.87479740058689</c:v>
                </c:pt>
                <c:pt idx="14">
                  <c:v>504.02254858767151</c:v>
                </c:pt>
                <c:pt idx="15">
                  <c:v>497.29224506963868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E8E-4D69-9038-7A9F909E67B9}"/>
            </c:ext>
          </c:extLst>
        </c:ser>
        <c:ser>
          <c:idx val="25"/>
          <c:order val="25"/>
          <c:tx>
            <c:strRef>
              <c:f>rankScore!$B$27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rankScore!$C$27:$R$27</c:f>
              <c:numCache>
                <c:formatCode>0.000</c:formatCode>
                <c:ptCount val="16"/>
                <c:pt idx="0">
                  <c:v>2237.614873357651</c:v>
                </c:pt>
                <c:pt idx="1">
                  <c:v>1244.5560633253042</c:v>
                </c:pt>
                <c:pt idx="2">
                  <c:v>397.94744281185763</c:v>
                </c:pt>
                <c:pt idx="3">
                  <c:v>254.08766837544516</c:v>
                </c:pt>
                <c:pt idx="4">
                  <c:v>210.02385828149795</c:v>
                </c:pt>
                <c:pt idx="5">
                  <c:v>188.29725052981763</c:v>
                </c:pt>
                <c:pt idx="6">
                  <c:v>175.20526841814518</c:v>
                </c:pt>
                <c:pt idx="7">
                  <c:v>174.16296009719767</c:v>
                </c:pt>
                <c:pt idx="8">
                  <c:v>164.56635823471484</c:v>
                </c:pt>
                <c:pt idx="9">
                  <c:v>152.321196504792</c:v>
                </c:pt>
                <c:pt idx="10">
                  <c:v>135.01940555058775</c:v>
                </c:pt>
                <c:pt idx="11">
                  <c:v>136.13408041514771</c:v>
                </c:pt>
                <c:pt idx="12">
                  <c:v>132.63502665225934</c:v>
                </c:pt>
                <c:pt idx="13">
                  <c:v>133.14922296866811</c:v>
                </c:pt>
                <c:pt idx="14">
                  <c:v>131.14497513162829</c:v>
                </c:pt>
                <c:pt idx="15">
                  <c:v>130.0697063619792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8E-4D69-9038-7A9F909E67B9}"/>
            </c:ext>
          </c:extLst>
        </c:ser>
        <c:ser>
          <c:idx val="26"/>
          <c:order val="26"/>
          <c:tx>
            <c:strRef>
              <c:f>rankScore!$B$28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rankScore!$C$28:$R$28</c:f>
              <c:numCache>
                <c:formatCode>0.000</c:formatCode>
                <c:ptCount val="16"/>
                <c:pt idx="0">
                  <c:v>2237.614873357651</c:v>
                </c:pt>
                <c:pt idx="1">
                  <c:v>1229.9569857298948</c:v>
                </c:pt>
                <c:pt idx="2">
                  <c:v>368.25924455475104</c:v>
                </c:pt>
                <c:pt idx="3">
                  <c:v>243.97950670448031</c:v>
                </c:pt>
                <c:pt idx="4">
                  <c:v>209.9105913389804</c:v>
                </c:pt>
                <c:pt idx="5">
                  <c:v>188.37168814262532</c:v>
                </c:pt>
                <c:pt idx="6">
                  <c:v>175.34842090445159</c:v>
                </c:pt>
                <c:pt idx="7">
                  <c:v>174.16587456050055</c:v>
                </c:pt>
                <c:pt idx="8">
                  <c:v>164.53460843585918</c:v>
                </c:pt>
                <c:pt idx="9">
                  <c:v>152.31790943593174</c:v>
                </c:pt>
                <c:pt idx="10">
                  <c:v>134.94275328240087</c:v>
                </c:pt>
                <c:pt idx="11">
                  <c:v>136.09195709522356</c:v>
                </c:pt>
                <c:pt idx="12">
                  <c:v>132.63302901067675</c:v>
                </c:pt>
                <c:pt idx="13">
                  <c:v>133.14820690481628</c:v>
                </c:pt>
                <c:pt idx="14">
                  <c:v>131.14222650919024</c:v>
                </c:pt>
                <c:pt idx="15">
                  <c:v>130.05471847797011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E8E-4D69-9038-7A9F909E67B9}"/>
            </c:ext>
          </c:extLst>
        </c:ser>
        <c:ser>
          <c:idx val="27"/>
          <c:order val="27"/>
          <c:tx>
            <c:strRef>
              <c:f>rankScore!$B$29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rankScore!$C$29:$R$29</c:f>
              <c:numCache>
                <c:formatCode>0.000</c:formatCode>
                <c:ptCount val="16"/>
                <c:pt idx="0">
                  <c:v>2216.4058120264535</c:v>
                </c:pt>
                <c:pt idx="1">
                  <c:v>1226.2596612179282</c:v>
                </c:pt>
                <c:pt idx="2">
                  <c:v>372.86015321469375</c:v>
                </c:pt>
                <c:pt idx="3">
                  <c:v>255.32333062050424</c:v>
                </c:pt>
                <c:pt idx="4">
                  <c:v>220.66318039334001</c:v>
                </c:pt>
                <c:pt idx="5">
                  <c:v>200.74730650584519</c:v>
                </c:pt>
                <c:pt idx="6">
                  <c:v>181.51652504138545</c:v>
                </c:pt>
                <c:pt idx="7">
                  <c:v>182.52731465277628</c:v>
                </c:pt>
                <c:pt idx="8">
                  <c:v>170.31083761792587</c:v>
                </c:pt>
                <c:pt idx="9">
                  <c:v>157.12522779534962</c:v>
                </c:pt>
                <c:pt idx="10">
                  <c:v>140.88179339925659</c:v>
                </c:pt>
                <c:pt idx="11">
                  <c:v>140.44125967676413</c:v>
                </c:pt>
                <c:pt idx="12">
                  <c:v>136.78785838126981</c:v>
                </c:pt>
                <c:pt idx="13">
                  <c:v>135.45454535268559</c:v>
                </c:pt>
                <c:pt idx="14">
                  <c:v>133.48956874854829</c:v>
                </c:pt>
                <c:pt idx="15">
                  <c:v>132.24555783633872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E8E-4D69-9038-7A9F909E67B9}"/>
            </c:ext>
          </c:extLst>
        </c:ser>
        <c:ser>
          <c:idx val="28"/>
          <c:order val="28"/>
          <c:tx>
            <c:strRef>
              <c:f>rankScore!$B$30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rankScore!$C$30:$R$30</c:f>
              <c:numCache>
                <c:formatCode>0.000</c:formatCode>
                <c:ptCount val="16"/>
                <c:pt idx="0">
                  <c:v>2166.8213697162969</c:v>
                </c:pt>
                <c:pt idx="1">
                  <c:v>1169.8327681301082</c:v>
                </c:pt>
                <c:pt idx="2">
                  <c:v>359.63261465952013</c:v>
                </c:pt>
                <c:pt idx="3">
                  <c:v>228.75648064752113</c:v>
                </c:pt>
                <c:pt idx="4">
                  <c:v>198.4277155181083</c:v>
                </c:pt>
                <c:pt idx="5">
                  <c:v>169.13848727001201</c:v>
                </c:pt>
                <c:pt idx="6">
                  <c:v>165.33517319206697</c:v>
                </c:pt>
                <c:pt idx="7">
                  <c:v>162.59094501778083</c:v>
                </c:pt>
                <c:pt idx="8">
                  <c:v>152.79261058038279</c:v>
                </c:pt>
                <c:pt idx="9">
                  <c:v>136.18710951010274</c:v>
                </c:pt>
                <c:pt idx="10">
                  <c:v>133.00185040507768</c:v>
                </c:pt>
                <c:pt idx="11">
                  <c:v>122.84515116366462</c:v>
                </c:pt>
                <c:pt idx="12">
                  <c:v>117.2313353342348</c:v>
                </c:pt>
                <c:pt idx="13">
                  <c:v>113.55500152686714</c:v>
                </c:pt>
                <c:pt idx="14">
                  <c:v>110.65247722210711</c:v>
                </c:pt>
                <c:pt idx="15">
                  <c:v>111.6940790026366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E8E-4D69-9038-7A9F909E67B9}"/>
            </c:ext>
          </c:extLst>
        </c:ser>
        <c:ser>
          <c:idx val="29"/>
          <c:order val="29"/>
          <c:tx>
            <c:strRef>
              <c:f>rankScore!$B$31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rankScore!$C$31:$R$31</c:f>
              <c:numCache>
                <c:formatCode>0.000</c:formatCode>
                <c:ptCount val="16"/>
                <c:pt idx="0">
                  <c:v>2179.0783050466748</c:v>
                </c:pt>
                <c:pt idx="1">
                  <c:v>1142.053517920082</c:v>
                </c:pt>
                <c:pt idx="2">
                  <c:v>395.23504104515479</c:v>
                </c:pt>
                <c:pt idx="3">
                  <c:v>258.48418318336746</c:v>
                </c:pt>
                <c:pt idx="4">
                  <c:v>223.38402836389795</c:v>
                </c:pt>
                <c:pt idx="5">
                  <c:v>194.41922268019698</c:v>
                </c:pt>
                <c:pt idx="6">
                  <c:v>188.19568838501192</c:v>
                </c:pt>
                <c:pt idx="7">
                  <c:v>178.82441337313367</c:v>
                </c:pt>
                <c:pt idx="8">
                  <c:v>170.2197649647905</c:v>
                </c:pt>
                <c:pt idx="9">
                  <c:v>156.16478484600401</c:v>
                </c:pt>
                <c:pt idx="10">
                  <c:v>142.91300393823281</c:v>
                </c:pt>
                <c:pt idx="11">
                  <c:v>141.45706157868116</c:v>
                </c:pt>
                <c:pt idx="12">
                  <c:v>134.46925745535867</c:v>
                </c:pt>
                <c:pt idx="13">
                  <c:v>132.8674262891285</c:v>
                </c:pt>
                <c:pt idx="14">
                  <c:v>129.46560984421728</c:v>
                </c:pt>
                <c:pt idx="15">
                  <c:v>120.38493420564726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E8E-4D69-9038-7A9F909E67B9}"/>
            </c:ext>
          </c:extLst>
        </c:ser>
        <c:ser>
          <c:idx val="30"/>
          <c:order val="30"/>
          <c:tx>
            <c:strRef>
              <c:f>rankScore!$B$32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rankScore!$C$32:$R$32</c:f>
              <c:numCache>
                <c:formatCode>0.000</c:formatCode>
                <c:ptCount val="16"/>
                <c:pt idx="0">
                  <c:v>2248.4777394653697</c:v>
                </c:pt>
                <c:pt idx="1">
                  <c:v>1308.6780245107614</c:v>
                </c:pt>
                <c:pt idx="2">
                  <c:v>416.5497980571522</c:v>
                </c:pt>
                <c:pt idx="3">
                  <c:v>276.52735367005954</c:v>
                </c:pt>
                <c:pt idx="4">
                  <c:v>233.12075015861106</c:v>
                </c:pt>
                <c:pt idx="5">
                  <c:v>204.29428149867306</c:v>
                </c:pt>
                <c:pt idx="6">
                  <c:v>183.58559228917352</c:v>
                </c:pt>
                <c:pt idx="7">
                  <c:v>186.87551540356267</c:v>
                </c:pt>
                <c:pt idx="8">
                  <c:v>173.80558546625625</c:v>
                </c:pt>
                <c:pt idx="9">
                  <c:v>159.92049997706272</c:v>
                </c:pt>
                <c:pt idx="10">
                  <c:v>140.52676210519707</c:v>
                </c:pt>
                <c:pt idx="11">
                  <c:v>141.97852840588274</c:v>
                </c:pt>
                <c:pt idx="12">
                  <c:v>137.40244190385027</c:v>
                </c:pt>
                <c:pt idx="13">
                  <c:v>136.72254224457248</c:v>
                </c:pt>
                <c:pt idx="14">
                  <c:v>134.09639183195958</c:v>
                </c:pt>
                <c:pt idx="15">
                  <c:v>131.65238178895726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E8E-4D69-9038-7A9F909E67B9}"/>
            </c:ext>
          </c:extLst>
        </c:ser>
        <c:ser>
          <c:idx val="31"/>
          <c:order val="31"/>
          <c:tx>
            <c:strRef>
              <c:f>rankScore!$B$33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rankScore!$C$33:$R$33</c:f>
              <c:numCache>
                <c:formatCode>0.000</c:formatCode>
                <c:ptCount val="16"/>
                <c:pt idx="0">
                  <c:v>2238.2229829007861</c:v>
                </c:pt>
                <c:pt idx="1">
                  <c:v>1196.1291405194215</c:v>
                </c:pt>
                <c:pt idx="2">
                  <c:v>339.40798184949597</c:v>
                </c:pt>
                <c:pt idx="3">
                  <c:v>202.15725038905376</c:v>
                </c:pt>
                <c:pt idx="4">
                  <c:v>179.24628559648889</c:v>
                </c:pt>
                <c:pt idx="5">
                  <c:v>162.83563190684353</c:v>
                </c:pt>
                <c:pt idx="6">
                  <c:v>144.90825757080711</c:v>
                </c:pt>
                <c:pt idx="7">
                  <c:v>142.18270397634299</c:v>
                </c:pt>
                <c:pt idx="8">
                  <c:v>134.78896371202779</c:v>
                </c:pt>
                <c:pt idx="9">
                  <c:v>113.83528189487652</c:v>
                </c:pt>
                <c:pt idx="10">
                  <c:v>100.90547403163838</c:v>
                </c:pt>
                <c:pt idx="11">
                  <c:v>94.755379124504117</c:v>
                </c:pt>
                <c:pt idx="12">
                  <c:v>93.630214094358564</c:v>
                </c:pt>
                <c:pt idx="13">
                  <c:v>92.128133014541532</c:v>
                </c:pt>
                <c:pt idx="14">
                  <c:v>86.747871623303809</c:v>
                </c:pt>
                <c:pt idx="15">
                  <c:v>84.819986325617606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E8E-4D69-9038-7A9F909E67B9}"/>
            </c:ext>
          </c:extLst>
        </c:ser>
        <c:ser>
          <c:idx val="32"/>
          <c:order val="32"/>
          <c:tx>
            <c:strRef>
              <c:f>rankScore!$B$34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rankScore!$C$34:$R$34</c:f>
              <c:numCache>
                <c:formatCode>0.000</c:formatCode>
                <c:ptCount val="16"/>
                <c:pt idx="0">
                  <c:v>2122.4464507403654</c:v>
                </c:pt>
                <c:pt idx="1">
                  <c:v>1243.0704554952013</c:v>
                </c:pt>
                <c:pt idx="2">
                  <c:v>374.09358383191653</c:v>
                </c:pt>
                <c:pt idx="3">
                  <c:v>254.46086669836026</c:v>
                </c:pt>
                <c:pt idx="4">
                  <c:v>218.27731814602257</c:v>
                </c:pt>
                <c:pt idx="5">
                  <c:v>196.91862953210625</c:v>
                </c:pt>
                <c:pt idx="6">
                  <c:v>184.96631399811886</c:v>
                </c:pt>
                <c:pt idx="7">
                  <c:v>185.97977954751849</c:v>
                </c:pt>
                <c:pt idx="8">
                  <c:v>174.10514698088684</c:v>
                </c:pt>
                <c:pt idx="9">
                  <c:v>150.69115841340374</c:v>
                </c:pt>
                <c:pt idx="10">
                  <c:v>140.17382391061054</c:v>
                </c:pt>
                <c:pt idx="11">
                  <c:v>136.04711545492219</c:v>
                </c:pt>
                <c:pt idx="12">
                  <c:v>133.32662421597826</c:v>
                </c:pt>
                <c:pt idx="13">
                  <c:v>133.71400177538879</c:v>
                </c:pt>
                <c:pt idx="14">
                  <c:v>129.61735275085687</c:v>
                </c:pt>
                <c:pt idx="15">
                  <c:v>124.18270968862916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E8E-4D69-9038-7A9F909E67B9}"/>
            </c:ext>
          </c:extLst>
        </c:ser>
        <c:ser>
          <c:idx val="33"/>
          <c:order val="33"/>
          <c:tx>
            <c:strRef>
              <c:f>rankScore!$B$35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rankScore!$C$35:$R$35</c:f>
              <c:numCache>
                <c:formatCode>0.000</c:formatCode>
                <c:ptCount val="16"/>
                <c:pt idx="0">
                  <c:v>2254.8716170023836</c:v>
                </c:pt>
                <c:pt idx="1">
                  <c:v>1243.6617813407365</c:v>
                </c:pt>
                <c:pt idx="2">
                  <c:v>376.2291426450293</c:v>
                </c:pt>
                <c:pt idx="3">
                  <c:v>256.96192019477638</c:v>
                </c:pt>
                <c:pt idx="4">
                  <c:v>218.97909389542673</c:v>
                </c:pt>
                <c:pt idx="5">
                  <c:v>197.16756056215485</c:v>
                </c:pt>
                <c:pt idx="6">
                  <c:v>184.84122820764529</c:v>
                </c:pt>
                <c:pt idx="7">
                  <c:v>186.26899595656425</c:v>
                </c:pt>
                <c:pt idx="8">
                  <c:v>174.21895714935235</c:v>
                </c:pt>
                <c:pt idx="9">
                  <c:v>150.69577324906862</c:v>
                </c:pt>
                <c:pt idx="10">
                  <c:v>140.3889381658152</c:v>
                </c:pt>
                <c:pt idx="11">
                  <c:v>136.09331206247137</c:v>
                </c:pt>
                <c:pt idx="12">
                  <c:v>133.41091088245443</c:v>
                </c:pt>
                <c:pt idx="13">
                  <c:v>133.67958161158703</c:v>
                </c:pt>
                <c:pt idx="14">
                  <c:v>129.6355007667037</c:v>
                </c:pt>
                <c:pt idx="15">
                  <c:v>124.21331151232148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E8E-4D69-9038-7A9F909E67B9}"/>
            </c:ext>
          </c:extLst>
        </c:ser>
        <c:ser>
          <c:idx val="34"/>
          <c:order val="34"/>
          <c:tx>
            <c:strRef>
              <c:f>rankScore!$B$36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rankScore!$C$36:$R$36</c:f>
              <c:numCache>
                <c:formatCode>0.000</c:formatCode>
                <c:ptCount val="16"/>
                <c:pt idx="0">
                  <c:v>1494.4625050968848</c:v>
                </c:pt>
                <c:pt idx="1">
                  <c:v>532.81979880419078</c:v>
                </c:pt>
                <c:pt idx="2">
                  <c:v>184.09566493649913</c:v>
                </c:pt>
                <c:pt idx="3">
                  <c:v>136.24617024316382</c:v>
                </c:pt>
                <c:pt idx="4">
                  <c:v>124.41305964348116</c:v>
                </c:pt>
                <c:pt idx="5">
                  <c:v>118.2523436827064</c:v>
                </c:pt>
                <c:pt idx="6">
                  <c:v>115.05911603812197</c:v>
                </c:pt>
                <c:pt idx="7">
                  <c:v>119.81414587617314</c:v>
                </c:pt>
                <c:pt idx="8">
                  <c:v>115.00876105701184</c:v>
                </c:pt>
                <c:pt idx="9">
                  <c:v>115.12020624818953</c:v>
                </c:pt>
                <c:pt idx="10">
                  <c:v>118.51265512881277</c:v>
                </c:pt>
                <c:pt idx="11">
                  <c:v>117.7412432917135</c:v>
                </c:pt>
                <c:pt idx="12">
                  <c:v>109.69062855322295</c:v>
                </c:pt>
                <c:pt idx="13">
                  <c:v>108.46988025745169</c:v>
                </c:pt>
                <c:pt idx="14">
                  <c:v>108.79331599144685</c:v>
                </c:pt>
                <c:pt idx="15">
                  <c:v>118.38327602965282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E8E-4D69-9038-7A9F909E67B9}"/>
            </c:ext>
          </c:extLst>
        </c:ser>
        <c:ser>
          <c:idx val="35"/>
          <c:order val="35"/>
          <c:tx>
            <c:strRef>
              <c:f>rankScore!$B$37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rankScore!$C$37:$R$37</c:f>
              <c:numCache>
                <c:formatCode>0.000</c:formatCode>
                <c:ptCount val="16"/>
                <c:pt idx="0">
                  <c:v>1784.2678441834803</c:v>
                </c:pt>
                <c:pt idx="1">
                  <c:v>892.19664275824925</c:v>
                </c:pt>
                <c:pt idx="2">
                  <c:v>704.1918992033311</c:v>
                </c:pt>
                <c:pt idx="3">
                  <c:v>790.85639161222934</c:v>
                </c:pt>
                <c:pt idx="4">
                  <c:v>824.70939382757228</c:v>
                </c:pt>
                <c:pt idx="5">
                  <c:v>870.72202823554414</c:v>
                </c:pt>
                <c:pt idx="6">
                  <c:v>932.19460829733328</c:v>
                </c:pt>
                <c:pt idx="7">
                  <c:v>951.18325131986626</c:v>
                </c:pt>
                <c:pt idx="8">
                  <c:v>1006.3613988246022</c:v>
                </c:pt>
                <c:pt idx="9">
                  <c:v>1042.8907846511308</c:v>
                </c:pt>
                <c:pt idx="10">
                  <c:v>1117.3939961693331</c:v>
                </c:pt>
                <c:pt idx="11">
                  <c:v>1146.3185275848246</c:v>
                </c:pt>
                <c:pt idx="12">
                  <c:v>1175.1827638193377</c:v>
                </c:pt>
                <c:pt idx="13">
                  <c:v>1188.1180949366096</c:v>
                </c:pt>
                <c:pt idx="14">
                  <c:v>1217.6527123354629</c:v>
                </c:pt>
                <c:pt idx="15">
                  <c:v>1215.4159938338962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E8E-4D69-9038-7A9F909E67B9}"/>
            </c:ext>
          </c:extLst>
        </c:ser>
        <c:ser>
          <c:idx val="36"/>
          <c:order val="36"/>
          <c:tx>
            <c:strRef>
              <c:f>rankScore!$B$38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rankScore!$C$38:$R$38</c:f>
              <c:numCache>
                <c:formatCode>0.000</c:formatCode>
                <c:ptCount val="16"/>
                <c:pt idx="0">
                  <c:v>1173.5089716609218</c:v>
                </c:pt>
                <c:pt idx="1">
                  <c:v>342.18703519894342</c:v>
                </c:pt>
                <c:pt idx="2">
                  <c:v>136.89743757201643</c:v>
                </c:pt>
                <c:pt idx="3">
                  <c:v>111.74733826948027</c:v>
                </c:pt>
                <c:pt idx="4">
                  <c:v>105.08584698394323</c:v>
                </c:pt>
                <c:pt idx="5">
                  <c:v>102.3552352316795</c:v>
                </c:pt>
                <c:pt idx="6">
                  <c:v>101.7358216626733</c:v>
                </c:pt>
                <c:pt idx="7">
                  <c:v>104.37922585882302</c:v>
                </c:pt>
                <c:pt idx="8">
                  <c:v>102.50376789312682</c:v>
                </c:pt>
                <c:pt idx="9">
                  <c:v>101.41992597387092</c:v>
                </c:pt>
                <c:pt idx="10">
                  <c:v>103.54464950030723</c:v>
                </c:pt>
                <c:pt idx="11">
                  <c:v>104.2733259264957</c:v>
                </c:pt>
                <c:pt idx="12">
                  <c:v>99.884925373965501</c:v>
                </c:pt>
                <c:pt idx="13">
                  <c:v>98.801835039466766</c:v>
                </c:pt>
                <c:pt idx="14">
                  <c:v>100.6587866820074</c:v>
                </c:pt>
                <c:pt idx="15">
                  <c:v>102.47655636297497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E8E-4D69-9038-7A9F909E67B9}"/>
            </c:ext>
          </c:extLst>
        </c:ser>
        <c:ser>
          <c:idx val="37"/>
          <c:order val="37"/>
          <c:tx>
            <c:strRef>
              <c:f>rankScore!$B$39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rankScore!$C$39:$R$39</c:f>
              <c:numCache>
                <c:formatCode>0.000</c:formatCode>
                <c:ptCount val="16"/>
                <c:pt idx="0">
                  <c:v>1191.2111223992931</c:v>
                </c:pt>
                <c:pt idx="1">
                  <c:v>341.28209003488979</c:v>
                </c:pt>
                <c:pt idx="2">
                  <c:v>135.39342091748409</c:v>
                </c:pt>
                <c:pt idx="3">
                  <c:v>109.50737757447818</c:v>
                </c:pt>
                <c:pt idx="4">
                  <c:v>104.86875779362413</c:v>
                </c:pt>
                <c:pt idx="5">
                  <c:v>101.28171446153297</c:v>
                </c:pt>
                <c:pt idx="6">
                  <c:v>100.46681117939502</c:v>
                </c:pt>
                <c:pt idx="7">
                  <c:v>103.00799740149857</c:v>
                </c:pt>
                <c:pt idx="8">
                  <c:v>100.1290830458143</c:v>
                </c:pt>
                <c:pt idx="9">
                  <c:v>100.09057808106152</c:v>
                </c:pt>
                <c:pt idx="10">
                  <c:v>101.98314083873385</c:v>
                </c:pt>
                <c:pt idx="11">
                  <c:v>102.57177627439064</c:v>
                </c:pt>
                <c:pt idx="12">
                  <c:v>98.368597660370966</c:v>
                </c:pt>
                <c:pt idx="13">
                  <c:v>96.78559501322637</c:v>
                </c:pt>
                <c:pt idx="14">
                  <c:v>98.141239706775039</c:v>
                </c:pt>
                <c:pt idx="15">
                  <c:v>101.15935460929329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8E-4D69-9038-7A9F909E67B9}"/>
            </c:ext>
          </c:extLst>
        </c:ser>
        <c:ser>
          <c:idx val="38"/>
          <c:order val="38"/>
          <c:tx>
            <c:strRef>
              <c:f>rankScore!$B$40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rankScore!$C$40:$R$40</c:f>
              <c:numCache>
                <c:formatCode>0.000</c:formatCode>
                <c:ptCount val="16"/>
                <c:pt idx="0">
                  <c:v>2237.5007062557866</c:v>
                </c:pt>
                <c:pt idx="1">
                  <c:v>1472.9734697377994</c:v>
                </c:pt>
                <c:pt idx="2">
                  <c:v>394.80540627881601</c:v>
                </c:pt>
                <c:pt idx="3">
                  <c:v>187.6103463456308</c:v>
                </c:pt>
                <c:pt idx="4">
                  <c:v>145.53946979565103</c:v>
                </c:pt>
                <c:pt idx="5">
                  <c:v>113.36481655509451</c:v>
                </c:pt>
                <c:pt idx="6">
                  <c:v>99.115690028486114</c:v>
                </c:pt>
                <c:pt idx="7">
                  <c:v>95.476375513299246</c:v>
                </c:pt>
                <c:pt idx="8">
                  <c:v>84.488214134755125</c:v>
                </c:pt>
                <c:pt idx="9">
                  <c:v>74.104982115894543</c:v>
                </c:pt>
                <c:pt idx="10">
                  <c:v>72.437516081681167</c:v>
                </c:pt>
                <c:pt idx="11">
                  <c:v>70.080251905134716</c:v>
                </c:pt>
                <c:pt idx="12">
                  <c:v>63.825979574632626</c:v>
                </c:pt>
                <c:pt idx="13">
                  <c:v>63.760886826921528</c:v>
                </c:pt>
                <c:pt idx="14">
                  <c:v>63.000312585810207</c:v>
                </c:pt>
                <c:pt idx="15">
                  <c:v>66.018311808785782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E8E-4D69-9038-7A9F909E67B9}"/>
            </c:ext>
          </c:extLst>
        </c:ser>
        <c:ser>
          <c:idx val="39"/>
          <c:order val="39"/>
          <c:tx>
            <c:strRef>
              <c:f>rankScore!$B$41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rankScore!$C$1:$R$1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rankScore!$C$41:$R$41</c:f>
              <c:numCache>
                <c:formatCode>0.000</c:formatCode>
                <c:ptCount val="16"/>
                <c:pt idx="0">
                  <c:v>1875.8458552027769</c:v>
                </c:pt>
                <c:pt idx="1">
                  <c:v>988.08893725961968</c:v>
                </c:pt>
                <c:pt idx="2">
                  <c:v>291.54920787415978</c:v>
                </c:pt>
                <c:pt idx="3">
                  <c:v>123.73022300611414</c:v>
                </c:pt>
                <c:pt idx="4">
                  <c:v>93.870647307522376</c:v>
                </c:pt>
                <c:pt idx="5">
                  <c:v>72.202410466408821</c:v>
                </c:pt>
                <c:pt idx="6">
                  <c:v>64.137614160451818</c:v>
                </c:pt>
                <c:pt idx="7">
                  <c:v>62.760937114144859</c:v>
                </c:pt>
                <c:pt idx="8">
                  <c:v>56.171898612167617</c:v>
                </c:pt>
                <c:pt idx="9">
                  <c:v>49.351599840789319</c:v>
                </c:pt>
                <c:pt idx="10">
                  <c:v>49.273910647736557</c:v>
                </c:pt>
                <c:pt idx="11">
                  <c:v>49.398152195462757</c:v>
                </c:pt>
                <c:pt idx="12">
                  <c:v>45.156745662860601</c:v>
                </c:pt>
                <c:pt idx="13">
                  <c:v>41.85544403360646</c:v>
                </c:pt>
                <c:pt idx="14">
                  <c:v>44.366998361859977</c:v>
                </c:pt>
                <c:pt idx="15">
                  <c:v>45.549892179847518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E8E-4D69-9038-7A9F90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Rank Score (EmergencyDepartment)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7"/>
          <c:order val="0"/>
          <c:tx>
            <c:strRef>
              <c:f>'rankScore (3)'!$B$19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(3)'!$C$19:$R$19</c:f>
              <c:numCache>
                <c:formatCode>0.000</c:formatCode>
                <c:ptCount val="16"/>
                <c:pt idx="0">
                  <c:v>2209.8224056384738</c:v>
                </c:pt>
                <c:pt idx="1">
                  <c:v>1360.8622586113092</c:v>
                </c:pt>
                <c:pt idx="2">
                  <c:v>648.61075258792198</c:v>
                </c:pt>
                <c:pt idx="3">
                  <c:v>519.85719112976585</c:v>
                </c:pt>
                <c:pt idx="4">
                  <c:v>511.58290649143493</c:v>
                </c:pt>
                <c:pt idx="5">
                  <c:v>508.9926479295608</c:v>
                </c:pt>
                <c:pt idx="6">
                  <c:v>498.36746162754025</c:v>
                </c:pt>
                <c:pt idx="7">
                  <c:v>491.85726648054333</c:v>
                </c:pt>
                <c:pt idx="8">
                  <c:v>488.11488801951248</c:v>
                </c:pt>
                <c:pt idx="9">
                  <c:v>477.43911172475129</c:v>
                </c:pt>
                <c:pt idx="10">
                  <c:v>479.70515653312424</c:v>
                </c:pt>
                <c:pt idx="11">
                  <c:v>479.73372109115491</c:v>
                </c:pt>
                <c:pt idx="12">
                  <c:v>468.90931024371719</c:v>
                </c:pt>
                <c:pt idx="13">
                  <c:v>463.08443178562612</c:v>
                </c:pt>
                <c:pt idx="14">
                  <c:v>470.49814153077256</c:v>
                </c:pt>
                <c:pt idx="15">
                  <c:v>459.43487062847794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4F9-4DC7-8BB9-6EE5EC1B8738}"/>
            </c:ext>
          </c:extLst>
        </c:ser>
        <c:ser>
          <c:idx val="30"/>
          <c:order val="1"/>
          <c:tx>
            <c:strRef>
              <c:f>'rankScore (3)'!$B$32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(3)'!$C$32:$R$32</c:f>
              <c:numCache>
                <c:formatCode>0.000</c:formatCode>
                <c:ptCount val="16"/>
                <c:pt idx="0">
                  <c:v>1494.4625050968848</c:v>
                </c:pt>
                <c:pt idx="1">
                  <c:v>532.81979880419078</c:v>
                </c:pt>
                <c:pt idx="2">
                  <c:v>184.09566493649913</c:v>
                </c:pt>
                <c:pt idx="3">
                  <c:v>136.24617024316382</c:v>
                </c:pt>
                <c:pt idx="4">
                  <c:v>124.41305964348116</c:v>
                </c:pt>
                <c:pt idx="5">
                  <c:v>118.2523436827064</c:v>
                </c:pt>
                <c:pt idx="6">
                  <c:v>115.05911603812197</c:v>
                </c:pt>
                <c:pt idx="7">
                  <c:v>119.81414587617314</c:v>
                </c:pt>
                <c:pt idx="8">
                  <c:v>115.00876105701184</c:v>
                </c:pt>
                <c:pt idx="9">
                  <c:v>115.12020624818953</c:v>
                </c:pt>
                <c:pt idx="10">
                  <c:v>118.51265512881277</c:v>
                </c:pt>
                <c:pt idx="11">
                  <c:v>117.7412432917135</c:v>
                </c:pt>
                <c:pt idx="12">
                  <c:v>109.69062855322295</c:v>
                </c:pt>
                <c:pt idx="13">
                  <c:v>108.46988025745169</c:v>
                </c:pt>
                <c:pt idx="14">
                  <c:v>108.79331599144685</c:v>
                </c:pt>
                <c:pt idx="15">
                  <c:v>118.38327602965282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4F9-4DC7-8BB9-6EE5EC1B8738}"/>
            </c:ext>
          </c:extLst>
        </c:ser>
        <c:ser>
          <c:idx val="33"/>
          <c:order val="2"/>
          <c:tx>
            <c:strRef>
              <c:f>'rankScore (3)'!$B$35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(3)'!$C$35:$R$35</c:f>
              <c:numCache>
                <c:formatCode>0.000</c:formatCode>
                <c:ptCount val="16"/>
                <c:pt idx="0">
                  <c:v>1173.5089716609218</c:v>
                </c:pt>
                <c:pt idx="1">
                  <c:v>342.18703519894342</c:v>
                </c:pt>
                <c:pt idx="2">
                  <c:v>136.89743757201643</c:v>
                </c:pt>
                <c:pt idx="3">
                  <c:v>111.74733826948027</c:v>
                </c:pt>
                <c:pt idx="4">
                  <c:v>105.08584698394323</c:v>
                </c:pt>
                <c:pt idx="5">
                  <c:v>102.3552352316795</c:v>
                </c:pt>
                <c:pt idx="6">
                  <c:v>101.7358216626733</c:v>
                </c:pt>
                <c:pt idx="7">
                  <c:v>104.37922585882302</c:v>
                </c:pt>
                <c:pt idx="8">
                  <c:v>102.50376789312682</c:v>
                </c:pt>
                <c:pt idx="9">
                  <c:v>101.41992597387092</c:v>
                </c:pt>
                <c:pt idx="10">
                  <c:v>103.54464950030723</c:v>
                </c:pt>
                <c:pt idx="11">
                  <c:v>104.2733259264957</c:v>
                </c:pt>
                <c:pt idx="12">
                  <c:v>99.884925373965501</c:v>
                </c:pt>
                <c:pt idx="13">
                  <c:v>98.801835039466766</c:v>
                </c:pt>
                <c:pt idx="14">
                  <c:v>100.6587866820074</c:v>
                </c:pt>
                <c:pt idx="15">
                  <c:v>102.47655636297497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4F9-4DC7-8BB9-6EE5EC1B8738}"/>
            </c:ext>
          </c:extLst>
        </c:ser>
        <c:ser>
          <c:idx val="37"/>
          <c:order val="3"/>
          <c:tx>
            <c:strRef>
              <c:f>'rankScore (3)'!$B$39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(3)'!$C$39:$R$39</c:f>
              <c:numCache>
                <c:formatCode>0.000</c:formatCode>
                <c:ptCount val="16"/>
                <c:pt idx="0">
                  <c:v>2237.5007062557866</c:v>
                </c:pt>
                <c:pt idx="1">
                  <c:v>1472.9734697377994</c:v>
                </c:pt>
                <c:pt idx="2">
                  <c:v>394.80540627881601</c:v>
                </c:pt>
                <c:pt idx="3">
                  <c:v>187.6103463456308</c:v>
                </c:pt>
                <c:pt idx="4">
                  <c:v>145.53946979565103</c:v>
                </c:pt>
                <c:pt idx="5">
                  <c:v>113.36481655509451</c:v>
                </c:pt>
                <c:pt idx="6">
                  <c:v>99.115690028486114</c:v>
                </c:pt>
                <c:pt idx="7">
                  <c:v>95.476375513299246</c:v>
                </c:pt>
                <c:pt idx="8">
                  <c:v>84.488214134755125</c:v>
                </c:pt>
                <c:pt idx="9">
                  <c:v>74.104982115894543</c:v>
                </c:pt>
                <c:pt idx="10">
                  <c:v>72.437516081681167</c:v>
                </c:pt>
                <c:pt idx="11">
                  <c:v>70.080251905134716</c:v>
                </c:pt>
                <c:pt idx="12">
                  <c:v>63.825979574632626</c:v>
                </c:pt>
                <c:pt idx="13">
                  <c:v>63.760886826921528</c:v>
                </c:pt>
                <c:pt idx="14">
                  <c:v>63.000312585810207</c:v>
                </c:pt>
                <c:pt idx="15">
                  <c:v>66.018311808785782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4F9-4DC7-8BB9-6EE5EC1B8738}"/>
            </c:ext>
          </c:extLst>
        </c:ser>
        <c:ser>
          <c:idx val="38"/>
          <c:order val="4"/>
          <c:tx>
            <c:strRef>
              <c:f>'rankScore (3)'!$B$40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(3)'!$C$40:$R$40</c:f>
              <c:numCache>
                <c:formatCode>0.000</c:formatCode>
                <c:ptCount val="16"/>
                <c:pt idx="0">
                  <c:v>1875.8458552027769</c:v>
                </c:pt>
                <c:pt idx="1">
                  <c:v>988.08893725961968</c:v>
                </c:pt>
                <c:pt idx="2">
                  <c:v>291.54920787415978</c:v>
                </c:pt>
                <c:pt idx="3">
                  <c:v>123.73022300611414</c:v>
                </c:pt>
                <c:pt idx="4">
                  <c:v>93.870647307522376</c:v>
                </c:pt>
                <c:pt idx="5">
                  <c:v>72.202410466408821</c:v>
                </c:pt>
                <c:pt idx="6">
                  <c:v>64.137614160451818</c:v>
                </c:pt>
                <c:pt idx="7">
                  <c:v>62.760937114144859</c:v>
                </c:pt>
                <c:pt idx="8">
                  <c:v>56.171898612167617</c:v>
                </c:pt>
                <c:pt idx="9">
                  <c:v>49.351599840789319</c:v>
                </c:pt>
                <c:pt idx="10">
                  <c:v>49.273910647736557</c:v>
                </c:pt>
                <c:pt idx="11">
                  <c:v>49.398152195462757</c:v>
                </c:pt>
                <c:pt idx="12">
                  <c:v>45.156745662860601</c:v>
                </c:pt>
                <c:pt idx="13">
                  <c:v>41.85544403360646</c:v>
                </c:pt>
                <c:pt idx="14">
                  <c:v>44.366998361859977</c:v>
                </c:pt>
                <c:pt idx="15">
                  <c:v>45.549892179847518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4F9-4DC7-8BB9-6EE5EC1B8738}"/>
            </c:ext>
          </c:extLst>
        </c:ser>
        <c:ser>
          <c:idx val="39"/>
          <c:order val="5"/>
          <c:tx>
            <c:strRef>
              <c:f>'rankScore (3)'!$B$41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'rankScore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'rankScore (3)'!$C$41:$R$41</c:f>
              <c:numCache>
                <c:formatCode>0.000</c:formatCode>
                <c:ptCount val="16"/>
                <c:pt idx="0">
                  <c:v>1150.3912090573158</c:v>
                </c:pt>
                <c:pt idx="1">
                  <c:v>315.72164566266645</c:v>
                </c:pt>
                <c:pt idx="2">
                  <c:v>97.153808397994382</c:v>
                </c:pt>
                <c:pt idx="3">
                  <c:v>61.01937050055848</c:v>
                </c:pt>
                <c:pt idx="4">
                  <c:v>50.361367624463313</c:v>
                </c:pt>
                <c:pt idx="5">
                  <c:v>43.249956584688732</c:v>
                </c:pt>
                <c:pt idx="6">
                  <c:v>40.429309837456728</c:v>
                </c:pt>
                <c:pt idx="7">
                  <c:v>41.195307740946085</c:v>
                </c:pt>
                <c:pt idx="8">
                  <c:v>37.71582945743787</c:v>
                </c:pt>
                <c:pt idx="9">
                  <c:v>34.827960644865883</c:v>
                </c:pt>
                <c:pt idx="10">
                  <c:v>34.559782838243862</c:v>
                </c:pt>
                <c:pt idx="11">
                  <c:v>35.205324567683562</c:v>
                </c:pt>
                <c:pt idx="12">
                  <c:v>31.305330540196117</c:v>
                </c:pt>
                <c:pt idx="13">
                  <c:v>29.681391310550694</c:v>
                </c:pt>
                <c:pt idx="14">
                  <c:v>31.597395256615602</c:v>
                </c:pt>
                <c:pt idx="15">
                  <c:v>32.45909333121282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4F9-4DC7-8BB9-6EE5EC1B8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calculation time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36"/>
          <c:order val="0"/>
          <c:tx>
            <c:strRef>
              <c:f>calc!$B$38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calc!$C$38:$R$38</c:f>
              <c:numCache>
                <c:formatCode>General</c:formatCode>
                <c:ptCount val="16"/>
                <c:pt idx="0">
                  <c:v>1.8405201189135099</c:v>
                </c:pt>
                <c:pt idx="1">
                  <c:v>2.9067941540728413</c:v>
                </c:pt>
                <c:pt idx="2">
                  <c:v>7.2951911877194231</c:v>
                </c:pt>
                <c:pt idx="3">
                  <c:v>12.028154085699862</c:v>
                </c:pt>
                <c:pt idx="4">
                  <c:v>18.937630965160842</c:v>
                </c:pt>
                <c:pt idx="5">
                  <c:v>80.289254788382763</c:v>
                </c:pt>
                <c:pt idx="6">
                  <c:v>44.305877028615519</c:v>
                </c:pt>
                <c:pt idx="7">
                  <c:v>57.299478660887736</c:v>
                </c:pt>
                <c:pt idx="8">
                  <c:v>86.619166707428263</c:v>
                </c:pt>
                <c:pt idx="9">
                  <c:v>154.95420036550286</c:v>
                </c:pt>
                <c:pt idx="10">
                  <c:v>199.46155470807477</c:v>
                </c:pt>
                <c:pt idx="11">
                  <c:v>279.45820106400237</c:v>
                </c:pt>
                <c:pt idx="12">
                  <c:v>361.04182648102744</c:v>
                </c:pt>
                <c:pt idx="13">
                  <c:v>521.1520294200327</c:v>
                </c:pt>
                <c:pt idx="14">
                  <c:v>623.13532969905725</c:v>
                </c:pt>
                <c:pt idx="15">
                  <c:v>728.58071020833711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50C-4E40-B6BC-2007DC915654}"/>
            </c:ext>
          </c:extLst>
        </c:ser>
        <c:ser>
          <c:idx val="37"/>
          <c:order val="1"/>
          <c:tx>
            <c:strRef>
              <c:f>calc!$B$39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calc!$C$39:$R$39</c:f>
              <c:numCache>
                <c:formatCode>General</c:formatCode>
                <c:ptCount val="16"/>
                <c:pt idx="0">
                  <c:v>0.51145163934737758</c:v>
                </c:pt>
                <c:pt idx="1">
                  <c:v>1.0906480116076296</c:v>
                </c:pt>
                <c:pt idx="2">
                  <c:v>2.3958013365419406</c:v>
                </c:pt>
                <c:pt idx="3">
                  <c:v>5.0089267420714929</c:v>
                </c:pt>
                <c:pt idx="4">
                  <c:v>8.083583771003239</c:v>
                </c:pt>
                <c:pt idx="5">
                  <c:v>18.289984915543492</c:v>
                </c:pt>
                <c:pt idx="6">
                  <c:v>22.354379524932455</c:v>
                </c:pt>
                <c:pt idx="7">
                  <c:v>29.77306328209961</c:v>
                </c:pt>
                <c:pt idx="8">
                  <c:v>36.247985878725189</c:v>
                </c:pt>
                <c:pt idx="9">
                  <c:v>73.387364328638824</c:v>
                </c:pt>
                <c:pt idx="10">
                  <c:v>104.60801227344618</c:v>
                </c:pt>
                <c:pt idx="11">
                  <c:v>138.67420176465941</c:v>
                </c:pt>
                <c:pt idx="12">
                  <c:v>172.60922235641021</c:v>
                </c:pt>
                <c:pt idx="13">
                  <c:v>216.82933710888133</c:v>
                </c:pt>
                <c:pt idx="14">
                  <c:v>254.72854891347035</c:v>
                </c:pt>
                <c:pt idx="15">
                  <c:v>302.9343106953736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50C-4E40-B6BC-2007DC915654}"/>
            </c:ext>
          </c:extLst>
        </c:ser>
        <c:ser>
          <c:idx val="38"/>
          <c:order val="2"/>
          <c:tx>
            <c:strRef>
              <c:f>calc!$B$40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calc!$C$40:$R$40</c:f>
              <c:numCache>
                <c:formatCode>General</c:formatCode>
                <c:ptCount val="16"/>
                <c:pt idx="0">
                  <c:v>0.77783495934521574</c:v>
                </c:pt>
                <c:pt idx="1">
                  <c:v>2.3211972190111823</c:v>
                </c:pt>
                <c:pt idx="2">
                  <c:v>3.3625270341037776</c:v>
                </c:pt>
                <c:pt idx="3">
                  <c:v>6.6169463696839417</c:v>
                </c:pt>
                <c:pt idx="4">
                  <c:v>11.023742518937473</c:v>
                </c:pt>
                <c:pt idx="5">
                  <c:v>20.691824471990458</c:v>
                </c:pt>
                <c:pt idx="6">
                  <c:v>46.716104393592381</c:v>
                </c:pt>
                <c:pt idx="7">
                  <c:v>37.820799031460275</c:v>
                </c:pt>
                <c:pt idx="8">
                  <c:v>47.225163013096576</c:v>
                </c:pt>
                <c:pt idx="9">
                  <c:v>92.46474329113471</c:v>
                </c:pt>
                <c:pt idx="10">
                  <c:v>137.3617565117917</c:v>
                </c:pt>
                <c:pt idx="11">
                  <c:v>191.27509667654749</c:v>
                </c:pt>
                <c:pt idx="12">
                  <c:v>229.82596743279981</c:v>
                </c:pt>
                <c:pt idx="13">
                  <c:v>268.50510936489115</c:v>
                </c:pt>
                <c:pt idx="14">
                  <c:v>315.88096913837273</c:v>
                </c:pt>
                <c:pt idx="15">
                  <c:v>362.41643178080511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50C-4E40-B6BC-2007DC915654}"/>
            </c:ext>
          </c:extLst>
        </c:ser>
        <c:ser>
          <c:idx val="39"/>
          <c:order val="3"/>
          <c:tx>
            <c:strRef>
              <c:f>calc!$B$41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calc!$C$41:$R$41</c:f>
              <c:numCache>
                <c:formatCode>General</c:formatCode>
                <c:ptCount val="16"/>
                <c:pt idx="0">
                  <c:v>0.75311895567930287</c:v>
                </c:pt>
                <c:pt idx="1">
                  <c:v>1.6848380591117618</c:v>
                </c:pt>
                <c:pt idx="2">
                  <c:v>4.4050602742114098</c:v>
                </c:pt>
                <c:pt idx="3">
                  <c:v>12.807407320379545</c:v>
                </c:pt>
                <c:pt idx="4">
                  <c:v>21.393944208798462</c:v>
                </c:pt>
                <c:pt idx="5">
                  <c:v>43.092547577607064</c:v>
                </c:pt>
                <c:pt idx="6">
                  <c:v>66.69937528994474</c:v>
                </c:pt>
                <c:pt idx="7">
                  <c:v>79.848226960956907</c:v>
                </c:pt>
                <c:pt idx="8">
                  <c:v>95.66215899959883</c:v>
                </c:pt>
                <c:pt idx="9">
                  <c:v>220.2149186716625</c:v>
                </c:pt>
                <c:pt idx="10">
                  <c:v>292.9855661624552</c:v>
                </c:pt>
                <c:pt idx="11">
                  <c:v>436.08895242745393</c:v>
                </c:pt>
                <c:pt idx="12">
                  <c:v>490.13305610198802</c:v>
                </c:pt>
                <c:pt idx="13">
                  <c:v>575.91803755957483</c:v>
                </c:pt>
                <c:pt idx="14">
                  <c:v>672.42945964352225</c:v>
                </c:pt>
                <c:pt idx="15">
                  <c:v>840.79400491904448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50C-4E40-B6BC-2007DC91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kern="0" baseline="0"/>
              <a:t>Evolution of the </a:t>
            </a:r>
            <a:r>
              <a:rPr lang="nl-BE" sz="1400" b="0" i="0" u="none" strike="noStrike" kern="0" baseline="0">
                <a:effectLst/>
              </a:rPr>
              <a:t>average Calculation Time (EmergencyDeparment</a:t>
            </a:r>
            <a:endParaRPr lang="nl-BE" sz="1400" kern="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 (3)'!$B$2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'calc (3)'!$C$2:$R$2</c:f>
              <c:numCache>
                <c:formatCode>General</c:formatCode>
                <c:ptCount val="16"/>
                <c:pt idx="0">
                  <c:v>0.67469522782361213</c:v>
                </c:pt>
                <c:pt idx="1">
                  <c:v>2.9515811456441634</c:v>
                </c:pt>
                <c:pt idx="2">
                  <c:v>3.5981333071964272</c:v>
                </c:pt>
                <c:pt idx="3">
                  <c:v>7.3855964116307291</c:v>
                </c:pt>
                <c:pt idx="4">
                  <c:v>9.8993385896811166</c:v>
                </c:pt>
                <c:pt idx="5">
                  <c:v>21.31728516097446</c:v>
                </c:pt>
                <c:pt idx="6">
                  <c:v>26.567769154761692</c:v>
                </c:pt>
                <c:pt idx="7">
                  <c:v>35.682417091191319</c:v>
                </c:pt>
                <c:pt idx="8">
                  <c:v>42.724283086480909</c:v>
                </c:pt>
                <c:pt idx="9">
                  <c:v>80.694415198783901</c:v>
                </c:pt>
                <c:pt idx="10">
                  <c:v>137.98354246532878</c:v>
                </c:pt>
                <c:pt idx="11">
                  <c:v>163.81816582919728</c:v>
                </c:pt>
                <c:pt idx="12">
                  <c:v>237.59532535667159</c:v>
                </c:pt>
                <c:pt idx="13">
                  <c:v>241.22145420698766</c:v>
                </c:pt>
                <c:pt idx="14">
                  <c:v>271.24334520632237</c:v>
                </c:pt>
                <c:pt idx="15">
                  <c:v>296.81764100090606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4-4046-A716-83B21D3C1CF7}"/>
            </c:ext>
          </c:extLst>
        </c:ser>
        <c:ser>
          <c:idx val="5"/>
          <c:order val="1"/>
          <c:tx>
            <c:strRef>
              <c:f>'calc (3)'!$B$7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'calc (3)'!$C$7:$R$7</c:f>
              <c:numCache>
                <c:formatCode>General</c:formatCode>
                <c:ptCount val="16"/>
                <c:pt idx="0">
                  <c:v>0.77783495934521574</c:v>
                </c:pt>
                <c:pt idx="1">
                  <c:v>2.3211972190111823</c:v>
                </c:pt>
                <c:pt idx="2">
                  <c:v>3.3625270341037776</c:v>
                </c:pt>
                <c:pt idx="3">
                  <c:v>6.6169463696839417</c:v>
                </c:pt>
                <c:pt idx="4">
                  <c:v>11.023742518937473</c:v>
                </c:pt>
                <c:pt idx="5">
                  <c:v>20.691824471990458</c:v>
                </c:pt>
                <c:pt idx="6">
                  <c:v>46.716104393592381</c:v>
                </c:pt>
                <c:pt idx="7">
                  <c:v>37.820799031460275</c:v>
                </c:pt>
                <c:pt idx="8">
                  <c:v>47.225163013096576</c:v>
                </c:pt>
                <c:pt idx="9">
                  <c:v>92.46474329113471</c:v>
                </c:pt>
                <c:pt idx="10">
                  <c:v>137.3617565117917</c:v>
                </c:pt>
                <c:pt idx="11">
                  <c:v>191.27509667654749</c:v>
                </c:pt>
                <c:pt idx="12">
                  <c:v>229.82596743279981</c:v>
                </c:pt>
                <c:pt idx="13">
                  <c:v>268.50510936489115</c:v>
                </c:pt>
                <c:pt idx="14">
                  <c:v>315.88096913837273</c:v>
                </c:pt>
                <c:pt idx="15">
                  <c:v>362.41643178080511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44-4046-A716-83B21D3C1CF7}"/>
            </c:ext>
          </c:extLst>
        </c:ser>
        <c:ser>
          <c:idx val="8"/>
          <c:order val="2"/>
          <c:tx>
            <c:strRef>
              <c:f>'calc (3)'!$B$10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'calc (3)'!$C$10:$R$10</c:f>
              <c:numCache>
                <c:formatCode>General</c:formatCode>
                <c:ptCount val="16"/>
                <c:pt idx="0">
                  <c:v>0.51145163934737758</c:v>
                </c:pt>
                <c:pt idx="1">
                  <c:v>1.0906480116076296</c:v>
                </c:pt>
                <c:pt idx="2">
                  <c:v>2.3958013365419406</c:v>
                </c:pt>
                <c:pt idx="3">
                  <c:v>5.0089267420714929</c:v>
                </c:pt>
                <c:pt idx="4">
                  <c:v>8.083583771003239</c:v>
                </c:pt>
                <c:pt idx="5">
                  <c:v>18.289984915543492</c:v>
                </c:pt>
                <c:pt idx="6">
                  <c:v>22.354379524932455</c:v>
                </c:pt>
                <c:pt idx="7">
                  <c:v>29.77306328209961</c:v>
                </c:pt>
                <c:pt idx="8">
                  <c:v>36.247985878725189</c:v>
                </c:pt>
                <c:pt idx="9">
                  <c:v>73.387364328638824</c:v>
                </c:pt>
                <c:pt idx="10">
                  <c:v>104.60801227344618</c:v>
                </c:pt>
                <c:pt idx="11">
                  <c:v>138.67420176465941</c:v>
                </c:pt>
                <c:pt idx="12">
                  <c:v>172.60922235641021</c:v>
                </c:pt>
                <c:pt idx="13">
                  <c:v>216.82933710888133</c:v>
                </c:pt>
                <c:pt idx="14">
                  <c:v>254.72854891347035</c:v>
                </c:pt>
                <c:pt idx="15">
                  <c:v>302.9343106953736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44-4046-A716-83B21D3C1CF7}"/>
            </c:ext>
          </c:extLst>
        </c:ser>
        <c:ser>
          <c:idx val="21"/>
          <c:order val="3"/>
          <c:tx>
            <c:strRef>
              <c:f>'calc (3)'!$B$25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rgbClr val="9A750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'calc (3)'!$C$25:$R$25</c:f>
              <c:numCache>
                <c:formatCode>General</c:formatCode>
                <c:ptCount val="16"/>
                <c:pt idx="0">
                  <c:v>0.11064711411881063</c:v>
                </c:pt>
                <c:pt idx="1">
                  <c:v>0.49114953312788517</c:v>
                </c:pt>
                <c:pt idx="2">
                  <c:v>1.7619981025246294</c:v>
                </c:pt>
                <c:pt idx="3">
                  <c:v>4.3093805192163845</c:v>
                </c:pt>
                <c:pt idx="4">
                  <c:v>7.7383985525911312</c:v>
                </c:pt>
                <c:pt idx="5">
                  <c:v>11.093363757235263</c:v>
                </c:pt>
                <c:pt idx="6">
                  <c:v>17.923219902882227</c:v>
                </c:pt>
                <c:pt idx="7">
                  <c:v>21.401971463231238</c:v>
                </c:pt>
                <c:pt idx="8">
                  <c:v>25.399907534459548</c:v>
                </c:pt>
                <c:pt idx="9">
                  <c:v>54.123008357359254</c:v>
                </c:pt>
                <c:pt idx="10">
                  <c:v>86.638878115547669</c:v>
                </c:pt>
                <c:pt idx="11">
                  <c:v>112.3382520357829</c:v>
                </c:pt>
                <c:pt idx="12">
                  <c:v>138.05341470373537</c:v>
                </c:pt>
                <c:pt idx="13">
                  <c:v>165.44878275815933</c:v>
                </c:pt>
                <c:pt idx="14">
                  <c:v>186.91229770667573</c:v>
                </c:pt>
                <c:pt idx="15">
                  <c:v>217.89959245659097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44-4046-A716-83B21D3C1CF7}"/>
            </c:ext>
          </c:extLst>
        </c:ser>
        <c:ser>
          <c:idx val="35"/>
          <c:order val="4"/>
          <c:tx>
            <c:strRef>
              <c:f>'calc (3)'!$B$37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'calc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'calc (3)'!$C$37:$R$37</c:f>
              <c:numCache>
                <c:formatCode>General</c:formatCode>
                <c:ptCount val="16"/>
                <c:pt idx="0">
                  <c:v>2.1391289163404985E-2</c:v>
                </c:pt>
                <c:pt idx="1">
                  <c:v>8.6421447862965253E-2</c:v>
                </c:pt>
                <c:pt idx="2">
                  <c:v>0.47457184952074644</c:v>
                </c:pt>
                <c:pt idx="3">
                  <c:v>1.0808007725482238</c:v>
                </c:pt>
                <c:pt idx="4">
                  <c:v>2.0331304482520052</c:v>
                </c:pt>
                <c:pt idx="5">
                  <c:v>4.1149605920216104</c:v>
                </c:pt>
                <c:pt idx="6">
                  <c:v>6.42360408332262</c:v>
                </c:pt>
                <c:pt idx="7">
                  <c:v>9.2809996648952051</c:v>
                </c:pt>
                <c:pt idx="8">
                  <c:v>11.189470736307957</c:v>
                </c:pt>
                <c:pt idx="9">
                  <c:v>22.701085266817771</c:v>
                </c:pt>
                <c:pt idx="10">
                  <c:v>34.893221961106818</c:v>
                </c:pt>
                <c:pt idx="11">
                  <c:v>47.40747309814347</c:v>
                </c:pt>
                <c:pt idx="12">
                  <c:v>56.863148591983936</c:v>
                </c:pt>
                <c:pt idx="13">
                  <c:v>68.694051184991324</c:v>
                </c:pt>
                <c:pt idx="14">
                  <c:v>83.242505233133485</c:v>
                </c:pt>
                <c:pt idx="15">
                  <c:v>91.698267534400372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444-4046-A716-83B21D3C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probability estimated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perc!$C$2:$R$2</c:f>
              <c:numCache>
                <c:formatCode>0.00%</c:formatCode>
                <c:ptCount val="16"/>
                <c:pt idx="0">
                  <c:v>0.37275165112889674</c:v>
                </c:pt>
                <c:pt idx="1">
                  <c:v>0.38335808348438488</c:v>
                </c:pt>
                <c:pt idx="2">
                  <c:v>0.37912815905354391</c:v>
                </c:pt>
                <c:pt idx="3">
                  <c:v>0.41149126376561229</c:v>
                </c:pt>
                <c:pt idx="4">
                  <c:v>0.42063221373152693</c:v>
                </c:pt>
                <c:pt idx="5">
                  <c:v>0.42999807907896742</c:v>
                </c:pt>
                <c:pt idx="6">
                  <c:v>0.43629023056819805</c:v>
                </c:pt>
                <c:pt idx="7">
                  <c:v>0.43987271907144043</c:v>
                </c:pt>
                <c:pt idx="8">
                  <c:v>0.44285311116416493</c:v>
                </c:pt>
                <c:pt idx="9">
                  <c:v>0.45249510757623962</c:v>
                </c:pt>
                <c:pt idx="10">
                  <c:v>0.45415171458523795</c:v>
                </c:pt>
                <c:pt idx="11">
                  <c:v>0.4592305496215987</c:v>
                </c:pt>
                <c:pt idx="12">
                  <c:v>0.45671568177806038</c:v>
                </c:pt>
                <c:pt idx="13">
                  <c:v>0.45991613033108492</c:v>
                </c:pt>
                <c:pt idx="14">
                  <c:v>0.46270133621418613</c:v>
                </c:pt>
                <c:pt idx="15">
                  <c:v>0.46329942698825766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4-497E-A5C7-5F65BEB21FD6}"/>
            </c:ext>
          </c:extLst>
        </c:ser>
        <c:ser>
          <c:idx val="1"/>
          <c:order val="1"/>
          <c:tx>
            <c:strRef>
              <c:f>perc!$B$3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perc!$C$3:$R$3</c:f>
              <c:numCache>
                <c:formatCode>0.00%</c:formatCode>
                <c:ptCount val="16"/>
                <c:pt idx="0">
                  <c:v>0.38684494051050811</c:v>
                </c:pt>
                <c:pt idx="1">
                  <c:v>0.39542952390348673</c:v>
                </c:pt>
                <c:pt idx="2">
                  <c:v>0.40609048262303588</c:v>
                </c:pt>
                <c:pt idx="3">
                  <c:v>0.4242067404095774</c:v>
                </c:pt>
                <c:pt idx="4">
                  <c:v>0.43488811897100554</c:v>
                </c:pt>
                <c:pt idx="5">
                  <c:v>0.4421046331425349</c:v>
                </c:pt>
                <c:pt idx="6">
                  <c:v>0.44748378136211714</c:v>
                </c:pt>
                <c:pt idx="7">
                  <c:v>0.4459417526334814</c:v>
                </c:pt>
                <c:pt idx="8">
                  <c:v>0.45129236180040222</c:v>
                </c:pt>
                <c:pt idx="9">
                  <c:v>0.45206708242950072</c:v>
                </c:pt>
                <c:pt idx="10">
                  <c:v>0.4560614073210762</c:v>
                </c:pt>
                <c:pt idx="11">
                  <c:v>0.45892641522062733</c:v>
                </c:pt>
                <c:pt idx="12">
                  <c:v>0.45934509441755822</c:v>
                </c:pt>
                <c:pt idx="13">
                  <c:v>0.46175339205238658</c:v>
                </c:pt>
                <c:pt idx="14">
                  <c:v>0.46558303775510707</c:v>
                </c:pt>
                <c:pt idx="15">
                  <c:v>0.46102049785959148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4-497E-A5C7-5F65BEB21FD6}"/>
            </c:ext>
          </c:extLst>
        </c:ser>
        <c:ser>
          <c:idx val="2"/>
          <c:order val="2"/>
          <c:tx>
            <c:strRef>
              <c:f>perc!$B$4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perc!$C$4:$R$4</c:f>
              <c:numCache>
                <c:formatCode>0.00%</c:formatCode>
                <c:ptCount val="16"/>
                <c:pt idx="0">
                  <c:v>0.39406752327430472</c:v>
                </c:pt>
                <c:pt idx="1">
                  <c:v>0.37757087292407343</c:v>
                </c:pt>
                <c:pt idx="2">
                  <c:v>0.37610001833476836</c:v>
                </c:pt>
                <c:pt idx="3">
                  <c:v>0.41038975091423024</c:v>
                </c:pt>
                <c:pt idx="4">
                  <c:v>0.42758792985074356</c:v>
                </c:pt>
                <c:pt idx="5">
                  <c:v>0.43934812513873489</c:v>
                </c:pt>
                <c:pt idx="6">
                  <c:v>0.44612599609370768</c:v>
                </c:pt>
                <c:pt idx="7">
                  <c:v>0.44602308004307273</c:v>
                </c:pt>
                <c:pt idx="8">
                  <c:v>0.452264829867841</c:v>
                </c:pt>
                <c:pt idx="9">
                  <c:v>0.45658107687599686</c:v>
                </c:pt>
                <c:pt idx="10">
                  <c:v>0.46213018718776888</c:v>
                </c:pt>
                <c:pt idx="11">
                  <c:v>0.46510764230739166</c:v>
                </c:pt>
                <c:pt idx="12">
                  <c:v>0.46719932978802192</c:v>
                </c:pt>
                <c:pt idx="13">
                  <c:v>0.46952576532054113</c:v>
                </c:pt>
                <c:pt idx="14">
                  <c:v>0.47296602108632052</c:v>
                </c:pt>
                <c:pt idx="15">
                  <c:v>0.4689345985902954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84-497E-A5C7-5F65BEB21FD6}"/>
            </c:ext>
          </c:extLst>
        </c:ser>
        <c:ser>
          <c:idx val="3"/>
          <c:order val="3"/>
          <c:tx>
            <c:strRef>
              <c:f>perc!$B$5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perc!$C$5:$R$5</c:f>
              <c:numCache>
                <c:formatCode>0.00%</c:formatCode>
                <c:ptCount val="16"/>
                <c:pt idx="0">
                  <c:v>0.39235815008148367</c:v>
                </c:pt>
                <c:pt idx="1">
                  <c:v>0.38519631803494636</c:v>
                </c:pt>
                <c:pt idx="2">
                  <c:v>0.38242299472992514</c:v>
                </c:pt>
                <c:pt idx="3">
                  <c:v>0.40985800676523387</c:v>
                </c:pt>
                <c:pt idx="4">
                  <c:v>0.42582467594261447</c:v>
                </c:pt>
                <c:pt idx="5">
                  <c:v>0.43622971911856628</c:v>
                </c:pt>
                <c:pt idx="6">
                  <c:v>0.4427998361073861</c:v>
                </c:pt>
                <c:pt idx="7">
                  <c:v>0.44154649629698534</c:v>
                </c:pt>
                <c:pt idx="8">
                  <c:v>0.44672722524778896</c:v>
                </c:pt>
                <c:pt idx="9">
                  <c:v>0.45011634177875692</c:v>
                </c:pt>
                <c:pt idx="10">
                  <c:v>0.45552636876514224</c:v>
                </c:pt>
                <c:pt idx="11">
                  <c:v>0.45829816192155509</c:v>
                </c:pt>
                <c:pt idx="12">
                  <c:v>0.45980528999243248</c:v>
                </c:pt>
                <c:pt idx="13">
                  <c:v>0.46256459705396163</c:v>
                </c:pt>
                <c:pt idx="14">
                  <c:v>0.46532775493030915</c:v>
                </c:pt>
                <c:pt idx="15">
                  <c:v>0.46064606123194818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84-497E-A5C7-5F65BEB21FD6}"/>
            </c:ext>
          </c:extLst>
        </c:ser>
        <c:ser>
          <c:idx val="4"/>
          <c:order val="4"/>
          <c:tx>
            <c:strRef>
              <c:f>perc!$B$6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perc!$C$6:$R$6</c:f>
              <c:numCache>
                <c:formatCode>0.00%</c:formatCode>
                <c:ptCount val="16"/>
                <c:pt idx="0">
                  <c:v>0.14424348878155405</c:v>
                </c:pt>
                <c:pt idx="1">
                  <c:v>0.18834807138125415</c:v>
                </c:pt>
                <c:pt idx="2">
                  <c:v>0.19710182202733734</c:v>
                </c:pt>
                <c:pt idx="3">
                  <c:v>0.20263195808357129</c:v>
                </c:pt>
                <c:pt idx="4">
                  <c:v>0.19834416731893084</c:v>
                </c:pt>
                <c:pt idx="5">
                  <c:v>0.19583167349213565</c:v>
                </c:pt>
                <c:pt idx="6">
                  <c:v>0.1962218664050483</c:v>
                </c:pt>
                <c:pt idx="7">
                  <c:v>0.19478470019948041</c:v>
                </c:pt>
                <c:pt idx="8">
                  <c:v>0.19905690419344516</c:v>
                </c:pt>
                <c:pt idx="9">
                  <c:v>0.21194031233519234</c:v>
                </c:pt>
                <c:pt idx="10">
                  <c:v>0.22816524199974392</c:v>
                </c:pt>
                <c:pt idx="11">
                  <c:v>0.23938456976184938</c:v>
                </c:pt>
                <c:pt idx="12">
                  <c:v>0.24631328161408755</c:v>
                </c:pt>
                <c:pt idx="13">
                  <c:v>0.25626222603877441</c:v>
                </c:pt>
                <c:pt idx="14">
                  <c:v>0.26520882173279486</c:v>
                </c:pt>
                <c:pt idx="15">
                  <c:v>0.26409756632927706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84-497E-A5C7-5F65BEB21FD6}"/>
            </c:ext>
          </c:extLst>
        </c:ser>
        <c:ser>
          <c:idx val="5"/>
          <c:order val="5"/>
          <c:tx>
            <c:strRef>
              <c:f>perc!$B$7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perc!$C$7:$R$7</c:f>
              <c:numCache>
                <c:formatCode>0.00%</c:formatCode>
                <c:ptCount val="16"/>
                <c:pt idx="0">
                  <c:v>0.15423101068390993</c:v>
                </c:pt>
                <c:pt idx="1">
                  <c:v>0.143345760622165</c:v>
                </c:pt>
                <c:pt idx="2">
                  <c:v>0.16418849730684706</c:v>
                </c:pt>
                <c:pt idx="3">
                  <c:v>0.16253982405787198</c:v>
                </c:pt>
                <c:pt idx="4">
                  <c:v>0.17718849211305407</c:v>
                </c:pt>
                <c:pt idx="5">
                  <c:v>0.18466527340143007</c:v>
                </c:pt>
                <c:pt idx="6">
                  <c:v>0.19079527882102681</c:v>
                </c:pt>
                <c:pt idx="7">
                  <c:v>0.19704269964493265</c:v>
                </c:pt>
                <c:pt idx="8">
                  <c:v>0.1928575585301523</c:v>
                </c:pt>
                <c:pt idx="9">
                  <c:v>0.19963527357544802</c:v>
                </c:pt>
                <c:pt idx="10">
                  <c:v>0.20401634763061305</c:v>
                </c:pt>
                <c:pt idx="11">
                  <c:v>0.20635699991413076</c:v>
                </c:pt>
                <c:pt idx="12">
                  <c:v>0.20956833590645801</c:v>
                </c:pt>
                <c:pt idx="13">
                  <c:v>0.21017401278637021</c:v>
                </c:pt>
                <c:pt idx="14">
                  <c:v>0.2071431930476666</c:v>
                </c:pt>
                <c:pt idx="15">
                  <c:v>0.20986658042365464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84-497E-A5C7-5F65BEB21FD6}"/>
            </c:ext>
          </c:extLst>
        </c:ser>
        <c:ser>
          <c:idx val="6"/>
          <c:order val="6"/>
          <c:tx>
            <c:strRef>
              <c:f>perc!$B$8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perc!$C$8:$R$8</c:f>
              <c:numCache>
                <c:formatCode>0.00%</c:formatCode>
                <c:ptCount val="16"/>
                <c:pt idx="0">
                  <c:v>0.14341793241743528</c:v>
                </c:pt>
                <c:pt idx="1">
                  <c:v>0.18410490131397603</c:v>
                </c:pt>
                <c:pt idx="2">
                  <c:v>0.18646301653113723</c:v>
                </c:pt>
                <c:pt idx="3">
                  <c:v>0.19052521237181169</c:v>
                </c:pt>
                <c:pt idx="4">
                  <c:v>0.18808936857863875</c:v>
                </c:pt>
                <c:pt idx="5">
                  <c:v>0.18457508953476146</c:v>
                </c:pt>
                <c:pt idx="6">
                  <c:v>0.18320592593580737</c:v>
                </c:pt>
                <c:pt idx="7">
                  <c:v>0.17971270103453113</c:v>
                </c:pt>
                <c:pt idx="8">
                  <c:v>0.18173255765006666</c:v>
                </c:pt>
                <c:pt idx="9">
                  <c:v>0.18369511181112477</c:v>
                </c:pt>
                <c:pt idx="10">
                  <c:v>0.1904273944413358</c:v>
                </c:pt>
                <c:pt idx="11">
                  <c:v>0.19681698490568458</c:v>
                </c:pt>
                <c:pt idx="12">
                  <c:v>0.20193061606102203</c:v>
                </c:pt>
                <c:pt idx="13">
                  <c:v>0.20918196507197029</c:v>
                </c:pt>
                <c:pt idx="14">
                  <c:v>0.21732444623603955</c:v>
                </c:pt>
                <c:pt idx="15">
                  <c:v>0.21677984851633192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4-497E-A5C7-5F65BEB21FD6}"/>
            </c:ext>
          </c:extLst>
        </c:ser>
        <c:ser>
          <c:idx val="7"/>
          <c:order val="7"/>
          <c:tx>
            <c:strRef>
              <c:f>perc!$B$9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perc!$C$9:$R$9</c:f>
              <c:numCache>
                <c:formatCode>0.00%</c:formatCode>
                <c:ptCount val="16"/>
                <c:pt idx="0">
                  <c:v>0.15250946394059373</c:v>
                </c:pt>
                <c:pt idx="1">
                  <c:v>0.18928117808829545</c:v>
                </c:pt>
                <c:pt idx="2">
                  <c:v>0.18144152134703129</c:v>
                </c:pt>
                <c:pt idx="3">
                  <c:v>0.17873558015752528</c:v>
                </c:pt>
                <c:pt idx="4">
                  <c:v>0.20169939129706491</c:v>
                </c:pt>
                <c:pt idx="5">
                  <c:v>0.21737141913551153</c:v>
                </c:pt>
                <c:pt idx="6">
                  <c:v>0.23269951183935395</c:v>
                </c:pt>
                <c:pt idx="7">
                  <c:v>0.23698607869631702</c:v>
                </c:pt>
                <c:pt idx="8">
                  <c:v>0.25037171633871386</c:v>
                </c:pt>
                <c:pt idx="9">
                  <c:v>0.27170334337664592</c:v>
                </c:pt>
                <c:pt idx="10">
                  <c:v>0.28405506816941728</c:v>
                </c:pt>
                <c:pt idx="11">
                  <c:v>0.29546780344822393</c:v>
                </c:pt>
                <c:pt idx="12">
                  <c:v>0.30106094639564823</c:v>
                </c:pt>
                <c:pt idx="13">
                  <c:v>0.31238210564155594</c:v>
                </c:pt>
                <c:pt idx="14">
                  <c:v>0.31388672307462073</c:v>
                </c:pt>
                <c:pt idx="15">
                  <c:v>0.31400371031011781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84-497E-A5C7-5F65BEB21FD6}"/>
            </c:ext>
          </c:extLst>
        </c:ser>
        <c:ser>
          <c:idx val="8"/>
          <c:order val="8"/>
          <c:tx>
            <c:strRef>
              <c:f>perc!$B$10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perc!$C$10:$R$10</c:f>
              <c:numCache>
                <c:formatCode>0.00%</c:formatCode>
                <c:ptCount val="16"/>
                <c:pt idx="0">
                  <c:v>0.27781792306646219</c:v>
                </c:pt>
                <c:pt idx="1">
                  <c:v>0.34687929507085802</c:v>
                </c:pt>
                <c:pt idx="2">
                  <c:v>0.34543469054183412</c:v>
                </c:pt>
                <c:pt idx="3">
                  <c:v>0.35948666416442526</c:v>
                </c:pt>
                <c:pt idx="4">
                  <c:v>0.36869239973815676</c:v>
                </c:pt>
                <c:pt idx="5">
                  <c:v>0.37386152847889836</c:v>
                </c:pt>
                <c:pt idx="6">
                  <c:v>0.37854625871136666</c:v>
                </c:pt>
                <c:pt idx="7">
                  <c:v>0.37827070909584631</c:v>
                </c:pt>
                <c:pt idx="8">
                  <c:v>0.38388763150053357</c:v>
                </c:pt>
                <c:pt idx="9">
                  <c:v>0.38634736228497218</c:v>
                </c:pt>
                <c:pt idx="10">
                  <c:v>0.38973516370125216</c:v>
                </c:pt>
                <c:pt idx="11">
                  <c:v>0.39184896632096283</c:v>
                </c:pt>
                <c:pt idx="12">
                  <c:v>0.39206254742644087</c:v>
                </c:pt>
                <c:pt idx="13">
                  <c:v>0.39643904534474811</c:v>
                </c:pt>
                <c:pt idx="14">
                  <c:v>0.39930741522878738</c:v>
                </c:pt>
                <c:pt idx="15">
                  <c:v>0.3950413403806502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84-497E-A5C7-5F65BEB21FD6}"/>
            </c:ext>
          </c:extLst>
        </c:ser>
        <c:ser>
          <c:idx val="9"/>
          <c:order val="9"/>
          <c:tx>
            <c:strRef>
              <c:f>perc!$B$11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perc!$C$11:$R$11</c:f>
              <c:numCache>
                <c:formatCode>0.00%</c:formatCode>
                <c:ptCount val="16"/>
                <c:pt idx="0">
                  <c:v>0.14424348878155405</c:v>
                </c:pt>
                <c:pt idx="1">
                  <c:v>0.18822520024224959</c:v>
                </c:pt>
                <c:pt idx="2">
                  <c:v>0.19699440783032918</c:v>
                </c:pt>
                <c:pt idx="3">
                  <c:v>0.20274643999590403</c:v>
                </c:pt>
                <c:pt idx="4">
                  <c:v>0.19880742125595918</c:v>
                </c:pt>
                <c:pt idx="5">
                  <c:v>0.19676382984848934</c:v>
                </c:pt>
                <c:pt idx="6">
                  <c:v>0.19758437749205313</c:v>
                </c:pt>
                <c:pt idx="7">
                  <c:v>0.19646669303454009</c:v>
                </c:pt>
                <c:pt idx="8">
                  <c:v>0.20106052020392379</c:v>
                </c:pt>
                <c:pt idx="9">
                  <c:v>0.2149936957417633</c:v>
                </c:pt>
                <c:pt idx="10">
                  <c:v>0.2316967105426222</c:v>
                </c:pt>
                <c:pt idx="11">
                  <c:v>0.24310554171119059</c:v>
                </c:pt>
                <c:pt idx="12">
                  <c:v>0.25009154567728065</c:v>
                </c:pt>
                <c:pt idx="13">
                  <c:v>0.2601248143193578</c:v>
                </c:pt>
                <c:pt idx="14">
                  <c:v>0.26899685113195509</c:v>
                </c:pt>
                <c:pt idx="15">
                  <c:v>0.2676539329309135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84-497E-A5C7-5F65BEB21FD6}"/>
            </c:ext>
          </c:extLst>
        </c:ser>
        <c:ser>
          <c:idx val="10"/>
          <c:order val="10"/>
          <c:tx>
            <c:strRef>
              <c:f>perc!$B$12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perc!$C$12:$R$12</c:f>
              <c:numCache>
                <c:formatCode>0.00%</c:formatCode>
                <c:ptCount val="16"/>
                <c:pt idx="0">
                  <c:v>0.14424348878155405</c:v>
                </c:pt>
                <c:pt idx="1">
                  <c:v>0.18822520024224959</c:v>
                </c:pt>
                <c:pt idx="2">
                  <c:v>0.19699440783032918</c:v>
                </c:pt>
                <c:pt idx="3">
                  <c:v>0.20274643999590403</c:v>
                </c:pt>
                <c:pt idx="4">
                  <c:v>0.19880864004711002</c:v>
                </c:pt>
                <c:pt idx="5">
                  <c:v>0.19676182963128425</c:v>
                </c:pt>
                <c:pt idx="6">
                  <c:v>0.19758435211147468</c:v>
                </c:pt>
                <c:pt idx="7">
                  <c:v>0.1964669601446388</c:v>
                </c:pt>
                <c:pt idx="8">
                  <c:v>0.20105893340983597</c:v>
                </c:pt>
                <c:pt idx="9">
                  <c:v>0.21499144424560218</c:v>
                </c:pt>
                <c:pt idx="10">
                  <c:v>0.2316966858636797</c:v>
                </c:pt>
                <c:pt idx="11">
                  <c:v>0.24310458905520357</c:v>
                </c:pt>
                <c:pt idx="12">
                  <c:v>0.25009194211101415</c:v>
                </c:pt>
                <c:pt idx="13">
                  <c:v>0.2601256199465139</c:v>
                </c:pt>
                <c:pt idx="14">
                  <c:v>0.26899760125787692</c:v>
                </c:pt>
                <c:pt idx="15">
                  <c:v>0.26765397070791935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84-497E-A5C7-5F65BEB21FD6}"/>
            </c:ext>
          </c:extLst>
        </c:ser>
        <c:ser>
          <c:idx val="11"/>
          <c:order val="11"/>
          <c:tx>
            <c:strRef>
              <c:f>perc!$B$13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perc!$C$13:$R$13</c:f>
              <c:numCache>
                <c:formatCode>0.00%</c:formatCode>
                <c:ptCount val="16"/>
                <c:pt idx="0">
                  <c:v>0.14341793241743528</c:v>
                </c:pt>
                <c:pt idx="1">
                  <c:v>0.18410490131397603</c:v>
                </c:pt>
                <c:pt idx="2">
                  <c:v>0.18646301653113723</c:v>
                </c:pt>
                <c:pt idx="3">
                  <c:v>0.19052526609397841</c:v>
                </c:pt>
                <c:pt idx="4">
                  <c:v>0.18809317690278679</c:v>
                </c:pt>
                <c:pt idx="5">
                  <c:v>0.18457763524717907</c:v>
                </c:pt>
                <c:pt idx="6">
                  <c:v>0.18320878936118395</c:v>
                </c:pt>
                <c:pt idx="7">
                  <c:v>0.17971189786467606</c:v>
                </c:pt>
                <c:pt idx="8">
                  <c:v>0.18173396356942634</c:v>
                </c:pt>
                <c:pt idx="9">
                  <c:v>0.18369513480942007</c:v>
                </c:pt>
                <c:pt idx="10">
                  <c:v>0.19042535121575249</c:v>
                </c:pt>
                <c:pt idx="11">
                  <c:v>0.19681601462161555</c:v>
                </c:pt>
                <c:pt idx="12">
                  <c:v>0.20192891600043408</c:v>
                </c:pt>
                <c:pt idx="13">
                  <c:v>0.20918246120955616</c:v>
                </c:pt>
                <c:pt idx="14">
                  <c:v>0.21732798584381527</c:v>
                </c:pt>
                <c:pt idx="15">
                  <c:v>0.216778064483169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84-497E-A5C7-5F65BEB21FD6}"/>
            </c:ext>
          </c:extLst>
        </c:ser>
        <c:ser>
          <c:idx val="12"/>
          <c:order val="12"/>
          <c:tx>
            <c:strRef>
              <c:f>perc!$B$14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perc!$C$14:$R$14</c:f>
              <c:numCache>
                <c:formatCode>0.00%</c:formatCode>
                <c:ptCount val="16"/>
                <c:pt idx="0">
                  <c:v>0.14424348878155405</c:v>
                </c:pt>
                <c:pt idx="1">
                  <c:v>0.18834807150234378</c:v>
                </c:pt>
                <c:pt idx="2">
                  <c:v>0.19710182210160507</c:v>
                </c:pt>
                <c:pt idx="3">
                  <c:v>0.20263188574882268</c:v>
                </c:pt>
                <c:pt idx="4">
                  <c:v>0.19834736597600039</c:v>
                </c:pt>
                <c:pt idx="5">
                  <c:v>0.19583026318537741</c:v>
                </c:pt>
                <c:pt idx="6">
                  <c:v>0.19622338596723105</c:v>
                </c:pt>
                <c:pt idx="7">
                  <c:v>0.19478544593315533</c:v>
                </c:pt>
                <c:pt idx="8">
                  <c:v>0.19905633633026693</c:v>
                </c:pt>
                <c:pt idx="9">
                  <c:v>0.2119388346877619</c:v>
                </c:pt>
                <c:pt idx="10">
                  <c:v>0.22816667736184149</c:v>
                </c:pt>
                <c:pt idx="11">
                  <c:v>0.23938547660351231</c:v>
                </c:pt>
                <c:pt idx="12">
                  <c:v>0.24631403498294976</c:v>
                </c:pt>
                <c:pt idx="13">
                  <c:v>0.25626378181582737</c:v>
                </c:pt>
                <c:pt idx="14">
                  <c:v>0.26520960737720417</c:v>
                </c:pt>
                <c:pt idx="15">
                  <c:v>0.26409697985662928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A84-497E-A5C7-5F65BEB21FD6}"/>
            </c:ext>
          </c:extLst>
        </c:ser>
        <c:ser>
          <c:idx val="13"/>
          <c:order val="13"/>
          <c:tx>
            <c:strRef>
              <c:f>perc!$B$15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perc!$C$15:$R$15</c:f>
              <c:numCache>
                <c:formatCode>0.00%</c:formatCode>
                <c:ptCount val="16"/>
                <c:pt idx="0">
                  <c:v>0.37565540868169667</c:v>
                </c:pt>
                <c:pt idx="1">
                  <c:v>0.36299603753105386</c:v>
                </c:pt>
                <c:pt idx="2">
                  <c:v>0.36629672931781532</c:v>
                </c:pt>
                <c:pt idx="3">
                  <c:v>0.38027387680001301</c:v>
                </c:pt>
                <c:pt idx="4">
                  <c:v>0.39326327971772967</c:v>
                </c:pt>
                <c:pt idx="5">
                  <c:v>0.40396879885820292</c:v>
                </c:pt>
                <c:pt idx="6">
                  <c:v>0.41320879548783457</c:v>
                </c:pt>
                <c:pt idx="7">
                  <c:v>0.41403912189432585</c:v>
                </c:pt>
                <c:pt idx="8">
                  <c:v>0.4211261301053934</c:v>
                </c:pt>
                <c:pt idx="9">
                  <c:v>0.42640324857468909</c:v>
                </c:pt>
                <c:pt idx="10">
                  <c:v>0.43293658327122964</c:v>
                </c:pt>
                <c:pt idx="11">
                  <c:v>0.43711503512859545</c:v>
                </c:pt>
                <c:pt idx="12">
                  <c:v>0.43989690092314043</c:v>
                </c:pt>
                <c:pt idx="13">
                  <c:v>0.4427391204253745</c:v>
                </c:pt>
                <c:pt idx="14">
                  <c:v>0.44663045953550501</c:v>
                </c:pt>
                <c:pt idx="15">
                  <c:v>0.44258518744359376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84-497E-A5C7-5F65BEB21FD6}"/>
            </c:ext>
          </c:extLst>
        </c:ser>
        <c:ser>
          <c:idx val="14"/>
          <c:order val="14"/>
          <c:tx>
            <c:strRef>
              <c:f>perc!$B$16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perc!$C$16:$R$16</c:f>
              <c:numCache>
                <c:formatCode>0.00%</c:formatCode>
                <c:ptCount val="16"/>
                <c:pt idx="0">
                  <c:v>0.25275328437691064</c:v>
                </c:pt>
                <c:pt idx="1">
                  <c:v>0.30101203673134191</c:v>
                </c:pt>
                <c:pt idx="2">
                  <c:v>0.30957704795203578</c:v>
                </c:pt>
                <c:pt idx="3">
                  <c:v>0.31138336513091958</c:v>
                </c:pt>
                <c:pt idx="4">
                  <c:v>0.3180131133100817</c:v>
                </c:pt>
                <c:pt idx="5">
                  <c:v>0.32116515077683383</c:v>
                </c:pt>
                <c:pt idx="6">
                  <c:v>0.32635295033095957</c:v>
                </c:pt>
                <c:pt idx="7">
                  <c:v>0.32268823606768782</c:v>
                </c:pt>
                <c:pt idx="8">
                  <c:v>0.32623514884593108</c:v>
                </c:pt>
                <c:pt idx="9">
                  <c:v>0.32660456249460595</c:v>
                </c:pt>
                <c:pt idx="10">
                  <c:v>0.32843709903492574</c:v>
                </c:pt>
                <c:pt idx="11">
                  <c:v>0.32914823103369323</c:v>
                </c:pt>
                <c:pt idx="12">
                  <c:v>0.32865677784903513</c:v>
                </c:pt>
                <c:pt idx="13">
                  <c:v>0.32939852529490971</c:v>
                </c:pt>
                <c:pt idx="14">
                  <c:v>0.32975138036238705</c:v>
                </c:pt>
                <c:pt idx="15">
                  <c:v>0.32417004684692463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A84-497E-A5C7-5F65BEB21FD6}"/>
            </c:ext>
          </c:extLst>
        </c:ser>
        <c:ser>
          <c:idx val="15"/>
          <c:order val="15"/>
          <c:tx>
            <c:strRef>
              <c:f>perc!$B$17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perc!$C$17:$R$17</c:f>
              <c:numCache>
                <c:formatCode>0.00%</c:formatCode>
                <c:ptCount val="16"/>
                <c:pt idx="0">
                  <c:v>0.14424348878155405</c:v>
                </c:pt>
                <c:pt idx="1">
                  <c:v>0.18834807150234378</c:v>
                </c:pt>
                <c:pt idx="2">
                  <c:v>0.19710182210160507</c:v>
                </c:pt>
                <c:pt idx="3">
                  <c:v>0.20263193133537807</c:v>
                </c:pt>
                <c:pt idx="4">
                  <c:v>0.19834815817674917</c:v>
                </c:pt>
                <c:pt idx="5">
                  <c:v>0.19582994541393819</c:v>
                </c:pt>
                <c:pt idx="6">
                  <c:v>0.19622257860689923</c:v>
                </c:pt>
                <c:pt idx="7">
                  <c:v>0.19478694976823271</c:v>
                </c:pt>
                <c:pt idx="8">
                  <c:v>0.19905652535613569</c:v>
                </c:pt>
                <c:pt idx="9">
                  <c:v>0.21193951780065906</c:v>
                </c:pt>
                <c:pt idx="10">
                  <c:v>0.22816677644320349</c:v>
                </c:pt>
                <c:pt idx="11">
                  <c:v>0.23938400000589666</c:v>
                </c:pt>
                <c:pt idx="12">
                  <c:v>0.24631356867027196</c:v>
                </c:pt>
                <c:pt idx="13">
                  <c:v>0.25626272433683883</c:v>
                </c:pt>
                <c:pt idx="14">
                  <c:v>0.2652078605681818</c:v>
                </c:pt>
                <c:pt idx="15">
                  <c:v>0.26409658750939663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84-497E-A5C7-5F65BEB21FD6}"/>
            </c:ext>
          </c:extLst>
        </c:ser>
        <c:ser>
          <c:idx val="16"/>
          <c:order val="16"/>
          <c:tx>
            <c:strRef>
              <c:f>perc!$B$18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perc!$C$18:$R$18</c:f>
              <c:numCache>
                <c:formatCode>0.00%</c:formatCode>
                <c:ptCount val="16"/>
                <c:pt idx="0">
                  <c:v>0.25275328437691064</c:v>
                </c:pt>
                <c:pt idx="1">
                  <c:v>0.30101203673134191</c:v>
                </c:pt>
                <c:pt idx="2">
                  <c:v>0.30957704795203578</c:v>
                </c:pt>
                <c:pt idx="3">
                  <c:v>0.31138359549700573</c:v>
                </c:pt>
                <c:pt idx="4">
                  <c:v>0.31801201331892004</c:v>
                </c:pt>
                <c:pt idx="5">
                  <c:v>0.32116073700002501</c:v>
                </c:pt>
                <c:pt idx="6">
                  <c:v>0.32635991066990427</c:v>
                </c:pt>
                <c:pt idx="7">
                  <c:v>0.32269139475342457</c:v>
                </c:pt>
                <c:pt idx="8">
                  <c:v>0.32623924953314171</c:v>
                </c:pt>
                <c:pt idx="9">
                  <c:v>0.32660991986107146</c:v>
                </c:pt>
                <c:pt idx="10">
                  <c:v>0.32843897552128143</c:v>
                </c:pt>
                <c:pt idx="11">
                  <c:v>0.32914587844811921</c:v>
                </c:pt>
                <c:pt idx="12">
                  <c:v>0.32865809547363217</c:v>
                </c:pt>
                <c:pt idx="13">
                  <c:v>0.32939843890547776</c:v>
                </c:pt>
                <c:pt idx="14">
                  <c:v>0.3297506620287402</c:v>
                </c:pt>
                <c:pt idx="15">
                  <c:v>0.32417177741159764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A84-497E-A5C7-5F65BEB21FD6}"/>
            </c:ext>
          </c:extLst>
        </c:ser>
        <c:ser>
          <c:idx val="17"/>
          <c:order val="17"/>
          <c:tx>
            <c:strRef>
              <c:f>perc!$B$19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perc!$C$19:$R$19</c:f>
              <c:numCache>
                <c:formatCode>0.00%</c:formatCode>
                <c:ptCount val="16"/>
                <c:pt idx="0">
                  <c:v>0.28928233052094826</c:v>
                </c:pt>
                <c:pt idx="1">
                  <c:v>0.36029051612028556</c:v>
                </c:pt>
                <c:pt idx="2">
                  <c:v>0.35331457707793457</c:v>
                </c:pt>
                <c:pt idx="3">
                  <c:v>0.3683787995696336</c:v>
                </c:pt>
                <c:pt idx="4">
                  <c:v>0.37842076430731425</c:v>
                </c:pt>
                <c:pt idx="5">
                  <c:v>0.38202211312268847</c:v>
                </c:pt>
                <c:pt idx="6">
                  <c:v>0.38699766160047094</c:v>
                </c:pt>
                <c:pt idx="7">
                  <c:v>0.38595760188452205</c:v>
                </c:pt>
                <c:pt idx="8">
                  <c:v>0.3903329446742384</c:v>
                </c:pt>
                <c:pt idx="9">
                  <c:v>0.39143228884811937</c:v>
                </c:pt>
                <c:pt idx="10">
                  <c:v>0.3941991779027651</c:v>
                </c:pt>
                <c:pt idx="11">
                  <c:v>0.39662147032824385</c:v>
                </c:pt>
                <c:pt idx="12">
                  <c:v>0.39653663656705396</c:v>
                </c:pt>
                <c:pt idx="13">
                  <c:v>0.39990738138827459</c:v>
                </c:pt>
                <c:pt idx="14">
                  <c:v>0.40325722242598117</c:v>
                </c:pt>
                <c:pt idx="15">
                  <c:v>0.39869511106904187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A84-497E-A5C7-5F65BEB21FD6}"/>
            </c:ext>
          </c:extLst>
        </c:ser>
        <c:ser>
          <c:idx val="18"/>
          <c:order val="18"/>
          <c:tx>
            <c:strRef>
              <c:f>perc!$B$20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perc!$C$20:$R$20</c:f>
              <c:numCache>
                <c:formatCode>0.00%</c:formatCode>
                <c:ptCount val="16"/>
                <c:pt idx="0">
                  <c:v>0.37581119335898344</c:v>
                </c:pt>
                <c:pt idx="1">
                  <c:v>0.36232613512305945</c:v>
                </c:pt>
                <c:pt idx="2">
                  <c:v>0.36617291107209493</c:v>
                </c:pt>
                <c:pt idx="3">
                  <c:v>0.3831467583889695</c:v>
                </c:pt>
                <c:pt idx="4">
                  <c:v>0.39558565062542056</c:v>
                </c:pt>
                <c:pt idx="5">
                  <c:v>0.40739645673494368</c:v>
                </c:pt>
                <c:pt idx="6">
                  <c:v>0.41615876971121341</c:v>
                </c:pt>
                <c:pt idx="7">
                  <c:v>0.41719215003491461</c:v>
                </c:pt>
                <c:pt idx="8">
                  <c:v>0.42394568889779205</c:v>
                </c:pt>
                <c:pt idx="9">
                  <c:v>0.42966430942643125</c:v>
                </c:pt>
                <c:pt idx="10">
                  <c:v>0.43638912066355834</c:v>
                </c:pt>
                <c:pt idx="11">
                  <c:v>0.44032989848980802</c:v>
                </c:pt>
                <c:pt idx="12">
                  <c:v>0.4428341024904453</c:v>
                </c:pt>
                <c:pt idx="13">
                  <c:v>0.44563557808470305</c:v>
                </c:pt>
                <c:pt idx="14">
                  <c:v>0.44953129263139346</c:v>
                </c:pt>
                <c:pt idx="15">
                  <c:v>0.44559568290177332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A84-497E-A5C7-5F65BEB21FD6}"/>
            </c:ext>
          </c:extLst>
        </c:ser>
        <c:ser>
          <c:idx val="19"/>
          <c:order val="19"/>
          <c:tx>
            <c:strRef>
              <c:f>perc!$B$21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perc!$C$21:$R$21</c:f>
              <c:numCache>
                <c:formatCode>0.00%</c:formatCode>
                <c:ptCount val="16"/>
                <c:pt idx="0">
                  <c:v>0.24535488648139184</c:v>
                </c:pt>
                <c:pt idx="1">
                  <c:v>0.32772637013312095</c:v>
                </c:pt>
                <c:pt idx="2">
                  <c:v>0.31905599421726594</c:v>
                </c:pt>
                <c:pt idx="3">
                  <c:v>0.34540109602905233</c:v>
                </c:pt>
                <c:pt idx="4">
                  <c:v>0.35659826054488231</c:v>
                </c:pt>
                <c:pt idx="5">
                  <c:v>0.36123923604650543</c:v>
                </c:pt>
                <c:pt idx="6">
                  <c:v>0.36945276216680284</c:v>
                </c:pt>
                <c:pt idx="7">
                  <c:v>0.36877226509258215</c:v>
                </c:pt>
                <c:pt idx="8">
                  <c:v>0.37369810705704992</c:v>
                </c:pt>
                <c:pt idx="9">
                  <c:v>0.37756339409332318</c:v>
                </c:pt>
                <c:pt idx="10">
                  <c:v>0.38163774534120293</c:v>
                </c:pt>
                <c:pt idx="11">
                  <c:v>0.3842699462509544</c:v>
                </c:pt>
                <c:pt idx="12">
                  <c:v>0.38454818064171098</c:v>
                </c:pt>
                <c:pt idx="13">
                  <c:v>0.38803706396337284</c:v>
                </c:pt>
                <c:pt idx="14">
                  <c:v>0.39090187406574928</c:v>
                </c:pt>
                <c:pt idx="15">
                  <c:v>0.38656460106768753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A84-497E-A5C7-5F65BEB21FD6}"/>
            </c:ext>
          </c:extLst>
        </c:ser>
        <c:ser>
          <c:idx val="20"/>
          <c:order val="20"/>
          <c:tx>
            <c:strRef>
              <c:f>perc!$B$22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perc!$C$22:$R$22</c:f>
              <c:numCache>
                <c:formatCode>0.00%</c:formatCode>
                <c:ptCount val="16"/>
                <c:pt idx="0">
                  <c:v>0.27781792306646219</c:v>
                </c:pt>
                <c:pt idx="1">
                  <c:v>0.34769256203814536</c:v>
                </c:pt>
                <c:pt idx="2">
                  <c:v>0.34620723840500667</c:v>
                </c:pt>
                <c:pt idx="3">
                  <c:v>0.36019553842673757</c:v>
                </c:pt>
                <c:pt idx="4">
                  <c:v>0.369280581288502</c:v>
                </c:pt>
                <c:pt idx="5">
                  <c:v>0.37433507152042705</c:v>
                </c:pt>
                <c:pt idx="6">
                  <c:v>0.37895436899694063</c:v>
                </c:pt>
                <c:pt idx="7">
                  <c:v>0.37863429145625677</c:v>
                </c:pt>
                <c:pt idx="8">
                  <c:v>0.38421192494967471</c:v>
                </c:pt>
                <c:pt idx="9">
                  <c:v>0.38660081900858989</c:v>
                </c:pt>
                <c:pt idx="10">
                  <c:v>0.389944865146303</c:v>
                </c:pt>
                <c:pt idx="11">
                  <c:v>0.39203007739523416</c:v>
                </c:pt>
                <c:pt idx="12">
                  <c:v>0.39222933484118216</c:v>
                </c:pt>
                <c:pt idx="13">
                  <c:v>0.39658490851981498</c:v>
                </c:pt>
                <c:pt idx="14">
                  <c:v>0.39946469734394552</c:v>
                </c:pt>
                <c:pt idx="15">
                  <c:v>0.39519136221036022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84-497E-A5C7-5F65BEB21FD6}"/>
            </c:ext>
          </c:extLst>
        </c:ser>
        <c:ser>
          <c:idx val="21"/>
          <c:order val="21"/>
          <c:tx>
            <c:strRef>
              <c:f>perc!$B$23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perc!$C$23:$R$23</c:f>
              <c:numCache>
                <c:formatCode>0.00%</c:formatCode>
                <c:ptCount val="16"/>
                <c:pt idx="0">
                  <c:v>0.36037085347457876</c:v>
                </c:pt>
                <c:pt idx="1">
                  <c:v>0.36017658781076323</c:v>
                </c:pt>
                <c:pt idx="2">
                  <c:v>0.37489018288498971</c:v>
                </c:pt>
                <c:pt idx="3">
                  <c:v>0.40151699510639782</c:v>
                </c:pt>
                <c:pt idx="4">
                  <c:v>0.41140197350575053</c:v>
                </c:pt>
                <c:pt idx="5">
                  <c:v>0.41915141771100989</c:v>
                </c:pt>
                <c:pt idx="6">
                  <c:v>0.42202927830763953</c:v>
                </c:pt>
                <c:pt idx="7">
                  <c:v>0.42562116542406664</c:v>
                </c:pt>
                <c:pt idx="8">
                  <c:v>0.42687899524865747</c:v>
                </c:pt>
                <c:pt idx="9">
                  <c:v>0.43233870436966787</c:v>
                </c:pt>
                <c:pt idx="10">
                  <c:v>0.43510858213963927</c:v>
                </c:pt>
                <c:pt idx="11">
                  <c:v>0.43747516687853921</c:v>
                </c:pt>
                <c:pt idx="12">
                  <c:v>0.43605013013776156</c:v>
                </c:pt>
                <c:pt idx="13">
                  <c:v>0.43538989315598658</c:v>
                </c:pt>
                <c:pt idx="14">
                  <c:v>0.43536350253431666</c:v>
                </c:pt>
                <c:pt idx="15">
                  <c:v>0.43747075027149152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84-497E-A5C7-5F65BEB21FD6}"/>
            </c:ext>
          </c:extLst>
        </c:ser>
        <c:ser>
          <c:idx val="22"/>
          <c:order val="22"/>
          <c:tx>
            <c:strRef>
              <c:f>perc!$B$24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perc!$C$24:$R$24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0.37775591498790034</c:v>
                </c:pt>
                <c:pt idx="2">
                  <c:v>0.3789398908242308</c:v>
                </c:pt>
                <c:pt idx="3">
                  <c:v>0.39960315190198553</c:v>
                </c:pt>
                <c:pt idx="4">
                  <c:v>0.40861910823927339</c:v>
                </c:pt>
                <c:pt idx="5">
                  <c:v>0.42189875146500738</c:v>
                </c:pt>
                <c:pt idx="6">
                  <c:v>0.42654995756242586</c:v>
                </c:pt>
                <c:pt idx="7">
                  <c:v>0.43191938835484311</c:v>
                </c:pt>
                <c:pt idx="8">
                  <c:v>0.43282812351482847</c:v>
                </c:pt>
                <c:pt idx="9">
                  <c:v>0.44137710871514935</c:v>
                </c:pt>
                <c:pt idx="10">
                  <c:v>0.44546630861737258</c:v>
                </c:pt>
                <c:pt idx="11">
                  <c:v>0.44724369443891332</c:v>
                </c:pt>
                <c:pt idx="12">
                  <c:v>0.4462933696443504</c:v>
                </c:pt>
                <c:pt idx="13">
                  <c:v>0.44609090348887487</c:v>
                </c:pt>
                <c:pt idx="14">
                  <c:v>0.44596823640778316</c:v>
                </c:pt>
                <c:pt idx="15">
                  <c:v>0.44804243188845161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84-497E-A5C7-5F65BEB21FD6}"/>
            </c:ext>
          </c:extLst>
        </c:ser>
        <c:ser>
          <c:idx val="23"/>
          <c:order val="23"/>
          <c:tx>
            <c:strRef>
              <c:f>perc!$B$25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perc!$C$25:$R$25</c:f>
              <c:numCache>
                <c:formatCode>0.00%</c:formatCode>
                <c:ptCount val="16"/>
                <c:pt idx="0">
                  <c:v>0.27708983285721606</c:v>
                </c:pt>
                <c:pt idx="1">
                  <c:v>0.34249935859280356</c:v>
                </c:pt>
                <c:pt idx="2">
                  <c:v>0.34271807006627902</c:v>
                </c:pt>
                <c:pt idx="3">
                  <c:v>0.35497562605645255</c:v>
                </c:pt>
                <c:pt idx="4">
                  <c:v>0.36465500796178352</c:v>
                </c:pt>
                <c:pt idx="5">
                  <c:v>0.37104295529702769</c:v>
                </c:pt>
                <c:pt idx="6">
                  <c:v>0.37622627182876067</c:v>
                </c:pt>
                <c:pt idx="7">
                  <c:v>0.37615854470503096</c:v>
                </c:pt>
                <c:pt idx="8">
                  <c:v>0.38209388253924981</c:v>
                </c:pt>
                <c:pt idx="9">
                  <c:v>0.3849512602374503</c:v>
                </c:pt>
                <c:pt idx="10">
                  <c:v>0.38854862042570198</c:v>
                </c:pt>
                <c:pt idx="11">
                  <c:v>0.39074201550957194</c:v>
                </c:pt>
                <c:pt idx="12">
                  <c:v>0.39109424773373636</c:v>
                </c:pt>
                <c:pt idx="13">
                  <c:v>0.39539885878896169</c:v>
                </c:pt>
                <c:pt idx="14">
                  <c:v>0.39840618512978021</c:v>
                </c:pt>
                <c:pt idx="15">
                  <c:v>0.3941392797089916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84-497E-A5C7-5F65BEB21FD6}"/>
            </c:ext>
          </c:extLst>
        </c:ser>
        <c:ser>
          <c:idx val="24"/>
          <c:order val="24"/>
          <c:tx>
            <c:strRef>
              <c:f>perc!$B$26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perc!$C$26:$R$26</c:f>
              <c:numCache>
                <c:formatCode>0.00%</c:formatCode>
                <c:ptCount val="16"/>
                <c:pt idx="0">
                  <c:v>0.27781792306646219</c:v>
                </c:pt>
                <c:pt idx="1">
                  <c:v>0.34687929483139601</c:v>
                </c:pt>
                <c:pt idx="2">
                  <c:v>0.3454346904047233</c:v>
                </c:pt>
                <c:pt idx="3">
                  <c:v>0.35947557341080916</c:v>
                </c:pt>
                <c:pt idx="4">
                  <c:v>0.36868882392794033</c:v>
                </c:pt>
                <c:pt idx="5">
                  <c:v>0.373857409501752</c:v>
                </c:pt>
                <c:pt idx="6">
                  <c:v>0.3785465072311921</c:v>
                </c:pt>
                <c:pt idx="7">
                  <c:v>0.37827305427657809</c:v>
                </c:pt>
                <c:pt idx="8">
                  <c:v>0.38388655632928337</c:v>
                </c:pt>
                <c:pt idx="9">
                  <c:v>0.38634738700410065</c:v>
                </c:pt>
                <c:pt idx="10">
                  <c:v>0.38973552560217017</c:v>
                </c:pt>
                <c:pt idx="11">
                  <c:v>0.39184681899621937</c:v>
                </c:pt>
                <c:pt idx="12">
                  <c:v>0.39206229986948898</c:v>
                </c:pt>
                <c:pt idx="13">
                  <c:v>0.39643825540697386</c:v>
                </c:pt>
                <c:pt idx="14">
                  <c:v>0.39930907919510106</c:v>
                </c:pt>
                <c:pt idx="15">
                  <c:v>0.3950419192633588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84-497E-A5C7-5F65BEB21FD6}"/>
            </c:ext>
          </c:extLst>
        </c:ser>
        <c:ser>
          <c:idx val="25"/>
          <c:order val="25"/>
          <c:tx>
            <c:strRef>
              <c:f>perc!$B$27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perc!$C$27:$R$27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0.37764624442854056</c:v>
                </c:pt>
                <c:pt idx="2">
                  <c:v>0.37519650015657158</c:v>
                </c:pt>
                <c:pt idx="3">
                  <c:v>0.39621480555142102</c:v>
                </c:pt>
                <c:pt idx="4">
                  <c:v>0.40861961723281653</c:v>
                </c:pt>
                <c:pt idx="5">
                  <c:v>0.42190678417302968</c:v>
                </c:pt>
                <c:pt idx="6">
                  <c:v>0.42655488579002315</c:v>
                </c:pt>
                <c:pt idx="7">
                  <c:v>0.43192646163379944</c:v>
                </c:pt>
                <c:pt idx="8">
                  <c:v>0.43283166606300927</c:v>
                </c:pt>
                <c:pt idx="9">
                  <c:v>0.44137846364484756</c:v>
                </c:pt>
                <c:pt idx="10">
                  <c:v>0.44546636862277211</c:v>
                </c:pt>
                <c:pt idx="11">
                  <c:v>0.44724419764547224</c:v>
                </c:pt>
                <c:pt idx="12">
                  <c:v>0.44629330938760425</c:v>
                </c:pt>
                <c:pt idx="13">
                  <c:v>0.44609198571567976</c:v>
                </c:pt>
                <c:pt idx="14">
                  <c:v>0.44596864918498935</c:v>
                </c:pt>
                <c:pt idx="15">
                  <c:v>0.44804415251773755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84-497E-A5C7-5F65BEB21FD6}"/>
            </c:ext>
          </c:extLst>
        </c:ser>
        <c:ser>
          <c:idx val="26"/>
          <c:order val="26"/>
          <c:tx>
            <c:strRef>
              <c:f>perc!$B$28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perc!$C$28:$R$28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0.37858383600170925</c:v>
                </c:pt>
                <c:pt idx="2">
                  <c:v>0.38014412695575805</c:v>
                </c:pt>
                <c:pt idx="3">
                  <c:v>0.40016210602733499</c:v>
                </c:pt>
                <c:pt idx="4">
                  <c:v>0.40910886247823564</c:v>
                </c:pt>
                <c:pt idx="5">
                  <c:v>0.42221993021372073</c:v>
                </c:pt>
                <c:pt idx="6">
                  <c:v>0.42682671189883292</c:v>
                </c:pt>
                <c:pt idx="7">
                  <c:v>0.43216083653389348</c:v>
                </c:pt>
                <c:pt idx="8">
                  <c:v>0.43304713895870828</c:v>
                </c:pt>
                <c:pt idx="9">
                  <c:v>0.44153017394537669</c:v>
                </c:pt>
                <c:pt idx="10">
                  <c:v>0.44559015429978832</c:v>
                </c:pt>
                <c:pt idx="11">
                  <c:v>0.4473671582587489</c:v>
                </c:pt>
                <c:pt idx="12">
                  <c:v>0.44640678470476125</c:v>
                </c:pt>
                <c:pt idx="13">
                  <c:v>0.44620364356619258</c:v>
                </c:pt>
                <c:pt idx="14">
                  <c:v>0.44607776934354393</c:v>
                </c:pt>
                <c:pt idx="15">
                  <c:v>0.44815615732281666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84-497E-A5C7-5F65BEB21FD6}"/>
            </c:ext>
          </c:extLst>
        </c:ser>
        <c:ser>
          <c:idx val="27"/>
          <c:order val="27"/>
          <c:tx>
            <c:strRef>
              <c:f>perc!$B$29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perc!$C$29:$R$29</c:f>
              <c:numCache>
                <c:formatCode>0.00%</c:formatCode>
                <c:ptCount val="16"/>
                <c:pt idx="0">
                  <c:v>0.36338913447515758</c:v>
                </c:pt>
                <c:pt idx="1">
                  <c:v>0.37627385865750795</c:v>
                </c:pt>
                <c:pt idx="2">
                  <c:v>0.37753276049304269</c:v>
                </c:pt>
                <c:pt idx="3">
                  <c:v>0.39857798651869852</c:v>
                </c:pt>
                <c:pt idx="4">
                  <c:v>0.40767913317290994</c:v>
                </c:pt>
                <c:pt idx="5">
                  <c:v>0.41991761032136099</c:v>
                </c:pt>
                <c:pt idx="6">
                  <c:v>0.42440930492230294</c:v>
                </c:pt>
                <c:pt idx="7">
                  <c:v>0.42966521377713968</c:v>
                </c:pt>
                <c:pt idx="8">
                  <c:v>0.43114738822695636</c:v>
                </c:pt>
                <c:pt idx="9">
                  <c:v>0.4402438045966191</c:v>
                </c:pt>
                <c:pt idx="10">
                  <c:v>0.44423668988251519</c:v>
                </c:pt>
                <c:pt idx="11">
                  <c:v>0.44616447424133571</c:v>
                </c:pt>
                <c:pt idx="12">
                  <c:v>0.4451748815163562</c:v>
                </c:pt>
                <c:pt idx="13">
                  <c:v>0.44497025258281581</c:v>
                </c:pt>
                <c:pt idx="14">
                  <c:v>0.44488520583889291</c:v>
                </c:pt>
                <c:pt idx="15">
                  <c:v>0.44699574157413435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A84-497E-A5C7-5F65BEB21FD6}"/>
            </c:ext>
          </c:extLst>
        </c:ser>
        <c:ser>
          <c:idx val="28"/>
          <c:order val="28"/>
          <c:tx>
            <c:strRef>
              <c:f>perc!$B$30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perc!$C$30:$R$30</c:f>
              <c:numCache>
                <c:formatCode>0.00%</c:formatCode>
                <c:ptCount val="16"/>
                <c:pt idx="0">
                  <c:v>0.37763753743784556</c:v>
                </c:pt>
                <c:pt idx="1">
                  <c:v>0.38233096648690285</c:v>
                </c:pt>
                <c:pt idx="2">
                  <c:v>0.37860471448846494</c:v>
                </c:pt>
                <c:pt idx="3">
                  <c:v>0.40640225446705436</c:v>
                </c:pt>
                <c:pt idx="4">
                  <c:v>0.42268744496370914</c:v>
                </c:pt>
                <c:pt idx="5">
                  <c:v>0.43261429590850009</c:v>
                </c:pt>
                <c:pt idx="6">
                  <c:v>0.43878510055186687</c:v>
                </c:pt>
                <c:pt idx="7">
                  <c:v>0.436514693459085</c:v>
                </c:pt>
                <c:pt idx="8">
                  <c:v>0.4421635033627716</c:v>
                </c:pt>
                <c:pt idx="9">
                  <c:v>0.44498026508794242</c:v>
                </c:pt>
                <c:pt idx="10">
                  <c:v>0.44905605483542532</c:v>
                </c:pt>
                <c:pt idx="11">
                  <c:v>0.4515630678638301</c:v>
                </c:pt>
                <c:pt idx="12">
                  <c:v>0.45310214675599353</c:v>
                </c:pt>
                <c:pt idx="13">
                  <c:v>0.45570082693500341</c:v>
                </c:pt>
                <c:pt idx="14">
                  <c:v>0.45827965330001724</c:v>
                </c:pt>
                <c:pt idx="15">
                  <c:v>0.45339810747394083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A84-497E-A5C7-5F65BEB21FD6}"/>
            </c:ext>
          </c:extLst>
        </c:ser>
        <c:ser>
          <c:idx val="29"/>
          <c:order val="29"/>
          <c:tx>
            <c:strRef>
              <c:f>perc!$B$31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perc!$C$31:$R$31</c:f>
              <c:numCache>
                <c:formatCode>0.00%</c:formatCode>
                <c:ptCount val="16"/>
                <c:pt idx="0">
                  <c:v>0.37411542958428817</c:v>
                </c:pt>
                <c:pt idx="1">
                  <c:v>0.37214902920413373</c:v>
                </c:pt>
                <c:pt idx="2">
                  <c:v>0.37801703637796696</c:v>
                </c:pt>
                <c:pt idx="3">
                  <c:v>0.40922170997139651</c:v>
                </c:pt>
                <c:pt idx="4">
                  <c:v>0.41970970282019981</c:v>
                </c:pt>
                <c:pt idx="5">
                  <c:v>0.4294438708441099</c:v>
                </c:pt>
                <c:pt idx="6">
                  <c:v>0.43554700910111849</c:v>
                </c:pt>
                <c:pt idx="7">
                  <c:v>0.43532467646458378</c:v>
                </c:pt>
                <c:pt idx="8">
                  <c:v>0.43786559737944258</c:v>
                </c:pt>
                <c:pt idx="9">
                  <c:v>0.44216954482849102</c:v>
                </c:pt>
                <c:pt idx="10">
                  <c:v>0.4475720070434851</c:v>
                </c:pt>
                <c:pt idx="11">
                  <c:v>0.44548514048446225</c:v>
                </c:pt>
                <c:pt idx="12">
                  <c:v>0.44791915592295173</c:v>
                </c:pt>
                <c:pt idx="13">
                  <c:v>0.44832367752036184</c:v>
                </c:pt>
                <c:pt idx="14">
                  <c:v>0.44906254521432692</c:v>
                </c:pt>
                <c:pt idx="15">
                  <c:v>0.45039599885436371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A84-497E-A5C7-5F65BEB21FD6}"/>
            </c:ext>
          </c:extLst>
        </c:ser>
        <c:ser>
          <c:idx val="30"/>
          <c:order val="30"/>
          <c:tx>
            <c:strRef>
              <c:f>perc!$B$32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perc!$C$32:$R$32</c:f>
              <c:numCache>
                <c:formatCode>0.00%</c:formatCode>
                <c:ptCount val="16"/>
                <c:pt idx="0">
                  <c:v>0.35417306337202065</c:v>
                </c:pt>
                <c:pt idx="1">
                  <c:v>0.37975831539185756</c:v>
                </c:pt>
                <c:pt idx="2">
                  <c:v>0.37564403291271214</c:v>
                </c:pt>
                <c:pt idx="3">
                  <c:v>0.39652551477893511</c:v>
                </c:pt>
                <c:pt idx="4">
                  <c:v>0.40610210411976777</c:v>
                </c:pt>
                <c:pt idx="5">
                  <c:v>0.41922329802975822</c:v>
                </c:pt>
                <c:pt idx="6">
                  <c:v>0.42403688215731761</c:v>
                </c:pt>
                <c:pt idx="7">
                  <c:v>0.42901409280514746</c:v>
                </c:pt>
                <c:pt idx="8">
                  <c:v>0.42974802953541708</c:v>
                </c:pt>
                <c:pt idx="9">
                  <c:v>0.43927072546438667</c:v>
                </c:pt>
                <c:pt idx="10">
                  <c:v>0.44343187159724817</c:v>
                </c:pt>
                <c:pt idx="11">
                  <c:v>0.44559233836961976</c:v>
                </c:pt>
                <c:pt idx="12">
                  <c:v>0.44471974174435613</c:v>
                </c:pt>
                <c:pt idx="13">
                  <c:v>0.44461082584824768</c:v>
                </c:pt>
                <c:pt idx="14">
                  <c:v>0.44446023059125811</c:v>
                </c:pt>
                <c:pt idx="15">
                  <c:v>0.44681593644894946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A84-497E-A5C7-5F65BEB21FD6}"/>
            </c:ext>
          </c:extLst>
        </c:ser>
        <c:ser>
          <c:idx val="31"/>
          <c:order val="31"/>
          <c:tx>
            <c:strRef>
              <c:f>perc!$B$33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perc!$C$33:$R$33</c:f>
              <c:numCache>
                <c:formatCode>0.00%</c:formatCode>
                <c:ptCount val="16"/>
                <c:pt idx="0">
                  <c:v>0.35711983249977414</c:v>
                </c:pt>
                <c:pt idx="1">
                  <c:v>0.3736527412690096</c:v>
                </c:pt>
                <c:pt idx="2">
                  <c:v>0.37360815570696365</c:v>
                </c:pt>
                <c:pt idx="3">
                  <c:v>0.40209826834030321</c:v>
                </c:pt>
                <c:pt idx="4">
                  <c:v>0.41171559959822679</c:v>
                </c:pt>
                <c:pt idx="5">
                  <c:v>0.41811972444137735</c:v>
                </c:pt>
                <c:pt idx="6">
                  <c:v>0.42024339228950724</c:v>
                </c:pt>
                <c:pt idx="7">
                  <c:v>0.42367865561418611</c:v>
                </c:pt>
                <c:pt idx="8">
                  <c:v>0.42541413187186183</c:v>
                </c:pt>
                <c:pt idx="9">
                  <c:v>0.43082766918799803</c:v>
                </c:pt>
                <c:pt idx="10">
                  <c:v>0.43363237052605585</c:v>
                </c:pt>
                <c:pt idx="11">
                  <c:v>0.43572106687550177</c:v>
                </c:pt>
                <c:pt idx="12">
                  <c:v>0.43470789286992606</c:v>
                </c:pt>
                <c:pt idx="13">
                  <c:v>0.43412555011622145</c:v>
                </c:pt>
                <c:pt idx="14">
                  <c:v>0.43423486768486363</c:v>
                </c:pt>
                <c:pt idx="15">
                  <c:v>0.43660903364696474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A84-497E-A5C7-5F65BEB21FD6}"/>
            </c:ext>
          </c:extLst>
        </c:ser>
        <c:ser>
          <c:idx val="32"/>
          <c:order val="32"/>
          <c:tx>
            <c:strRef>
              <c:f>perc!$B$34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perc!$C$34:$R$34</c:f>
              <c:numCache>
                <c:formatCode>0.00%</c:formatCode>
                <c:ptCount val="16"/>
                <c:pt idx="0">
                  <c:v>0.39038895093667714</c:v>
                </c:pt>
                <c:pt idx="1">
                  <c:v>0.37733993575681679</c:v>
                </c:pt>
                <c:pt idx="2">
                  <c:v>0.37729209279947773</c:v>
                </c:pt>
                <c:pt idx="3">
                  <c:v>0.40651665734036824</c:v>
                </c:pt>
                <c:pt idx="4">
                  <c:v>0.41836016779558288</c:v>
                </c:pt>
                <c:pt idx="5">
                  <c:v>0.42922079514929684</c:v>
                </c:pt>
                <c:pt idx="6">
                  <c:v>0.43208444399207713</c:v>
                </c:pt>
                <c:pt idx="7">
                  <c:v>0.4358931223444501</c:v>
                </c:pt>
                <c:pt idx="8">
                  <c:v>0.43703574156920605</c:v>
                </c:pt>
                <c:pt idx="9">
                  <c:v>0.44470552173747296</c:v>
                </c:pt>
                <c:pt idx="10">
                  <c:v>0.44793934325009704</c:v>
                </c:pt>
                <c:pt idx="11">
                  <c:v>0.44935288681492391</c:v>
                </c:pt>
                <c:pt idx="12">
                  <c:v>0.44829199173844464</c:v>
                </c:pt>
                <c:pt idx="13">
                  <c:v>0.44807183150677388</c:v>
                </c:pt>
                <c:pt idx="14">
                  <c:v>0.44764209773767422</c:v>
                </c:pt>
                <c:pt idx="15">
                  <c:v>0.45006725028983385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A84-497E-A5C7-5F65BEB21FD6}"/>
            </c:ext>
          </c:extLst>
        </c:ser>
        <c:ser>
          <c:idx val="33"/>
          <c:order val="33"/>
          <c:tx>
            <c:strRef>
              <c:f>perc!$B$35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perc!$C$35:$R$35</c:f>
              <c:numCache>
                <c:formatCode>0.00%</c:formatCode>
                <c:ptCount val="16"/>
                <c:pt idx="0">
                  <c:v>0.35233574224069475</c:v>
                </c:pt>
                <c:pt idx="1">
                  <c:v>0.37564606945016826</c:v>
                </c:pt>
                <c:pt idx="2">
                  <c:v>0.37510392555288208</c:v>
                </c:pt>
                <c:pt idx="3">
                  <c:v>0.40574832563943825</c:v>
                </c:pt>
                <c:pt idx="4">
                  <c:v>0.41787016475785449</c:v>
                </c:pt>
                <c:pt idx="5">
                  <c:v>0.4289916452324099</c:v>
                </c:pt>
                <c:pt idx="6">
                  <c:v>0.43185713888822264</c:v>
                </c:pt>
                <c:pt idx="7">
                  <c:v>0.4356527651346026</c:v>
                </c:pt>
                <c:pt idx="8">
                  <c:v>0.43682066439966505</c:v>
                </c:pt>
                <c:pt idx="9">
                  <c:v>0.44455001348780254</c:v>
                </c:pt>
                <c:pt idx="10">
                  <c:v>0.44778216445303132</c:v>
                </c:pt>
                <c:pt idx="11">
                  <c:v>0.44920034290533473</c:v>
                </c:pt>
                <c:pt idx="12">
                  <c:v>0.44813876774707884</c:v>
                </c:pt>
                <c:pt idx="13">
                  <c:v>0.44791995693018627</c:v>
                </c:pt>
                <c:pt idx="14">
                  <c:v>0.44751005093146573</c:v>
                </c:pt>
                <c:pt idx="15">
                  <c:v>0.44993259752796622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A84-497E-A5C7-5F65BEB21FD6}"/>
            </c:ext>
          </c:extLst>
        </c:ser>
        <c:ser>
          <c:idx val="34"/>
          <c:order val="34"/>
          <c:tx>
            <c:strRef>
              <c:f>perc!$B$36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perc!$C$36:$R$36</c:f>
              <c:numCache>
                <c:formatCode>0.00%</c:formatCode>
                <c:ptCount val="16"/>
                <c:pt idx="0">
                  <c:v>7.7530690206939604E-2</c:v>
                </c:pt>
                <c:pt idx="1">
                  <c:v>9.2305374072673294E-2</c:v>
                </c:pt>
                <c:pt idx="2">
                  <c:v>8.6272696431306126E-2</c:v>
                </c:pt>
                <c:pt idx="3">
                  <c:v>8.6634645276768327E-2</c:v>
                </c:pt>
                <c:pt idx="4">
                  <c:v>8.651933796518832E-2</c:v>
                </c:pt>
                <c:pt idx="5">
                  <c:v>8.7145068507958112E-2</c:v>
                </c:pt>
                <c:pt idx="6">
                  <c:v>8.7565215766503182E-2</c:v>
                </c:pt>
                <c:pt idx="7">
                  <c:v>8.633024092440067E-2</c:v>
                </c:pt>
                <c:pt idx="8">
                  <c:v>8.7222753805456257E-2</c:v>
                </c:pt>
                <c:pt idx="9">
                  <c:v>8.6930789585855789E-2</c:v>
                </c:pt>
                <c:pt idx="10">
                  <c:v>8.7013606405389618E-2</c:v>
                </c:pt>
                <c:pt idx="11">
                  <c:v>8.700497554138871E-2</c:v>
                </c:pt>
                <c:pt idx="12">
                  <c:v>8.7242498675801028E-2</c:v>
                </c:pt>
                <c:pt idx="13">
                  <c:v>8.7426935300701517E-2</c:v>
                </c:pt>
                <c:pt idx="14">
                  <c:v>8.7884964882059935E-2</c:v>
                </c:pt>
                <c:pt idx="15">
                  <c:v>8.6838654163451545E-2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A84-497E-A5C7-5F65BEB21FD6}"/>
            </c:ext>
          </c:extLst>
        </c:ser>
        <c:ser>
          <c:idx val="35"/>
          <c:order val="35"/>
          <c:tx>
            <c:strRef>
              <c:f>perc!$B$37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perc!$C$37:$R$37</c:f>
              <c:numCache>
                <c:formatCode>0.00%</c:formatCode>
                <c:ptCount val="16"/>
                <c:pt idx="0">
                  <c:v>7.2434058650112959E-2</c:v>
                </c:pt>
                <c:pt idx="1">
                  <c:v>8.8685944612396456E-2</c:v>
                </c:pt>
                <c:pt idx="2">
                  <c:v>8.2715218954315023E-2</c:v>
                </c:pt>
                <c:pt idx="3">
                  <c:v>8.3104172819851885E-2</c:v>
                </c:pt>
                <c:pt idx="4">
                  <c:v>8.2963168860747463E-2</c:v>
                </c:pt>
                <c:pt idx="5">
                  <c:v>8.3630732518788817E-2</c:v>
                </c:pt>
                <c:pt idx="6">
                  <c:v>8.3986135371745221E-2</c:v>
                </c:pt>
                <c:pt idx="7">
                  <c:v>8.2873647952277002E-2</c:v>
                </c:pt>
                <c:pt idx="8">
                  <c:v>8.3592871136074914E-2</c:v>
                </c:pt>
                <c:pt idx="9">
                  <c:v>8.3432603451026002E-2</c:v>
                </c:pt>
                <c:pt idx="10">
                  <c:v>8.3453822191660657E-2</c:v>
                </c:pt>
                <c:pt idx="11">
                  <c:v>8.3409289661409813E-2</c:v>
                </c:pt>
                <c:pt idx="12">
                  <c:v>8.3700806778846476E-2</c:v>
                </c:pt>
                <c:pt idx="13">
                  <c:v>8.3855819008647983E-2</c:v>
                </c:pt>
                <c:pt idx="14">
                  <c:v>8.4232780560878504E-2</c:v>
                </c:pt>
                <c:pt idx="15">
                  <c:v>8.3373917054393759E-2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A84-497E-A5C7-5F65BEB21FD6}"/>
            </c:ext>
          </c:extLst>
        </c:ser>
        <c:ser>
          <c:idx val="36"/>
          <c:order val="36"/>
          <c:tx>
            <c:strRef>
              <c:f>perc!$B$38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perc!$C$38:$R$38</c:f>
              <c:numCache>
                <c:formatCode>0.00%</c:formatCode>
                <c:ptCount val="16"/>
                <c:pt idx="0">
                  <c:v>7.8591618152829418E-2</c:v>
                </c:pt>
                <c:pt idx="1">
                  <c:v>8.2810300552005681E-2</c:v>
                </c:pt>
                <c:pt idx="2">
                  <c:v>7.9550558505701668E-2</c:v>
                </c:pt>
                <c:pt idx="3">
                  <c:v>8.03823799359418E-2</c:v>
                </c:pt>
                <c:pt idx="4">
                  <c:v>8.0559510709209997E-2</c:v>
                </c:pt>
                <c:pt idx="5">
                  <c:v>8.0466277305653949E-2</c:v>
                </c:pt>
                <c:pt idx="6">
                  <c:v>8.0662488680449312E-2</c:v>
                </c:pt>
                <c:pt idx="7">
                  <c:v>7.9930459730652492E-2</c:v>
                </c:pt>
                <c:pt idx="8">
                  <c:v>8.049582823215487E-2</c:v>
                </c:pt>
                <c:pt idx="9">
                  <c:v>8.0326610608977903E-2</c:v>
                </c:pt>
                <c:pt idx="10">
                  <c:v>8.0382576814402043E-2</c:v>
                </c:pt>
                <c:pt idx="11">
                  <c:v>8.0373572619490907E-2</c:v>
                </c:pt>
                <c:pt idx="12">
                  <c:v>8.0586869545333145E-2</c:v>
                </c:pt>
                <c:pt idx="13">
                  <c:v>8.0654350348933548E-2</c:v>
                </c:pt>
                <c:pt idx="14">
                  <c:v>8.1009660871707648E-2</c:v>
                </c:pt>
                <c:pt idx="15">
                  <c:v>8.0546921374147151E-2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A84-497E-A5C7-5F65BEB21FD6}"/>
            </c:ext>
          </c:extLst>
        </c:ser>
        <c:ser>
          <c:idx val="37"/>
          <c:order val="37"/>
          <c:tx>
            <c:strRef>
              <c:f>perc!$B$39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perc!$C$39:$R$39</c:f>
              <c:numCache>
                <c:formatCode>0.00%</c:formatCode>
                <c:ptCount val="16"/>
                <c:pt idx="0">
                  <c:v>6.3763160948049458E-2</c:v>
                </c:pt>
                <c:pt idx="1">
                  <c:v>7.4276272954324818E-2</c:v>
                </c:pt>
                <c:pt idx="2">
                  <c:v>7.2018603852453594E-2</c:v>
                </c:pt>
                <c:pt idx="3">
                  <c:v>7.2106203135811023E-2</c:v>
                </c:pt>
                <c:pt idx="4">
                  <c:v>7.2081809935216776E-2</c:v>
                </c:pt>
                <c:pt idx="5">
                  <c:v>7.2441634532186022E-2</c:v>
                </c:pt>
                <c:pt idx="6">
                  <c:v>7.2627238652363188E-2</c:v>
                </c:pt>
                <c:pt idx="7">
                  <c:v>7.189917559835729E-2</c:v>
                </c:pt>
                <c:pt idx="8">
                  <c:v>7.2540251763220598E-2</c:v>
                </c:pt>
                <c:pt idx="9">
                  <c:v>7.2177037659914206E-2</c:v>
                </c:pt>
                <c:pt idx="10">
                  <c:v>7.2340164656647776E-2</c:v>
                </c:pt>
                <c:pt idx="11">
                  <c:v>7.2320328250440546E-2</c:v>
                </c:pt>
                <c:pt idx="12">
                  <c:v>7.2495574444218946E-2</c:v>
                </c:pt>
                <c:pt idx="13">
                  <c:v>7.2637099717218545E-2</c:v>
                </c:pt>
                <c:pt idx="14">
                  <c:v>7.2963926348656769E-2</c:v>
                </c:pt>
                <c:pt idx="15">
                  <c:v>7.2236154575587755E-2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A84-497E-A5C7-5F65BEB21FD6}"/>
            </c:ext>
          </c:extLst>
        </c:ser>
        <c:ser>
          <c:idx val="38"/>
          <c:order val="38"/>
          <c:tx>
            <c:strRef>
              <c:f>perc!$B$40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perc!$C$40:$R$40</c:f>
              <c:numCache>
                <c:formatCode>0.00%</c:formatCode>
                <c:ptCount val="16"/>
                <c:pt idx="0">
                  <c:v>0.35732738325983143</c:v>
                </c:pt>
                <c:pt idx="1">
                  <c:v>0.3265335465466187</c:v>
                </c:pt>
                <c:pt idx="2">
                  <c:v>0.33076937197124678</c:v>
                </c:pt>
                <c:pt idx="3">
                  <c:v>0.32909477644160706</c:v>
                </c:pt>
                <c:pt idx="4">
                  <c:v>0.33299865601233458</c:v>
                </c:pt>
                <c:pt idx="5">
                  <c:v>0.33109370369391211</c:v>
                </c:pt>
                <c:pt idx="6">
                  <c:v>0.33351701648243492</c:v>
                </c:pt>
                <c:pt idx="7">
                  <c:v>0.32952381131034275</c:v>
                </c:pt>
                <c:pt idx="8">
                  <c:v>0.33271740655980786</c:v>
                </c:pt>
                <c:pt idx="9">
                  <c:v>0.33072137629231096</c:v>
                </c:pt>
                <c:pt idx="10">
                  <c:v>0.33222914667161868</c:v>
                </c:pt>
                <c:pt idx="11">
                  <c:v>0.3323595433859457</c:v>
                </c:pt>
                <c:pt idx="12">
                  <c:v>0.33248205355859212</c:v>
                </c:pt>
                <c:pt idx="13">
                  <c:v>0.33316312209936622</c:v>
                </c:pt>
                <c:pt idx="14">
                  <c:v>0.33589715007649912</c:v>
                </c:pt>
                <c:pt idx="15">
                  <c:v>0.33043263516813182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A84-497E-A5C7-5F65BEB21FD6}"/>
            </c:ext>
          </c:extLst>
        </c:ser>
        <c:ser>
          <c:idx val="39"/>
          <c:order val="39"/>
          <c:tx>
            <c:strRef>
              <c:f>perc!$B$41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perc!$C$1:$R$1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perc!$C$41:$R$41</c:f>
              <c:numCache>
                <c:formatCode>0.00%</c:formatCode>
                <c:ptCount val="16"/>
                <c:pt idx="0">
                  <c:v>0.3783861731655877</c:v>
                </c:pt>
                <c:pt idx="1">
                  <c:v>0.41762787585123179</c:v>
                </c:pt>
                <c:pt idx="2">
                  <c:v>0.44834946736997272</c:v>
                </c:pt>
                <c:pt idx="3">
                  <c:v>0.4497186241833443</c:v>
                </c:pt>
                <c:pt idx="4">
                  <c:v>0.45326675630402125</c:v>
                </c:pt>
                <c:pt idx="5">
                  <c:v>0.45297409154555385</c:v>
                </c:pt>
                <c:pt idx="6">
                  <c:v>0.45474101287516078</c:v>
                </c:pt>
                <c:pt idx="7">
                  <c:v>0.45112752201968986</c:v>
                </c:pt>
                <c:pt idx="8">
                  <c:v>0.45523723862649296</c:v>
                </c:pt>
                <c:pt idx="9">
                  <c:v>0.45278423317848848</c:v>
                </c:pt>
                <c:pt idx="10">
                  <c:v>0.45372195907942975</c:v>
                </c:pt>
                <c:pt idx="11">
                  <c:v>0.45442499224528671</c:v>
                </c:pt>
                <c:pt idx="12">
                  <c:v>0.45426629276717057</c:v>
                </c:pt>
                <c:pt idx="13">
                  <c:v>0.45460963590815479</c:v>
                </c:pt>
                <c:pt idx="14">
                  <c:v>0.45709951946290839</c:v>
                </c:pt>
                <c:pt idx="15">
                  <c:v>0.45253372056625718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A84-497E-A5C7-5F65BEB2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</a:t>
            </a:r>
            <a:r>
              <a:rPr lang="nl-BE" baseline="0"/>
              <a:t>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accuracy!$C$2:$R$2</c:f>
              <c:numCache>
                <c:formatCode>0.00%</c:formatCode>
                <c:ptCount val="16"/>
                <c:pt idx="0">
                  <c:v>0.39355242841203869</c:v>
                </c:pt>
                <c:pt idx="1">
                  <c:v>0.48922728822801353</c:v>
                </c:pt>
                <c:pt idx="2">
                  <c:v>0.54114258249858849</c:v>
                </c:pt>
                <c:pt idx="3">
                  <c:v>0.57748825672473225</c:v>
                </c:pt>
                <c:pt idx="4">
                  <c:v>0.5839475209367887</c:v>
                </c:pt>
                <c:pt idx="5">
                  <c:v>0.58877338065423523</c:v>
                </c:pt>
                <c:pt idx="6">
                  <c:v>0.59106338764434674</c:v>
                </c:pt>
                <c:pt idx="7">
                  <c:v>0.58972532323780846</c:v>
                </c:pt>
                <c:pt idx="8">
                  <c:v>0.59400708403852798</c:v>
                </c:pt>
                <c:pt idx="9">
                  <c:v>0.59574402290592965</c:v>
                </c:pt>
                <c:pt idx="10">
                  <c:v>0.59642824475615019</c:v>
                </c:pt>
                <c:pt idx="11">
                  <c:v>0.59973278084494208</c:v>
                </c:pt>
                <c:pt idx="12">
                  <c:v>0.5984147128755577</c:v>
                </c:pt>
                <c:pt idx="13">
                  <c:v>0.60036511469703757</c:v>
                </c:pt>
                <c:pt idx="14">
                  <c:v>0.60354397254024938</c:v>
                </c:pt>
                <c:pt idx="15">
                  <c:v>0.60266546959015876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0-4550-9419-36501C816887}"/>
            </c:ext>
          </c:extLst>
        </c:ser>
        <c:ser>
          <c:idx val="1"/>
          <c:order val="1"/>
          <c:tx>
            <c:strRef>
              <c:f>accuracy!$B$3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accuracy!$C$3:$R$3</c:f>
              <c:numCache>
                <c:formatCode>0.00%</c:formatCode>
                <c:ptCount val="16"/>
                <c:pt idx="0">
                  <c:v>0.39406752327430472</c:v>
                </c:pt>
                <c:pt idx="1">
                  <c:v>0.43028930138571014</c:v>
                </c:pt>
                <c:pt idx="2">
                  <c:v>0.43347343100308883</c:v>
                </c:pt>
                <c:pt idx="3">
                  <c:v>0.51137943951002363</c:v>
                </c:pt>
                <c:pt idx="4">
                  <c:v>0.5329092651792211</c:v>
                </c:pt>
                <c:pt idx="5">
                  <c:v>0.54184380275711708</c:v>
                </c:pt>
                <c:pt idx="6">
                  <c:v>0.54828360766610329</c:v>
                </c:pt>
                <c:pt idx="7">
                  <c:v>0.54664909172749898</c:v>
                </c:pt>
                <c:pt idx="8">
                  <c:v>0.55409922197573536</c:v>
                </c:pt>
                <c:pt idx="9">
                  <c:v>0.55871720387470791</c:v>
                </c:pt>
                <c:pt idx="10">
                  <c:v>0.56386538502572736</c:v>
                </c:pt>
                <c:pt idx="11">
                  <c:v>0.56679256550138069</c:v>
                </c:pt>
                <c:pt idx="12">
                  <c:v>0.5700953396897056</c:v>
                </c:pt>
                <c:pt idx="13">
                  <c:v>0.57146538690603188</c:v>
                </c:pt>
                <c:pt idx="14">
                  <c:v>0.57537943349659126</c:v>
                </c:pt>
                <c:pt idx="15">
                  <c:v>0.57326524200357598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0-4550-9419-36501C816887}"/>
            </c:ext>
          </c:extLst>
        </c:ser>
        <c:ser>
          <c:idx val="2"/>
          <c:order val="2"/>
          <c:tx>
            <c:strRef>
              <c:f>accuracy!$B$4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accuracy!$C$4:$R$4</c:f>
              <c:numCache>
                <c:formatCode>0.00%</c:formatCode>
                <c:ptCount val="16"/>
                <c:pt idx="0">
                  <c:v>0.37275165112889674</c:v>
                </c:pt>
                <c:pt idx="1">
                  <c:v>0.41680196396268332</c:v>
                </c:pt>
                <c:pt idx="2">
                  <c:v>0.44360164463241725</c:v>
                </c:pt>
                <c:pt idx="3">
                  <c:v>0.51450314988332102</c:v>
                </c:pt>
                <c:pt idx="4">
                  <c:v>0.52632173242960345</c:v>
                </c:pt>
                <c:pt idx="5">
                  <c:v>0.53148323299219569</c:v>
                </c:pt>
                <c:pt idx="6">
                  <c:v>0.53929171452084013</c:v>
                </c:pt>
                <c:pt idx="7">
                  <c:v>0.54133690259571299</c:v>
                </c:pt>
                <c:pt idx="8">
                  <c:v>0.54470736444883905</c:v>
                </c:pt>
                <c:pt idx="9">
                  <c:v>0.55514012732358053</c:v>
                </c:pt>
                <c:pt idx="10">
                  <c:v>0.55828679385598057</c:v>
                </c:pt>
                <c:pt idx="11">
                  <c:v>0.56224766325979236</c:v>
                </c:pt>
                <c:pt idx="12">
                  <c:v>0.56259049865951227</c:v>
                </c:pt>
                <c:pt idx="13">
                  <c:v>0.56272335945936491</c:v>
                </c:pt>
                <c:pt idx="14">
                  <c:v>0.56466243563789675</c:v>
                </c:pt>
                <c:pt idx="15">
                  <c:v>0.56853679762583764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0-4550-9419-36501C816887}"/>
            </c:ext>
          </c:extLst>
        </c:ser>
        <c:ser>
          <c:idx val="3"/>
          <c:order val="3"/>
          <c:tx>
            <c:strRef>
              <c:f>accuracy!$B$5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accuracy!$C$5:$R$5</c:f>
              <c:numCache>
                <c:formatCode>0.00%</c:formatCode>
                <c:ptCount val="16"/>
                <c:pt idx="0">
                  <c:v>0.39235815008148367</c:v>
                </c:pt>
                <c:pt idx="1">
                  <c:v>0.44015958571413571</c:v>
                </c:pt>
                <c:pt idx="2">
                  <c:v>0.4478637702489765</c:v>
                </c:pt>
                <c:pt idx="3">
                  <c:v>0.50780382834687632</c:v>
                </c:pt>
                <c:pt idx="4">
                  <c:v>0.52114691748355912</c:v>
                </c:pt>
                <c:pt idx="5">
                  <c:v>0.5303245490908981</c:v>
                </c:pt>
                <c:pt idx="6">
                  <c:v>0.53608875801090794</c:v>
                </c:pt>
                <c:pt idx="7">
                  <c:v>0.53628209859597964</c:v>
                </c:pt>
                <c:pt idx="8">
                  <c:v>0.54057970106252562</c:v>
                </c:pt>
                <c:pt idx="9">
                  <c:v>0.5470110914345695</c:v>
                </c:pt>
                <c:pt idx="10">
                  <c:v>0.55393698455913531</c:v>
                </c:pt>
                <c:pt idx="11">
                  <c:v>0.55545264632041846</c:v>
                </c:pt>
                <c:pt idx="12">
                  <c:v>0.55872737887848734</c:v>
                </c:pt>
                <c:pt idx="13">
                  <c:v>0.55850217621655007</c:v>
                </c:pt>
                <c:pt idx="14">
                  <c:v>0.56254603316994922</c:v>
                </c:pt>
                <c:pt idx="15">
                  <c:v>0.56035146630784016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A0-4550-9419-36501C816887}"/>
            </c:ext>
          </c:extLst>
        </c:ser>
        <c:ser>
          <c:idx val="4"/>
          <c:order val="4"/>
          <c:tx>
            <c:strRef>
              <c:f>accuracy!$B$6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accuracy!$C$6:$R$6</c:f>
              <c:numCache>
                <c:formatCode>0.00%</c:formatCode>
                <c:ptCount val="16"/>
                <c:pt idx="0">
                  <c:v>0.38781544287582387</c:v>
                </c:pt>
                <c:pt idx="1">
                  <c:v>0.48292646404723111</c:v>
                </c:pt>
                <c:pt idx="2">
                  <c:v>0.54512619400584372</c:v>
                </c:pt>
                <c:pt idx="3">
                  <c:v>0.55133160614841903</c:v>
                </c:pt>
                <c:pt idx="4">
                  <c:v>0.55451075394374016</c:v>
                </c:pt>
                <c:pt idx="5">
                  <c:v>0.5524634086163831</c:v>
                </c:pt>
                <c:pt idx="6">
                  <c:v>0.55327753439748706</c:v>
                </c:pt>
                <c:pt idx="7">
                  <c:v>0.55204349931757224</c:v>
                </c:pt>
                <c:pt idx="8">
                  <c:v>0.55469455393947897</c:v>
                </c:pt>
                <c:pt idx="9">
                  <c:v>0.55513270463334563</c:v>
                </c:pt>
                <c:pt idx="10">
                  <c:v>0.55418023074507239</c:v>
                </c:pt>
                <c:pt idx="11">
                  <c:v>0.55563537402785179</c:v>
                </c:pt>
                <c:pt idx="12">
                  <c:v>0.5548884043698481</c:v>
                </c:pt>
                <c:pt idx="13">
                  <c:v>0.55416219787593268</c:v>
                </c:pt>
                <c:pt idx="14">
                  <c:v>0.55542714473390864</c:v>
                </c:pt>
                <c:pt idx="15">
                  <c:v>0.55517828291741367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A0-4550-9419-36501C816887}"/>
            </c:ext>
          </c:extLst>
        </c:ser>
        <c:ser>
          <c:idx val="5"/>
          <c:order val="5"/>
          <c:tx>
            <c:strRef>
              <c:f>accuracy!$B$7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accuracy!$C$7:$R$7</c:f>
              <c:numCache>
                <c:formatCode>0.00%</c:formatCode>
                <c:ptCount val="16"/>
                <c:pt idx="0">
                  <c:v>0.36037085347457876</c:v>
                </c:pt>
                <c:pt idx="1">
                  <c:v>0.42796696985513732</c:v>
                </c:pt>
                <c:pt idx="2">
                  <c:v>0.46013170813265492</c:v>
                </c:pt>
                <c:pt idx="3">
                  <c:v>0.51166998261205021</c:v>
                </c:pt>
                <c:pt idx="4">
                  <c:v>0.52294653946268332</c:v>
                </c:pt>
                <c:pt idx="5">
                  <c:v>0.52939627865387551</c:v>
                </c:pt>
                <c:pt idx="6">
                  <c:v>0.53099039876795107</c:v>
                </c:pt>
                <c:pt idx="7">
                  <c:v>0.5342198573060839</c:v>
                </c:pt>
                <c:pt idx="8">
                  <c:v>0.5373230812776878</c:v>
                </c:pt>
                <c:pt idx="9">
                  <c:v>0.54098839210691785</c:v>
                </c:pt>
                <c:pt idx="10">
                  <c:v>0.54536455124355976</c:v>
                </c:pt>
                <c:pt idx="11">
                  <c:v>0.54664977584436369</c:v>
                </c:pt>
                <c:pt idx="12">
                  <c:v>0.54570515002985232</c:v>
                </c:pt>
                <c:pt idx="13">
                  <c:v>0.54449145152782508</c:v>
                </c:pt>
                <c:pt idx="14">
                  <c:v>0.54421454400836</c:v>
                </c:pt>
                <c:pt idx="15">
                  <c:v>0.54720630656624292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A0-4550-9419-36501C816887}"/>
            </c:ext>
          </c:extLst>
        </c:ser>
        <c:ser>
          <c:idx val="6"/>
          <c:order val="6"/>
          <c:tx>
            <c:strRef>
              <c:f>accuracy!$B$8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accuracy!$C$8:$R$8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0.41539700039223482</c:v>
                </c:pt>
                <c:pt idx="2">
                  <c:v>0.43882520195698094</c:v>
                </c:pt>
                <c:pt idx="3">
                  <c:v>0.48652671748474641</c:v>
                </c:pt>
                <c:pt idx="4">
                  <c:v>0.50839861699832212</c:v>
                </c:pt>
                <c:pt idx="5">
                  <c:v>0.51978791365661825</c:v>
                </c:pt>
                <c:pt idx="6">
                  <c:v>0.5250393288724412</c:v>
                </c:pt>
                <c:pt idx="7">
                  <c:v>0.53022433274040748</c:v>
                </c:pt>
                <c:pt idx="8">
                  <c:v>0.53135863092161295</c:v>
                </c:pt>
                <c:pt idx="9">
                  <c:v>0.53849450250684616</c:v>
                </c:pt>
                <c:pt idx="10">
                  <c:v>0.54406115823175116</c:v>
                </c:pt>
                <c:pt idx="11">
                  <c:v>0.54472651211557965</c:v>
                </c:pt>
                <c:pt idx="12">
                  <c:v>0.54506850677965724</c:v>
                </c:pt>
                <c:pt idx="13">
                  <c:v>0.54372252605631066</c:v>
                </c:pt>
                <c:pt idx="14">
                  <c:v>0.54458100776589657</c:v>
                </c:pt>
                <c:pt idx="15">
                  <c:v>0.54650517981606828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A0-4550-9419-36501C816887}"/>
            </c:ext>
          </c:extLst>
        </c:ser>
        <c:ser>
          <c:idx val="7"/>
          <c:order val="7"/>
          <c:tx>
            <c:strRef>
              <c:f>accuracy!$B$9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accuracy!$C$9:$R$9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0.41664214043494274</c:v>
                </c:pt>
                <c:pt idx="2">
                  <c:v>0.43893301757382003</c:v>
                </c:pt>
                <c:pt idx="3">
                  <c:v>0.47793748725171287</c:v>
                </c:pt>
                <c:pt idx="4">
                  <c:v>0.50758709880455855</c:v>
                </c:pt>
                <c:pt idx="5">
                  <c:v>0.51933147344973152</c:v>
                </c:pt>
                <c:pt idx="6">
                  <c:v>0.52449850728128866</c:v>
                </c:pt>
                <c:pt idx="7">
                  <c:v>0.5297016158488449</c:v>
                </c:pt>
                <c:pt idx="8">
                  <c:v>0.53121466388843219</c:v>
                </c:pt>
                <c:pt idx="9">
                  <c:v>0.53845890161976995</c:v>
                </c:pt>
                <c:pt idx="10">
                  <c:v>0.54399057197586442</c:v>
                </c:pt>
                <c:pt idx="11">
                  <c:v>0.54475511751735339</c:v>
                </c:pt>
                <c:pt idx="12">
                  <c:v>0.54492605046853848</c:v>
                </c:pt>
                <c:pt idx="13">
                  <c:v>0.54342850146623245</c:v>
                </c:pt>
                <c:pt idx="14">
                  <c:v>0.54449704368111129</c:v>
                </c:pt>
                <c:pt idx="15">
                  <c:v>0.54640168471787776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A0-4550-9419-36501C816887}"/>
            </c:ext>
          </c:extLst>
        </c:ser>
        <c:ser>
          <c:idx val="8"/>
          <c:order val="8"/>
          <c:tx>
            <c:strRef>
              <c:f>accuracy!$B$10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accuracy!$C$10:$R$10</c:f>
              <c:numCache>
                <c:formatCode>0.00%</c:formatCode>
                <c:ptCount val="16"/>
                <c:pt idx="0">
                  <c:v>0.35729457662136549</c:v>
                </c:pt>
                <c:pt idx="1">
                  <c:v>0.41487394369307218</c:v>
                </c:pt>
                <c:pt idx="2">
                  <c:v>0.43614587666107429</c:v>
                </c:pt>
                <c:pt idx="3">
                  <c:v>0.48537147662929847</c:v>
                </c:pt>
                <c:pt idx="4">
                  <c:v>0.50757219814083365</c:v>
                </c:pt>
                <c:pt idx="5">
                  <c:v>0.51935120665992285</c:v>
                </c:pt>
                <c:pt idx="6">
                  <c:v>0.52446732170771537</c:v>
                </c:pt>
                <c:pt idx="7">
                  <c:v>0.52965580857204964</c:v>
                </c:pt>
                <c:pt idx="8">
                  <c:v>0.5312132501275002</c:v>
                </c:pt>
                <c:pt idx="9">
                  <c:v>0.53844607687550283</c:v>
                </c:pt>
                <c:pt idx="10">
                  <c:v>0.54399108232949733</c:v>
                </c:pt>
                <c:pt idx="11">
                  <c:v>0.54475581325222044</c:v>
                </c:pt>
                <c:pt idx="12">
                  <c:v>0.54492605046853848</c:v>
                </c:pt>
                <c:pt idx="13">
                  <c:v>0.54343347146871746</c:v>
                </c:pt>
                <c:pt idx="14">
                  <c:v>0.54449181334516283</c:v>
                </c:pt>
                <c:pt idx="15">
                  <c:v>0.54639619835149822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A0-4550-9419-36501C816887}"/>
            </c:ext>
          </c:extLst>
        </c:ser>
        <c:ser>
          <c:idx val="9"/>
          <c:order val="9"/>
          <c:tx>
            <c:strRef>
              <c:f>accuracy!$B$11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accuracy!$C$11:$R$11</c:f>
              <c:numCache>
                <c:formatCode>0.00%</c:formatCode>
                <c:ptCount val="16"/>
                <c:pt idx="0">
                  <c:v>0.36338913447515758</c:v>
                </c:pt>
                <c:pt idx="1">
                  <c:v>0.41778358532503479</c:v>
                </c:pt>
                <c:pt idx="2">
                  <c:v>0.44007040598662162</c:v>
                </c:pt>
                <c:pt idx="3">
                  <c:v>0.48722803087139954</c:v>
                </c:pt>
                <c:pt idx="4">
                  <c:v>0.50583971776811631</c:v>
                </c:pt>
                <c:pt idx="5">
                  <c:v>0.51613352152954595</c:v>
                </c:pt>
                <c:pt idx="6">
                  <c:v>0.52210819833406119</c:v>
                </c:pt>
                <c:pt idx="7">
                  <c:v>0.52783650131051518</c:v>
                </c:pt>
                <c:pt idx="8">
                  <c:v>0.53016316054822055</c:v>
                </c:pt>
                <c:pt idx="9">
                  <c:v>0.53713759175863507</c:v>
                </c:pt>
                <c:pt idx="10">
                  <c:v>0.542344858753665</c:v>
                </c:pt>
                <c:pt idx="11">
                  <c:v>0.54354193694140462</c:v>
                </c:pt>
                <c:pt idx="12">
                  <c:v>0.54355038098717912</c:v>
                </c:pt>
                <c:pt idx="13">
                  <c:v>0.54268106294743457</c:v>
                </c:pt>
                <c:pt idx="14">
                  <c:v>0.5428012390520236</c:v>
                </c:pt>
                <c:pt idx="15">
                  <c:v>0.54508372609140088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A0-4550-9419-36501C816887}"/>
            </c:ext>
          </c:extLst>
        </c:ser>
        <c:ser>
          <c:idx val="10"/>
          <c:order val="10"/>
          <c:tx>
            <c:strRef>
              <c:f>accuracy!$B$12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accuracy!$C$12:$R$12</c:f>
              <c:numCache>
                <c:formatCode>0.00%</c:formatCode>
                <c:ptCount val="16"/>
                <c:pt idx="0">
                  <c:v>0.35417306337202065</c:v>
                </c:pt>
                <c:pt idx="1">
                  <c:v>0.41440220881177992</c:v>
                </c:pt>
                <c:pt idx="2">
                  <c:v>0.42900233822844791</c:v>
                </c:pt>
                <c:pt idx="3">
                  <c:v>0.47882644260610052</c:v>
                </c:pt>
                <c:pt idx="4">
                  <c:v>0.49762365661381935</c:v>
                </c:pt>
                <c:pt idx="5">
                  <c:v>0.51117118138206685</c:v>
                </c:pt>
                <c:pt idx="6">
                  <c:v>0.51701634448095246</c:v>
                </c:pt>
                <c:pt idx="7">
                  <c:v>0.52326695790420352</c:v>
                </c:pt>
                <c:pt idx="8">
                  <c:v>0.52679080863872341</c:v>
                </c:pt>
                <c:pt idx="9">
                  <c:v>0.53458462653093097</c:v>
                </c:pt>
                <c:pt idx="10">
                  <c:v>0.53915157111193224</c:v>
                </c:pt>
                <c:pt idx="11">
                  <c:v>0.54133438235848597</c:v>
                </c:pt>
                <c:pt idx="12">
                  <c:v>0.5408494070284714</c:v>
                </c:pt>
                <c:pt idx="13">
                  <c:v>0.53983993989549695</c:v>
                </c:pt>
                <c:pt idx="14">
                  <c:v>0.54062688162555295</c:v>
                </c:pt>
                <c:pt idx="15">
                  <c:v>0.54339600301578872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A0-4550-9419-36501C816887}"/>
            </c:ext>
          </c:extLst>
        </c:ser>
        <c:ser>
          <c:idx val="11"/>
          <c:order val="11"/>
          <c:tx>
            <c:strRef>
              <c:f>accuracy!$B$13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accuracy!$C$13:$R$13</c:f>
              <c:numCache>
                <c:formatCode>0.00%</c:formatCode>
                <c:ptCount val="16"/>
                <c:pt idx="0">
                  <c:v>0.37581119335898344</c:v>
                </c:pt>
                <c:pt idx="1">
                  <c:v>0.4045769594856285</c:v>
                </c:pt>
                <c:pt idx="2">
                  <c:v>0.4170506089575306</c:v>
                </c:pt>
                <c:pt idx="3">
                  <c:v>0.44035762985285187</c:v>
                </c:pt>
                <c:pt idx="4">
                  <c:v>0.46912624698134059</c:v>
                </c:pt>
                <c:pt idx="5">
                  <c:v>0.49277822997448428</c:v>
                </c:pt>
                <c:pt idx="6">
                  <c:v>0.50331955105486315</c:v>
                </c:pt>
                <c:pt idx="7">
                  <c:v>0.50706588597382285</c:v>
                </c:pt>
                <c:pt idx="8">
                  <c:v>0.51586912289049836</c:v>
                </c:pt>
                <c:pt idx="9">
                  <c:v>0.52234943387730437</c:v>
                </c:pt>
                <c:pt idx="10">
                  <c:v>0.5309126630400367</c:v>
                </c:pt>
                <c:pt idx="11">
                  <c:v>0.53468269710660843</c:v>
                </c:pt>
                <c:pt idx="12">
                  <c:v>0.53778509191343038</c:v>
                </c:pt>
                <c:pt idx="13">
                  <c:v>0.5396292933055622</c:v>
                </c:pt>
                <c:pt idx="14">
                  <c:v>0.54586547027898968</c:v>
                </c:pt>
                <c:pt idx="15">
                  <c:v>0.54283006201306705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A0-4550-9419-36501C816887}"/>
            </c:ext>
          </c:extLst>
        </c:ser>
        <c:ser>
          <c:idx val="12"/>
          <c:order val="12"/>
          <c:tx>
            <c:strRef>
              <c:f>accuracy!$B$14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accuracy!$C$14:$R$14</c:f>
              <c:numCache>
                <c:formatCode>0.00%</c:formatCode>
                <c:ptCount val="16"/>
                <c:pt idx="0">
                  <c:v>0.37565540868169667</c:v>
                </c:pt>
                <c:pt idx="1">
                  <c:v>0.40558568326903277</c:v>
                </c:pt>
                <c:pt idx="2">
                  <c:v>0.41809677410189022</c:v>
                </c:pt>
                <c:pt idx="3">
                  <c:v>0.43868378328219704</c:v>
                </c:pt>
                <c:pt idx="4">
                  <c:v>0.46731756499159738</c:v>
                </c:pt>
                <c:pt idx="5">
                  <c:v>0.490057626403061</c:v>
                </c:pt>
                <c:pt idx="6">
                  <c:v>0.5025174778670205</c:v>
                </c:pt>
                <c:pt idx="7">
                  <c:v>0.50331883336680527</c:v>
                </c:pt>
                <c:pt idx="8">
                  <c:v>0.5133943111246948</c:v>
                </c:pt>
                <c:pt idx="9">
                  <c:v>0.51873011931297552</c:v>
                </c:pt>
                <c:pt idx="10">
                  <c:v>0.52734920874215463</c:v>
                </c:pt>
                <c:pt idx="11">
                  <c:v>0.5300983462130201</c:v>
                </c:pt>
                <c:pt idx="12">
                  <c:v>0.53463906527010374</c:v>
                </c:pt>
                <c:pt idx="13">
                  <c:v>0.53580492554943804</c:v>
                </c:pt>
                <c:pt idx="14">
                  <c:v>0.54277656691045451</c:v>
                </c:pt>
                <c:pt idx="15">
                  <c:v>0.53908688049837483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A0-4550-9419-36501C816887}"/>
            </c:ext>
          </c:extLst>
        </c:ser>
        <c:ser>
          <c:idx val="13"/>
          <c:order val="13"/>
          <c:tx>
            <c:strRef>
              <c:f>accuracy!$B$15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accuracy!$C$15:$R$15</c:f>
              <c:numCache>
                <c:formatCode>0.00%</c:formatCode>
                <c:ptCount val="16"/>
                <c:pt idx="0">
                  <c:v>0.37763753743784556</c:v>
                </c:pt>
                <c:pt idx="1">
                  <c:v>0.43320429215425299</c:v>
                </c:pt>
                <c:pt idx="2">
                  <c:v>0.43577053952670247</c:v>
                </c:pt>
                <c:pt idx="3">
                  <c:v>0.48940556329322205</c:v>
                </c:pt>
                <c:pt idx="4">
                  <c:v>0.50481362689785558</c:v>
                </c:pt>
                <c:pt idx="5">
                  <c:v>0.51086994821867304</c:v>
                </c:pt>
                <c:pt idx="6">
                  <c:v>0.51582206317026003</c:v>
                </c:pt>
                <c:pt idx="7">
                  <c:v>0.51408186894140451</c:v>
                </c:pt>
                <c:pt idx="8">
                  <c:v>0.51983923588974057</c:v>
                </c:pt>
                <c:pt idx="9">
                  <c:v>0.52389732318320248</c:v>
                </c:pt>
                <c:pt idx="10">
                  <c:v>0.52714710823569999</c:v>
                </c:pt>
                <c:pt idx="11">
                  <c:v>0.52945208287661505</c:v>
                </c:pt>
                <c:pt idx="12">
                  <c:v>0.53167290713555515</c:v>
                </c:pt>
                <c:pt idx="13">
                  <c:v>0.53297356201372126</c:v>
                </c:pt>
                <c:pt idx="14">
                  <c:v>0.53566752411801744</c:v>
                </c:pt>
                <c:pt idx="15">
                  <c:v>0.53202623934583149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A0-4550-9419-36501C816887}"/>
            </c:ext>
          </c:extLst>
        </c:ser>
        <c:ser>
          <c:idx val="14"/>
          <c:order val="14"/>
          <c:tx>
            <c:strRef>
              <c:f>accuracy!$B$16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accuracy!$C$16:$R$16</c:f>
              <c:numCache>
                <c:formatCode>0.00%</c:formatCode>
                <c:ptCount val="16"/>
                <c:pt idx="0">
                  <c:v>0.35711983249977414</c:v>
                </c:pt>
                <c:pt idx="1">
                  <c:v>0.4242790151988311</c:v>
                </c:pt>
                <c:pt idx="2">
                  <c:v>0.44516130804415049</c:v>
                </c:pt>
                <c:pt idx="3">
                  <c:v>0.49490247140462246</c:v>
                </c:pt>
                <c:pt idx="4">
                  <c:v>0.50623380809865492</c:v>
                </c:pt>
                <c:pt idx="5">
                  <c:v>0.50848445269785569</c:v>
                </c:pt>
                <c:pt idx="6">
                  <c:v>0.51054423629487378</c:v>
                </c:pt>
                <c:pt idx="7">
                  <c:v>0.51280464017212224</c:v>
                </c:pt>
                <c:pt idx="8">
                  <c:v>0.51554641632844533</c:v>
                </c:pt>
                <c:pt idx="9">
                  <c:v>0.52130531830783322</c:v>
                </c:pt>
                <c:pt idx="10">
                  <c:v>0.52351651678117472</c:v>
                </c:pt>
                <c:pt idx="11">
                  <c:v>0.52555887705993964</c:v>
                </c:pt>
                <c:pt idx="12">
                  <c:v>0.52498308076643629</c:v>
                </c:pt>
                <c:pt idx="13">
                  <c:v>0.52439084677417847</c:v>
                </c:pt>
                <c:pt idx="14">
                  <c:v>0.52348972257671422</c:v>
                </c:pt>
                <c:pt idx="15">
                  <c:v>0.5271746072564748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A0-4550-9419-36501C816887}"/>
            </c:ext>
          </c:extLst>
        </c:ser>
        <c:ser>
          <c:idx val="15"/>
          <c:order val="15"/>
          <c:tx>
            <c:strRef>
              <c:f>accuracy!$B$17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accuracy!$C$17:$R$17</c:f>
              <c:numCache>
                <c:formatCode>0.00%</c:formatCode>
                <c:ptCount val="16"/>
                <c:pt idx="0">
                  <c:v>0.39038895093667714</c:v>
                </c:pt>
                <c:pt idx="1">
                  <c:v>0.42116348672176346</c:v>
                </c:pt>
                <c:pt idx="2">
                  <c:v>0.42768804547917305</c:v>
                </c:pt>
                <c:pt idx="3">
                  <c:v>0.48440036186412538</c:v>
                </c:pt>
                <c:pt idx="4">
                  <c:v>0.49196284791071498</c:v>
                </c:pt>
                <c:pt idx="5">
                  <c:v>0.50403756794563104</c:v>
                </c:pt>
                <c:pt idx="6">
                  <c:v>0.50467292744383818</c:v>
                </c:pt>
                <c:pt idx="7">
                  <c:v>0.50994737908871512</c:v>
                </c:pt>
                <c:pt idx="8">
                  <c:v>0.51135743800469124</c:v>
                </c:pt>
                <c:pt idx="9">
                  <c:v>0.51821923832939221</c:v>
                </c:pt>
                <c:pt idx="10">
                  <c:v>0.52218979567353552</c:v>
                </c:pt>
                <c:pt idx="11">
                  <c:v>0.52359235105920265</c:v>
                </c:pt>
                <c:pt idx="12">
                  <c:v>0.52403889334044396</c:v>
                </c:pt>
                <c:pt idx="13">
                  <c:v>0.52403831031313308</c:v>
                </c:pt>
                <c:pt idx="14">
                  <c:v>0.52288546435068872</c:v>
                </c:pt>
                <c:pt idx="15">
                  <c:v>0.5263905687980639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A0-4550-9419-36501C816887}"/>
            </c:ext>
          </c:extLst>
        </c:ser>
        <c:ser>
          <c:idx val="16"/>
          <c:order val="16"/>
          <c:tx>
            <c:strRef>
              <c:f>accuracy!$B$18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accuracy!$C$18:$R$18</c:f>
              <c:numCache>
                <c:formatCode>0.00%</c:formatCode>
                <c:ptCount val="16"/>
                <c:pt idx="0">
                  <c:v>0.35233574224069475</c:v>
                </c:pt>
                <c:pt idx="1">
                  <c:v>0.41893616087817015</c:v>
                </c:pt>
                <c:pt idx="2">
                  <c:v>0.42568348786961252</c:v>
                </c:pt>
                <c:pt idx="3">
                  <c:v>0.48169642722340533</c:v>
                </c:pt>
                <c:pt idx="4">
                  <c:v>0.49159106239876732</c:v>
                </c:pt>
                <c:pt idx="5">
                  <c:v>0.50370139134225245</c:v>
                </c:pt>
                <c:pt idx="6">
                  <c:v>0.50422902020266425</c:v>
                </c:pt>
                <c:pt idx="7">
                  <c:v>0.50937328671534554</c:v>
                </c:pt>
                <c:pt idx="8">
                  <c:v>0.51113828678112849</c:v>
                </c:pt>
                <c:pt idx="9">
                  <c:v>0.51802487985677581</c:v>
                </c:pt>
                <c:pt idx="10">
                  <c:v>0.52200527247656092</c:v>
                </c:pt>
                <c:pt idx="11">
                  <c:v>0.52334611358091343</c:v>
                </c:pt>
                <c:pt idx="12">
                  <c:v>0.52388104091715459</c:v>
                </c:pt>
                <c:pt idx="13">
                  <c:v>0.52393203421860035</c:v>
                </c:pt>
                <c:pt idx="14">
                  <c:v>0.52274714544599754</c:v>
                </c:pt>
                <c:pt idx="15">
                  <c:v>0.52619653609836259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A0-4550-9419-36501C816887}"/>
            </c:ext>
          </c:extLst>
        </c:ser>
        <c:ser>
          <c:idx val="17"/>
          <c:order val="17"/>
          <c:tx>
            <c:strRef>
              <c:f>accuracy!$B$19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accuracy!$C$19:$R$19</c:f>
              <c:numCache>
                <c:formatCode>0.00%</c:formatCode>
                <c:ptCount val="16"/>
                <c:pt idx="0">
                  <c:v>0.37411542958428817</c:v>
                </c:pt>
                <c:pt idx="1">
                  <c:v>0.4209434967175773</c:v>
                </c:pt>
                <c:pt idx="2">
                  <c:v>0.42660252388428682</c:v>
                </c:pt>
                <c:pt idx="3">
                  <c:v>0.48563820646234063</c:v>
                </c:pt>
                <c:pt idx="4">
                  <c:v>0.49278310959649241</c:v>
                </c:pt>
                <c:pt idx="5">
                  <c:v>0.50140667302885067</c:v>
                </c:pt>
                <c:pt idx="6">
                  <c:v>0.5081301154998108</c:v>
                </c:pt>
                <c:pt idx="7">
                  <c:v>0.51083971537617834</c:v>
                </c:pt>
                <c:pt idx="8">
                  <c:v>0.51293613368828983</c:v>
                </c:pt>
                <c:pt idx="9">
                  <c:v>0.51709358668046634</c:v>
                </c:pt>
                <c:pt idx="10">
                  <c:v>0.52241825857799618</c:v>
                </c:pt>
                <c:pt idx="11">
                  <c:v>0.5202936346159156</c:v>
                </c:pt>
                <c:pt idx="12">
                  <c:v>0.52499383563370317</c:v>
                </c:pt>
                <c:pt idx="13">
                  <c:v>0.52457068343656443</c:v>
                </c:pt>
                <c:pt idx="14">
                  <c:v>0.52404144146055698</c:v>
                </c:pt>
                <c:pt idx="15">
                  <c:v>0.52610942390913962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A0-4550-9419-36501C816887}"/>
            </c:ext>
          </c:extLst>
        </c:ser>
        <c:ser>
          <c:idx val="18"/>
          <c:order val="18"/>
          <c:tx>
            <c:strRef>
              <c:f>accuracy!$B$20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accuracy!$C$20:$R$20</c:f>
              <c:numCache>
                <c:formatCode>0.00%</c:formatCode>
                <c:ptCount val="16"/>
                <c:pt idx="0">
                  <c:v>0.36528091791997919</c:v>
                </c:pt>
                <c:pt idx="1">
                  <c:v>0.38715748025792301</c:v>
                </c:pt>
                <c:pt idx="2">
                  <c:v>0.39166063791277062</c:v>
                </c:pt>
                <c:pt idx="3">
                  <c:v>0.43320066791027473</c:v>
                </c:pt>
                <c:pt idx="4">
                  <c:v>0.44270145026326624</c:v>
                </c:pt>
                <c:pt idx="5">
                  <c:v>0.4438348435495848</c:v>
                </c:pt>
                <c:pt idx="6">
                  <c:v>0.44941818228118197</c:v>
                </c:pt>
                <c:pt idx="7">
                  <c:v>0.45036929387694508</c:v>
                </c:pt>
                <c:pt idx="8">
                  <c:v>0.45203482688271579</c:v>
                </c:pt>
                <c:pt idx="9">
                  <c:v>0.45739766956291855</c:v>
                </c:pt>
                <c:pt idx="10">
                  <c:v>0.45621718030966213</c:v>
                </c:pt>
                <c:pt idx="11">
                  <c:v>0.45972311248449155</c:v>
                </c:pt>
                <c:pt idx="12">
                  <c:v>0.4590400409628197</c:v>
                </c:pt>
                <c:pt idx="13">
                  <c:v>0.46503550751177375</c:v>
                </c:pt>
                <c:pt idx="14">
                  <c:v>0.46748832441586369</c:v>
                </c:pt>
                <c:pt idx="15">
                  <c:v>0.46427068258997251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A0-4550-9419-36501C816887}"/>
            </c:ext>
          </c:extLst>
        </c:ser>
        <c:ser>
          <c:idx val="19"/>
          <c:order val="19"/>
          <c:tx>
            <c:strRef>
              <c:f>accuracy!$B$21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accuracy!$C$21:$R$21</c:f>
              <c:numCache>
                <c:formatCode>0.00%</c:formatCode>
                <c:ptCount val="16"/>
                <c:pt idx="0">
                  <c:v>0.3283553359737198</c:v>
                </c:pt>
                <c:pt idx="1">
                  <c:v>0.36570589037301365</c:v>
                </c:pt>
                <c:pt idx="2">
                  <c:v>0.38690989169665407</c:v>
                </c:pt>
                <c:pt idx="3">
                  <c:v>0.42118071767351656</c:v>
                </c:pt>
                <c:pt idx="4">
                  <c:v>0.43497864069736147</c:v>
                </c:pt>
                <c:pt idx="5">
                  <c:v>0.43607336531730495</c:v>
                </c:pt>
                <c:pt idx="6">
                  <c:v>0.44229574942505695</c:v>
                </c:pt>
                <c:pt idx="7">
                  <c:v>0.4431743525296642</c:v>
                </c:pt>
                <c:pt idx="8">
                  <c:v>0.44452595578641596</c:v>
                </c:pt>
                <c:pt idx="9">
                  <c:v>0.44839729548660656</c:v>
                </c:pt>
                <c:pt idx="10">
                  <c:v>0.45083449701819156</c:v>
                </c:pt>
                <c:pt idx="11">
                  <c:v>0.45232153473476067</c:v>
                </c:pt>
                <c:pt idx="12">
                  <c:v>0.45167027600401488</c:v>
                </c:pt>
                <c:pt idx="13">
                  <c:v>0.4567475671428558</c:v>
                </c:pt>
                <c:pt idx="14">
                  <c:v>0.4588341264368363</c:v>
                </c:pt>
                <c:pt idx="15">
                  <c:v>0.45615452447529847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A0-4550-9419-36501C816887}"/>
            </c:ext>
          </c:extLst>
        </c:ser>
        <c:ser>
          <c:idx val="20"/>
          <c:order val="20"/>
          <c:tx>
            <c:strRef>
              <c:f>accuracy!$B$22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accuracy!$C$22:$R$22</c:f>
              <c:numCache>
                <c:formatCode>0.00%</c:formatCode>
                <c:ptCount val="16"/>
                <c:pt idx="0">
                  <c:v>0.36181567095996753</c:v>
                </c:pt>
                <c:pt idx="1">
                  <c:v>0.3775220297075409</c:v>
                </c:pt>
                <c:pt idx="2">
                  <c:v>0.38516642359167624</c:v>
                </c:pt>
                <c:pt idx="3">
                  <c:v>0.42059616161416036</c:v>
                </c:pt>
                <c:pt idx="4">
                  <c:v>0.4307561419732388</c:v>
                </c:pt>
                <c:pt idx="5">
                  <c:v>0.43389898215075295</c:v>
                </c:pt>
                <c:pt idx="6">
                  <c:v>0.43741821391472346</c:v>
                </c:pt>
                <c:pt idx="7">
                  <c:v>0.43757054587185851</c:v>
                </c:pt>
                <c:pt idx="8">
                  <c:v>0.44179850004845161</c:v>
                </c:pt>
                <c:pt idx="9">
                  <c:v>0.44491735005576472</c:v>
                </c:pt>
                <c:pt idx="10">
                  <c:v>0.44410754642200984</c:v>
                </c:pt>
                <c:pt idx="11">
                  <c:v>0.44793600097723907</c:v>
                </c:pt>
                <c:pt idx="12">
                  <c:v>0.44818885272998399</c:v>
                </c:pt>
                <c:pt idx="13">
                  <c:v>0.4543255117858811</c:v>
                </c:pt>
                <c:pt idx="14">
                  <c:v>0.45450184536863719</c:v>
                </c:pt>
                <c:pt idx="15">
                  <c:v>0.45233408549801823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A0-4550-9419-36501C816887}"/>
            </c:ext>
          </c:extLst>
        </c:ser>
        <c:ser>
          <c:idx val="21"/>
          <c:order val="21"/>
          <c:tx>
            <c:strRef>
              <c:f>accuracy!$B$23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accuracy!$C$23:$R$23</c:f>
              <c:numCache>
                <c:formatCode>0.00%</c:formatCode>
                <c:ptCount val="16"/>
                <c:pt idx="0">
                  <c:v>0.36181567095996753</c:v>
                </c:pt>
                <c:pt idx="1">
                  <c:v>0.37628551730147819</c:v>
                </c:pt>
                <c:pt idx="2">
                  <c:v>0.38408051212776179</c:v>
                </c:pt>
                <c:pt idx="3">
                  <c:v>0.41949898100866356</c:v>
                </c:pt>
                <c:pt idx="4">
                  <c:v>0.43016329579816015</c:v>
                </c:pt>
                <c:pt idx="5">
                  <c:v>0.43324177953134801</c:v>
                </c:pt>
                <c:pt idx="6">
                  <c:v>0.43685646125568639</c:v>
                </c:pt>
                <c:pt idx="7">
                  <c:v>0.43711384140410098</c:v>
                </c:pt>
                <c:pt idx="8">
                  <c:v>0.4415806768705563</c:v>
                </c:pt>
                <c:pt idx="9">
                  <c:v>0.44447156342290484</c:v>
                </c:pt>
                <c:pt idx="10">
                  <c:v>0.44343925911540155</c:v>
                </c:pt>
                <c:pt idx="11">
                  <c:v>0.44757521641563275</c:v>
                </c:pt>
                <c:pt idx="12">
                  <c:v>0.44791132234950393</c:v>
                </c:pt>
                <c:pt idx="13">
                  <c:v>0.45406641674519593</c:v>
                </c:pt>
                <c:pt idx="14">
                  <c:v>0.45426116305147585</c:v>
                </c:pt>
                <c:pt idx="15">
                  <c:v>0.45204718587647086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EA0-4550-9419-36501C816887}"/>
            </c:ext>
          </c:extLst>
        </c:ser>
        <c:ser>
          <c:idx val="22"/>
          <c:order val="22"/>
          <c:tx>
            <c:strRef>
              <c:f>accuracy!$B$24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accuracy!$C$24:$R$24</c:f>
              <c:numCache>
                <c:formatCode>0.00%</c:formatCode>
                <c:ptCount val="16"/>
                <c:pt idx="0">
                  <c:v>0.36181567095996753</c:v>
                </c:pt>
                <c:pt idx="1">
                  <c:v>0.37628551730147819</c:v>
                </c:pt>
                <c:pt idx="2">
                  <c:v>0.38408051212776179</c:v>
                </c:pt>
                <c:pt idx="3">
                  <c:v>0.41948319764129727</c:v>
                </c:pt>
                <c:pt idx="4">
                  <c:v>0.43013218976557271</c:v>
                </c:pt>
                <c:pt idx="5">
                  <c:v>0.43328203842541557</c:v>
                </c:pt>
                <c:pt idx="6">
                  <c:v>0.43686779550510624</c:v>
                </c:pt>
                <c:pt idx="7">
                  <c:v>0.4371091453867052</c:v>
                </c:pt>
                <c:pt idx="8">
                  <c:v>0.44157400530836266</c:v>
                </c:pt>
                <c:pt idx="9">
                  <c:v>0.44450172266020671</c:v>
                </c:pt>
                <c:pt idx="10">
                  <c:v>0.44342928342130872</c:v>
                </c:pt>
                <c:pt idx="11">
                  <c:v>0.44755090026219074</c:v>
                </c:pt>
                <c:pt idx="12">
                  <c:v>0.44792599075961592</c:v>
                </c:pt>
                <c:pt idx="13">
                  <c:v>0.45406641674519593</c:v>
                </c:pt>
                <c:pt idx="14">
                  <c:v>0.45429929684833947</c:v>
                </c:pt>
                <c:pt idx="15">
                  <c:v>0.45204718587647086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EA0-4550-9419-36501C816887}"/>
            </c:ext>
          </c:extLst>
        </c:ser>
        <c:ser>
          <c:idx val="23"/>
          <c:order val="23"/>
          <c:tx>
            <c:strRef>
              <c:f>accuracy!$B$25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accuracy!$C$25:$R$25</c:f>
              <c:numCache>
                <c:formatCode>0.00%</c:formatCode>
                <c:ptCount val="16"/>
                <c:pt idx="0">
                  <c:v>0.36198593930753276</c:v>
                </c:pt>
                <c:pt idx="1">
                  <c:v>0.36797236479519296</c:v>
                </c:pt>
                <c:pt idx="2">
                  <c:v>0.38065218478876017</c:v>
                </c:pt>
                <c:pt idx="3">
                  <c:v>0.41006410917604919</c:v>
                </c:pt>
                <c:pt idx="4">
                  <c:v>0.42213492755335069</c:v>
                </c:pt>
                <c:pt idx="5">
                  <c:v>0.42850209201147899</c:v>
                </c:pt>
                <c:pt idx="6">
                  <c:v>0.43158801989173751</c:v>
                </c:pt>
                <c:pt idx="7">
                  <c:v>0.43185967199464492</c:v>
                </c:pt>
                <c:pt idx="8">
                  <c:v>0.43680202564652937</c:v>
                </c:pt>
                <c:pt idx="9">
                  <c:v>0.44119364687132212</c:v>
                </c:pt>
                <c:pt idx="10">
                  <c:v>0.44064591982262102</c:v>
                </c:pt>
                <c:pt idx="11">
                  <c:v>0.44460189315379983</c:v>
                </c:pt>
                <c:pt idx="12">
                  <c:v>0.4451922096182297</c:v>
                </c:pt>
                <c:pt idx="13">
                  <c:v>0.45147151084349096</c:v>
                </c:pt>
                <c:pt idx="14">
                  <c:v>0.4520605263425943</c:v>
                </c:pt>
                <c:pt idx="15">
                  <c:v>0.44936367735397514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EA0-4550-9419-36501C816887}"/>
            </c:ext>
          </c:extLst>
        </c:ser>
        <c:ser>
          <c:idx val="24"/>
          <c:order val="24"/>
          <c:tx>
            <c:strRef>
              <c:f>accuracy!$B$26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accuracy!$C$26:$R$26</c:f>
              <c:numCache>
                <c:formatCode>0.00%</c:formatCode>
                <c:ptCount val="16"/>
                <c:pt idx="0">
                  <c:v>0.15250946394059373</c:v>
                </c:pt>
                <c:pt idx="1">
                  <c:v>0.21256819485777637</c:v>
                </c:pt>
                <c:pt idx="2">
                  <c:v>0.29912462345672436</c:v>
                </c:pt>
                <c:pt idx="3">
                  <c:v>0.25136575278168577</c:v>
                </c:pt>
                <c:pt idx="4">
                  <c:v>0.26449443135196515</c:v>
                </c:pt>
                <c:pt idx="5">
                  <c:v>0.27332556009920522</c:v>
                </c:pt>
                <c:pt idx="6">
                  <c:v>0.30630359992120315</c:v>
                </c:pt>
                <c:pt idx="7">
                  <c:v>0.29132400086759491</c:v>
                </c:pt>
                <c:pt idx="8">
                  <c:v>0.31157204870882194</c:v>
                </c:pt>
                <c:pt idx="9">
                  <c:v>0.33828621664719416</c:v>
                </c:pt>
                <c:pt idx="10">
                  <c:v>0.35761333370099191</c:v>
                </c:pt>
                <c:pt idx="11">
                  <c:v>0.37244585239908767</c:v>
                </c:pt>
                <c:pt idx="12">
                  <c:v>0.37538028606682861</c:v>
                </c:pt>
                <c:pt idx="13">
                  <c:v>0.3917111096751027</c:v>
                </c:pt>
                <c:pt idx="14">
                  <c:v>0.39137649406027147</c:v>
                </c:pt>
                <c:pt idx="15">
                  <c:v>0.39464771800818044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EA0-4550-9419-36501C816887}"/>
            </c:ext>
          </c:extLst>
        </c:ser>
        <c:ser>
          <c:idx val="25"/>
          <c:order val="25"/>
          <c:tx>
            <c:strRef>
              <c:f>accuracy!$B$27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accuracy!$C$27:$R$27</c:f>
              <c:numCache>
                <c:formatCode>0.00%</c:formatCode>
                <c:ptCount val="16"/>
                <c:pt idx="0">
                  <c:v>0.35732738325983143</c:v>
                </c:pt>
                <c:pt idx="1">
                  <c:v>0.3539023544384588</c:v>
                </c:pt>
                <c:pt idx="2">
                  <c:v>0.38300927096491461</c:v>
                </c:pt>
                <c:pt idx="3">
                  <c:v>0.39182725892976128</c:v>
                </c:pt>
                <c:pt idx="4">
                  <c:v>0.39345061089331829</c:v>
                </c:pt>
                <c:pt idx="5">
                  <c:v>0.39298300189089663</c:v>
                </c:pt>
                <c:pt idx="6">
                  <c:v>0.39209656577010987</c:v>
                </c:pt>
                <c:pt idx="7">
                  <c:v>0.39186097103322537</c:v>
                </c:pt>
                <c:pt idx="8">
                  <c:v>0.39217623059693774</c:v>
                </c:pt>
                <c:pt idx="9">
                  <c:v>0.39057106451942092</c:v>
                </c:pt>
                <c:pt idx="10">
                  <c:v>0.39168717717729895</c:v>
                </c:pt>
                <c:pt idx="11">
                  <c:v>0.39061291207775772</c:v>
                </c:pt>
                <c:pt idx="12">
                  <c:v>0.3935013187346354</c:v>
                </c:pt>
                <c:pt idx="13">
                  <c:v>0.3906984595134651</c:v>
                </c:pt>
                <c:pt idx="14">
                  <c:v>0.39862382473306973</c:v>
                </c:pt>
                <c:pt idx="15">
                  <c:v>0.39210821656210543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EA0-4550-9419-36501C816887}"/>
            </c:ext>
          </c:extLst>
        </c:ser>
        <c:ser>
          <c:idx val="26"/>
          <c:order val="26"/>
          <c:tx>
            <c:strRef>
              <c:f>accuracy!$B$28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accuracy!$C$28:$R$28</c:f>
              <c:numCache>
                <c:formatCode>0.00%</c:formatCode>
                <c:ptCount val="16"/>
                <c:pt idx="0">
                  <c:v>0.33865772737339794</c:v>
                </c:pt>
                <c:pt idx="1">
                  <c:v>0.31540821245952644</c:v>
                </c:pt>
                <c:pt idx="2">
                  <c:v>0.33683594504278658</c:v>
                </c:pt>
                <c:pt idx="3">
                  <c:v>0.36156267308050327</c:v>
                </c:pt>
                <c:pt idx="4">
                  <c:v>0.3678235268924101</c:v>
                </c:pt>
                <c:pt idx="5">
                  <c:v>0.36961281580586414</c:v>
                </c:pt>
                <c:pt idx="6">
                  <c:v>0.37368803187933619</c:v>
                </c:pt>
                <c:pt idx="7">
                  <c:v>0.37035128865876588</c:v>
                </c:pt>
                <c:pt idx="8">
                  <c:v>0.37331146088340744</c:v>
                </c:pt>
                <c:pt idx="9">
                  <c:v>0.37275615377774568</c:v>
                </c:pt>
                <c:pt idx="10">
                  <c:v>0.37687000579933488</c:v>
                </c:pt>
                <c:pt idx="11">
                  <c:v>0.37798901799391543</c:v>
                </c:pt>
                <c:pt idx="12">
                  <c:v>0.37714418161000124</c:v>
                </c:pt>
                <c:pt idx="13">
                  <c:v>0.37957072386861529</c:v>
                </c:pt>
                <c:pt idx="14">
                  <c:v>0.38472632568119031</c:v>
                </c:pt>
                <c:pt idx="15">
                  <c:v>0.37580669546457246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EA0-4550-9419-36501C816887}"/>
            </c:ext>
          </c:extLst>
        </c:ser>
        <c:ser>
          <c:idx val="27"/>
          <c:order val="27"/>
          <c:tx>
            <c:strRef>
              <c:f>accuracy!$B$29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accuracy!$C$29:$R$29</c:f>
              <c:numCache>
                <c:formatCode>0.00%</c:formatCode>
                <c:ptCount val="16"/>
                <c:pt idx="0">
                  <c:v>0.33865772737339794</c:v>
                </c:pt>
                <c:pt idx="1">
                  <c:v>0.31542736890600498</c:v>
                </c:pt>
                <c:pt idx="2">
                  <c:v>0.33683217316590064</c:v>
                </c:pt>
                <c:pt idx="3">
                  <c:v>0.36156267308050327</c:v>
                </c:pt>
                <c:pt idx="4">
                  <c:v>0.36782608054101662</c:v>
                </c:pt>
                <c:pt idx="5">
                  <c:v>0.36951062798999662</c:v>
                </c:pt>
                <c:pt idx="6">
                  <c:v>0.37370745620008217</c:v>
                </c:pt>
                <c:pt idx="7">
                  <c:v>0.37036153711951419</c:v>
                </c:pt>
                <c:pt idx="8">
                  <c:v>0.37333716782068949</c:v>
                </c:pt>
                <c:pt idx="9">
                  <c:v>0.37272962903029866</c:v>
                </c:pt>
                <c:pt idx="10">
                  <c:v>0.37690119369315855</c:v>
                </c:pt>
                <c:pt idx="11">
                  <c:v>0.37798312642786563</c:v>
                </c:pt>
                <c:pt idx="12">
                  <c:v>0.37717414707637287</c:v>
                </c:pt>
                <c:pt idx="13">
                  <c:v>0.37955649789117113</c:v>
                </c:pt>
                <c:pt idx="14">
                  <c:v>0.38473691340578248</c:v>
                </c:pt>
                <c:pt idx="15">
                  <c:v>0.37578657878784749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EA0-4550-9419-36501C816887}"/>
            </c:ext>
          </c:extLst>
        </c:ser>
        <c:ser>
          <c:idx val="29"/>
          <c:order val="28"/>
          <c:tx>
            <c:strRef>
              <c:f>accuracy!$B$30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accuracy!$C$30:$R$30</c:f>
              <c:numCache>
                <c:formatCode>0.00%</c:formatCode>
                <c:ptCount val="16"/>
                <c:pt idx="0">
                  <c:v>3.8456152108390429E-2</c:v>
                </c:pt>
                <c:pt idx="1">
                  <c:v>0.27460657913177078</c:v>
                </c:pt>
                <c:pt idx="2">
                  <c:v>0.33967416092700542</c:v>
                </c:pt>
                <c:pt idx="3">
                  <c:v>0.333624736978129</c:v>
                </c:pt>
                <c:pt idx="4">
                  <c:v>0.37114476704640759</c:v>
                </c:pt>
                <c:pt idx="5">
                  <c:v>0.35347558707763499</c:v>
                </c:pt>
                <c:pt idx="6">
                  <c:v>0.37422571503705238</c:v>
                </c:pt>
                <c:pt idx="7">
                  <c:v>0.36950963063081704</c:v>
                </c:pt>
                <c:pt idx="8">
                  <c:v>0.37198277926964207</c:v>
                </c:pt>
                <c:pt idx="9">
                  <c:v>0.36947958714703988</c:v>
                </c:pt>
                <c:pt idx="10">
                  <c:v>0.37173115083609354</c:v>
                </c:pt>
                <c:pt idx="11">
                  <c:v>0.37212401335412659</c:v>
                </c:pt>
                <c:pt idx="12">
                  <c:v>0.37169452376508638</c:v>
                </c:pt>
                <c:pt idx="13">
                  <c:v>0.37308019056174069</c:v>
                </c:pt>
                <c:pt idx="14">
                  <c:v>0.37713335011741628</c:v>
                </c:pt>
                <c:pt idx="15">
                  <c:v>0.36885731445617065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EA0-4550-9419-36501C816887}"/>
            </c:ext>
          </c:extLst>
        </c:ser>
        <c:ser>
          <c:idx val="30"/>
          <c:order val="29"/>
          <c:tx>
            <c:strRef>
              <c:f>accuracy!$B$31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accuracy!$C$31:$R$31</c:f>
              <c:numCache>
                <c:formatCode>0.00%</c:formatCode>
                <c:ptCount val="16"/>
                <c:pt idx="0">
                  <c:v>0.3299235072576211</c:v>
                </c:pt>
                <c:pt idx="1">
                  <c:v>0.24749262332866362</c:v>
                </c:pt>
                <c:pt idx="2">
                  <c:v>0.18518555907625794</c:v>
                </c:pt>
                <c:pt idx="3">
                  <c:v>0.18222927958460328</c:v>
                </c:pt>
                <c:pt idx="4">
                  <c:v>0.18315035537107183</c:v>
                </c:pt>
                <c:pt idx="5">
                  <c:v>0.17895881145409781</c:v>
                </c:pt>
                <c:pt idx="6">
                  <c:v>0.17681641840737031</c:v>
                </c:pt>
                <c:pt idx="7">
                  <c:v>0.17214328515525917</c:v>
                </c:pt>
                <c:pt idx="8">
                  <c:v>0.17416731102237426</c:v>
                </c:pt>
                <c:pt idx="9">
                  <c:v>0.18482500109278815</c:v>
                </c:pt>
                <c:pt idx="10">
                  <c:v>0.20142292743866874</c:v>
                </c:pt>
                <c:pt idx="11">
                  <c:v>0.21570514741839208</c:v>
                </c:pt>
                <c:pt idx="12">
                  <c:v>0.23329782874125587</c:v>
                </c:pt>
                <c:pt idx="13">
                  <c:v>0.25439890260832082</c:v>
                </c:pt>
                <c:pt idx="14">
                  <c:v>0.27402828380008432</c:v>
                </c:pt>
                <c:pt idx="15">
                  <c:v>0.27939038642759351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EA0-4550-9419-36501C816887}"/>
            </c:ext>
          </c:extLst>
        </c:ser>
        <c:ser>
          <c:idx val="31"/>
          <c:order val="30"/>
          <c:tx>
            <c:strRef>
              <c:f>accuracy!$B$32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accuracy!$C$32:$R$32</c:f>
              <c:numCache>
                <c:formatCode>0.00%</c:formatCode>
                <c:ptCount val="16"/>
                <c:pt idx="0">
                  <c:v>0.3299235072576211</c:v>
                </c:pt>
                <c:pt idx="1">
                  <c:v>0.247489776957452</c:v>
                </c:pt>
                <c:pt idx="2">
                  <c:v>0.18518555907625794</c:v>
                </c:pt>
                <c:pt idx="3">
                  <c:v>0.18222927958460328</c:v>
                </c:pt>
                <c:pt idx="4">
                  <c:v>0.18315035537107183</c:v>
                </c:pt>
                <c:pt idx="5">
                  <c:v>0.17895881145409781</c:v>
                </c:pt>
                <c:pt idx="6">
                  <c:v>0.17681117057865942</c:v>
                </c:pt>
                <c:pt idx="7">
                  <c:v>0.17213825598607793</c:v>
                </c:pt>
                <c:pt idx="8">
                  <c:v>0.17416731102237426</c:v>
                </c:pt>
                <c:pt idx="9">
                  <c:v>0.18482500109278815</c:v>
                </c:pt>
                <c:pt idx="10">
                  <c:v>0.20141664097719217</c:v>
                </c:pt>
                <c:pt idx="11">
                  <c:v>0.21570514741839208</c:v>
                </c:pt>
                <c:pt idx="12">
                  <c:v>0.2333062177335456</c:v>
                </c:pt>
                <c:pt idx="13">
                  <c:v>0.2544032757989132</c:v>
                </c:pt>
                <c:pt idx="14">
                  <c:v>0.27400593193705652</c:v>
                </c:pt>
                <c:pt idx="15">
                  <c:v>0.27938952755619628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EA0-4550-9419-36501C816887}"/>
            </c:ext>
          </c:extLst>
        </c:ser>
        <c:ser>
          <c:idx val="32"/>
          <c:order val="31"/>
          <c:tx>
            <c:strRef>
              <c:f>accuracy!$B$33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accuracy!$C$33:$R$33</c:f>
              <c:numCache>
                <c:formatCode>0.00%</c:formatCode>
                <c:ptCount val="16"/>
                <c:pt idx="0">
                  <c:v>0.3299235072576211</c:v>
                </c:pt>
                <c:pt idx="1">
                  <c:v>0.24754682063809841</c:v>
                </c:pt>
                <c:pt idx="2">
                  <c:v>0.18516329064860601</c:v>
                </c:pt>
                <c:pt idx="3">
                  <c:v>0.18193146977043106</c:v>
                </c:pt>
                <c:pt idx="4">
                  <c:v>0.18309180125889954</c:v>
                </c:pt>
                <c:pt idx="5">
                  <c:v>0.17893449923590449</c:v>
                </c:pt>
                <c:pt idx="6">
                  <c:v>0.17664210839623964</c:v>
                </c:pt>
                <c:pt idx="7">
                  <c:v>0.17182239288255635</c:v>
                </c:pt>
                <c:pt idx="8">
                  <c:v>0.17365016171329575</c:v>
                </c:pt>
                <c:pt idx="9">
                  <c:v>0.18296160146890023</c:v>
                </c:pt>
                <c:pt idx="10">
                  <c:v>0.19804506143023748</c:v>
                </c:pt>
                <c:pt idx="11">
                  <c:v>0.2097032593557476</c:v>
                </c:pt>
                <c:pt idx="12">
                  <c:v>0.22366019462551701</c:v>
                </c:pt>
                <c:pt idx="13">
                  <c:v>0.2422883653315262</c:v>
                </c:pt>
                <c:pt idx="14">
                  <c:v>0.2640609531305193</c:v>
                </c:pt>
                <c:pt idx="15">
                  <c:v>0.27064234332961168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EA0-4550-9419-36501C816887}"/>
            </c:ext>
          </c:extLst>
        </c:ser>
        <c:ser>
          <c:idx val="33"/>
          <c:order val="32"/>
          <c:tx>
            <c:strRef>
              <c:f>accuracy!$B$34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accuracy!$C$34:$R$34</c:f>
              <c:numCache>
                <c:formatCode>0.00%</c:formatCode>
                <c:ptCount val="16"/>
                <c:pt idx="0">
                  <c:v>0.3299235072576211</c:v>
                </c:pt>
                <c:pt idx="1">
                  <c:v>0.24742298282389735</c:v>
                </c:pt>
                <c:pt idx="2">
                  <c:v>0.1851658697097246</c:v>
                </c:pt>
                <c:pt idx="3">
                  <c:v>0.18191638226288731</c:v>
                </c:pt>
                <c:pt idx="4">
                  <c:v>0.18309180125889954</c:v>
                </c:pt>
                <c:pt idx="5">
                  <c:v>0.17893449923590449</c:v>
                </c:pt>
                <c:pt idx="6">
                  <c:v>0.17664735622495051</c:v>
                </c:pt>
                <c:pt idx="7">
                  <c:v>0.17182239288255635</c:v>
                </c:pt>
                <c:pt idx="8">
                  <c:v>0.17365590933521718</c:v>
                </c:pt>
                <c:pt idx="9">
                  <c:v>0.1829585065955579</c:v>
                </c:pt>
                <c:pt idx="10">
                  <c:v>0.19804019449232016</c:v>
                </c:pt>
                <c:pt idx="11">
                  <c:v>0.2097032593557476</c:v>
                </c:pt>
                <c:pt idx="12">
                  <c:v>0.22366301971549229</c:v>
                </c:pt>
                <c:pt idx="13">
                  <c:v>0.24228347586148882</c:v>
                </c:pt>
                <c:pt idx="14">
                  <c:v>0.26410121656467733</c:v>
                </c:pt>
                <c:pt idx="15">
                  <c:v>0.27064234332961168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EA0-4550-9419-36501C816887}"/>
            </c:ext>
          </c:extLst>
        </c:ser>
        <c:ser>
          <c:idx val="34"/>
          <c:order val="33"/>
          <c:tx>
            <c:strRef>
              <c:f>accuracy!$B$35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accuracy!$C$35:$R$35</c:f>
              <c:numCache>
                <c:formatCode>0.00%</c:formatCode>
                <c:ptCount val="16"/>
                <c:pt idx="0">
                  <c:v>0.3299235072576211</c:v>
                </c:pt>
                <c:pt idx="1">
                  <c:v>0.24747372911875751</c:v>
                </c:pt>
                <c:pt idx="2">
                  <c:v>0.1851658697097246</c:v>
                </c:pt>
                <c:pt idx="3">
                  <c:v>0.18191638226288731</c:v>
                </c:pt>
                <c:pt idx="4">
                  <c:v>0.18309180125889954</c:v>
                </c:pt>
                <c:pt idx="5">
                  <c:v>0.17893449923590449</c:v>
                </c:pt>
                <c:pt idx="6">
                  <c:v>0.17664735622495051</c:v>
                </c:pt>
                <c:pt idx="7">
                  <c:v>0.17182239288255635</c:v>
                </c:pt>
                <c:pt idx="8">
                  <c:v>0.17365590933521718</c:v>
                </c:pt>
                <c:pt idx="9">
                  <c:v>0.18295657229971898</c:v>
                </c:pt>
                <c:pt idx="10">
                  <c:v>0.19804019449232016</c:v>
                </c:pt>
                <c:pt idx="11">
                  <c:v>0.20968497146781576</c:v>
                </c:pt>
                <c:pt idx="12">
                  <c:v>0.22366129850627503</c:v>
                </c:pt>
                <c:pt idx="13">
                  <c:v>0.24227718940001228</c:v>
                </c:pt>
                <c:pt idx="14">
                  <c:v>0.26404533690710785</c:v>
                </c:pt>
                <c:pt idx="15">
                  <c:v>0.27064234332961168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EA0-4550-9419-36501C816887}"/>
            </c:ext>
          </c:extLst>
        </c:ser>
        <c:ser>
          <c:idx val="35"/>
          <c:order val="34"/>
          <c:tx>
            <c:strRef>
              <c:f>accuracy!$B$36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accuracy!$C$36:$R$36</c:f>
              <c:numCache>
                <c:formatCode>0.00%</c:formatCode>
                <c:ptCount val="16"/>
                <c:pt idx="0">
                  <c:v>0.15423101068390993</c:v>
                </c:pt>
                <c:pt idx="1">
                  <c:v>0.17280854956068864</c:v>
                </c:pt>
                <c:pt idx="2">
                  <c:v>0.26832788638642635</c:v>
                </c:pt>
                <c:pt idx="3">
                  <c:v>0.21168142822384142</c:v>
                </c:pt>
                <c:pt idx="4">
                  <c:v>0.1718597271461913</c:v>
                </c:pt>
                <c:pt idx="5">
                  <c:v>0.18000799103180601</c:v>
                </c:pt>
                <c:pt idx="6">
                  <c:v>0.18613237824312828</c:v>
                </c:pt>
                <c:pt idx="7">
                  <c:v>0.18995672046346232</c:v>
                </c:pt>
                <c:pt idx="8">
                  <c:v>0.18616564006954617</c:v>
                </c:pt>
                <c:pt idx="9">
                  <c:v>0.18749115102328484</c:v>
                </c:pt>
                <c:pt idx="10">
                  <c:v>0.18924349830157347</c:v>
                </c:pt>
                <c:pt idx="11">
                  <c:v>0.19292577926808951</c:v>
                </c:pt>
                <c:pt idx="12">
                  <c:v>0.19648146123669888</c:v>
                </c:pt>
                <c:pt idx="13">
                  <c:v>0.1907602676517606</c:v>
                </c:pt>
                <c:pt idx="14">
                  <c:v>0.19489990354043676</c:v>
                </c:pt>
                <c:pt idx="15">
                  <c:v>0.19811704211785736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EA0-4550-9419-36501C816887}"/>
            </c:ext>
          </c:extLst>
        </c:ser>
        <c:ser>
          <c:idx val="36"/>
          <c:order val="35"/>
          <c:tx>
            <c:strRef>
              <c:f>accuracy!$B$37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accuracy!$C$37:$R$37</c:f>
              <c:numCache>
                <c:formatCode>0.00%</c:formatCode>
                <c:ptCount val="16"/>
                <c:pt idx="0">
                  <c:v>9.5764552040556297E-2</c:v>
                </c:pt>
                <c:pt idx="1">
                  <c:v>0.15400422116215767</c:v>
                </c:pt>
                <c:pt idx="2">
                  <c:v>0.187285706312947</c:v>
                </c:pt>
                <c:pt idx="3">
                  <c:v>0.18552880494760088</c:v>
                </c:pt>
                <c:pt idx="4">
                  <c:v>0.18672912768937988</c:v>
                </c:pt>
                <c:pt idx="5">
                  <c:v>0.18768994004651179</c:v>
                </c:pt>
                <c:pt idx="6">
                  <c:v>0.18746854523520254</c:v>
                </c:pt>
                <c:pt idx="7">
                  <c:v>0.18569853125727043</c:v>
                </c:pt>
                <c:pt idx="8">
                  <c:v>0.18785232729942589</c:v>
                </c:pt>
                <c:pt idx="9">
                  <c:v>0.18430543860176404</c:v>
                </c:pt>
                <c:pt idx="10">
                  <c:v>0.18660940763125763</c:v>
                </c:pt>
                <c:pt idx="11">
                  <c:v>0.18548783037389996</c:v>
                </c:pt>
                <c:pt idx="12">
                  <c:v>0.18674425060738178</c:v>
                </c:pt>
                <c:pt idx="13">
                  <c:v>0.18752446927138933</c:v>
                </c:pt>
                <c:pt idx="14">
                  <c:v>0.18972916528163353</c:v>
                </c:pt>
                <c:pt idx="15">
                  <c:v>0.18571193058807428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EA0-4550-9419-36501C816887}"/>
            </c:ext>
          </c:extLst>
        </c:ser>
        <c:ser>
          <c:idx val="37"/>
          <c:order val="36"/>
          <c:tx>
            <c:strRef>
              <c:f>accuracy!$B$38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accuracy!$C$38:$R$38</c:f>
              <c:numCache>
                <c:formatCode>0.00%</c:formatCode>
                <c:ptCount val="16"/>
                <c:pt idx="0">
                  <c:v>0.32984047472636374</c:v>
                </c:pt>
                <c:pt idx="1">
                  <c:v>0.24556724536220295</c:v>
                </c:pt>
                <c:pt idx="2">
                  <c:v>0.17696095693840835</c:v>
                </c:pt>
                <c:pt idx="3">
                  <c:v>0.17285197078949738</c:v>
                </c:pt>
                <c:pt idx="4">
                  <c:v>0.17394755692408409</c:v>
                </c:pt>
                <c:pt idx="5">
                  <c:v>0.17250851363151148</c:v>
                </c:pt>
                <c:pt idx="6">
                  <c:v>0.17213783646047415</c:v>
                </c:pt>
                <c:pt idx="7">
                  <c:v>0.16793406937795413</c:v>
                </c:pt>
                <c:pt idx="8">
                  <c:v>0.17062379442856287</c:v>
                </c:pt>
                <c:pt idx="9">
                  <c:v>0.16731995459338206</c:v>
                </c:pt>
                <c:pt idx="10">
                  <c:v>0.16774694097256976</c:v>
                </c:pt>
                <c:pt idx="11">
                  <c:v>0.16786430266546237</c:v>
                </c:pt>
                <c:pt idx="12">
                  <c:v>0.16732428558699122</c:v>
                </c:pt>
                <c:pt idx="13">
                  <c:v>0.1682472573591117</c:v>
                </c:pt>
                <c:pt idx="14">
                  <c:v>0.17311119491700122</c:v>
                </c:pt>
                <c:pt idx="15">
                  <c:v>0.1758295642430972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EA0-4550-9419-36501C816887}"/>
            </c:ext>
          </c:extLst>
        </c:ser>
        <c:ser>
          <c:idx val="38"/>
          <c:order val="37"/>
          <c:tx>
            <c:strRef>
              <c:f>accuracy!$B$39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accuracy!$C$39:$R$39</c:f>
              <c:numCache>
                <c:formatCode>0.00%</c:formatCode>
                <c:ptCount val="16"/>
                <c:pt idx="0">
                  <c:v>0.32984047472636374</c:v>
                </c:pt>
                <c:pt idx="1">
                  <c:v>0.24556674161661335</c:v>
                </c:pt>
                <c:pt idx="2">
                  <c:v>0.17696095693840835</c:v>
                </c:pt>
                <c:pt idx="3">
                  <c:v>0.17285197078949738</c:v>
                </c:pt>
                <c:pt idx="4">
                  <c:v>0.17394755692408409</c:v>
                </c:pt>
                <c:pt idx="5">
                  <c:v>0.17250851363151148</c:v>
                </c:pt>
                <c:pt idx="6">
                  <c:v>0.17213783646047415</c:v>
                </c:pt>
                <c:pt idx="7">
                  <c:v>0.16793406937795413</c:v>
                </c:pt>
                <c:pt idx="8">
                  <c:v>0.17062379442856287</c:v>
                </c:pt>
                <c:pt idx="9">
                  <c:v>0.16731995459338206</c:v>
                </c:pt>
                <c:pt idx="10">
                  <c:v>0.16774694097256976</c:v>
                </c:pt>
                <c:pt idx="11">
                  <c:v>0.16786430266546237</c:v>
                </c:pt>
                <c:pt idx="12">
                  <c:v>0.16732428558699122</c:v>
                </c:pt>
                <c:pt idx="13">
                  <c:v>0.1682472573591117</c:v>
                </c:pt>
                <c:pt idx="14">
                  <c:v>0.17313634076290743</c:v>
                </c:pt>
                <c:pt idx="15">
                  <c:v>0.17581983036726256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EA0-4550-9419-36501C816887}"/>
            </c:ext>
          </c:extLst>
        </c:ser>
        <c:ser>
          <c:idx val="39"/>
          <c:order val="38"/>
          <c:tx>
            <c:strRef>
              <c:f>accuracy!$B$40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accuracy!$C$40:$R$40</c:f>
              <c:numCache>
                <c:formatCode>0.00%</c:formatCode>
                <c:ptCount val="16"/>
                <c:pt idx="0">
                  <c:v>5.1427204372578791E-2</c:v>
                </c:pt>
                <c:pt idx="1">
                  <c:v>8.3118823532822697E-2</c:v>
                </c:pt>
                <c:pt idx="2">
                  <c:v>8.3158652740042832E-2</c:v>
                </c:pt>
                <c:pt idx="3">
                  <c:v>8.2340599689529628E-2</c:v>
                </c:pt>
                <c:pt idx="4">
                  <c:v>8.3096303430671731E-2</c:v>
                </c:pt>
                <c:pt idx="5">
                  <c:v>8.2902649934637723E-2</c:v>
                </c:pt>
                <c:pt idx="6">
                  <c:v>8.3496975670666496E-2</c:v>
                </c:pt>
                <c:pt idx="7">
                  <c:v>8.2268308807543863E-2</c:v>
                </c:pt>
                <c:pt idx="8">
                  <c:v>8.3797175755236042E-2</c:v>
                </c:pt>
                <c:pt idx="9">
                  <c:v>8.2612328039153263E-2</c:v>
                </c:pt>
                <c:pt idx="10">
                  <c:v>8.3118078688706049E-2</c:v>
                </c:pt>
                <c:pt idx="11">
                  <c:v>8.3439289187973512E-2</c:v>
                </c:pt>
                <c:pt idx="12">
                  <c:v>8.3115515705605367E-2</c:v>
                </c:pt>
                <c:pt idx="13">
                  <c:v>8.3418135253754536E-2</c:v>
                </c:pt>
                <c:pt idx="14">
                  <c:v>8.4142825387397854E-2</c:v>
                </c:pt>
                <c:pt idx="15">
                  <c:v>8.2412930732906786E-2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EA0-4550-9419-36501C816887}"/>
            </c:ext>
          </c:extLst>
        </c:ser>
        <c:ser>
          <c:idx val="28"/>
          <c:order val="39"/>
          <c:tx>
            <c:strRef>
              <c:f>accuracy!$B$41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accuracy!$C$1:$R$1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accuracy!$C$41:$R$41</c:f>
              <c:numCache>
                <c:formatCode>0.00%</c:formatCode>
                <c:ptCount val="16"/>
                <c:pt idx="0">
                  <c:v>5.1517960732543867E-2</c:v>
                </c:pt>
                <c:pt idx="1">
                  <c:v>8.3118823532822697E-2</c:v>
                </c:pt>
                <c:pt idx="2">
                  <c:v>8.3158652740042832E-2</c:v>
                </c:pt>
                <c:pt idx="3">
                  <c:v>8.2340599689529628E-2</c:v>
                </c:pt>
                <c:pt idx="4">
                  <c:v>8.3096303430671731E-2</c:v>
                </c:pt>
                <c:pt idx="5">
                  <c:v>8.2902649934637723E-2</c:v>
                </c:pt>
                <c:pt idx="6">
                  <c:v>8.3496975670666496E-2</c:v>
                </c:pt>
                <c:pt idx="7">
                  <c:v>8.2268308807543863E-2</c:v>
                </c:pt>
                <c:pt idx="8">
                  <c:v>8.3797175755236042E-2</c:v>
                </c:pt>
                <c:pt idx="9">
                  <c:v>8.2612328039153263E-2</c:v>
                </c:pt>
                <c:pt idx="10">
                  <c:v>8.3118078688706049E-2</c:v>
                </c:pt>
                <c:pt idx="11">
                  <c:v>8.3439289187973512E-2</c:v>
                </c:pt>
                <c:pt idx="12">
                  <c:v>8.3115515705605367E-2</c:v>
                </c:pt>
                <c:pt idx="13">
                  <c:v>8.3418135253754536E-2</c:v>
                </c:pt>
                <c:pt idx="14">
                  <c:v>8.4142825387397854E-2</c:v>
                </c:pt>
                <c:pt idx="15">
                  <c:v>8.2412930732906786E-2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6-4766-9348-49887825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A</a:t>
            </a:r>
            <a:r>
              <a:rPr lang="nl-BE" baseline="0"/>
              <a:t>ccuracy</a:t>
            </a:r>
            <a:r>
              <a:rPr lang="nl-BE" sz="1400" b="0" i="0" u="none" strike="noStrike" baseline="0">
                <a:effectLst/>
              </a:rPr>
              <a:t> (EmergencyDepartment)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(3)'!$B$2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(3)'!$C$2:$R$2</c:f>
              <c:numCache>
                <c:formatCode>0.00%</c:formatCode>
                <c:ptCount val="16"/>
                <c:pt idx="0">
                  <c:v>0.39355242841203869</c:v>
                </c:pt>
                <c:pt idx="1">
                  <c:v>0.48922728822801353</c:v>
                </c:pt>
                <c:pt idx="2">
                  <c:v>0.54114258249858849</c:v>
                </c:pt>
                <c:pt idx="3">
                  <c:v>0.57748825672473225</c:v>
                </c:pt>
                <c:pt idx="4">
                  <c:v>0.5839475209367887</c:v>
                </c:pt>
                <c:pt idx="5">
                  <c:v>0.58877338065423523</c:v>
                </c:pt>
                <c:pt idx="6">
                  <c:v>0.59106338764434674</c:v>
                </c:pt>
                <c:pt idx="7">
                  <c:v>0.58972532323780846</c:v>
                </c:pt>
                <c:pt idx="8">
                  <c:v>0.59400708403852798</c:v>
                </c:pt>
                <c:pt idx="9">
                  <c:v>0.59574402290592965</c:v>
                </c:pt>
                <c:pt idx="10">
                  <c:v>0.59642824475615019</c:v>
                </c:pt>
                <c:pt idx="11">
                  <c:v>0.59973278084494208</c:v>
                </c:pt>
                <c:pt idx="12">
                  <c:v>0.5984147128755577</c:v>
                </c:pt>
                <c:pt idx="13">
                  <c:v>0.60036511469703757</c:v>
                </c:pt>
                <c:pt idx="14">
                  <c:v>0.60354397254024938</c:v>
                </c:pt>
                <c:pt idx="15">
                  <c:v>0.60266546959015876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4-40CE-9656-1C07A5AD09CA}"/>
            </c:ext>
          </c:extLst>
        </c:ser>
        <c:ser>
          <c:idx val="4"/>
          <c:order val="1"/>
          <c:tx>
            <c:strRef>
              <c:f>'accuracy (3)'!$B$6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(3)'!$C$6:$R$6</c:f>
              <c:numCache>
                <c:formatCode>0.00%</c:formatCode>
                <c:ptCount val="16"/>
                <c:pt idx="0">
                  <c:v>0.38781544287582387</c:v>
                </c:pt>
                <c:pt idx="1">
                  <c:v>0.48292646404723111</c:v>
                </c:pt>
                <c:pt idx="2">
                  <c:v>0.54512619400584372</c:v>
                </c:pt>
                <c:pt idx="3">
                  <c:v>0.55133160614841903</c:v>
                </c:pt>
                <c:pt idx="4">
                  <c:v>0.55451075394374016</c:v>
                </c:pt>
                <c:pt idx="5">
                  <c:v>0.5524634086163831</c:v>
                </c:pt>
                <c:pt idx="6">
                  <c:v>0.55327753439748706</c:v>
                </c:pt>
                <c:pt idx="7">
                  <c:v>0.55204349931757224</c:v>
                </c:pt>
                <c:pt idx="8">
                  <c:v>0.55469455393947897</c:v>
                </c:pt>
                <c:pt idx="9">
                  <c:v>0.55513270463334563</c:v>
                </c:pt>
                <c:pt idx="10">
                  <c:v>0.55418023074507239</c:v>
                </c:pt>
                <c:pt idx="11">
                  <c:v>0.55563537402785179</c:v>
                </c:pt>
                <c:pt idx="12">
                  <c:v>0.5548884043698481</c:v>
                </c:pt>
                <c:pt idx="13">
                  <c:v>0.55416219787593268</c:v>
                </c:pt>
                <c:pt idx="14">
                  <c:v>0.55542714473390864</c:v>
                </c:pt>
                <c:pt idx="15">
                  <c:v>0.55517828291741367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F4-40CE-9656-1C07A5AD09CA}"/>
            </c:ext>
          </c:extLst>
        </c:ser>
        <c:ser>
          <c:idx val="18"/>
          <c:order val="2"/>
          <c:tx>
            <c:strRef>
              <c:f>'accuracy (3)'!$B$20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(3)'!$C$20:$R$20</c:f>
              <c:numCache>
                <c:formatCode>0.00%</c:formatCode>
                <c:ptCount val="16"/>
                <c:pt idx="0">
                  <c:v>0.36528091791997919</c:v>
                </c:pt>
                <c:pt idx="1">
                  <c:v>0.38715748025792301</c:v>
                </c:pt>
                <c:pt idx="2">
                  <c:v>0.39166063791277062</c:v>
                </c:pt>
                <c:pt idx="3">
                  <c:v>0.43320066791027473</c:v>
                </c:pt>
                <c:pt idx="4">
                  <c:v>0.44270145026326624</c:v>
                </c:pt>
                <c:pt idx="5">
                  <c:v>0.4438348435495848</c:v>
                </c:pt>
                <c:pt idx="6">
                  <c:v>0.44941818228118197</c:v>
                </c:pt>
                <c:pt idx="7">
                  <c:v>0.45036929387694508</c:v>
                </c:pt>
                <c:pt idx="8">
                  <c:v>0.45203482688271579</c:v>
                </c:pt>
                <c:pt idx="9">
                  <c:v>0.45739766956291855</c:v>
                </c:pt>
                <c:pt idx="10">
                  <c:v>0.45621718030966213</c:v>
                </c:pt>
                <c:pt idx="11">
                  <c:v>0.45972311248449155</c:v>
                </c:pt>
                <c:pt idx="12">
                  <c:v>0.4590400409628197</c:v>
                </c:pt>
                <c:pt idx="13">
                  <c:v>0.46503550751177375</c:v>
                </c:pt>
                <c:pt idx="14">
                  <c:v>0.46748832441586369</c:v>
                </c:pt>
                <c:pt idx="15">
                  <c:v>0.46427068258997251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F4-40CE-9656-1C07A5AD09CA}"/>
            </c:ext>
          </c:extLst>
        </c:ser>
        <c:ser>
          <c:idx val="25"/>
          <c:order val="3"/>
          <c:tx>
            <c:strRef>
              <c:f>'accuracy (3)'!$B$27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(3)'!$C$27:$R$27</c:f>
              <c:numCache>
                <c:formatCode>0.00%</c:formatCode>
                <c:ptCount val="16"/>
                <c:pt idx="0">
                  <c:v>0.35732738325983143</c:v>
                </c:pt>
                <c:pt idx="1">
                  <c:v>0.3539023544384588</c:v>
                </c:pt>
                <c:pt idx="2">
                  <c:v>0.38300927096491461</c:v>
                </c:pt>
                <c:pt idx="3">
                  <c:v>0.39182725892976128</c:v>
                </c:pt>
                <c:pt idx="4">
                  <c:v>0.39345061089331829</c:v>
                </c:pt>
                <c:pt idx="5">
                  <c:v>0.39298300189089663</c:v>
                </c:pt>
                <c:pt idx="6">
                  <c:v>0.39209656577010987</c:v>
                </c:pt>
                <c:pt idx="7">
                  <c:v>0.39186097103322537</c:v>
                </c:pt>
                <c:pt idx="8">
                  <c:v>0.39217623059693774</c:v>
                </c:pt>
                <c:pt idx="9">
                  <c:v>0.39057106451942092</c:v>
                </c:pt>
                <c:pt idx="10">
                  <c:v>0.39168717717729895</c:v>
                </c:pt>
                <c:pt idx="11">
                  <c:v>0.39061291207775772</c:v>
                </c:pt>
                <c:pt idx="12">
                  <c:v>0.3935013187346354</c:v>
                </c:pt>
                <c:pt idx="13">
                  <c:v>0.3906984595134651</c:v>
                </c:pt>
                <c:pt idx="14">
                  <c:v>0.39862382473306973</c:v>
                </c:pt>
                <c:pt idx="15">
                  <c:v>0.39210821656210543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BF4-40CE-9656-1C07A5AD09CA}"/>
            </c:ext>
          </c:extLst>
        </c:ser>
        <c:ser>
          <c:idx val="39"/>
          <c:order val="4"/>
          <c:tx>
            <c:strRef>
              <c:f>'accuracy (3)'!$B$30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(3)'!$C$30:$R$30</c:f>
              <c:numCache>
                <c:formatCode>0.00%</c:formatCode>
                <c:ptCount val="16"/>
                <c:pt idx="0">
                  <c:v>3.8456152108390429E-2</c:v>
                </c:pt>
                <c:pt idx="1">
                  <c:v>0.27460657913177078</c:v>
                </c:pt>
                <c:pt idx="2">
                  <c:v>0.33967416092700542</c:v>
                </c:pt>
                <c:pt idx="3">
                  <c:v>0.333624736978129</c:v>
                </c:pt>
                <c:pt idx="4">
                  <c:v>0.37114476704640759</c:v>
                </c:pt>
                <c:pt idx="5">
                  <c:v>0.35347558707763499</c:v>
                </c:pt>
                <c:pt idx="6">
                  <c:v>0.37422571503705238</c:v>
                </c:pt>
                <c:pt idx="7">
                  <c:v>0.36950963063081704</c:v>
                </c:pt>
                <c:pt idx="8">
                  <c:v>0.37198277926964207</c:v>
                </c:pt>
                <c:pt idx="9">
                  <c:v>0.36947958714703988</c:v>
                </c:pt>
                <c:pt idx="10">
                  <c:v>0.37173115083609354</c:v>
                </c:pt>
                <c:pt idx="11">
                  <c:v>0.37212401335412659</c:v>
                </c:pt>
                <c:pt idx="12">
                  <c:v>0.37169452376508638</c:v>
                </c:pt>
                <c:pt idx="13">
                  <c:v>0.37308019056174069</c:v>
                </c:pt>
                <c:pt idx="14">
                  <c:v>0.37713335011741628</c:v>
                </c:pt>
                <c:pt idx="15">
                  <c:v>0.36885731445617065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BF4-40CE-9656-1C07A5AD09CA}"/>
            </c:ext>
          </c:extLst>
        </c:ser>
        <c:ser>
          <c:idx val="36"/>
          <c:order val="5"/>
          <c:tx>
            <c:strRef>
              <c:f>'accuracy (3)'!$B$37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'accuracy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'accuracy (3)'!$C$37:$R$37</c:f>
              <c:numCache>
                <c:formatCode>0.00%</c:formatCode>
                <c:ptCount val="16"/>
                <c:pt idx="0">
                  <c:v>9.5764552040556297E-2</c:v>
                </c:pt>
                <c:pt idx="1">
                  <c:v>0.15400422116215767</c:v>
                </c:pt>
                <c:pt idx="2">
                  <c:v>0.187285706312947</c:v>
                </c:pt>
                <c:pt idx="3">
                  <c:v>0.18552880494760088</c:v>
                </c:pt>
                <c:pt idx="4">
                  <c:v>0.18672912768937988</c:v>
                </c:pt>
                <c:pt idx="5">
                  <c:v>0.18768994004651179</c:v>
                </c:pt>
                <c:pt idx="6">
                  <c:v>0.18746854523520254</c:v>
                </c:pt>
                <c:pt idx="7">
                  <c:v>0.18569853125727043</c:v>
                </c:pt>
                <c:pt idx="8">
                  <c:v>0.18785232729942589</c:v>
                </c:pt>
                <c:pt idx="9">
                  <c:v>0.18430543860176404</c:v>
                </c:pt>
                <c:pt idx="10">
                  <c:v>0.18660940763125763</c:v>
                </c:pt>
                <c:pt idx="11">
                  <c:v>0.18548783037389996</c:v>
                </c:pt>
                <c:pt idx="12">
                  <c:v>0.18674425060738178</c:v>
                </c:pt>
                <c:pt idx="13">
                  <c:v>0.18752446927138933</c:v>
                </c:pt>
                <c:pt idx="14">
                  <c:v>0.18972916528163353</c:v>
                </c:pt>
                <c:pt idx="15">
                  <c:v>0.18571193058807428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BF4-40CE-9656-1C07A5AD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0.62000000000000011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brier!$B$2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brier!$C$2:$R$2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70A-9009-F22664DB0BB6}"/>
            </c:ext>
          </c:extLst>
        </c:ser>
        <c:ser>
          <c:idx val="1"/>
          <c:order val="1"/>
          <c:tx>
            <c:strRef>
              <c:f>brier!$B$3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brier!$C$3:$R$3</c:f>
              <c:numCache>
                <c:formatCode>0.0000</c:formatCode>
                <c:ptCount val="16"/>
                <c:pt idx="0">
                  <c:v>7.6362260721884231E-3</c:v>
                </c:pt>
                <c:pt idx="1">
                  <c:v>5.3672958266388132E-3</c:v>
                </c:pt>
                <c:pt idx="2">
                  <c:v>4.9528929970633325E-3</c:v>
                </c:pt>
                <c:pt idx="3">
                  <c:v>4.6958362812194896E-3</c:v>
                </c:pt>
                <c:pt idx="4">
                  <c:v>4.6038328524552708E-3</c:v>
                </c:pt>
                <c:pt idx="5">
                  <c:v>4.5486451118067197E-3</c:v>
                </c:pt>
                <c:pt idx="6">
                  <c:v>4.5151510657489291E-3</c:v>
                </c:pt>
                <c:pt idx="7">
                  <c:v>4.5217369316509926E-3</c:v>
                </c:pt>
                <c:pt idx="8">
                  <c:v>4.47897042427629E-3</c:v>
                </c:pt>
                <c:pt idx="9">
                  <c:v>4.4664206178161806E-3</c:v>
                </c:pt>
                <c:pt idx="10">
                  <c:v>4.4421610262141645E-3</c:v>
                </c:pt>
                <c:pt idx="11">
                  <c:v>4.4121466775641381E-3</c:v>
                </c:pt>
                <c:pt idx="12">
                  <c:v>4.4098398438420115E-3</c:v>
                </c:pt>
                <c:pt idx="13">
                  <c:v>4.3922580607711594E-3</c:v>
                </c:pt>
                <c:pt idx="14">
                  <c:v>4.3560698275540719E-3</c:v>
                </c:pt>
                <c:pt idx="15">
                  <c:v>4.3837435388446424E-3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5-470A-9009-F22664DB0BB6}"/>
            </c:ext>
          </c:extLst>
        </c:ser>
        <c:ser>
          <c:idx val="2"/>
          <c:order val="2"/>
          <c:tx>
            <c:strRef>
              <c:f>brier!$B$4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brier!$C$4:$R$4</c:f>
              <c:numCache>
                <c:formatCode>0.0000</c:formatCode>
                <c:ptCount val="16"/>
                <c:pt idx="0">
                  <c:v>1.0357821875798553E-2</c:v>
                </c:pt>
                <c:pt idx="1">
                  <c:v>6.0491513875938719E-3</c:v>
                </c:pt>
                <c:pt idx="2">
                  <c:v>5.6452524824772881E-3</c:v>
                </c:pt>
                <c:pt idx="3">
                  <c:v>5.1093483568247803E-3</c:v>
                </c:pt>
                <c:pt idx="4">
                  <c:v>4.9459719445306641E-3</c:v>
                </c:pt>
                <c:pt idx="5">
                  <c:v>4.8481668092701848E-3</c:v>
                </c:pt>
                <c:pt idx="6">
                  <c:v>4.7965905936664683E-3</c:v>
                </c:pt>
                <c:pt idx="7">
                  <c:v>4.8015778380829629E-3</c:v>
                </c:pt>
                <c:pt idx="8">
                  <c:v>4.7475037448591632E-3</c:v>
                </c:pt>
                <c:pt idx="9">
                  <c:v>4.7035212419576766E-3</c:v>
                </c:pt>
                <c:pt idx="10">
                  <c:v>4.6641731522660866E-3</c:v>
                </c:pt>
                <c:pt idx="11">
                  <c:v>4.6367889799277771E-3</c:v>
                </c:pt>
                <c:pt idx="12">
                  <c:v>4.6123629276451006E-3</c:v>
                </c:pt>
                <c:pt idx="13">
                  <c:v>4.5998560073204518E-3</c:v>
                </c:pt>
                <c:pt idx="14">
                  <c:v>4.5687099747600303E-3</c:v>
                </c:pt>
                <c:pt idx="15">
                  <c:v>4.5935917201389564E-3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5-470A-9009-F22664DB0BB6}"/>
            </c:ext>
          </c:extLst>
        </c:ser>
        <c:ser>
          <c:idx val="3"/>
          <c:order val="3"/>
          <c:tx>
            <c:strRef>
              <c:f>brier!$B$5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brier!$C$5:$R$5</c:f>
              <c:numCache>
                <c:formatCode>0.0000</c:formatCode>
                <c:ptCount val="16"/>
                <c:pt idx="0">
                  <c:v>1.0387041935344097E-2</c:v>
                </c:pt>
                <c:pt idx="1">
                  <c:v>5.981860497249086E-3</c:v>
                </c:pt>
                <c:pt idx="2">
                  <c:v>5.5379699140032258E-3</c:v>
                </c:pt>
                <c:pt idx="3">
                  <c:v>5.1062794315622686E-3</c:v>
                </c:pt>
                <c:pt idx="4">
                  <c:v>4.9833469638860418E-3</c:v>
                </c:pt>
                <c:pt idx="5">
                  <c:v>4.8947278318870052E-3</c:v>
                </c:pt>
                <c:pt idx="6">
                  <c:v>4.8520154362593545E-3</c:v>
                </c:pt>
                <c:pt idx="7">
                  <c:v>4.8595317279419943E-3</c:v>
                </c:pt>
                <c:pt idx="8">
                  <c:v>4.8184371042159493E-3</c:v>
                </c:pt>
                <c:pt idx="9">
                  <c:v>4.7712405720664805E-3</c:v>
                </c:pt>
                <c:pt idx="10">
                  <c:v>4.7335928706531754E-3</c:v>
                </c:pt>
                <c:pt idx="11">
                  <c:v>4.7035695507860889E-3</c:v>
                </c:pt>
                <c:pt idx="12">
                  <c:v>4.6864345049744847E-3</c:v>
                </c:pt>
                <c:pt idx="13">
                  <c:v>4.6727908344842452E-3</c:v>
                </c:pt>
                <c:pt idx="14">
                  <c:v>4.6405739066285772E-3</c:v>
                </c:pt>
                <c:pt idx="15">
                  <c:v>4.6718066871713126E-3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5-470A-9009-F22664DB0BB6}"/>
            </c:ext>
          </c:extLst>
        </c:ser>
        <c:ser>
          <c:idx val="4"/>
          <c:order val="4"/>
          <c:tx>
            <c:strRef>
              <c:f>brier!$B$6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brier!$C$6:$R$6</c:f>
              <c:numCache>
                <c:formatCode>0.0000</c:formatCode>
                <c:ptCount val="16"/>
                <c:pt idx="0">
                  <c:v>1.4215364607906811E-2</c:v>
                </c:pt>
                <c:pt idx="1">
                  <c:v>1.2186213919829689E-2</c:v>
                </c:pt>
                <c:pt idx="2">
                  <c:v>1.0559717696550917E-2</c:v>
                </c:pt>
                <c:pt idx="3">
                  <c:v>1.0027433073696447E-2</c:v>
                </c:pt>
                <c:pt idx="4">
                  <c:v>1.0664403019761997E-2</c:v>
                </c:pt>
                <c:pt idx="5">
                  <c:v>1.0922381723194641E-2</c:v>
                </c:pt>
                <c:pt idx="6">
                  <c:v>1.0971912626618946E-2</c:v>
                </c:pt>
                <c:pt idx="7">
                  <c:v>1.0805619374793298E-2</c:v>
                </c:pt>
                <c:pt idx="8">
                  <c:v>1.0664217430356204E-2</c:v>
                </c:pt>
                <c:pt idx="9">
                  <c:v>9.9030733596136913E-3</c:v>
                </c:pt>
                <c:pt idx="10">
                  <c:v>9.4521479029485538E-3</c:v>
                </c:pt>
                <c:pt idx="11">
                  <c:v>9.1811540395245264E-3</c:v>
                </c:pt>
                <c:pt idx="12">
                  <c:v>9.0111451414073562E-3</c:v>
                </c:pt>
                <c:pt idx="13">
                  <c:v>8.7933614012472901E-3</c:v>
                </c:pt>
                <c:pt idx="14">
                  <c:v>8.6422099098457644E-3</c:v>
                </c:pt>
                <c:pt idx="15">
                  <c:v>8.6262640329318879E-3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5-470A-9009-F22664DB0BB6}"/>
            </c:ext>
          </c:extLst>
        </c:ser>
        <c:ser>
          <c:idx val="5"/>
          <c:order val="5"/>
          <c:tx>
            <c:strRef>
              <c:f>brier!$B$7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brier!$C$7:$R$7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5-470A-9009-F22664DB0BB6}"/>
            </c:ext>
          </c:extLst>
        </c:ser>
        <c:ser>
          <c:idx val="6"/>
          <c:order val="6"/>
          <c:tx>
            <c:strRef>
              <c:f>brier!$B$8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brier!$C$8:$R$8</c:f>
              <c:numCache>
                <c:formatCode>0.0000</c:formatCode>
                <c:ptCount val="16"/>
                <c:pt idx="0">
                  <c:v>1.4231197535209983E-2</c:v>
                </c:pt>
                <c:pt idx="1">
                  <c:v>1.2475054589965031E-2</c:v>
                </c:pt>
                <c:pt idx="2">
                  <c:v>1.1447910039457335E-2</c:v>
                </c:pt>
                <c:pt idx="3">
                  <c:v>1.1020780857655326E-2</c:v>
                </c:pt>
                <c:pt idx="4">
                  <c:v>1.1548365016434305E-2</c:v>
                </c:pt>
                <c:pt idx="5">
                  <c:v>1.197509400983653E-2</c:v>
                </c:pt>
                <c:pt idx="6">
                  <c:v>1.2288173202831831E-2</c:v>
                </c:pt>
                <c:pt idx="7">
                  <c:v>1.2372357611563528E-2</c:v>
                </c:pt>
                <c:pt idx="8">
                  <c:v>1.2457183166962104E-2</c:v>
                </c:pt>
                <c:pt idx="9">
                  <c:v>1.2192671020286271E-2</c:v>
                </c:pt>
                <c:pt idx="10">
                  <c:v>1.1748896864001251E-2</c:v>
                </c:pt>
                <c:pt idx="11">
                  <c:v>1.1307089500216312E-2</c:v>
                </c:pt>
                <c:pt idx="12">
                  <c:v>1.0935568806309741E-2</c:v>
                </c:pt>
                <c:pt idx="13">
                  <c:v>1.0535589158362215E-2</c:v>
                </c:pt>
                <c:pt idx="14">
                  <c:v>1.0163926654077117E-2</c:v>
                </c:pt>
                <c:pt idx="15">
                  <c:v>1.002861739299845E-2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F5-470A-9009-F22664DB0BB6}"/>
            </c:ext>
          </c:extLst>
        </c:ser>
        <c:ser>
          <c:idx val="7"/>
          <c:order val="7"/>
          <c:tx>
            <c:strRef>
              <c:f>brier!$B$9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brier!$C$9:$R$9</c:f>
              <c:numCache>
                <c:formatCode>0.0000</c:formatCode>
                <c:ptCount val="16"/>
                <c:pt idx="0">
                  <c:v>1.4487020173210224E-2</c:v>
                </c:pt>
                <c:pt idx="1">
                  <c:v>7.9777803675977216E-3</c:v>
                </c:pt>
                <c:pt idx="2">
                  <c:v>7.2040413775910691E-3</c:v>
                </c:pt>
                <c:pt idx="3">
                  <c:v>7.0491486110329498E-3</c:v>
                </c:pt>
                <c:pt idx="4">
                  <c:v>6.8565086991281953E-3</c:v>
                </c:pt>
                <c:pt idx="5">
                  <c:v>6.7335377613383218E-3</c:v>
                </c:pt>
                <c:pt idx="6">
                  <c:v>6.5857435187890705E-3</c:v>
                </c:pt>
                <c:pt idx="7">
                  <c:v>6.5978794197724859E-3</c:v>
                </c:pt>
                <c:pt idx="8">
                  <c:v>6.4783558896095734E-3</c:v>
                </c:pt>
                <c:pt idx="9">
                  <c:v>6.3340765335058152E-3</c:v>
                </c:pt>
                <c:pt idx="10">
                  <c:v>6.2041016001091638E-3</c:v>
                </c:pt>
                <c:pt idx="11">
                  <c:v>6.1085973144223774E-3</c:v>
                </c:pt>
                <c:pt idx="12">
                  <c:v>6.116452054495812E-3</c:v>
                </c:pt>
                <c:pt idx="13">
                  <c:v>6.0127170342148747E-3</c:v>
                </c:pt>
                <c:pt idx="14">
                  <c:v>6.0061061743344754E-3</c:v>
                </c:pt>
                <c:pt idx="15">
                  <c:v>6.0167879593204261E-3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F5-470A-9009-F22664DB0BB6}"/>
            </c:ext>
          </c:extLst>
        </c:ser>
        <c:ser>
          <c:idx val="8"/>
          <c:order val="8"/>
          <c:tx>
            <c:strRef>
              <c:f>brier!$B$10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brier!$C$10:$R$10</c:f>
              <c:numCache>
                <c:formatCode>0.0000</c:formatCode>
                <c:ptCount val="16"/>
                <c:pt idx="0">
                  <c:v>1.1024157992573089E-2</c:v>
                </c:pt>
                <c:pt idx="1">
                  <c:v>6.4865397505266594E-3</c:v>
                </c:pt>
                <c:pt idx="2">
                  <c:v>6.1184314689502611E-3</c:v>
                </c:pt>
                <c:pt idx="3">
                  <c:v>5.9232820653073708E-3</c:v>
                </c:pt>
                <c:pt idx="4">
                  <c:v>5.843254856079695E-3</c:v>
                </c:pt>
                <c:pt idx="5">
                  <c:v>5.8013163639007385E-3</c:v>
                </c:pt>
                <c:pt idx="6">
                  <c:v>5.7862649131554108E-3</c:v>
                </c:pt>
                <c:pt idx="7">
                  <c:v>5.7790209590920906E-3</c:v>
                </c:pt>
                <c:pt idx="8">
                  <c:v>5.7492312194966227E-3</c:v>
                </c:pt>
                <c:pt idx="9">
                  <c:v>5.7330544236017609E-3</c:v>
                </c:pt>
                <c:pt idx="10">
                  <c:v>5.7324643859807478E-3</c:v>
                </c:pt>
                <c:pt idx="11">
                  <c:v>5.7128689418080346E-3</c:v>
                </c:pt>
                <c:pt idx="12">
                  <c:v>5.7151033861961263E-3</c:v>
                </c:pt>
                <c:pt idx="13">
                  <c:v>5.6769074813817653E-3</c:v>
                </c:pt>
                <c:pt idx="14">
                  <c:v>5.6566647376913607E-3</c:v>
                </c:pt>
                <c:pt idx="15">
                  <c:v>5.6664391664295851E-3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F5-470A-9009-F22664DB0BB6}"/>
            </c:ext>
          </c:extLst>
        </c:ser>
        <c:ser>
          <c:idx val="9"/>
          <c:order val="9"/>
          <c:tx>
            <c:strRef>
              <c:f>brier!$B$11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brier!$C$11:$R$11</c:f>
              <c:numCache>
                <c:formatCode>0.0000</c:formatCode>
                <c:ptCount val="16"/>
                <c:pt idx="0">
                  <c:v>1.4215364607906811E-2</c:v>
                </c:pt>
                <c:pt idx="1">
                  <c:v>1.219418170892821E-2</c:v>
                </c:pt>
                <c:pt idx="2">
                  <c:v>1.0576155244408181E-2</c:v>
                </c:pt>
                <c:pt idx="3">
                  <c:v>1.0032635516248004E-2</c:v>
                </c:pt>
                <c:pt idx="4">
                  <c:v>1.064251007729033E-2</c:v>
                </c:pt>
                <c:pt idx="5">
                  <c:v>1.0869971486806591E-2</c:v>
                </c:pt>
                <c:pt idx="6">
                  <c:v>1.0896007116165037E-2</c:v>
                </c:pt>
                <c:pt idx="7">
                  <c:v>1.0715395265861885E-2</c:v>
                </c:pt>
                <c:pt idx="8">
                  <c:v>1.0561191968725032E-2</c:v>
                </c:pt>
                <c:pt idx="9">
                  <c:v>9.778119419034283E-3</c:v>
                </c:pt>
                <c:pt idx="10">
                  <c:v>9.3274008151466459E-3</c:v>
                </c:pt>
                <c:pt idx="11">
                  <c:v>9.0632227973796841E-3</c:v>
                </c:pt>
                <c:pt idx="12">
                  <c:v>8.9023643423857407E-3</c:v>
                </c:pt>
                <c:pt idx="13">
                  <c:v>8.6952833151386997E-3</c:v>
                </c:pt>
                <c:pt idx="14">
                  <c:v>8.5555042096572432E-3</c:v>
                </c:pt>
                <c:pt idx="15">
                  <c:v>8.5507210575681211E-3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F5-470A-9009-F22664DB0BB6}"/>
            </c:ext>
          </c:extLst>
        </c:ser>
        <c:ser>
          <c:idx val="10"/>
          <c:order val="10"/>
          <c:tx>
            <c:strRef>
              <c:f>brier!$B$12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brier!$C$12:$R$12</c:f>
              <c:numCache>
                <c:formatCode>0.0000</c:formatCode>
                <c:ptCount val="16"/>
                <c:pt idx="0">
                  <c:v>1.4215364607906811E-2</c:v>
                </c:pt>
                <c:pt idx="1">
                  <c:v>1.219418170892821E-2</c:v>
                </c:pt>
                <c:pt idx="2">
                  <c:v>1.0576155244408181E-2</c:v>
                </c:pt>
                <c:pt idx="3">
                  <c:v>1.0032635381464972E-2</c:v>
                </c:pt>
                <c:pt idx="4">
                  <c:v>1.0642452171255526E-2</c:v>
                </c:pt>
                <c:pt idx="5">
                  <c:v>1.0869988260808667E-2</c:v>
                </c:pt>
                <c:pt idx="6">
                  <c:v>1.0895992653097326E-2</c:v>
                </c:pt>
                <c:pt idx="7">
                  <c:v>1.0715456569097389E-2</c:v>
                </c:pt>
                <c:pt idx="8">
                  <c:v>1.0561215205825109E-2</c:v>
                </c:pt>
                <c:pt idx="9">
                  <c:v>9.7781978377540092E-3</c:v>
                </c:pt>
                <c:pt idx="10">
                  <c:v>9.3273976723307183E-3</c:v>
                </c:pt>
                <c:pt idx="11">
                  <c:v>9.0632428362351688E-3</c:v>
                </c:pt>
                <c:pt idx="12">
                  <c:v>8.9023767783892229E-3</c:v>
                </c:pt>
                <c:pt idx="13">
                  <c:v>8.6952698978312124E-3</c:v>
                </c:pt>
                <c:pt idx="14">
                  <c:v>8.555502362663548E-3</c:v>
                </c:pt>
                <c:pt idx="15">
                  <c:v>8.550730960200802E-3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F5-470A-9009-F22664DB0BB6}"/>
            </c:ext>
          </c:extLst>
        </c:ser>
        <c:ser>
          <c:idx val="11"/>
          <c:order val="11"/>
          <c:tx>
            <c:strRef>
              <c:f>brier!$B$13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brier!$C$13:$R$13</c:f>
              <c:numCache>
                <c:formatCode>0.0000</c:formatCode>
                <c:ptCount val="16"/>
                <c:pt idx="0">
                  <c:v>1.4231197535209983E-2</c:v>
                </c:pt>
                <c:pt idx="1">
                  <c:v>1.2475054589965031E-2</c:v>
                </c:pt>
                <c:pt idx="2">
                  <c:v>1.1447910039457335E-2</c:v>
                </c:pt>
                <c:pt idx="3">
                  <c:v>1.1020779991587631E-2</c:v>
                </c:pt>
                <c:pt idx="4">
                  <c:v>1.1548215634836625E-2</c:v>
                </c:pt>
                <c:pt idx="5">
                  <c:v>1.1974820526236548E-2</c:v>
                </c:pt>
                <c:pt idx="6">
                  <c:v>1.2287945740008485E-2</c:v>
                </c:pt>
                <c:pt idx="7">
                  <c:v>1.2372176429434096E-2</c:v>
                </c:pt>
                <c:pt idx="8">
                  <c:v>1.2457325637112713E-2</c:v>
                </c:pt>
                <c:pt idx="9">
                  <c:v>1.2192861288908886E-2</c:v>
                </c:pt>
                <c:pt idx="10">
                  <c:v>1.1749165614716506E-2</c:v>
                </c:pt>
                <c:pt idx="11">
                  <c:v>1.1307140580116093E-2</c:v>
                </c:pt>
                <c:pt idx="12">
                  <c:v>1.0935622341069928E-2</c:v>
                </c:pt>
                <c:pt idx="13">
                  <c:v>1.0535699859466277E-2</c:v>
                </c:pt>
                <c:pt idx="14">
                  <c:v>1.0163766206654622E-2</c:v>
                </c:pt>
                <c:pt idx="15">
                  <c:v>1.0028646651202448E-2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F5-470A-9009-F22664DB0BB6}"/>
            </c:ext>
          </c:extLst>
        </c:ser>
        <c:ser>
          <c:idx val="12"/>
          <c:order val="12"/>
          <c:tx>
            <c:strRef>
              <c:f>brier!$B$14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brier!$C$14:$R$14</c:f>
              <c:numCache>
                <c:formatCode>0.0000</c:formatCode>
                <c:ptCount val="16"/>
                <c:pt idx="0">
                  <c:v>1.4215364607906811E-2</c:v>
                </c:pt>
                <c:pt idx="1">
                  <c:v>1.2186213910991622E-2</c:v>
                </c:pt>
                <c:pt idx="2">
                  <c:v>1.0559717695211576E-2</c:v>
                </c:pt>
                <c:pt idx="3">
                  <c:v>1.0027434463305399E-2</c:v>
                </c:pt>
                <c:pt idx="4">
                  <c:v>1.0664271906165385E-2</c:v>
                </c:pt>
                <c:pt idx="5">
                  <c:v>1.0922429479754647E-2</c:v>
                </c:pt>
                <c:pt idx="6">
                  <c:v>1.0971852905501584E-2</c:v>
                </c:pt>
                <c:pt idx="7">
                  <c:v>1.0805650908366059E-2</c:v>
                </c:pt>
                <c:pt idx="8">
                  <c:v>1.0664265789302791E-2</c:v>
                </c:pt>
                <c:pt idx="9">
                  <c:v>9.9030934449642147E-3</c:v>
                </c:pt>
                <c:pt idx="10">
                  <c:v>9.4521759375475918E-3</c:v>
                </c:pt>
                <c:pt idx="11">
                  <c:v>9.1810848702294501E-3</c:v>
                </c:pt>
                <c:pt idx="12">
                  <c:v>9.0110995551776346E-3</c:v>
                </c:pt>
                <c:pt idx="13">
                  <c:v>8.7933425163206277E-3</c:v>
                </c:pt>
                <c:pt idx="14">
                  <c:v>8.6420712325115598E-3</c:v>
                </c:pt>
                <c:pt idx="15">
                  <c:v>8.626281016229264E-3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F5-470A-9009-F22664DB0BB6}"/>
            </c:ext>
          </c:extLst>
        </c:ser>
        <c:ser>
          <c:idx val="13"/>
          <c:order val="13"/>
          <c:tx>
            <c:strRef>
              <c:f>brier!$B$15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brier!$C$15:$R$15</c:f>
              <c:numCache>
                <c:formatCode>0.0000</c:formatCode>
                <c:ptCount val="16"/>
                <c:pt idx="0">
                  <c:v>1.0672558930886897E-2</c:v>
                </c:pt>
                <c:pt idx="1">
                  <c:v>6.398756599595855E-3</c:v>
                </c:pt>
                <c:pt idx="2">
                  <c:v>5.9104485218094355E-3</c:v>
                </c:pt>
                <c:pt idx="3">
                  <c:v>5.6413677993783287E-3</c:v>
                </c:pt>
                <c:pt idx="4">
                  <c:v>5.401875800070067E-3</c:v>
                </c:pt>
                <c:pt idx="5">
                  <c:v>5.2527988715743452E-3</c:v>
                </c:pt>
                <c:pt idx="6">
                  <c:v>5.161071263515728E-3</c:v>
                </c:pt>
                <c:pt idx="7">
                  <c:v>5.1440421233146499E-3</c:v>
                </c:pt>
                <c:pt idx="8">
                  <c:v>5.0759837075654299E-3</c:v>
                </c:pt>
                <c:pt idx="9">
                  <c:v>5.0203097930804231E-3</c:v>
                </c:pt>
                <c:pt idx="10">
                  <c:v>4.9714455159019996E-3</c:v>
                </c:pt>
                <c:pt idx="11">
                  <c:v>4.9366873208407389E-3</c:v>
                </c:pt>
                <c:pt idx="12">
                  <c:v>4.8980955129184758E-3</c:v>
                </c:pt>
                <c:pt idx="13">
                  <c:v>4.8797004595840651E-3</c:v>
                </c:pt>
                <c:pt idx="14">
                  <c:v>4.8416349349610375E-3</c:v>
                </c:pt>
                <c:pt idx="15">
                  <c:v>4.8668630223863227E-3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F5-470A-9009-F22664DB0BB6}"/>
            </c:ext>
          </c:extLst>
        </c:ser>
        <c:ser>
          <c:idx val="14"/>
          <c:order val="14"/>
          <c:tx>
            <c:strRef>
              <c:f>brier!$B$16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brier!$C$16:$R$16</c:f>
              <c:numCache>
                <c:formatCode>0.0000</c:formatCode>
                <c:ptCount val="16"/>
                <c:pt idx="0">
                  <c:v>1.1531800899074556E-2</c:v>
                </c:pt>
                <c:pt idx="1">
                  <c:v>9.5493728795625673E-3</c:v>
                </c:pt>
                <c:pt idx="2">
                  <c:v>7.0535931993364592E-3</c:v>
                </c:pt>
                <c:pt idx="3">
                  <c:v>6.3560814871319619E-3</c:v>
                </c:pt>
                <c:pt idx="4">
                  <c:v>6.274940863109613E-3</c:v>
                </c:pt>
                <c:pt idx="5">
                  <c:v>6.2678435258885249E-3</c:v>
                </c:pt>
                <c:pt idx="6">
                  <c:v>6.2608912574508291E-3</c:v>
                </c:pt>
                <c:pt idx="7">
                  <c:v>6.2706002700904052E-3</c:v>
                </c:pt>
                <c:pt idx="8">
                  <c:v>6.2376744092051519E-3</c:v>
                </c:pt>
                <c:pt idx="9">
                  <c:v>6.2100712194425702E-3</c:v>
                </c:pt>
                <c:pt idx="10">
                  <c:v>6.1502773780424324E-3</c:v>
                </c:pt>
                <c:pt idx="11">
                  <c:v>6.1504574438895074E-3</c:v>
                </c:pt>
                <c:pt idx="12">
                  <c:v>6.133424778969063E-3</c:v>
                </c:pt>
                <c:pt idx="13">
                  <c:v>6.1124350166749291E-3</c:v>
                </c:pt>
                <c:pt idx="14">
                  <c:v>6.0925161990289358E-3</c:v>
                </c:pt>
                <c:pt idx="15">
                  <c:v>6.1587713350130281E-3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F5-470A-9009-F22664DB0BB6}"/>
            </c:ext>
          </c:extLst>
        </c:ser>
        <c:ser>
          <c:idx val="15"/>
          <c:order val="15"/>
          <c:tx>
            <c:strRef>
              <c:f>brier!$B$17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brier!$C$17:$R$17</c:f>
              <c:numCache>
                <c:formatCode>0.0000</c:formatCode>
                <c:ptCount val="16"/>
                <c:pt idx="0">
                  <c:v>1.4215364607906811E-2</c:v>
                </c:pt>
                <c:pt idx="1">
                  <c:v>1.2186213910991622E-2</c:v>
                </c:pt>
                <c:pt idx="2">
                  <c:v>1.0559717695211576E-2</c:v>
                </c:pt>
                <c:pt idx="3">
                  <c:v>1.0027433647713141E-2</c:v>
                </c:pt>
                <c:pt idx="4">
                  <c:v>1.0664277350962544E-2</c:v>
                </c:pt>
                <c:pt idx="5">
                  <c:v>1.092243284287925E-2</c:v>
                </c:pt>
                <c:pt idx="6">
                  <c:v>1.0971978570650423E-2</c:v>
                </c:pt>
                <c:pt idx="7">
                  <c:v>1.0805529610442009E-2</c:v>
                </c:pt>
                <c:pt idx="8">
                  <c:v>1.0664277236438945E-2</c:v>
                </c:pt>
                <c:pt idx="9">
                  <c:v>9.903045011881096E-3</c:v>
                </c:pt>
                <c:pt idx="10">
                  <c:v>9.4521405200885776E-3</c:v>
                </c:pt>
                <c:pt idx="11">
                  <c:v>9.1811060247821638E-3</c:v>
                </c:pt>
                <c:pt idx="12">
                  <c:v>9.0111129372901031E-3</c:v>
                </c:pt>
                <c:pt idx="13">
                  <c:v>8.7933651957334338E-3</c:v>
                </c:pt>
                <c:pt idx="14">
                  <c:v>8.6421603276311456E-3</c:v>
                </c:pt>
                <c:pt idx="15">
                  <c:v>8.6263069612837074E-3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F5-470A-9009-F22664DB0BB6}"/>
            </c:ext>
          </c:extLst>
        </c:ser>
        <c:ser>
          <c:idx val="16"/>
          <c:order val="16"/>
          <c:tx>
            <c:strRef>
              <c:f>brier!$B$18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brier!$C$18:$R$18</c:f>
              <c:numCache>
                <c:formatCode>0.0000</c:formatCode>
                <c:ptCount val="16"/>
                <c:pt idx="0">
                  <c:v>1.1531800899074556E-2</c:v>
                </c:pt>
                <c:pt idx="1">
                  <c:v>9.5493728795625673E-3</c:v>
                </c:pt>
                <c:pt idx="2">
                  <c:v>7.0535931993364592E-3</c:v>
                </c:pt>
                <c:pt idx="3">
                  <c:v>6.3560756439208239E-3</c:v>
                </c:pt>
                <c:pt idx="4">
                  <c:v>6.2749127292140413E-3</c:v>
                </c:pt>
                <c:pt idx="5">
                  <c:v>6.2678066403465916E-3</c:v>
                </c:pt>
                <c:pt idx="6">
                  <c:v>6.2607150707314927E-3</c:v>
                </c:pt>
                <c:pt idx="7">
                  <c:v>6.2705078673889244E-3</c:v>
                </c:pt>
                <c:pt idx="8">
                  <c:v>6.237608641627675E-3</c:v>
                </c:pt>
                <c:pt idx="9">
                  <c:v>6.2100585331933012E-3</c:v>
                </c:pt>
                <c:pt idx="10">
                  <c:v>6.1502281442751315E-3</c:v>
                </c:pt>
                <c:pt idx="11">
                  <c:v>6.15048582694111E-3</c:v>
                </c:pt>
                <c:pt idx="12">
                  <c:v>6.1334130388891253E-3</c:v>
                </c:pt>
                <c:pt idx="13">
                  <c:v>6.1124214402789199E-3</c:v>
                </c:pt>
                <c:pt idx="14">
                  <c:v>6.0925233875188467E-3</c:v>
                </c:pt>
                <c:pt idx="15">
                  <c:v>6.1587439099334345E-3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F5-470A-9009-F22664DB0BB6}"/>
            </c:ext>
          </c:extLst>
        </c:ser>
        <c:ser>
          <c:idx val="17"/>
          <c:order val="17"/>
          <c:tx>
            <c:strRef>
              <c:f>brier!$B$19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brier!$C$19:$R$19</c:f>
              <c:numCache>
                <c:formatCode>0.0000</c:formatCode>
                <c:ptCount val="16"/>
                <c:pt idx="0">
                  <c:v>1.0942722545031449E-2</c:v>
                </c:pt>
                <c:pt idx="1">
                  <c:v>6.3453034663677795E-3</c:v>
                </c:pt>
                <c:pt idx="2">
                  <c:v>6.0038763575197326E-3</c:v>
                </c:pt>
                <c:pt idx="3">
                  <c:v>5.7499215306568039E-3</c:v>
                </c:pt>
                <c:pt idx="4">
                  <c:v>5.6771359151904718E-3</c:v>
                </c:pt>
                <c:pt idx="5">
                  <c:v>5.6538582054173449E-3</c:v>
                </c:pt>
                <c:pt idx="6">
                  <c:v>5.6286172535626655E-3</c:v>
                </c:pt>
                <c:pt idx="7">
                  <c:v>5.6221478592235934E-3</c:v>
                </c:pt>
                <c:pt idx="8">
                  <c:v>5.6132625174402902E-3</c:v>
                </c:pt>
                <c:pt idx="9">
                  <c:v>5.5894963832311068E-3</c:v>
                </c:pt>
                <c:pt idx="10">
                  <c:v>5.5829913668433264E-3</c:v>
                </c:pt>
                <c:pt idx="11">
                  <c:v>5.5597955853849343E-3</c:v>
                </c:pt>
                <c:pt idx="12">
                  <c:v>5.5649376264203547E-3</c:v>
                </c:pt>
                <c:pt idx="13">
                  <c:v>5.5259358132666364E-3</c:v>
                </c:pt>
                <c:pt idx="14">
                  <c:v>5.511309046697035E-3</c:v>
                </c:pt>
                <c:pt idx="15">
                  <c:v>5.5149595826922207E-3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F5-470A-9009-F22664DB0BB6}"/>
            </c:ext>
          </c:extLst>
        </c:ser>
        <c:ser>
          <c:idx val="18"/>
          <c:order val="18"/>
          <c:tx>
            <c:strRef>
              <c:f>brier!$B$20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brier!$C$20:$R$20</c:f>
              <c:numCache>
                <c:formatCode>0.0000</c:formatCode>
                <c:ptCount val="16"/>
                <c:pt idx="0">
                  <c:v>1.0669895944497663E-2</c:v>
                </c:pt>
                <c:pt idx="1">
                  <c:v>6.4304735245640735E-3</c:v>
                </c:pt>
                <c:pt idx="2">
                  <c:v>5.9331774688956198E-3</c:v>
                </c:pt>
                <c:pt idx="3">
                  <c:v>5.6286153193157978E-3</c:v>
                </c:pt>
                <c:pt idx="4">
                  <c:v>5.3985637153391051E-3</c:v>
                </c:pt>
                <c:pt idx="5">
                  <c:v>5.2326602644591708E-3</c:v>
                </c:pt>
                <c:pt idx="6">
                  <c:v>5.1423178279673323E-3</c:v>
                </c:pt>
                <c:pt idx="7">
                  <c:v>5.1203937141072638E-3</c:v>
                </c:pt>
                <c:pt idx="8">
                  <c:v>5.0562322039313847E-3</c:v>
                </c:pt>
                <c:pt idx="9">
                  <c:v>4.9955317310623661E-3</c:v>
                </c:pt>
                <c:pt idx="10">
                  <c:v>4.9417471498169295E-3</c:v>
                </c:pt>
                <c:pt idx="11">
                  <c:v>4.9065782904135586E-3</c:v>
                </c:pt>
                <c:pt idx="12">
                  <c:v>4.8740423218600129E-3</c:v>
                </c:pt>
                <c:pt idx="13">
                  <c:v>4.8534308373382323E-3</c:v>
                </c:pt>
                <c:pt idx="14">
                  <c:v>4.8150484121496995E-3</c:v>
                </c:pt>
                <c:pt idx="15">
                  <c:v>4.8408262122417974E-3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F5-470A-9009-F22664DB0BB6}"/>
            </c:ext>
          </c:extLst>
        </c:ser>
        <c:ser>
          <c:idx val="19"/>
          <c:order val="19"/>
          <c:tx>
            <c:strRef>
              <c:f>brier!$B$21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brier!$C$21:$R$21</c:f>
              <c:numCache>
                <c:formatCode>0.0000</c:formatCode>
                <c:ptCount val="16"/>
                <c:pt idx="0">
                  <c:v>1.1600019568432037E-2</c:v>
                </c:pt>
                <c:pt idx="1">
                  <c:v>6.5456890221406421E-3</c:v>
                </c:pt>
                <c:pt idx="2">
                  <c:v>6.0987324391793456E-3</c:v>
                </c:pt>
                <c:pt idx="3">
                  <c:v>5.7911254125256129E-3</c:v>
                </c:pt>
                <c:pt idx="4">
                  <c:v>5.7054487847832793E-3</c:v>
                </c:pt>
                <c:pt idx="5">
                  <c:v>5.7127120071523794E-3</c:v>
                </c:pt>
                <c:pt idx="6">
                  <c:v>5.6709022643202335E-3</c:v>
                </c:pt>
                <c:pt idx="7">
                  <c:v>5.6748239996657164E-3</c:v>
                </c:pt>
                <c:pt idx="8">
                  <c:v>5.6584436881608703E-3</c:v>
                </c:pt>
                <c:pt idx="9">
                  <c:v>5.6355602427818341E-3</c:v>
                </c:pt>
                <c:pt idx="10">
                  <c:v>5.6136969322648413E-3</c:v>
                </c:pt>
                <c:pt idx="11">
                  <c:v>5.6055069665125858E-3</c:v>
                </c:pt>
                <c:pt idx="12">
                  <c:v>5.6003960197388274E-3</c:v>
                </c:pt>
                <c:pt idx="13">
                  <c:v>5.5756550603753155E-3</c:v>
                </c:pt>
                <c:pt idx="14">
                  <c:v>5.5576948730315925E-3</c:v>
                </c:pt>
                <c:pt idx="15">
                  <c:v>5.5833204083302907E-3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F5-470A-9009-F22664DB0BB6}"/>
            </c:ext>
          </c:extLst>
        </c:ser>
        <c:ser>
          <c:idx val="20"/>
          <c:order val="20"/>
          <c:tx>
            <c:strRef>
              <c:f>brier!$B$22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brier!$C$22:$R$22</c:f>
              <c:numCache>
                <c:formatCode>0.0000</c:formatCode>
                <c:ptCount val="16"/>
                <c:pt idx="0">
                  <c:v>1.1024157992573089E-2</c:v>
                </c:pt>
                <c:pt idx="1">
                  <c:v>6.4926525219512563E-3</c:v>
                </c:pt>
                <c:pt idx="2">
                  <c:v>6.1027250755284071E-3</c:v>
                </c:pt>
                <c:pt idx="3">
                  <c:v>5.9145579699303261E-3</c:v>
                </c:pt>
                <c:pt idx="4">
                  <c:v>5.8369217291549423E-3</c:v>
                </c:pt>
                <c:pt idx="5">
                  <c:v>5.7964525189534762E-3</c:v>
                </c:pt>
                <c:pt idx="6">
                  <c:v>5.7825022605959833E-3</c:v>
                </c:pt>
                <c:pt idx="7">
                  <c:v>5.7755589222619188E-3</c:v>
                </c:pt>
                <c:pt idx="8">
                  <c:v>5.7458482793971101E-3</c:v>
                </c:pt>
                <c:pt idx="9">
                  <c:v>5.7300471930341497E-3</c:v>
                </c:pt>
                <c:pt idx="10">
                  <c:v>5.7295980964171267E-3</c:v>
                </c:pt>
                <c:pt idx="11">
                  <c:v>5.7102256873026854E-3</c:v>
                </c:pt>
                <c:pt idx="12">
                  <c:v>5.7123739514175981E-3</c:v>
                </c:pt>
                <c:pt idx="13">
                  <c:v>5.674536903184345E-3</c:v>
                </c:pt>
                <c:pt idx="14">
                  <c:v>5.653904122200658E-3</c:v>
                </c:pt>
                <c:pt idx="15">
                  <c:v>5.6637289676816707E-3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F5-470A-9009-F22664DB0BB6}"/>
            </c:ext>
          </c:extLst>
        </c:ser>
        <c:ser>
          <c:idx val="21"/>
          <c:order val="21"/>
          <c:tx>
            <c:strRef>
              <c:f>brier!$B$23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brier!$C$23:$R$23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F5-470A-9009-F22664DB0BB6}"/>
            </c:ext>
          </c:extLst>
        </c:ser>
        <c:ser>
          <c:idx val="22"/>
          <c:order val="22"/>
          <c:tx>
            <c:strRef>
              <c:f>brier!$B$24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brier!$C$24:$R$24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F5-470A-9009-F22664DB0BB6}"/>
            </c:ext>
          </c:extLst>
        </c:ser>
        <c:ser>
          <c:idx val="23"/>
          <c:order val="23"/>
          <c:tx>
            <c:strRef>
              <c:f>brier!$B$25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brier!$C$25:$R$25</c:f>
              <c:numCache>
                <c:formatCode>0.0000</c:formatCode>
                <c:ptCount val="16"/>
                <c:pt idx="0">
                  <c:v>1.1176041443615352E-2</c:v>
                </c:pt>
                <c:pt idx="1">
                  <c:v>6.527389958829702E-3</c:v>
                </c:pt>
                <c:pt idx="2">
                  <c:v>6.1580159313801511E-3</c:v>
                </c:pt>
                <c:pt idx="3">
                  <c:v>5.9938893540470994E-3</c:v>
                </c:pt>
                <c:pt idx="4">
                  <c:v>5.9091714740294576E-3</c:v>
                </c:pt>
                <c:pt idx="5">
                  <c:v>5.8526199770747925E-3</c:v>
                </c:pt>
                <c:pt idx="6">
                  <c:v>5.8351784049930243E-3</c:v>
                </c:pt>
                <c:pt idx="7">
                  <c:v>5.8275472438473518E-3</c:v>
                </c:pt>
                <c:pt idx="8">
                  <c:v>5.7925199985711991E-3</c:v>
                </c:pt>
                <c:pt idx="9">
                  <c:v>5.7691680720435377E-3</c:v>
                </c:pt>
                <c:pt idx="10">
                  <c:v>5.7686341610980454E-3</c:v>
                </c:pt>
                <c:pt idx="11">
                  <c:v>5.7466939084814825E-3</c:v>
                </c:pt>
                <c:pt idx="12">
                  <c:v>5.7442758917592464E-3</c:v>
                </c:pt>
                <c:pt idx="13">
                  <c:v>5.7081483576331138E-3</c:v>
                </c:pt>
                <c:pt idx="14">
                  <c:v>5.684309681984097E-3</c:v>
                </c:pt>
                <c:pt idx="15">
                  <c:v>5.6947130652239396E-3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F5-470A-9009-F22664DB0BB6}"/>
            </c:ext>
          </c:extLst>
        </c:ser>
        <c:ser>
          <c:idx val="24"/>
          <c:order val="24"/>
          <c:tx>
            <c:strRef>
              <c:f>brier!$B$26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brier!$C$26:$R$26</c:f>
              <c:numCache>
                <c:formatCode>0.0000</c:formatCode>
                <c:ptCount val="16"/>
                <c:pt idx="0">
                  <c:v>1.1024157992573089E-2</c:v>
                </c:pt>
                <c:pt idx="1">
                  <c:v>6.4865397528199682E-3</c:v>
                </c:pt>
                <c:pt idx="2">
                  <c:v>6.1184314734848535E-3</c:v>
                </c:pt>
                <c:pt idx="3">
                  <c:v>5.9233419586037558E-3</c:v>
                </c:pt>
                <c:pt idx="4">
                  <c:v>5.8432248050552986E-3</c:v>
                </c:pt>
                <c:pt idx="5">
                  <c:v>5.8013346775615858E-3</c:v>
                </c:pt>
                <c:pt idx="6">
                  <c:v>5.7862696152347825E-3</c:v>
                </c:pt>
                <c:pt idx="7">
                  <c:v>5.7790159819483935E-3</c:v>
                </c:pt>
                <c:pt idx="8">
                  <c:v>5.7492598690972547E-3</c:v>
                </c:pt>
                <c:pt idx="9">
                  <c:v>5.7330961298439915E-3</c:v>
                </c:pt>
                <c:pt idx="10">
                  <c:v>5.7324529811387239E-3</c:v>
                </c:pt>
                <c:pt idx="11">
                  <c:v>5.7129023853218245E-3</c:v>
                </c:pt>
                <c:pt idx="12">
                  <c:v>5.7151083877021508E-3</c:v>
                </c:pt>
                <c:pt idx="13">
                  <c:v>5.6769169109360806E-3</c:v>
                </c:pt>
                <c:pt idx="14">
                  <c:v>5.6566407878021439E-3</c:v>
                </c:pt>
                <c:pt idx="15">
                  <c:v>5.6664376632578981E-3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0F5-470A-9009-F22664DB0BB6}"/>
            </c:ext>
          </c:extLst>
        </c:ser>
        <c:ser>
          <c:idx val="25"/>
          <c:order val="25"/>
          <c:tx>
            <c:strRef>
              <c:f>brier!$B$27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brier!$C$27:$R$27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0F5-470A-9009-F22664DB0BB6}"/>
            </c:ext>
          </c:extLst>
        </c:ser>
        <c:ser>
          <c:idx val="26"/>
          <c:order val="26"/>
          <c:tx>
            <c:strRef>
              <c:f>brier!$B$28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brier!$C$28:$R$28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0F5-470A-9009-F22664DB0BB6}"/>
            </c:ext>
          </c:extLst>
        </c:ser>
        <c:ser>
          <c:idx val="27"/>
          <c:order val="27"/>
          <c:tx>
            <c:strRef>
              <c:f>brier!$B$29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brier!$C$29:$R$29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0F5-470A-9009-F22664DB0BB6}"/>
            </c:ext>
          </c:extLst>
        </c:ser>
        <c:ser>
          <c:idx val="28"/>
          <c:order val="28"/>
          <c:tx>
            <c:strRef>
              <c:f>brier!$B$30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brier!$C$30:$R$30</c:f>
              <c:numCache>
                <c:formatCode>0.0000</c:formatCode>
                <c:ptCount val="16"/>
                <c:pt idx="0">
                  <c:v>1.0638676382286699E-2</c:v>
                </c:pt>
                <c:pt idx="1">
                  <c:v>6.0915778387840361E-3</c:v>
                </c:pt>
                <c:pt idx="2">
                  <c:v>5.6070078934047094E-3</c:v>
                </c:pt>
                <c:pt idx="3">
                  <c:v>5.1901293352092943E-3</c:v>
                </c:pt>
                <c:pt idx="4">
                  <c:v>5.0536540520691401E-3</c:v>
                </c:pt>
                <c:pt idx="5">
                  <c:v>4.9852430665889864E-3</c:v>
                </c:pt>
                <c:pt idx="6">
                  <c:v>4.9462625190761457E-3</c:v>
                </c:pt>
                <c:pt idx="7">
                  <c:v>4.9653391886030542E-3</c:v>
                </c:pt>
                <c:pt idx="8">
                  <c:v>4.9222065720725492E-3</c:v>
                </c:pt>
                <c:pt idx="9">
                  <c:v>4.8859944084975911E-3</c:v>
                </c:pt>
                <c:pt idx="10">
                  <c:v>4.8695765710111407E-3</c:v>
                </c:pt>
                <c:pt idx="11">
                  <c:v>4.8358675185356109E-3</c:v>
                </c:pt>
                <c:pt idx="12">
                  <c:v>4.8202438177581252E-3</c:v>
                </c:pt>
                <c:pt idx="13">
                  <c:v>4.8065842055886121E-3</c:v>
                </c:pt>
                <c:pt idx="14">
                  <c:v>4.7761802104976389E-3</c:v>
                </c:pt>
                <c:pt idx="15">
                  <c:v>4.8153440763571385E-3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F5-470A-9009-F22664DB0BB6}"/>
            </c:ext>
          </c:extLst>
        </c:ser>
        <c:ser>
          <c:idx val="29"/>
          <c:order val="29"/>
          <c:tx>
            <c:strRef>
              <c:f>brier!$B$31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brier!$C$31:$R$31</c:f>
              <c:numCache>
                <c:formatCode>0.0000</c:formatCode>
                <c:ptCount val="16"/>
                <c:pt idx="0">
                  <c:v>1.0698883364377564E-2</c:v>
                </c:pt>
                <c:pt idx="1">
                  <c:v>2.2866000606451969E-2</c:v>
                </c:pt>
                <c:pt idx="2">
                  <c:v>3.8701521103896346E-2</c:v>
                </c:pt>
                <c:pt idx="3">
                  <c:v>3.2299766970953304E-2</c:v>
                </c:pt>
                <c:pt idx="4">
                  <c:v>3.0595503793216561E-2</c:v>
                </c:pt>
                <c:pt idx="5">
                  <c:v>2.9262170842255915E-2</c:v>
                </c:pt>
                <c:pt idx="6">
                  <c:v>2.8675264981220694E-2</c:v>
                </c:pt>
                <c:pt idx="7">
                  <c:v>2.8090393519151345E-2</c:v>
                </c:pt>
                <c:pt idx="8">
                  <c:v>2.7744757247379487E-2</c:v>
                </c:pt>
                <c:pt idx="9">
                  <c:v>2.7442229554449072E-2</c:v>
                </c:pt>
                <c:pt idx="10">
                  <c:v>2.6734622359680743E-2</c:v>
                </c:pt>
                <c:pt idx="11">
                  <c:v>2.6813552377173595E-2</c:v>
                </c:pt>
                <c:pt idx="12">
                  <c:v>2.6518570365872192E-2</c:v>
                </c:pt>
                <c:pt idx="13">
                  <c:v>2.6607763348658615E-2</c:v>
                </c:pt>
                <c:pt idx="14">
                  <c:v>2.6490082168622687E-2</c:v>
                </c:pt>
                <c:pt idx="15">
                  <c:v>2.6186628425526586E-2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0F5-470A-9009-F22664DB0BB6}"/>
            </c:ext>
          </c:extLst>
        </c:ser>
        <c:ser>
          <c:idx val="30"/>
          <c:order val="30"/>
          <c:tx>
            <c:strRef>
              <c:f>brier!$B$32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brier!$C$32:$R$32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0F5-470A-9009-F22664DB0BB6}"/>
            </c:ext>
          </c:extLst>
        </c:ser>
        <c:ser>
          <c:idx val="31"/>
          <c:order val="31"/>
          <c:tx>
            <c:strRef>
              <c:f>brier!$B$33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brier!$C$33:$R$33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0F5-470A-9009-F22664DB0BB6}"/>
            </c:ext>
          </c:extLst>
        </c:ser>
        <c:ser>
          <c:idx val="32"/>
          <c:order val="32"/>
          <c:tx>
            <c:strRef>
              <c:f>brier!$B$34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brier!$C$34:$R$34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0F5-470A-9009-F22664DB0BB6}"/>
            </c:ext>
          </c:extLst>
        </c:ser>
        <c:ser>
          <c:idx val="33"/>
          <c:order val="33"/>
          <c:tx>
            <c:strRef>
              <c:f>brier!$B$35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brier!$C$35:$R$35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0F5-470A-9009-F22664DB0BB6}"/>
            </c:ext>
          </c:extLst>
        </c:ser>
        <c:ser>
          <c:idx val="34"/>
          <c:order val="34"/>
          <c:tx>
            <c:strRef>
              <c:f>brier!$B$36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brier!$C$36:$R$36</c:f>
              <c:numCache>
                <c:formatCode>0.0000</c:formatCode>
                <c:ptCount val="16"/>
                <c:pt idx="0">
                  <c:v>8.4592668471614695E-3</c:v>
                </c:pt>
                <c:pt idx="1">
                  <c:v>7.8098596149113438E-3</c:v>
                </c:pt>
                <c:pt idx="2">
                  <c:v>7.7386078375888652E-3</c:v>
                </c:pt>
                <c:pt idx="3">
                  <c:v>7.7381766966086061E-3</c:v>
                </c:pt>
                <c:pt idx="4">
                  <c:v>7.7337408715627016E-3</c:v>
                </c:pt>
                <c:pt idx="5">
                  <c:v>7.7278319150378885E-3</c:v>
                </c:pt>
                <c:pt idx="6">
                  <c:v>7.721776072806252E-3</c:v>
                </c:pt>
                <c:pt idx="7">
                  <c:v>7.7362422697227302E-3</c:v>
                </c:pt>
                <c:pt idx="8">
                  <c:v>7.7232708768905697E-3</c:v>
                </c:pt>
                <c:pt idx="9">
                  <c:v>7.7320901619155032E-3</c:v>
                </c:pt>
                <c:pt idx="10">
                  <c:v>7.7283483994696894E-3</c:v>
                </c:pt>
                <c:pt idx="11">
                  <c:v>7.7275557937496056E-3</c:v>
                </c:pt>
                <c:pt idx="12">
                  <c:v>7.7258419853503107E-3</c:v>
                </c:pt>
                <c:pt idx="13">
                  <c:v>7.721393421924648E-3</c:v>
                </c:pt>
                <c:pt idx="14">
                  <c:v>7.7119288150431162E-3</c:v>
                </c:pt>
                <c:pt idx="15">
                  <c:v>7.7332452715794548E-3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0F5-470A-9009-F22664DB0BB6}"/>
            </c:ext>
          </c:extLst>
        </c:ser>
        <c:ser>
          <c:idx val="35"/>
          <c:order val="35"/>
          <c:tx>
            <c:strRef>
              <c:f>brier!$B$37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brier!$C$37:$R$37</c:f>
              <c:numCache>
                <c:formatCode>0.0000</c:formatCode>
                <c:ptCount val="16"/>
                <c:pt idx="0">
                  <c:v>8.8496274286910329E-3</c:v>
                </c:pt>
                <c:pt idx="1">
                  <c:v>7.8814394446550407E-3</c:v>
                </c:pt>
                <c:pt idx="2">
                  <c:v>7.7681442667824271E-3</c:v>
                </c:pt>
                <c:pt idx="3">
                  <c:v>7.760530852014458E-3</c:v>
                </c:pt>
                <c:pt idx="4">
                  <c:v>7.7587598226606007E-3</c:v>
                </c:pt>
                <c:pt idx="5">
                  <c:v>7.7500594918468958E-3</c:v>
                </c:pt>
                <c:pt idx="6">
                  <c:v>7.746089455848917E-3</c:v>
                </c:pt>
                <c:pt idx="7">
                  <c:v>7.7576972106561132E-3</c:v>
                </c:pt>
                <c:pt idx="8">
                  <c:v>7.7486041819702063E-3</c:v>
                </c:pt>
                <c:pt idx="9">
                  <c:v>7.754138153077514E-3</c:v>
                </c:pt>
                <c:pt idx="10">
                  <c:v>7.7521292764792735E-3</c:v>
                </c:pt>
                <c:pt idx="11">
                  <c:v>7.7521699228806562E-3</c:v>
                </c:pt>
                <c:pt idx="12">
                  <c:v>7.7487582484719614E-3</c:v>
                </c:pt>
                <c:pt idx="13">
                  <c:v>7.7452262652189692E-3</c:v>
                </c:pt>
                <c:pt idx="14">
                  <c:v>7.7380601383304284E-3</c:v>
                </c:pt>
                <c:pt idx="15">
                  <c:v>7.7541514510612395E-3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0F5-470A-9009-F22664DB0BB6}"/>
            </c:ext>
          </c:extLst>
        </c:ser>
        <c:ser>
          <c:idx val="36"/>
          <c:order val="36"/>
          <c:tx>
            <c:strRef>
              <c:f>brier!$B$38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brier!$C$38:$R$38</c:f>
              <c:numCache>
                <c:formatCode>0.0000</c:formatCode>
                <c:ptCount val="16"/>
                <c:pt idx="0">
                  <c:v>8.3305612310755252E-3</c:v>
                </c:pt>
                <c:pt idx="1">
                  <c:v>7.9381691592539053E-3</c:v>
                </c:pt>
                <c:pt idx="2">
                  <c:v>7.8871503876138983E-3</c:v>
                </c:pt>
                <c:pt idx="3">
                  <c:v>7.8683381600250148E-3</c:v>
                </c:pt>
                <c:pt idx="4">
                  <c:v>7.8677611155721222E-3</c:v>
                </c:pt>
                <c:pt idx="5">
                  <c:v>7.8671254740539671E-3</c:v>
                </c:pt>
                <c:pt idx="6">
                  <c:v>7.8679345531840698E-3</c:v>
                </c:pt>
                <c:pt idx="7">
                  <c:v>7.8736646521331763E-3</c:v>
                </c:pt>
                <c:pt idx="8">
                  <c:v>7.8679639009567228E-3</c:v>
                </c:pt>
                <c:pt idx="9">
                  <c:v>7.8721891202744674E-3</c:v>
                </c:pt>
                <c:pt idx="10">
                  <c:v>7.8700871471689814E-3</c:v>
                </c:pt>
                <c:pt idx="11">
                  <c:v>7.8702699884263694E-3</c:v>
                </c:pt>
                <c:pt idx="12">
                  <c:v>7.8673361042867103E-3</c:v>
                </c:pt>
                <c:pt idx="13">
                  <c:v>7.8658252852357082E-3</c:v>
                </c:pt>
                <c:pt idx="14">
                  <c:v>7.860133444170669E-3</c:v>
                </c:pt>
                <c:pt idx="15">
                  <c:v>7.8680351314920419E-3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0F5-470A-9009-F22664DB0BB6}"/>
            </c:ext>
          </c:extLst>
        </c:ser>
        <c:ser>
          <c:idx val="37"/>
          <c:order val="37"/>
          <c:tx>
            <c:strRef>
              <c:f>brier!$B$39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brier!$C$39:$R$39</c:f>
              <c:numCache>
                <c:formatCode>0.0000</c:formatCode>
                <c:ptCount val="16"/>
                <c:pt idx="0">
                  <c:v>8.2305615818030406E-3</c:v>
                </c:pt>
                <c:pt idx="1">
                  <c:v>7.946906124988622E-3</c:v>
                </c:pt>
                <c:pt idx="2">
                  <c:v>7.9060730539581466E-3</c:v>
                </c:pt>
                <c:pt idx="3">
                  <c:v>7.9095759878005135E-3</c:v>
                </c:pt>
                <c:pt idx="4">
                  <c:v>7.9057161758429272E-3</c:v>
                </c:pt>
                <c:pt idx="5">
                  <c:v>7.903829164577483E-3</c:v>
                </c:pt>
                <c:pt idx="6">
                  <c:v>7.9017364650345104E-3</c:v>
                </c:pt>
                <c:pt idx="7">
                  <c:v>7.9089787379093696E-3</c:v>
                </c:pt>
                <c:pt idx="8">
                  <c:v>7.9006831767548698E-3</c:v>
                </c:pt>
                <c:pt idx="9">
                  <c:v>7.9084873657070207E-3</c:v>
                </c:pt>
                <c:pt idx="10">
                  <c:v>7.904557784098723E-3</c:v>
                </c:pt>
                <c:pt idx="11">
                  <c:v>7.9044689834472676E-3</c:v>
                </c:pt>
                <c:pt idx="12">
                  <c:v>7.9022044799346974E-3</c:v>
                </c:pt>
                <c:pt idx="13">
                  <c:v>7.8997118939876602E-3</c:v>
                </c:pt>
                <c:pt idx="14">
                  <c:v>7.8943652348923057E-3</c:v>
                </c:pt>
                <c:pt idx="15">
                  <c:v>7.9068761965406069E-3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0F5-470A-9009-F22664DB0BB6}"/>
            </c:ext>
          </c:extLst>
        </c:ser>
        <c:ser>
          <c:idx val="38"/>
          <c:order val="38"/>
          <c:tx>
            <c:strRef>
              <c:f>brier!$B$40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brier!$C$40:$R$40</c:f>
              <c:numCache>
                <c:formatCode>0.0000</c:formatCode>
                <c:ptCount val="16"/>
                <c:pt idx="0">
                  <c:v>1.098585856400877E-2</c:v>
                </c:pt>
                <c:pt idx="1">
                  <c:v>7.1508769311363577E-3</c:v>
                </c:pt>
                <c:pt idx="2">
                  <c:v>5.9148959096217641E-3</c:v>
                </c:pt>
                <c:pt idx="3">
                  <c:v>5.8002150501754186E-3</c:v>
                </c:pt>
                <c:pt idx="4">
                  <c:v>5.760438319678091E-3</c:v>
                </c:pt>
                <c:pt idx="5">
                  <c:v>5.7699839660434425E-3</c:v>
                </c:pt>
                <c:pt idx="6">
                  <c:v>5.7488791801980875E-3</c:v>
                </c:pt>
                <c:pt idx="7">
                  <c:v>5.7769342649296894E-3</c:v>
                </c:pt>
                <c:pt idx="8">
                  <c:v>5.762182641212134E-3</c:v>
                </c:pt>
                <c:pt idx="9">
                  <c:v>5.7633713857034663E-3</c:v>
                </c:pt>
                <c:pt idx="10">
                  <c:v>5.756436961829179E-3</c:v>
                </c:pt>
                <c:pt idx="11">
                  <c:v>5.7587696344254822E-3</c:v>
                </c:pt>
                <c:pt idx="12">
                  <c:v>5.7468101118298073E-3</c:v>
                </c:pt>
                <c:pt idx="13">
                  <c:v>5.7464179149426956E-3</c:v>
                </c:pt>
                <c:pt idx="14">
                  <c:v>5.7169761733734635E-3</c:v>
                </c:pt>
                <c:pt idx="15">
                  <c:v>5.7657066863593632E-3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0F5-470A-9009-F22664DB0BB6}"/>
            </c:ext>
          </c:extLst>
        </c:ser>
        <c:ser>
          <c:idx val="39"/>
          <c:order val="39"/>
          <c:tx>
            <c:strRef>
              <c:f>brier!$B$41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brier!$C$1:$R$1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brier!$C$41:$R$41</c:f>
              <c:numCache>
                <c:formatCode>0.0000</c:formatCode>
                <c:ptCount val="16"/>
                <c:pt idx="0">
                  <c:v>7.0602184693985314E-3</c:v>
                </c:pt>
                <c:pt idx="1">
                  <c:v>5.6284602571489064E-3</c:v>
                </c:pt>
                <c:pt idx="2">
                  <c:v>4.8740818064011027E-3</c:v>
                </c:pt>
                <c:pt idx="3">
                  <c:v>4.7652329939121404E-3</c:v>
                </c:pt>
                <c:pt idx="4">
                  <c:v>4.724918796883977E-3</c:v>
                </c:pt>
                <c:pt idx="5">
                  <c:v>4.7245881076479011E-3</c:v>
                </c:pt>
                <c:pt idx="6">
                  <c:v>4.7198218543732361E-3</c:v>
                </c:pt>
                <c:pt idx="7">
                  <c:v>4.7416928219332745E-3</c:v>
                </c:pt>
                <c:pt idx="8">
                  <c:v>4.7051318045103537E-3</c:v>
                </c:pt>
                <c:pt idx="9">
                  <c:v>4.7149444927299753E-3</c:v>
                </c:pt>
                <c:pt idx="10">
                  <c:v>4.7175667582295966E-3</c:v>
                </c:pt>
                <c:pt idx="11">
                  <c:v>4.7058109139061889E-3</c:v>
                </c:pt>
                <c:pt idx="12">
                  <c:v>4.7046605315853429E-3</c:v>
                </c:pt>
                <c:pt idx="13">
                  <c:v>4.7110350110566978E-3</c:v>
                </c:pt>
                <c:pt idx="14">
                  <c:v>4.6840225096010475E-3</c:v>
                </c:pt>
                <c:pt idx="15">
                  <c:v>4.7146668410498853E-3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0F5-470A-9009-F22664DB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Brier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20"/>
          <c:order val="0"/>
          <c:tx>
            <c:strRef>
              <c:f>'brier (3)'!$B$22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(3)'!$C$22:$R$22</c:f>
              <c:numCache>
                <c:formatCode>0.0000</c:formatCode>
                <c:ptCount val="16"/>
                <c:pt idx="0">
                  <c:v>8.3305612310755252E-3</c:v>
                </c:pt>
                <c:pt idx="1">
                  <c:v>7.9381691592539053E-3</c:v>
                </c:pt>
                <c:pt idx="2">
                  <c:v>7.8871503876138983E-3</c:v>
                </c:pt>
                <c:pt idx="3">
                  <c:v>7.8683381600250148E-3</c:v>
                </c:pt>
                <c:pt idx="4">
                  <c:v>7.8677611155721222E-3</c:v>
                </c:pt>
                <c:pt idx="5">
                  <c:v>7.8671254740539671E-3</c:v>
                </c:pt>
                <c:pt idx="6">
                  <c:v>7.8679345531840698E-3</c:v>
                </c:pt>
                <c:pt idx="7">
                  <c:v>7.8736646521331763E-3</c:v>
                </c:pt>
                <c:pt idx="8">
                  <c:v>7.8679639009567228E-3</c:v>
                </c:pt>
                <c:pt idx="9">
                  <c:v>7.8721891202744674E-3</c:v>
                </c:pt>
                <c:pt idx="10">
                  <c:v>7.8700871471689814E-3</c:v>
                </c:pt>
                <c:pt idx="11">
                  <c:v>7.8702699884263694E-3</c:v>
                </c:pt>
                <c:pt idx="12">
                  <c:v>7.8673361042867103E-3</c:v>
                </c:pt>
                <c:pt idx="13">
                  <c:v>7.8658252852357082E-3</c:v>
                </c:pt>
                <c:pt idx="14">
                  <c:v>7.860133444170669E-3</c:v>
                </c:pt>
                <c:pt idx="15">
                  <c:v>7.8680351314920419E-3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A8B-4B3D-AA06-153FB3CCED9D}"/>
            </c:ext>
          </c:extLst>
        </c:ser>
        <c:ser>
          <c:idx val="21"/>
          <c:order val="1"/>
          <c:tx>
            <c:strRef>
              <c:f>'brier (3)'!$B$24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(3)'!$C$24:$R$24</c:f>
              <c:numCache>
                <c:formatCode>0.0000</c:formatCode>
                <c:ptCount val="16"/>
                <c:pt idx="0">
                  <c:v>8.4592668471614695E-3</c:v>
                </c:pt>
                <c:pt idx="1">
                  <c:v>7.8098596149113438E-3</c:v>
                </c:pt>
                <c:pt idx="2">
                  <c:v>7.7386078375888652E-3</c:v>
                </c:pt>
                <c:pt idx="3">
                  <c:v>7.7381766966086061E-3</c:v>
                </c:pt>
                <c:pt idx="4">
                  <c:v>7.7337408715627016E-3</c:v>
                </c:pt>
                <c:pt idx="5">
                  <c:v>7.7278319150378885E-3</c:v>
                </c:pt>
                <c:pt idx="6">
                  <c:v>7.721776072806252E-3</c:v>
                </c:pt>
                <c:pt idx="7">
                  <c:v>7.7362422697227302E-3</c:v>
                </c:pt>
                <c:pt idx="8">
                  <c:v>7.7232708768905697E-3</c:v>
                </c:pt>
                <c:pt idx="9">
                  <c:v>7.7320901619155032E-3</c:v>
                </c:pt>
                <c:pt idx="10">
                  <c:v>7.7283483994696894E-3</c:v>
                </c:pt>
                <c:pt idx="11">
                  <c:v>7.7275557937496056E-3</c:v>
                </c:pt>
                <c:pt idx="12">
                  <c:v>7.7258419853503107E-3</c:v>
                </c:pt>
                <c:pt idx="13">
                  <c:v>7.721393421924648E-3</c:v>
                </c:pt>
                <c:pt idx="14">
                  <c:v>7.7119288150431162E-3</c:v>
                </c:pt>
                <c:pt idx="15">
                  <c:v>7.7332452715794548E-3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A8B-4B3D-AA06-153FB3CCED9D}"/>
            </c:ext>
          </c:extLst>
        </c:ser>
        <c:ser>
          <c:idx val="26"/>
          <c:order val="2"/>
          <c:tx>
            <c:strRef>
              <c:f>'brier (3)'!$B$28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(3)'!$C$28:$R$28</c:f>
              <c:numCache>
                <c:formatCode>0.0000</c:formatCode>
                <c:ptCount val="16"/>
                <c:pt idx="0">
                  <c:v>1.098585856400877E-2</c:v>
                </c:pt>
                <c:pt idx="1">
                  <c:v>7.1508769311363577E-3</c:v>
                </c:pt>
                <c:pt idx="2">
                  <c:v>5.9148959096217641E-3</c:v>
                </c:pt>
                <c:pt idx="3">
                  <c:v>5.8002150501754186E-3</c:v>
                </c:pt>
                <c:pt idx="4">
                  <c:v>5.760438319678091E-3</c:v>
                </c:pt>
                <c:pt idx="5">
                  <c:v>5.7699839660434425E-3</c:v>
                </c:pt>
                <c:pt idx="6">
                  <c:v>5.7488791801980875E-3</c:v>
                </c:pt>
                <c:pt idx="7">
                  <c:v>5.7769342649296894E-3</c:v>
                </c:pt>
                <c:pt idx="8">
                  <c:v>5.762182641212134E-3</c:v>
                </c:pt>
                <c:pt idx="9">
                  <c:v>5.7633713857034663E-3</c:v>
                </c:pt>
                <c:pt idx="10">
                  <c:v>5.756436961829179E-3</c:v>
                </c:pt>
                <c:pt idx="11">
                  <c:v>5.7587696344254822E-3</c:v>
                </c:pt>
                <c:pt idx="12">
                  <c:v>5.7468101118298073E-3</c:v>
                </c:pt>
                <c:pt idx="13">
                  <c:v>5.7464179149426956E-3</c:v>
                </c:pt>
                <c:pt idx="14">
                  <c:v>5.7169761733734635E-3</c:v>
                </c:pt>
                <c:pt idx="15">
                  <c:v>5.7657066863593632E-3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A8B-4B3D-AA06-153FB3CCED9D}"/>
            </c:ext>
          </c:extLst>
        </c:ser>
        <c:ser>
          <c:idx val="32"/>
          <c:order val="3"/>
          <c:tx>
            <c:strRef>
              <c:f>'brier (3)'!$B$34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(3)'!$C$34:$R$34</c:f>
              <c:numCache>
                <c:formatCode>0.0000</c:formatCode>
                <c:ptCount val="16"/>
                <c:pt idx="0">
                  <c:v>1.0942722545031449E-2</c:v>
                </c:pt>
                <c:pt idx="1">
                  <c:v>6.3453034663677795E-3</c:v>
                </c:pt>
                <c:pt idx="2">
                  <c:v>6.0038763575197326E-3</c:v>
                </c:pt>
                <c:pt idx="3">
                  <c:v>5.7499215306568039E-3</c:v>
                </c:pt>
                <c:pt idx="4">
                  <c:v>5.6771359151904718E-3</c:v>
                </c:pt>
                <c:pt idx="5">
                  <c:v>5.6538582054173449E-3</c:v>
                </c:pt>
                <c:pt idx="6">
                  <c:v>5.6286172535626655E-3</c:v>
                </c:pt>
                <c:pt idx="7">
                  <c:v>5.6221478592235934E-3</c:v>
                </c:pt>
                <c:pt idx="8">
                  <c:v>5.6132625174402902E-3</c:v>
                </c:pt>
                <c:pt idx="9">
                  <c:v>5.5894963832311068E-3</c:v>
                </c:pt>
                <c:pt idx="10">
                  <c:v>5.5829913668433264E-3</c:v>
                </c:pt>
                <c:pt idx="11">
                  <c:v>5.5597955853849343E-3</c:v>
                </c:pt>
                <c:pt idx="12">
                  <c:v>5.5649376264203547E-3</c:v>
                </c:pt>
                <c:pt idx="13">
                  <c:v>5.5259358132666364E-3</c:v>
                </c:pt>
                <c:pt idx="14">
                  <c:v>5.511309046697035E-3</c:v>
                </c:pt>
                <c:pt idx="15">
                  <c:v>5.5149595826922207E-3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A8B-4B3D-AA06-153FB3CCED9D}"/>
            </c:ext>
          </c:extLst>
        </c:ser>
        <c:ser>
          <c:idx val="36"/>
          <c:order val="4"/>
          <c:tx>
            <c:strRef>
              <c:f>'brier (3)'!$B$38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(3)'!$C$38:$R$38</c:f>
              <c:numCache>
                <c:formatCode>0.0000</c:formatCode>
                <c:ptCount val="16"/>
                <c:pt idx="0">
                  <c:v>7.0602184693985314E-3</c:v>
                </c:pt>
                <c:pt idx="1">
                  <c:v>5.6284602571489064E-3</c:v>
                </c:pt>
                <c:pt idx="2">
                  <c:v>4.8740818064011027E-3</c:v>
                </c:pt>
                <c:pt idx="3">
                  <c:v>4.7652329939121404E-3</c:v>
                </c:pt>
                <c:pt idx="4">
                  <c:v>4.724918796883977E-3</c:v>
                </c:pt>
                <c:pt idx="5">
                  <c:v>4.7245881076479011E-3</c:v>
                </c:pt>
                <c:pt idx="6">
                  <c:v>4.7198218543732361E-3</c:v>
                </c:pt>
                <c:pt idx="7">
                  <c:v>4.7416928219332745E-3</c:v>
                </c:pt>
                <c:pt idx="8">
                  <c:v>4.7051318045103537E-3</c:v>
                </c:pt>
                <c:pt idx="9">
                  <c:v>4.7149444927299753E-3</c:v>
                </c:pt>
                <c:pt idx="10">
                  <c:v>4.7175667582295966E-3</c:v>
                </c:pt>
                <c:pt idx="11">
                  <c:v>4.7058109139061889E-3</c:v>
                </c:pt>
                <c:pt idx="12">
                  <c:v>4.7046605315853429E-3</c:v>
                </c:pt>
                <c:pt idx="13">
                  <c:v>4.7110350110566978E-3</c:v>
                </c:pt>
                <c:pt idx="14">
                  <c:v>4.6840225096010475E-3</c:v>
                </c:pt>
                <c:pt idx="15">
                  <c:v>4.7146668410498853E-3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A8B-4B3D-AA06-153FB3CCED9D}"/>
            </c:ext>
          </c:extLst>
        </c:ser>
        <c:ser>
          <c:idx val="39"/>
          <c:order val="5"/>
          <c:tx>
            <c:strRef>
              <c:f>'brier (3)'!$B$41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'brier (3)'!$C$1:$R$1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'brier (3)'!$C$41:$R$41</c:f>
              <c:numCache>
                <c:formatCode>0.0000</c:formatCode>
                <c:ptCount val="16"/>
                <c:pt idx="0">
                  <c:v>7.6362260721884231E-3</c:v>
                </c:pt>
                <c:pt idx="1">
                  <c:v>5.3672958266388132E-3</c:v>
                </c:pt>
                <c:pt idx="2">
                  <c:v>4.9528929970633325E-3</c:v>
                </c:pt>
                <c:pt idx="3">
                  <c:v>4.6958362812194896E-3</c:v>
                </c:pt>
                <c:pt idx="4">
                  <c:v>4.6038328524552708E-3</c:v>
                </c:pt>
                <c:pt idx="5">
                  <c:v>4.5486451118067197E-3</c:v>
                </c:pt>
                <c:pt idx="6">
                  <c:v>4.5151510657489291E-3</c:v>
                </c:pt>
                <c:pt idx="7">
                  <c:v>4.5217369316509926E-3</c:v>
                </c:pt>
                <c:pt idx="8">
                  <c:v>4.47897042427629E-3</c:v>
                </c:pt>
                <c:pt idx="9">
                  <c:v>4.4664206178161806E-3</c:v>
                </c:pt>
                <c:pt idx="10">
                  <c:v>4.4421610262141645E-3</c:v>
                </c:pt>
                <c:pt idx="11">
                  <c:v>4.4121466775641381E-3</c:v>
                </c:pt>
                <c:pt idx="12">
                  <c:v>4.4098398438420115E-3</c:v>
                </c:pt>
                <c:pt idx="13">
                  <c:v>4.3922580607711594E-3</c:v>
                </c:pt>
                <c:pt idx="14">
                  <c:v>4.3560698275540719E-3</c:v>
                </c:pt>
                <c:pt idx="15">
                  <c:v>4.3837435388446424E-3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A8B-4B3D-AA06-153FB3CC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8.0000000000000019E-3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Evolution</a:t>
            </a:r>
            <a:r>
              <a:rPr lang="nl-BE" baseline="0"/>
              <a:t> of the </a:t>
            </a: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logloss!$B$2</c:f>
              <c:strCache>
                <c:ptCount val="1"/>
                <c:pt idx="0">
                  <c:v>ActivityWithBeforesAndData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logloss!$C$2:$R$2</c:f>
              <c:numCache>
                <c:formatCode>0.0000</c:formatCode>
                <c:ptCount val="16"/>
                <c:pt idx="0">
                  <c:v>29.265196533917884</c:v>
                </c:pt>
                <c:pt idx="1">
                  <c:v>14.78363422707584</c:v>
                </c:pt>
                <c:pt idx="2">
                  <c:v>5.202981818482149</c:v>
                </c:pt>
                <c:pt idx="3">
                  <c:v>3.9585621507431483</c:v>
                </c:pt>
                <c:pt idx="4">
                  <c:v>3.827028771269819</c:v>
                </c:pt>
                <c:pt idx="5">
                  <c:v>3.6000882863232042</c:v>
                </c:pt>
                <c:pt idx="6">
                  <c:v>3.4970441117190547</c:v>
                </c:pt>
                <c:pt idx="7">
                  <c:v>3.4353437389076169</c:v>
                </c:pt>
                <c:pt idx="8">
                  <c:v>3.351220834668287</c:v>
                </c:pt>
                <c:pt idx="9">
                  <c:v>3.2205754764418089</c:v>
                </c:pt>
                <c:pt idx="10">
                  <c:v>3.209805595571229</c:v>
                </c:pt>
                <c:pt idx="11">
                  <c:v>3.1922980801255334</c:v>
                </c:pt>
                <c:pt idx="12">
                  <c:v>3.1677669535934871</c:v>
                </c:pt>
                <c:pt idx="13">
                  <c:v>3.1782063434475383</c:v>
                </c:pt>
                <c:pt idx="14">
                  <c:v>3.0869850685875511</c:v>
                </c:pt>
                <c:pt idx="15">
                  <c:v>3.0577063608109714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383-B76D-4A06980EAC0A}"/>
            </c:ext>
          </c:extLst>
        </c:ser>
        <c:ser>
          <c:idx val="1"/>
          <c:order val="1"/>
          <c:tx>
            <c:strRef>
              <c:f>logloss!$B$3</c:f>
              <c:strCache>
                <c:ptCount val="1"/>
                <c:pt idx="0">
                  <c:v>ActivityWithBeforesAndDataAndKBs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logloss!$C$3:$R$3</c:f>
              <c:numCache>
                <c:formatCode>0.0000</c:formatCode>
                <c:ptCount val="16"/>
                <c:pt idx="0">
                  <c:v>16.06206069968125</c:v>
                </c:pt>
                <c:pt idx="1">
                  <c:v>5.7488639397641395</c:v>
                </c:pt>
                <c:pt idx="2">
                  <c:v>2.8067038203415096</c:v>
                </c:pt>
                <c:pt idx="3">
                  <c:v>2.2879727885624037</c:v>
                </c:pt>
                <c:pt idx="4">
                  <c:v>2.1954308047272333</c:v>
                </c:pt>
                <c:pt idx="5">
                  <c:v>2.0910281502931012</c:v>
                </c:pt>
                <c:pt idx="6">
                  <c:v>2.0613320401630526</c:v>
                </c:pt>
                <c:pt idx="7">
                  <c:v>2.0553943914971176</c:v>
                </c:pt>
                <c:pt idx="8">
                  <c:v>2.009477184777551</c:v>
                </c:pt>
                <c:pt idx="9">
                  <c:v>1.9998164791155415</c:v>
                </c:pt>
                <c:pt idx="10">
                  <c:v>1.9729040157698436</c:v>
                </c:pt>
                <c:pt idx="11">
                  <c:v>1.9715586082893708</c:v>
                </c:pt>
                <c:pt idx="12">
                  <c:v>1.9488676821237723</c:v>
                </c:pt>
                <c:pt idx="13">
                  <c:v>1.9378558999159956</c:v>
                </c:pt>
                <c:pt idx="14">
                  <c:v>1.9267104381566369</c:v>
                </c:pt>
                <c:pt idx="15">
                  <c:v>1.9451552304786794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2-4383-B76D-4A06980EAC0A}"/>
            </c:ext>
          </c:extLst>
        </c:ser>
        <c:ser>
          <c:idx val="2"/>
          <c:order val="2"/>
          <c:tx>
            <c:strRef>
              <c:f>logloss!$B$4</c:f>
              <c:strCache>
                <c:ptCount val="1"/>
                <c:pt idx="0">
                  <c:v>ActivityWithBefores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logloss!$C$4:$R$4</c:f>
              <c:numCache>
                <c:formatCode>0.0000</c:formatCode>
                <c:ptCount val="16"/>
                <c:pt idx="0">
                  <c:v>28.15141130616059</c:v>
                </c:pt>
                <c:pt idx="1">
                  <c:v>14.078966375558485</c:v>
                </c:pt>
                <c:pt idx="2">
                  <c:v>5.3725608963199551</c:v>
                </c:pt>
                <c:pt idx="3">
                  <c:v>4.0586786662948517</c:v>
                </c:pt>
                <c:pt idx="4">
                  <c:v>3.8133960748886224</c:v>
                </c:pt>
                <c:pt idx="5">
                  <c:v>3.475726033058661</c:v>
                </c:pt>
                <c:pt idx="6">
                  <c:v>3.4181955903422505</c:v>
                </c:pt>
                <c:pt idx="7">
                  <c:v>3.3823657601875268</c:v>
                </c:pt>
                <c:pt idx="8">
                  <c:v>3.1763536365156435</c:v>
                </c:pt>
                <c:pt idx="9">
                  <c:v>3.1456459832655863</c:v>
                </c:pt>
                <c:pt idx="10">
                  <c:v>3.0387695236612542</c:v>
                </c:pt>
                <c:pt idx="11">
                  <c:v>3.0192522854577959</c:v>
                </c:pt>
                <c:pt idx="12">
                  <c:v>2.9358427360973991</c:v>
                </c:pt>
                <c:pt idx="13">
                  <c:v>2.9260198364793588</c:v>
                </c:pt>
                <c:pt idx="14">
                  <c:v>2.8819244426129962</c:v>
                </c:pt>
                <c:pt idx="15">
                  <c:v>2.8857319701974076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2-4383-B76D-4A06980EAC0A}"/>
            </c:ext>
          </c:extLst>
        </c:ser>
        <c:ser>
          <c:idx val="3"/>
          <c:order val="3"/>
          <c:tx>
            <c:strRef>
              <c:f>logloss!$B$5</c:f>
              <c:strCache>
                <c:ptCount val="1"/>
                <c:pt idx="0">
                  <c:v>Activity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logloss!$C$5:$R$5</c:f>
              <c:numCache>
                <c:formatCode>0.0000</c:formatCode>
                <c:ptCount val="16"/>
                <c:pt idx="0">
                  <c:v>28.222487569072079</c:v>
                </c:pt>
                <c:pt idx="1">
                  <c:v>14.682364152486036</c:v>
                </c:pt>
                <c:pt idx="2">
                  <c:v>5.464210154098148</c:v>
                </c:pt>
                <c:pt idx="3">
                  <c:v>4.1313566464298237</c:v>
                </c:pt>
                <c:pt idx="4">
                  <c:v>3.8762371651293939</c:v>
                </c:pt>
                <c:pt idx="5">
                  <c:v>3.5112921688060532</c:v>
                </c:pt>
                <c:pt idx="6">
                  <c:v>3.4507401897171057</c:v>
                </c:pt>
                <c:pt idx="7">
                  <c:v>3.3869919503449397</c:v>
                </c:pt>
                <c:pt idx="8">
                  <c:v>3.2622844266554933</c:v>
                </c:pt>
                <c:pt idx="9">
                  <c:v>3.1839015293230895</c:v>
                </c:pt>
                <c:pt idx="10">
                  <c:v>3.0810356184740795</c:v>
                </c:pt>
                <c:pt idx="11">
                  <c:v>3.0231882755634873</c:v>
                </c:pt>
                <c:pt idx="12">
                  <c:v>2.9260402708900255</c:v>
                </c:pt>
                <c:pt idx="13">
                  <c:v>2.9470891737914418</c:v>
                </c:pt>
                <c:pt idx="14">
                  <c:v>2.8547275371465823</c:v>
                </c:pt>
                <c:pt idx="15">
                  <c:v>2.9062879322028841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2-4383-B76D-4A06980EAC0A}"/>
            </c:ext>
          </c:extLst>
        </c:ser>
        <c:ser>
          <c:idx val="4"/>
          <c:order val="4"/>
          <c:tx>
            <c:strRef>
              <c:f>logloss!$B$6</c:f>
              <c:strCache>
                <c:ptCount val="1"/>
                <c:pt idx="0">
                  <c:v>DataBlockDistance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logloss!$C$6:$R$6</c:f>
              <c:numCache>
                <c:formatCode>0.0000</c:formatCode>
                <c:ptCount val="16"/>
                <c:pt idx="0">
                  <c:v>39.939494943903135</c:v>
                </c:pt>
                <c:pt idx="1">
                  <c:v>36.605131858044217</c:v>
                </c:pt>
                <c:pt idx="2">
                  <c:v>29.330256129462828</c:v>
                </c:pt>
                <c:pt idx="3">
                  <c:v>20.80049737655861</c:v>
                </c:pt>
                <c:pt idx="4">
                  <c:v>21.377241392396545</c:v>
                </c:pt>
                <c:pt idx="5">
                  <c:v>21.993613415173293</c:v>
                </c:pt>
                <c:pt idx="6">
                  <c:v>22.679836890574979</c:v>
                </c:pt>
                <c:pt idx="7">
                  <c:v>22.237744955218567</c:v>
                </c:pt>
                <c:pt idx="8">
                  <c:v>21.598689236661649</c:v>
                </c:pt>
                <c:pt idx="9">
                  <c:v>19.652951317364977</c:v>
                </c:pt>
                <c:pt idx="10">
                  <c:v>18.107615645300758</c:v>
                </c:pt>
                <c:pt idx="11">
                  <c:v>17.396764252896414</c:v>
                </c:pt>
                <c:pt idx="12">
                  <c:v>17.168908270645392</c:v>
                </c:pt>
                <c:pt idx="13">
                  <c:v>16.609673416925204</c:v>
                </c:pt>
                <c:pt idx="14">
                  <c:v>16.299951098743406</c:v>
                </c:pt>
                <c:pt idx="15">
                  <c:v>16.073372971830281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42-4383-B76D-4A06980EAC0A}"/>
            </c:ext>
          </c:extLst>
        </c:ser>
        <c:ser>
          <c:idx val="5"/>
          <c:order val="5"/>
          <c:tx>
            <c:strRef>
              <c:f>logloss!$B$7</c:f>
              <c:strCache>
                <c:ptCount val="1"/>
                <c:pt idx="0">
                  <c:v>DataEuclideanDistance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logloss!$C$7:$R$7</c:f>
              <c:numCache>
                <c:formatCode>0.0000</c:formatCode>
                <c:ptCount val="16"/>
                <c:pt idx="0">
                  <c:v>39.329272476697739</c:v>
                </c:pt>
                <c:pt idx="1">
                  <c:v>26.266107059468347</c:v>
                </c:pt>
                <c:pt idx="2">
                  <c:v>12.707288057429961</c:v>
                </c:pt>
                <c:pt idx="3">
                  <c:v>13.854360224292961</c:v>
                </c:pt>
                <c:pt idx="4">
                  <c:v>11.525449932662614</c:v>
                </c:pt>
                <c:pt idx="5">
                  <c:v>12.435038778748432</c:v>
                </c:pt>
                <c:pt idx="6">
                  <c:v>11.55486642404237</c:v>
                </c:pt>
                <c:pt idx="7">
                  <c:v>12.37000241137061</c:v>
                </c:pt>
                <c:pt idx="8">
                  <c:v>11.708234603464502</c:v>
                </c:pt>
                <c:pt idx="9">
                  <c:v>12.548090576993257</c:v>
                </c:pt>
                <c:pt idx="10">
                  <c:v>11.511098662783178</c:v>
                </c:pt>
                <c:pt idx="11">
                  <c:v>12.809985080168463</c:v>
                </c:pt>
                <c:pt idx="12">
                  <c:v>12.118197424096428</c:v>
                </c:pt>
                <c:pt idx="13">
                  <c:v>13.665914649876305</c:v>
                </c:pt>
                <c:pt idx="14">
                  <c:v>14.061703951884372</c:v>
                </c:pt>
                <c:pt idx="15">
                  <c:v>14.01386132501076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42-4383-B76D-4A06980EAC0A}"/>
            </c:ext>
          </c:extLst>
        </c:ser>
        <c:ser>
          <c:idx val="6"/>
          <c:order val="6"/>
          <c:tx>
            <c:strRef>
              <c:f>logloss!$B$8</c:f>
              <c:strCache>
                <c:ptCount val="1"/>
                <c:pt idx="0">
                  <c:v>DataCosineSimilarity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logloss!$C$8:$R$8</c:f>
              <c:numCache>
                <c:formatCode>0.0000</c:formatCode>
                <c:ptCount val="16"/>
                <c:pt idx="0">
                  <c:v>39.969018678080893</c:v>
                </c:pt>
                <c:pt idx="1">
                  <c:v>36.712695673528927</c:v>
                </c:pt>
                <c:pt idx="2">
                  <c:v>29.572647601427917</c:v>
                </c:pt>
                <c:pt idx="3">
                  <c:v>21.140550201491912</c:v>
                </c:pt>
                <c:pt idx="4">
                  <c:v>22.322256336153011</c:v>
                </c:pt>
                <c:pt idx="5">
                  <c:v>23.797306329088283</c:v>
                </c:pt>
                <c:pt idx="6">
                  <c:v>25.498004214774088</c:v>
                </c:pt>
                <c:pt idx="7">
                  <c:v>25.586177418655002</c:v>
                </c:pt>
                <c:pt idx="8">
                  <c:v>25.72391926889544</c:v>
                </c:pt>
                <c:pt idx="9">
                  <c:v>25.45476014895279</c:v>
                </c:pt>
                <c:pt idx="10">
                  <c:v>24.737927524326508</c:v>
                </c:pt>
                <c:pt idx="11">
                  <c:v>24.038190201912883</c:v>
                </c:pt>
                <c:pt idx="12">
                  <c:v>23.564892233567715</c:v>
                </c:pt>
                <c:pt idx="13">
                  <c:v>22.955908814697949</c:v>
                </c:pt>
                <c:pt idx="14">
                  <c:v>22.445465937310104</c:v>
                </c:pt>
                <c:pt idx="15">
                  <c:v>22.318192348213667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42-4383-B76D-4A06980EAC0A}"/>
            </c:ext>
          </c:extLst>
        </c:ser>
        <c:ser>
          <c:idx val="7"/>
          <c:order val="7"/>
          <c:tx>
            <c:strRef>
              <c:f>logloss!$B$9</c:f>
              <c:strCache>
                <c:ptCount val="1"/>
                <c:pt idx="0">
                  <c:v>DataStateEuclideanDistance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logloss!$C$9:$R$9</c:f>
              <c:numCache>
                <c:formatCode>0.0000</c:formatCode>
                <c:ptCount val="16"/>
                <c:pt idx="0">
                  <c:v>39.43162060232855</c:v>
                </c:pt>
                <c:pt idx="1">
                  <c:v>21.153862343773845</c:v>
                </c:pt>
                <c:pt idx="2">
                  <c:v>8.4522611677349868</c:v>
                </c:pt>
                <c:pt idx="3">
                  <c:v>8.2711708627702958</c:v>
                </c:pt>
                <c:pt idx="4">
                  <c:v>8.3803502541420052</c:v>
                </c:pt>
                <c:pt idx="5">
                  <c:v>8.5561674974364621</c:v>
                </c:pt>
                <c:pt idx="6">
                  <c:v>8.5155643839323947</c:v>
                </c:pt>
                <c:pt idx="7">
                  <c:v>7.4780519040929221</c:v>
                </c:pt>
                <c:pt idx="8">
                  <c:v>7.2679292713419246</c:v>
                </c:pt>
                <c:pt idx="9">
                  <c:v>8.5742315508433684</c:v>
                </c:pt>
                <c:pt idx="10">
                  <c:v>8.4048873168941967</c:v>
                </c:pt>
                <c:pt idx="11">
                  <c:v>8.4679504752865977</c:v>
                </c:pt>
                <c:pt idx="12">
                  <c:v>8.3791606951384168</c:v>
                </c:pt>
                <c:pt idx="13">
                  <c:v>8.1857949162600665</c:v>
                </c:pt>
                <c:pt idx="14">
                  <c:v>8.1848511644545656</c:v>
                </c:pt>
                <c:pt idx="15">
                  <c:v>8.1627966519567412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42-4383-B76D-4A06980EAC0A}"/>
            </c:ext>
          </c:extLst>
        </c:ser>
        <c:ser>
          <c:idx val="8"/>
          <c:order val="8"/>
          <c:tx>
            <c:strRef>
              <c:f>logloss!$B$10</c:f>
              <c:strCache>
                <c:ptCount val="1"/>
                <c:pt idx="0">
                  <c:v>DataStateBlockDistance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logloss!$C$10:$R$10</c:f>
              <c:numCache>
                <c:formatCode>0.0000</c:formatCode>
                <c:ptCount val="16"/>
                <c:pt idx="0">
                  <c:v>34.054360042673004</c:v>
                </c:pt>
                <c:pt idx="1">
                  <c:v>17.555755172171462</c:v>
                </c:pt>
                <c:pt idx="2">
                  <c:v>8.8810948272033841</c:v>
                </c:pt>
                <c:pt idx="3">
                  <c:v>7.9483564348738298</c:v>
                </c:pt>
                <c:pt idx="4">
                  <c:v>7.8124891975849859</c:v>
                </c:pt>
                <c:pt idx="5">
                  <c:v>7.5893613130651572</c:v>
                </c:pt>
                <c:pt idx="6">
                  <c:v>7.668307773151497</c:v>
                </c:pt>
                <c:pt idx="7">
                  <c:v>7.5229263766785568</c:v>
                </c:pt>
                <c:pt idx="8">
                  <c:v>7.4975917115180621</c:v>
                </c:pt>
                <c:pt idx="9">
                  <c:v>7.3158711348333414</c:v>
                </c:pt>
                <c:pt idx="10">
                  <c:v>7.3074244512799496</c:v>
                </c:pt>
                <c:pt idx="11">
                  <c:v>7.3122679464238765</c:v>
                </c:pt>
                <c:pt idx="12">
                  <c:v>7.2686864497775527</c:v>
                </c:pt>
                <c:pt idx="13">
                  <c:v>7.2715222479284067</c:v>
                </c:pt>
                <c:pt idx="14">
                  <c:v>7.2289284765282105</c:v>
                </c:pt>
                <c:pt idx="15">
                  <c:v>7.1762614908623377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42-4383-B76D-4A06980EAC0A}"/>
            </c:ext>
          </c:extLst>
        </c:ser>
        <c:ser>
          <c:idx val="9"/>
          <c:order val="9"/>
          <c:tx>
            <c:strRef>
              <c:f>logloss!$B$11</c:f>
              <c:strCache>
                <c:ptCount val="1"/>
                <c:pt idx="0">
                  <c:v>DataGeneralizedJaccard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logloss!$C$11:$R$11</c:f>
              <c:numCache>
                <c:formatCode>0.0000</c:formatCode>
                <c:ptCount val="16"/>
                <c:pt idx="0">
                  <c:v>39.939494943903135</c:v>
                </c:pt>
                <c:pt idx="1">
                  <c:v>36.605940662029667</c:v>
                </c:pt>
                <c:pt idx="2">
                  <c:v>29.334306484719825</c:v>
                </c:pt>
                <c:pt idx="3">
                  <c:v>20.803908011782056</c:v>
                </c:pt>
                <c:pt idx="4">
                  <c:v>21.370432507266035</c:v>
                </c:pt>
                <c:pt idx="5">
                  <c:v>21.977885667641623</c:v>
                </c:pt>
                <c:pt idx="6">
                  <c:v>22.661552636209535</c:v>
                </c:pt>
                <c:pt idx="7">
                  <c:v>22.214247739932684</c:v>
                </c:pt>
                <c:pt idx="8">
                  <c:v>21.570763086682401</c:v>
                </c:pt>
                <c:pt idx="9">
                  <c:v>19.62562167407426</c:v>
                </c:pt>
                <c:pt idx="10">
                  <c:v>18.08100606197786</c:v>
                </c:pt>
                <c:pt idx="11">
                  <c:v>17.373700961836928</c:v>
                </c:pt>
                <c:pt idx="12">
                  <c:v>17.147125255958734</c:v>
                </c:pt>
                <c:pt idx="13">
                  <c:v>16.590589572924902</c:v>
                </c:pt>
                <c:pt idx="14">
                  <c:v>16.283576833162723</c:v>
                </c:pt>
                <c:pt idx="15">
                  <c:v>16.05866717715892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42-4383-B76D-4A06980EAC0A}"/>
            </c:ext>
          </c:extLst>
        </c:ser>
        <c:ser>
          <c:idx val="10"/>
          <c:order val="10"/>
          <c:tx>
            <c:strRef>
              <c:f>logloss!$B$12</c:f>
              <c:strCache>
                <c:ptCount val="1"/>
                <c:pt idx="0">
                  <c:v>DataJaccard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logloss!$C$12:$R$12</c:f>
              <c:numCache>
                <c:formatCode>0.0000</c:formatCode>
                <c:ptCount val="16"/>
                <c:pt idx="0">
                  <c:v>39.939494943903135</c:v>
                </c:pt>
                <c:pt idx="1">
                  <c:v>36.605940662029667</c:v>
                </c:pt>
                <c:pt idx="2">
                  <c:v>29.334306484719825</c:v>
                </c:pt>
                <c:pt idx="3">
                  <c:v>20.803908011782056</c:v>
                </c:pt>
                <c:pt idx="4">
                  <c:v>21.36888716768372</c:v>
                </c:pt>
                <c:pt idx="5">
                  <c:v>21.978905712260591</c:v>
                </c:pt>
                <c:pt idx="6">
                  <c:v>22.660922509475</c:v>
                </c:pt>
                <c:pt idx="7">
                  <c:v>22.215801064853149</c:v>
                </c:pt>
                <c:pt idx="8">
                  <c:v>21.571655204837803</c:v>
                </c:pt>
                <c:pt idx="9">
                  <c:v>19.62493999228284</c:v>
                </c:pt>
                <c:pt idx="10">
                  <c:v>18.082626474187713</c:v>
                </c:pt>
                <c:pt idx="11">
                  <c:v>17.374088419516834</c:v>
                </c:pt>
                <c:pt idx="12">
                  <c:v>17.14778363189134</c:v>
                </c:pt>
                <c:pt idx="13">
                  <c:v>16.590615323090294</c:v>
                </c:pt>
                <c:pt idx="14">
                  <c:v>16.283135524887964</c:v>
                </c:pt>
                <c:pt idx="15">
                  <c:v>16.060131915562859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42-4383-B76D-4A06980EAC0A}"/>
            </c:ext>
          </c:extLst>
        </c:ser>
        <c:ser>
          <c:idx val="11"/>
          <c:order val="11"/>
          <c:tx>
            <c:strRef>
              <c:f>logloss!$B$13</c:f>
              <c:strCache>
                <c:ptCount val="1"/>
                <c:pt idx="0">
                  <c:v>DataTanimotoCoefficient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logloss!$C$13:$R$13</c:f>
              <c:numCache>
                <c:formatCode>0.0000</c:formatCode>
                <c:ptCount val="16"/>
                <c:pt idx="0">
                  <c:v>39.969018678080893</c:v>
                </c:pt>
                <c:pt idx="1">
                  <c:v>36.712695673528927</c:v>
                </c:pt>
                <c:pt idx="2">
                  <c:v>29.572647601427917</c:v>
                </c:pt>
                <c:pt idx="3">
                  <c:v>21.140533529495961</c:v>
                </c:pt>
                <c:pt idx="4">
                  <c:v>22.318147730083165</c:v>
                </c:pt>
                <c:pt idx="5">
                  <c:v>23.792807991413163</c:v>
                </c:pt>
                <c:pt idx="6">
                  <c:v>25.498876722025653</c:v>
                </c:pt>
                <c:pt idx="7">
                  <c:v>25.588275384566924</c:v>
                </c:pt>
                <c:pt idx="8">
                  <c:v>25.724524837157066</c:v>
                </c:pt>
                <c:pt idx="9">
                  <c:v>25.456286408070731</c:v>
                </c:pt>
                <c:pt idx="10">
                  <c:v>24.740373155034725</c:v>
                </c:pt>
                <c:pt idx="11">
                  <c:v>24.03441549306557</c:v>
                </c:pt>
                <c:pt idx="12">
                  <c:v>23.566488484418478</c:v>
                </c:pt>
                <c:pt idx="13">
                  <c:v>22.954042086394509</c:v>
                </c:pt>
                <c:pt idx="14">
                  <c:v>22.443987769351764</c:v>
                </c:pt>
                <c:pt idx="15">
                  <c:v>22.318236176411311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42-4383-B76D-4A06980EAC0A}"/>
            </c:ext>
          </c:extLst>
        </c:ser>
        <c:ser>
          <c:idx val="12"/>
          <c:order val="12"/>
          <c:tx>
            <c:strRef>
              <c:f>logloss!$B$14</c:f>
              <c:strCache>
                <c:ptCount val="1"/>
                <c:pt idx="0">
                  <c:v>DataDice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logloss!$C$14:$R$14</c:f>
              <c:numCache>
                <c:formatCode>0.0000</c:formatCode>
                <c:ptCount val="16"/>
                <c:pt idx="0">
                  <c:v>39.939494943903135</c:v>
                </c:pt>
                <c:pt idx="1">
                  <c:v>36.605131857376492</c:v>
                </c:pt>
                <c:pt idx="2">
                  <c:v>29.330256127764024</c:v>
                </c:pt>
                <c:pt idx="3">
                  <c:v>20.800501825239589</c:v>
                </c:pt>
                <c:pt idx="4">
                  <c:v>21.37757349063045</c:v>
                </c:pt>
                <c:pt idx="5">
                  <c:v>21.993543811525335</c:v>
                </c:pt>
                <c:pt idx="6">
                  <c:v>22.680224352031637</c:v>
                </c:pt>
                <c:pt idx="7">
                  <c:v>22.238309200780144</c:v>
                </c:pt>
                <c:pt idx="8">
                  <c:v>21.597454817310656</c:v>
                </c:pt>
                <c:pt idx="9">
                  <c:v>19.652954217143837</c:v>
                </c:pt>
                <c:pt idx="10">
                  <c:v>18.10666347317342</c:v>
                </c:pt>
                <c:pt idx="11">
                  <c:v>17.395319495475022</c:v>
                </c:pt>
                <c:pt idx="12">
                  <c:v>17.168247596652254</c:v>
                </c:pt>
                <c:pt idx="13">
                  <c:v>16.609665470821398</c:v>
                </c:pt>
                <c:pt idx="14">
                  <c:v>16.299940447282861</c:v>
                </c:pt>
                <c:pt idx="15">
                  <c:v>16.073151812504882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742-4383-B76D-4A06980EAC0A}"/>
            </c:ext>
          </c:extLst>
        </c:ser>
        <c:ser>
          <c:idx val="13"/>
          <c:order val="13"/>
          <c:tx>
            <c:strRef>
              <c:f>logloss!$B$15</c:f>
              <c:strCache>
                <c:ptCount val="1"/>
                <c:pt idx="0">
                  <c:v>ActivityUniqueTransition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logloss!$C$15:$R$15</c:f>
              <c:numCache>
                <c:formatCode>0.0000</c:formatCode>
                <c:ptCount val="16"/>
                <c:pt idx="0">
                  <c:v>29.002232067586171</c:v>
                </c:pt>
                <c:pt idx="1">
                  <c:v>16.858255697558484</c:v>
                </c:pt>
                <c:pt idx="2">
                  <c:v>6.2249556054877857</c:v>
                </c:pt>
                <c:pt idx="3">
                  <c:v>5.0690636254799504</c:v>
                </c:pt>
                <c:pt idx="4">
                  <c:v>4.6528163467387227</c:v>
                </c:pt>
                <c:pt idx="5">
                  <c:v>4.2009483229279274</c:v>
                </c:pt>
                <c:pt idx="6">
                  <c:v>4.0754818914441966</c:v>
                </c:pt>
                <c:pt idx="7">
                  <c:v>3.9234257535279773</c:v>
                </c:pt>
                <c:pt idx="8">
                  <c:v>3.7833558185568608</c:v>
                </c:pt>
                <c:pt idx="9">
                  <c:v>3.6485676264150855</c:v>
                </c:pt>
                <c:pt idx="10">
                  <c:v>3.5288307363116478</c:v>
                </c:pt>
                <c:pt idx="11">
                  <c:v>3.525331579257132</c:v>
                </c:pt>
                <c:pt idx="12">
                  <c:v>3.3655683624522497</c:v>
                </c:pt>
                <c:pt idx="13">
                  <c:v>3.3096825473170846</c:v>
                </c:pt>
                <c:pt idx="14">
                  <c:v>3.2682001006667605</c:v>
                </c:pt>
                <c:pt idx="15">
                  <c:v>3.3132351868099534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742-4383-B76D-4A06980EAC0A}"/>
            </c:ext>
          </c:extLst>
        </c:ser>
        <c:ser>
          <c:idx val="14"/>
          <c:order val="14"/>
          <c:tx>
            <c:strRef>
              <c:f>logloss!$B$16</c:f>
              <c:strCache>
                <c:ptCount val="1"/>
                <c:pt idx="0">
                  <c:v>DataGeneralizedOverlapCoefficient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logloss!$C$16:$R$16</c:f>
              <c:numCache>
                <c:formatCode>0.0000</c:formatCode>
                <c:ptCount val="16"/>
                <c:pt idx="0">
                  <c:v>35.092791665675364</c:v>
                </c:pt>
                <c:pt idx="1">
                  <c:v>29.52959036009517</c:v>
                </c:pt>
                <c:pt idx="2">
                  <c:v>18.255288099298745</c:v>
                </c:pt>
                <c:pt idx="3">
                  <c:v>10.24775019216886</c:v>
                </c:pt>
                <c:pt idx="4">
                  <c:v>8.7161059225815531</c:v>
                </c:pt>
                <c:pt idx="5">
                  <c:v>8.3602042170444655</c:v>
                </c:pt>
                <c:pt idx="6">
                  <c:v>8.4420659506368203</c:v>
                </c:pt>
                <c:pt idx="7">
                  <c:v>8.1533670652408254</c:v>
                </c:pt>
                <c:pt idx="8">
                  <c:v>8.2445969099116496</c:v>
                </c:pt>
                <c:pt idx="9">
                  <c:v>8.229608192851618</c:v>
                </c:pt>
                <c:pt idx="10">
                  <c:v>8.0770740207477711</c:v>
                </c:pt>
                <c:pt idx="11">
                  <c:v>8.2031294643382413</c:v>
                </c:pt>
                <c:pt idx="12">
                  <c:v>8.1418109663723612</c:v>
                </c:pt>
                <c:pt idx="13">
                  <c:v>8.1170730726279956</c:v>
                </c:pt>
                <c:pt idx="14">
                  <c:v>8.1976453734683936</c:v>
                </c:pt>
                <c:pt idx="15">
                  <c:v>8.0155294410875548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42-4383-B76D-4A06980EAC0A}"/>
            </c:ext>
          </c:extLst>
        </c:ser>
        <c:ser>
          <c:idx val="15"/>
          <c:order val="15"/>
          <c:tx>
            <c:strRef>
              <c:f>logloss!$B$17</c:f>
              <c:strCache>
                <c:ptCount val="1"/>
                <c:pt idx="0">
                  <c:v>DataSimonWhite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logloss!$C$17:$R$17</c:f>
              <c:numCache>
                <c:formatCode>0.0000</c:formatCode>
                <c:ptCount val="16"/>
                <c:pt idx="0">
                  <c:v>39.939494943903135</c:v>
                </c:pt>
                <c:pt idx="1">
                  <c:v>36.605131857376492</c:v>
                </c:pt>
                <c:pt idx="2">
                  <c:v>29.330256127764024</c:v>
                </c:pt>
                <c:pt idx="3">
                  <c:v>20.80049910075244</c:v>
                </c:pt>
                <c:pt idx="4">
                  <c:v>21.376002663769988</c:v>
                </c:pt>
                <c:pt idx="5">
                  <c:v>21.993325779348577</c:v>
                </c:pt>
                <c:pt idx="6">
                  <c:v>22.681667259072604</c:v>
                </c:pt>
                <c:pt idx="7">
                  <c:v>22.235678573220461</c:v>
                </c:pt>
                <c:pt idx="8">
                  <c:v>21.598479909037874</c:v>
                </c:pt>
                <c:pt idx="9">
                  <c:v>19.653589269319635</c:v>
                </c:pt>
                <c:pt idx="10">
                  <c:v>18.108308544958028</c:v>
                </c:pt>
                <c:pt idx="11">
                  <c:v>17.396497634250252</c:v>
                </c:pt>
                <c:pt idx="12">
                  <c:v>17.16892599650177</c:v>
                </c:pt>
                <c:pt idx="13">
                  <c:v>16.609687541161065</c:v>
                </c:pt>
                <c:pt idx="14">
                  <c:v>16.299941854968186</c:v>
                </c:pt>
                <c:pt idx="15">
                  <c:v>16.074646994078421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42-4383-B76D-4A06980EAC0A}"/>
            </c:ext>
          </c:extLst>
        </c:ser>
        <c:ser>
          <c:idx val="16"/>
          <c:order val="16"/>
          <c:tx>
            <c:strRef>
              <c:f>logloss!$B$18</c:f>
              <c:strCache>
                <c:ptCount val="1"/>
                <c:pt idx="0">
                  <c:v>DataOverlapCoefficient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logloss!$C$18:$R$18</c:f>
              <c:numCache>
                <c:formatCode>0.0000</c:formatCode>
                <c:ptCount val="16"/>
                <c:pt idx="0">
                  <c:v>35.092791665675364</c:v>
                </c:pt>
                <c:pt idx="1">
                  <c:v>29.52959036009517</c:v>
                </c:pt>
                <c:pt idx="2">
                  <c:v>18.255288099298745</c:v>
                </c:pt>
                <c:pt idx="3">
                  <c:v>10.24774866456745</c:v>
                </c:pt>
                <c:pt idx="4">
                  <c:v>8.7154829271404335</c:v>
                </c:pt>
                <c:pt idx="5">
                  <c:v>8.3611451057630468</c:v>
                </c:pt>
                <c:pt idx="6">
                  <c:v>8.4435174728952145</c:v>
                </c:pt>
                <c:pt idx="7">
                  <c:v>8.1560427271957536</c:v>
                </c:pt>
                <c:pt idx="8">
                  <c:v>8.2448939967681838</c:v>
                </c:pt>
                <c:pt idx="9">
                  <c:v>8.2292093311107131</c:v>
                </c:pt>
                <c:pt idx="10">
                  <c:v>8.076445121352851</c:v>
                </c:pt>
                <c:pt idx="11">
                  <c:v>8.2031543892993302</c:v>
                </c:pt>
                <c:pt idx="12">
                  <c:v>8.1421437912251022</c:v>
                </c:pt>
                <c:pt idx="13">
                  <c:v>8.1170788992333218</c:v>
                </c:pt>
                <c:pt idx="14">
                  <c:v>8.1976714123652474</c:v>
                </c:pt>
                <c:pt idx="15">
                  <c:v>8.0154993736952171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42-4383-B76D-4A06980EAC0A}"/>
            </c:ext>
          </c:extLst>
        </c:ser>
        <c:ser>
          <c:idx val="17"/>
          <c:order val="17"/>
          <c:tx>
            <c:strRef>
              <c:f>logloss!$B$19</c:f>
              <c:strCache>
                <c:ptCount val="1"/>
                <c:pt idx="0">
                  <c:v>DataStateCustomOverlap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logloss!$C$19:$R$19</c:f>
              <c:numCache>
                <c:formatCode>0.0000</c:formatCode>
                <c:ptCount val="16"/>
                <c:pt idx="0">
                  <c:v>33.538435975629127</c:v>
                </c:pt>
                <c:pt idx="1">
                  <c:v>17.284899973831827</c:v>
                </c:pt>
                <c:pt idx="2">
                  <c:v>8.6451118965958909</c:v>
                </c:pt>
                <c:pt idx="3">
                  <c:v>7.2779433080669618</c:v>
                </c:pt>
                <c:pt idx="4">
                  <c:v>7.2127769061894211</c:v>
                </c:pt>
                <c:pt idx="5">
                  <c:v>7.1335114502779264</c:v>
                </c:pt>
                <c:pt idx="6">
                  <c:v>7.1095557555800912</c:v>
                </c:pt>
                <c:pt idx="7">
                  <c:v>6.9808426112074953</c:v>
                </c:pt>
                <c:pt idx="8">
                  <c:v>6.9826569091257058</c:v>
                </c:pt>
                <c:pt idx="9">
                  <c:v>6.8327008790246309</c:v>
                </c:pt>
                <c:pt idx="10">
                  <c:v>6.8070796992603668</c:v>
                </c:pt>
                <c:pt idx="11">
                  <c:v>6.8272411801753039</c:v>
                </c:pt>
                <c:pt idx="12">
                  <c:v>6.8186945195652013</c:v>
                </c:pt>
                <c:pt idx="13">
                  <c:v>6.7586901084727868</c:v>
                </c:pt>
                <c:pt idx="14">
                  <c:v>6.776985271061025</c:v>
                </c:pt>
                <c:pt idx="15">
                  <c:v>6.6902820959851628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42-4383-B76D-4A06980EAC0A}"/>
            </c:ext>
          </c:extLst>
        </c:ser>
        <c:ser>
          <c:idx val="18"/>
          <c:order val="18"/>
          <c:tx>
            <c:strRef>
              <c:f>logloss!$B$20</c:f>
              <c:strCache>
                <c:ptCount val="1"/>
                <c:pt idx="0">
                  <c:v>ActivityTransition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logloss!$C$20:$R$20</c:f>
              <c:numCache>
                <c:formatCode>0.0000</c:formatCode>
                <c:ptCount val="16"/>
                <c:pt idx="0">
                  <c:v>28.998776222075424</c:v>
                </c:pt>
                <c:pt idx="1">
                  <c:v>16.913109631835127</c:v>
                </c:pt>
                <c:pt idx="2">
                  <c:v>6.3814762049205127</c:v>
                </c:pt>
                <c:pt idx="3">
                  <c:v>5.0888847934215509</c:v>
                </c:pt>
                <c:pt idx="4">
                  <c:v>4.6803551013212603</c:v>
                </c:pt>
                <c:pt idx="5">
                  <c:v>4.2159148958573853</c:v>
                </c:pt>
                <c:pt idx="6">
                  <c:v>4.1010888402138574</c:v>
                </c:pt>
                <c:pt idx="7">
                  <c:v>3.9641024476853195</c:v>
                </c:pt>
                <c:pt idx="8">
                  <c:v>3.7964089754525765</c:v>
                </c:pt>
                <c:pt idx="9">
                  <c:v>3.6821308011917155</c:v>
                </c:pt>
                <c:pt idx="10">
                  <c:v>3.5260981876920834</c:v>
                </c:pt>
                <c:pt idx="11">
                  <c:v>3.5690742884422786</c:v>
                </c:pt>
                <c:pt idx="12">
                  <c:v>3.3940863296504622</c:v>
                </c:pt>
                <c:pt idx="13">
                  <c:v>3.3124861807795756</c:v>
                </c:pt>
                <c:pt idx="14">
                  <c:v>3.270688515631917</c:v>
                </c:pt>
                <c:pt idx="15">
                  <c:v>3.2916800822248549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742-4383-B76D-4A06980EAC0A}"/>
            </c:ext>
          </c:extLst>
        </c:ser>
        <c:ser>
          <c:idx val="19"/>
          <c:order val="19"/>
          <c:tx>
            <c:strRef>
              <c:f>logloss!$B$21</c:f>
              <c:strCache>
                <c:ptCount val="1"/>
                <c:pt idx="0">
                  <c:v>DataStateOverlapCoefficient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logloss!$C$21:$R$21</c:f>
              <c:numCache>
                <c:formatCode>0.0000</c:formatCode>
                <c:ptCount val="16"/>
                <c:pt idx="0">
                  <c:v>35.491184991170215</c:v>
                </c:pt>
                <c:pt idx="1">
                  <c:v>17.502597293413086</c:v>
                </c:pt>
                <c:pt idx="2">
                  <c:v>8.2631813739748718</c:v>
                </c:pt>
                <c:pt idx="3">
                  <c:v>7.0537239804587557</c:v>
                </c:pt>
                <c:pt idx="4">
                  <c:v>7.0291667818456371</c:v>
                </c:pt>
                <c:pt idx="5">
                  <c:v>6.9672485785891212</c:v>
                </c:pt>
                <c:pt idx="6">
                  <c:v>6.9578133148859154</c:v>
                </c:pt>
                <c:pt idx="7">
                  <c:v>6.7947790844150093</c:v>
                </c:pt>
                <c:pt idx="8">
                  <c:v>6.7907694413745245</c:v>
                </c:pt>
                <c:pt idx="9">
                  <c:v>6.7361519342538951</c:v>
                </c:pt>
                <c:pt idx="10">
                  <c:v>6.6826181934155429</c:v>
                </c:pt>
                <c:pt idx="11">
                  <c:v>6.7097004084333447</c:v>
                </c:pt>
                <c:pt idx="12">
                  <c:v>6.6960989726353848</c:v>
                </c:pt>
                <c:pt idx="13">
                  <c:v>6.6523851812118266</c:v>
                </c:pt>
                <c:pt idx="14">
                  <c:v>6.6742389847926544</c:v>
                </c:pt>
                <c:pt idx="15">
                  <c:v>6.6241208413711359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742-4383-B76D-4A06980EAC0A}"/>
            </c:ext>
          </c:extLst>
        </c:ser>
        <c:ser>
          <c:idx val="20"/>
          <c:order val="20"/>
          <c:tx>
            <c:strRef>
              <c:f>logloss!$B$22</c:f>
              <c:strCache>
                <c:ptCount val="1"/>
                <c:pt idx="0">
                  <c:v>DataStateJaccard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logloss!$C$22:$R$22</c:f>
              <c:numCache>
                <c:formatCode>0.0000</c:formatCode>
                <c:ptCount val="16"/>
                <c:pt idx="0">
                  <c:v>34.054360042673004</c:v>
                </c:pt>
                <c:pt idx="1">
                  <c:v>17.554857252259428</c:v>
                </c:pt>
                <c:pt idx="2">
                  <c:v>8.871415319583642</c:v>
                </c:pt>
                <c:pt idx="3">
                  <c:v>7.9429187978003002</c:v>
                </c:pt>
                <c:pt idx="4">
                  <c:v>7.8093393796820347</c:v>
                </c:pt>
                <c:pt idx="5">
                  <c:v>7.5865649220036264</c:v>
                </c:pt>
                <c:pt idx="6">
                  <c:v>7.6661922166832497</c:v>
                </c:pt>
                <c:pt idx="7">
                  <c:v>7.5200011163728622</c:v>
                </c:pt>
                <c:pt idx="8">
                  <c:v>7.4955537754080339</c:v>
                </c:pt>
                <c:pt idx="9">
                  <c:v>7.3142550892060338</c:v>
                </c:pt>
                <c:pt idx="10">
                  <c:v>7.3058875096893718</c:v>
                </c:pt>
                <c:pt idx="11">
                  <c:v>7.3108996957570289</c:v>
                </c:pt>
                <c:pt idx="12">
                  <c:v>7.2672573387961528</c:v>
                </c:pt>
                <c:pt idx="13">
                  <c:v>7.2701411499874089</c:v>
                </c:pt>
                <c:pt idx="14">
                  <c:v>7.2275986756598618</c:v>
                </c:pt>
                <c:pt idx="15">
                  <c:v>7.174764644985216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42-4383-B76D-4A06980EAC0A}"/>
            </c:ext>
          </c:extLst>
        </c:ser>
        <c:ser>
          <c:idx val="21"/>
          <c:order val="21"/>
          <c:tx>
            <c:strRef>
              <c:f>logloss!$B$23</c:f>
              <c:strCache>
                <c:ptCount val="1"/>
                <c:pt idx="0">
                  <c:v>ActivityGeneralizedOverlapCoefficient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logloss!$C$23:$R$23</c:f>
              <c:numCache>
                <c:formatCode>0.0000</c:formatCode>
                <c:ptCount val="16"/>
                <c:pt idx="0">
                  <c:v>29.642747484441436</c:v>
                </c:pt>
                <c:pt idx="1">
                  <c:v>14.678427827405381</c:v>
                </c:pt>
                <c:pt idx="2">
                  <c:v>5.5653278160194022</c:v>
                </c:pt>
                <c:pt idx="3">
                  <c:v>3.8865983254975078</c:v>
                </c:pt>
                <c:pt idx="4">
                  <c:v>3.5587158170929252</c:v>
                </c:pt>
                <c:pt idx="5">
                  <c:v>3.3776827605898321</c:v>
                </c:pt>
                <c:pt idx="6">
                  <c:v>3.2782087798736015</c:v>
                </c:pt>
                <c:pt idx="7">
                  <c:v>3.2076658160978164</c:v>
                </c:pt>
                <c:pt idx="8">
                  <c:v>3.1058162998502015</c:v>
                </c:pt>
                <c:pt idx="9">
                  <c:v>3.0123246959699284</c:v>
                </c:pt>
                <c:pt idx="10">
                  <c:v>2.8659081167582765</c:v>
                </c:pt>
                <c:pt idx="11">
                  <c:v>2.8323428853458852</c:v>
                </c:pt>
                <c:pt idx="12">
                  <c:v>2.7752277710940159</c:v>
                </c:pt>
                <c:pt idx="13">
                  <c:v>2.7980486249798657</c:v>
                </c:pt>
                <c:pt idx="14">
                  <c:v>2.7524667467634787</c:v>
                </c:pt>
                <c:pt idx="15">
                  <c:v>2.7321296378399635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742-4383-B76D-4A06980EAC0A}"/>
            </c:ext>
          </c:extLst>
        </c:ser>
        <c:ser>
          <c:idx val="22"/>
          <c:order val="22"/>
          <c:tx>
            <c:strRef>
              <c:f>logloss!$B$24</c:f>
              <c:strCache>
                <c:ptCount val="1"/>
                <c:pt idx="0">
                  <c:v>ActivitySimonWhite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logloss!$C$24:$R$24</c:f>
              <c:numCache>
                <c:formatCode>0.0000</c:formatCode>
                <c:ptCount val="16"/>
                <c:pt idx="0">
                  <c:v>29.770508411557746</c:v>
                </c:pt>
                <c:pt idx="1">
                  <c:v>15.990017277124092</c:v>
                </c:pt>
                <c:pt idx="2">
                  <c:v>5.6399663864409533</c:v>
                </c:pt>
                <c:pt idx="3">
                  <c:v>4.3165540096352215</c:v>
                </c:pt>
                <c:pt idx="4">
                  <c:v>3.9475750901485229</c:v>
                </c:pt>
                <c:pt idx="5">
                  <c:v>3.6803458187670612</c:v>
                </c:pt>
                <c:pt idx="6">
                  <c:v>3.5820409428134652</c:v>
                </c:pt>
                <c:pt idx="7">
                  <c:v>3.5554769894862175</c:v>
                </c:pt>
                <c:pt idx="8">
                  <c:v>3.3838663350511666</c:v>
                </c:pt>
                <c:pt idx="9">
                  <c:v>3.3330422969219571</c:v>
                </c:pt>
                <c:pt idx="10">
                  <c:v>3.140465870866274</c:v>
                </c:pt>
                <c:pt idx="11">
                  <c:v>3.1196537708483434</c:v>
                </c:pt>
                <c:pt idx="12">
                  <c:v>3.0655672400473275</c:v>
                </c:pt>
                <c:pt idx="13">
                  <c:v>3.0937825130858654</c:v>
                </c:pt>
                <c:pt idx="14">
                  <c:v>3.0919222712571175</c:v>
                </c:pt>
                <c:pt idx="15">
                  <c:v>3.0500925900404261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742-4383-B76D-4A06980EAC0A}"/>
            </c:ext>
          </c:extLst>
        </c:ser>
        <c:ser>
          <c:idx val="23"/>
          <c:order val="23"/>
          <c:tx>
            <c:strRef>
              <c:f>logloss!$B$25</c:f>
              <c:strCache>
                <c:ptCount val="1"/>
                <c:pt idx="0">
                  <c:v>DataStateTanimotoCoefficient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logloss!$C$25:$R$25</c:f>
              <c:numCache>
                <c:formatCode>0.0000</c:formatCode>
                <c:ptCount val="16"/>
                <c:pt idx="0">
                  <c:v>34.105238468059774</c:v>
                </c:pt>
                <c:pt idx="1">
                  <c:v>17.732772501420172</c:v>
                </c:pt>
                <c:pt idx="2">
                  <c:v>8.9701394928752016</c:v>
                </c:pt>
                <c:pt idx="3">
                  <c:v>8.2125634452945935</c:v>
                </c:pt>
                <c:pt idx="4">
                  <c:v>8.0372020991608153</c:v>
                </c:pt>
                <c:pt idx="5">
                  <c:v>7.7634102609101392</c:v>
                </c:pt>
                <c:pt idx="6">
                  <c:v>7.8220292498643147</c:v>
                </c:pt>
                <c:pt idx="7">
                  <c:v>7.6885407366452014</c:v>
                </c:pt>
                <c:pt idx="8">
                  <c:v>7.6546864588073138</c:v>
                </c:pt>
                <c:pt idx="9">
                  <c:v>7.4847749116219093</c:v>
                </c:pt>
                <c:pt idx="10">
                  <c:v>7.4323932600070819</c:v>
                </c:pt>
                <c:pt idx="11">
                  <c:v>7.4333477370839249</c:v>
                </c:pt>
                <c:pt idx="12">
                  <c:v>7.3769973403716111</c:v>
                </c:pt>
                <c:pt idx="13">
                  <c:v>7.4114762920292314</c:v>
                </c:pt>
                <c:pt idx="14">
                  <c:v>7.3398464668842829</c:v>
                </c:pt>
                <c:pt idx="15">
                  <c:v>7.3143194644172471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742-4383-B76D-4A06980EAC0A}"/>
            </c:ext>
          </c:extLst>
        </c:ser>
        <c:ser>
          <c:idx val="24"/>
          <c:order val="24"/>
          <c:tx>
            <c:strRef>
              <c:f>logloss!$B$26</c:f>
              <c:strCache>
                <c:ptCount val="1"/>
                <c:pt idx="0">
                  <c:v>DataStateDice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logloss!$C$26:$R$26</c:f>
              <c:numCache>
                <c:formatCode>0.0000</c:formatCode>
                <c:ptCount val="16"/>
                <c:pt idx="0">
                  <c:v>34.054360042673004</c:v>
                </c:pt>
                <c:pt idx="1">
                  <c:v>17.555755173383023</c:v>
                </c:pt>
                <c:pt idx="2">
                  <c:v>8.8810948279816433</c:v>
                </c:pt>
                <c:pt idx="3">
                  <c:v>7.9484288551282773</c:v>
                </c:pt>
                <c:pt idx="4">
                  <c:v>7.812530284630955</c:v>
                </c:pt>
                <c:pt idx="5">
                  <c:v>7.5893517762056701</c:v>
                </c:pt>
                <c:pt idx="6">
                  <c:v>7.6688667355048832</c:v>
                </c:pt>
                <c:pt idx="7">
                  <c:v>7.5229385775106916</c:v>
                </c:pt>
                <c:pt idx="8">
                  <c:v>7.4980771607417438</c:v>
                </c:pt>
                <c:pt idx="9">
                  <c:v>7.3158840928655735</c:v>
                </c:pt>
                <c:pt idx="10">
                  <c:v>7.3074177945249978</c:v>
                </c:pt>
                <c:pt idx="11">
                  <c:v>7.3122722107629698</c:v>
                </c:pt>
                <c:pt idx="12">
                  <c:v>7.2686933644314031</c:v>
                </c:pt>
                <c:pt idx="13">
                  <c:v>7.2715255299976365</c:v>
                </c:pt>
                <c:pt idx="14">
                  <c:v>7.2289431062610632</c:v>
                </c:pt>
                <c:pt idx="15">
                  <c:v>7.1762604615159038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742-4383-B76D-4A06980EAC0A}"/>
            </c:ext>
          </c:extLst>
        </c:ser>
        <c:ser>
          <c:idx val="25"/>
          <c:order val="25"/>
          <c:tx>
            <c:strRef>
              <c:f>logloss!$B$27</c:f>
              <c:strCache>
                <c:ptCount val="1"/>
                <c:pt idx="0">
                  <c:v>ActivityBlockDistance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logloss!$C$27:$R$27</c:f>
              <c:numCache>
                <c:formatCode>0.0000</c:formatCode>
                <c:ptCount val="16"/>
                <c:pt idx="0">
                  <c:v>29.770508411557746</c:v>
                </c:pt>
                <c:pt idx="1">
                  <c:v>16.116346796532685</c:v>
                </c:pt>
                <c:pt idx="2">
                  <c:v>5.9936782675061595</c:v>
                </c:pt>
                <c:pt idx="3">
                  <c:v>4.4390160054960957</c:v>
                </c:pt>
                <c:pt idx="4">
                  <c:v>3.9475802186484437</c:v>
                </c:pt>
                <c:pt idx="5">
                  <c:v>3.6802540412940545</c:v>
                </c:pt>
                <c:pt idx="6">
                  <c:v>3.5819991103494053</c:v>
                </c:pt>
                <c:pt idx="7">
                  <c:v>3.5552811607876222</c:v>
                </c:pt>
                <c:pt idx="8">
                  <c:v>3.3838597695325463</c:v>
                </c:pt>
                <c:pt idx="9">
                  <c:v>3.3330352512823902</c:v>
                </c:pt>
                <c:pt idx="10">
                  <c:v>3.1409254579886476</c:v>
                </c:pt>
                <c:pt idx="11">
                  <c:v>3.1196549575490398</c:v>
                </c:pt>
                <c:pt idx="12">
                  <c:v>3.06557359197391</c:v>
                </c:pt>
                <c:pt idx="13">
                  <c:v>3.0937915374713478</c:v>
                </c:pt>
                <c:pt idx="14">
                  <c:v>3.0919306120506591</c:v>
                </c:pt>
                <c:pt idx="15">
                  <c:v>3.0506686847585778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742-4383-B76D-4A06980EAC0A}"/>
            </c:ext>
          </c:extLst>
        </c:ser>
        <c:ser>
          <c:idx val="26"/>
          <c:order val="26"/>
          <c:tx>
            <c:strRef>
              <c:f>logloss!$B$28</c:f>
              <c:strCache>
                <c:ptCount val="1"/>
                <c:pt idx="0">
                  <c:v>ActivityGeneralizedJaccard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logloss!$C$28:$R$28</c:f>
              <c:numCache>
                <c:formatCode>0.0000</c:formatCode>
                <c:ptCount val="16"/>
                <c:pt idx="0">
                  <c:v>29.770508411557746</c:v>
                </c:pt>
                <c:pt idx="1">
                  <c:v>15.986959881991433</c:v>
                </c:pt>
                <c:pt idx="2">
                  <c:v>5.6197035238202702</c:v>
                </c:pt>
                <c:pt idx="3">
                  <c:v>4.3106073541446097</c:v>
                </c:pt>
                <c:pt idx="4">
                  <c:v>3.9422389236391</c:v>
                </c:pt>
                <c:pt idx="5">
                  <c:v>3.6784464490346402</c:v>
                </c:pt>
                <c:pt idx="6">
                  <c:v>3.5811677784934788</c:v>
                </c:pt>
                <c:pt idx="7">
                  <c:v>3.5535646532834511</c:v>
                </c:pt>
                <c:pt idx="8">
                  <c:v>3.3817454734191692</c:v>
                </c:pt>
                <c:pt idx="9">
                  <c:v>3.3317470087763974</c:v>
                </c:pt>
                <c:pt idx="10">
                  <c:v>3.1393531778089208</c:v>
                </c:pt>
                <c:pt idx="11">
                  <c:v>3.1180311292162139</c:v>
                </c:pt>
                <c:pt idx="12">
                  <c:v>3.0646147171478986</c:v>
                </c:pt>
                <c:pt idx="13">
                  <c:v>3.0928446654079336</c:v>
                </c:pt>
                <c:pt idx="14">
                  <c:v>3.0910223348199608</c:v>
                </c:pt>
                <c:pt idx="15">
                  <c:v>3.049662736033282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742-4383-B76D-4A06980EAC0A}"/>
            </c:ext>
          </c:extLst>
        </c:ser>
        <c:ser>
          <c:idx val="27"/>
          <c:order val="27"/>
          <c:tx>
            <c:strRef>
              <c:f>logloss!$B$29</c:f>
              <c:strCache>
                <c:ptCount val="1"/>
                <c:pt idx="0">
                  <c:v>ActivityEuclideanDistance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logloss!$C$29:$R$29</c:f>
              <c:numCache>
                <c:formatCode>0.0000</c:formatCode>
                <c:ptCount val="16"/>
                <c:pt idx="0">
                  <c:v>29.519122846849008</c:v>
                </c:pt>
                <c:pt idx="1">
                  <c:v>16.017490152662514</c:v>
                </c:pt>
                <c:pt idx="2">
                  <c:v>5.8876294024618705</c:v>
                </c:pt>
                <c:pt idx="3">
                  <c:v>4.5046750507428088</c:v>
                </c:pt>
                <c:pt idx="4">
                  <c:v>4.1063257071359791</c:v>
                </c:pt>
                <c:pt idx="5">
                  <c:v>3.8474402012064779</c:v>
                </c:pt>
                <c:pt idx="6">
                  <c:v>3.6675604190983875</c:v>
                </c:pt>
                <c:pt idx="7">
                  <c:v>3.6675493086989328</c:v>
                </c:pt>
                <c:pt idx="8">
                  <c:v>3.4679590491345174</c:v>
                </c:pt>
                <c:pt idx="9">
                  <c:v>3.3991678245448904</c:v>
                </c:pt>
                <c:pt idx="10">
                  <c:v>3.2075245602827369</c:v>
                </c:pt>
                <c:pt idx="11">
                  <c:v>3.1664719955505762</c:v>
                </c:pt>
                <c:pt idx="12">
                  <c:v>3.1155169584815381</c:v>
                </c:pt>
                <c:pt idx="13">
                  <c:v>3.1173159842310563</c:v>
                </c:pt>
                <c:pt idx="14">
                  <c:v>3.1229462330482947</c:v>
                </c:pt>
                <c:pt idx="15">
                  <c:v>3.0736279513284397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742-4383-B76D-4A06980EAC0A}"/>
            </c:ext>
          </c:extLst>
        </c:ser>
        <c:ser>
          <c:idx val="28"/>
          <c:order val="28"/>
          <c:tx>
            <c:strRef>
              <c:f>logloss!$B$30</c:f>
              <c:strCache>
                <c:ptCount val="1"/>
                <c:pt idx="0">
                  <c:v>UniqueActivity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logloss!$C$30:$R$30</c:f>
              <c:numCache>
                <c:formatCode>0.0000</c:formatCode>
                <c:ptCount val="16"/>
                <c:pt idx="0">
                  <c:v>28.920354213267093</c:v>
                </c:pt>
                <c:pt idx="1">
                  <c:v>15.1024505039411</c:v>
                </c:pt>
                <c:pt idx="2">
                  <c:v>5.4613327738305841</c:v>
                </c:pt>
                <c:pt idx="3">
                  <c:v>4.0896606522608057</c:v>
                </c:pt>
                <c:pt idx="4">
                  <c:v>3.8321024969048691</c:v>
                </c:pt>
                <c:pt idx="5">
                  <c:v>3.4678128701986766</c:v>
                </c:pt>
                <c:pt idx="6">
                  <c:v>3.4273757692268125</c:v>
                </c:pt>
                <c:pt idx="7">
                  <c:v>3.3890900594641225</c:v>
                </c:pt>
                <c:pt idx="8">
                  <c:v>3.2738347844872822</c:v>
                </c:pt>
                <c:pt idx="9">
                  <c:v>3.1260182299000272</c:v>
                </c:pt>
                <c:pt idx="10">
                  <c:v>3.0491092063267513</c:v>
                </c:pt>
                <c:pt idx="11">
                  <c:v>3.0172197701794055</c:v>
                </c:pt>
                <c:pt idx="12">
                  <c:v>2.9113744221212445</c:v>
                </c:pt>
                <c:pt idx="13">
                  <c:v>2.898587647423021</c:v>
                </c:pt>
                <c:pt idx="14">
                  <c:v>2.8385154894597093</c:v>
                </c:pt>
                <c:pt idx="15">
                  <c:v>2.8682669077264302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742-4383-B76D-4A06980EAC0A}"/>
            </c:ext>
          </c:extLst>
        </c:ser>
        <c:ser>
          <c:idx val="29"/>
          <c:order val="29"/>
          <c:tx>
            <c:strRef>
              <c:f>logloss!$B$31</c:f>
              <c:strCache>
                <c:ptCount val="1"/>
                <c:pt idx="0">
                  <c:v>ActivityDice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logloss!$C$31:$R$31</c:f>
              <c:numCache>
                <c:formatCode>0.0000</c:formatCode>
                <c:ptCount val="16"/>
                <c:pt idx="0">
                  <c:v>29.056737577964668</c:v>
                </c:pt>
                <c:pt idx="1">
                  <c:v>14.842295494662983</c:v>
                </c:pt>
                <c:pt idx="2">
                  <c:v>5.8257239595590002</c:v>
                </c:pt>
                <c:pt idx="3">
                  <c:v>4.4541413492079656</c:v>
                </c:pt>
                <c:pt idx="4">
                  <c:v>4.0473915582944828</c:v>
                </c:pt>
                <c:pt idx="5">
                  <c:v>3.7548564503204664</c:v>
                </c:pt>
                <c:pt idx="6">
                  <c:v>3.6382397864352525</c:v>
                </c:pt>
                <c:pt idx="7">
                  <c:v>3.6173713509262577</c:v>
                </c:pt>
                <c:pt idx="8">
                  <c:v>3.4806249712649633</c:v>
                </c:pt>
                <c:pt idx="9">
                  <c:v>3.3100749271906031</c:v>
                </c:pt>
                <c:pt idx="10">
                  <c:v>3.1548568027457877</c:v>
                </c:pt>
                <c:pt idx="11">
                  <c:v>3.2241331062313905</c:v>
                </c:pt>
                <c:pt idx="12">
                  <c:v>3.1252977315712251</c:v>
                </c:pt>
                <c:pt idx="13">
                  <c:v>3.0758763490251324</c:v>
                </c:pt>
                <c:pt idx="14">
                  <c:v>3.0207175743168406</c:v>
                </c:pt>
                <c:pt idx="15">
                  <c:v>2.9791275383254878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742-4383-B76D-4A06980EAC0A}"/>
            </c:ext>
          </c:extLst>
        </c:ser>
        <c:ser>
          <c:idx val="30"/>
          <c:order val="30"/>
          <c:tx>
            <c:strRef>
              <c:f>logloss!$B$32</c:f>
              <c:strCache>
                <c:ptCount val="1"/>
                <c:pt idx="0">
                  <c:v>ActivityCosine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logloss!$C$32:$R$32</c:f>
              <c:numCache>
                <c:formatCode>0.0000</c:formatCode>
                <c:ptCount val="16"/>
                <c:pt idx="0">
                  <c:v>29.935682964951308</c:v>
                </c:pt>
                <c:pt idx="1">
                  <c:v>17.061772761880988</c:v>
                </c:pt>
                <c:pt idx="2">
                  <c:v>6.1164254043641888</c:v>
                </c:pt>
                <c:pt idx="3">
                  <c:v>4.6481578797961847</c:v>
                </c:pt>
                <c:pt idx="4">
                  <c:v>4.1597451530050833</c:v>
                </c:pt>
                <c:pt idx="5">
                  <c:v>3.8355064165099022</c:v>
                </c:pt>
                <c:pt idx="6">
                  <c:v>3.6820041018628951</c:v>
                </c:pt>
                <c:pt idx="7">
                  <c:v>3.7009878426159588</c:v>
                </c:pt>
                <c:pt idx="8">
                  <c:v>3.4768458172110073</c:v>
                </c:pt>
                <c:pt idx="9">
                  <c:v>3.4180896568015826</c:v>
                </c:pt>
                <c:pt idx="10">
                  <c:v>3.2084520277860964</c:v>
                </c:pt>
                <c:pt idx="11">
                  <c:v>3.1942526548724581</c:v>
                </c:pt>
                <c:pt idx="12">
                  <c:v>3.1193705074532074</c:v>
                </c:pt>
                <c:pt idx="13">
                  <c:v>3.1339914186591615</c:v>
                </c:pt>
                <c:pt idx="14">
                  <c:v>3.1233391382384532</c:v>
                </c:pt>
                <c:pt idx="15">
                  <c:v>3.083152543178675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742-4383-B76D-4A06980EAC0A}"/>
            </c:ext>
          </c:extLst>
        </c:ser>
        <c:ser>
          <c:idx val="31"/>
          <c:order val="31"/>
          <c:tx>
            <c:strRef>
              <c:f>logloss!$B$33</c:f>
              <c:strCache>
                <c:ptCount val="1"/>
                <c:pt idx="0">
                  <c:v>ActivityOverlapCoefficient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logloss!$C$33:$R$33</c:f>
              <c:numCache>
                <c:formatCode>0.0000</c:formatCode>
                <c:ptCount val="16"/>
                <c:pt idx="0">
                  <c:v>29.785879977398327</c:v>
                </c:pt>
                <c:pt idx="1">
                  <c:v>15.590727612668058</c:v>
                </c:pt>
                <c:pt idx="2">
                  <c:v>5.3385832848971368</c:v>
                </c:pt>
                <c:pt idx="3">
                  <c:v>3.8256091225113606</c:v>
                </c:pt>
                <c:pt idx="4">
                  <c:v>3.5981287880847077</c:v>
                </c:pt>
                <c:pt idx="5">
                  <c:v>3.4247775915128722</c:v>
                </c:pt>
                <c:pt idx="6">
                  <c:v>3.2851518228142083</c:v>
                </c:pt>
                <c:pt idx="7">
                  <c:v>3.2389622153998294</c:v>
                </c:pt>
                <c:pt idx="8">
                  <c:v>3.1122915011096652</c:v>
                </c:pt>
                <c:pt idx="9">
                  <c:v>2.9840984458385185</c:v>
                </c:pt>
                <c:pt idx="10">
                  <c:v>2.8346441414290662</c:v>
                </c:pt>
                <c:pt idx="11">
                  <c:v>2.7674749803100087</c:v>
                </c:pt>
                <c:pt idx="12">
                  <c:v>2.7246198491275218</c:v>
                </c:pt>
                <c:pt idx="13">
                  <c:v>2.7185213331923999</c:v>
                </c:pt>
                <c:pt idx="14">
                  <c:v>2.6761211319069731</c:v>
                </c:pt>
                <c:pt idx="15">
                  <c:v>2.6349190774815652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742-4383-B76D-4A06980EAC0A}"/>
            </c:ext>
          </c:extLst>
        </c:ser>
        <c:ser>
          <c:idx val="32"/>
          <c:order val="32"/>
          <c:tx>
            <c:strRef>
              <c:f>logloss!$B$34</c:f>
              <c:strCache>
                <c:ptCount val="1"/>
                <c:pt idx="0">
                  <c:v>ActivityJaccard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logloss!$C$34:$R$34</c:f>
              <c:numCache>
                <c:formatCode>0.0000</c:formatCode>
                <c:ptCount val="16"/>
                <c:pt idx="0">
                  <c:v>28.230624222811979</c:v>
                </c:pt>
                <c:pt idx="1">
                  <c:v>16.042344555980925</c:v>
                </c:pt>
                <c:pt idx="2">
                  <c:v>5.5911304467299745</c:v>
                </c:pt>
                <c:pt idx="3">
                  <c:v>4.3639326831607548</c:v>
                </c:pt>
                <c:pt idx="4">
                  <c:v>3.995363750554648</c:v>
                </c:pt>
                <c:pt idx="5">
                  <c:v>3.7566024535680933</c:v>
                </c:pt>
                <c:pt idx="6">
                  <c:v>3.6634354135306788</c:v>
                </c:pt>
                <c:pt idx="7">
                  <c:v>3.6564629781803495</c:v>
                </c:pt>
                <c:pt idx="8">
                  <c:v>3.4950633867184528</c:v>
                </c:pt>
                <c:pt idx="9">
                  <c:v>3.2989531337809899</c:v>
                </c:pt>
                <c:pt idx="10">
                  <c:v>3.1923560427263067</c:v>
                </c:pt>
                <c:pt idx="11">
                  <c:v>3.1639483048054946</c:v>
                </c:pt>
                <c:pt idx="12">
                  <c:v>3.0916772367237413</c:v>
                </c:pt>
                <c:pt idx="13">
                  <c:v>3.0774221959381824</c:v>
                </c:pt>
                <c:pt idx="14">
                  <c:v>3.0503257663605949</c:v>
                </c:pt>
                <c:pt idx="15">
                  <c:v>2.9846957332199233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742-4383-B76D-4A06980EAC0A}"/>
            </c:ext>
          </c:extLst>
        </c:ser>
        <c:ser>
          <c:idx val="33"/>
          <c:order val="33"/>
          <c:tx>
            <c:strRef>
              <c:f>logloss!$B$35</c:f>
              <c:strCache>
                <c:ptCount val="1"/>
                <c:pt idx="0">
                  <c:v>ActivityTanimotoCoefficient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logloss!$C$35:$R$35</c:f>
              <c:numCache>
                <c:formatCode>0.0000</c:formatCode>
                <c:ptCount val="16"/>
                <c:pt idx="0">
                  <c:v>30.021548016643841</c:v>
                </c:pt>
                <c:pt idx="1">
                  <c:v>16.056991259596202</c:v>
                </c:pt>
                <c:pt idx="2">
                  <c:v>5.6341634522241533</c:v>
                </c:pt>
                <c:pt idx="3">
                  <c:v>4.3986232466098523</c:v>
                </c:pt>
                <c:pt idx="4">
                  <c:v>4.0047846759458423</c:v>
                </c:pt>
                <c:pt idx="5">
                  <c:v>3.7626781704908923</c:v>
                </c:pt>
                <c:pt idx="6">
                  <c:v>3.6646928035524566</c:v>
                </c:pt>
                <c:pt idx="7">
                  <c:v>3.6636851124998522</c:v>
                </c:pt>
                <c:pt idx="8">
                  <c:v>3.4984560365075152</c:v>
                </c:pt>
                <c:pt idx="9">
                  <c:v>3.3006672057271915</c:v>
                </c:pt>
                <c:pt idx="10">
                  <c:v>3.196961509478899</c:v>
                </c:pt>
                <c:pt idx="11">
                  <c:v>3.1663556195572768</c:v>
                </c:pt>
                <c:pt idx="12">
                  <c:v>3.0948156208127053</c:v>
                </c:pt>
                <c:pt idx="13">
                  <c:v>3.0781074733834553</c:v>
                </c:pt>
                <c:pt idx="14">
                  <c:v>3.0521013050107606</c:v>
                </c:pt>
                <c:pt idx="15">
                  <c:v>2.9865532089149882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742-4383-B76D-4A06980EAC0A}"/>
            </c:ext>
          </c:extLst>
        </c:ser>
        <c:ser>
          <c:idx val="34"/>
          <c:order val="34"/>
          <c:tx>
            <c:strRef>
              <c:f>logloss!$B$36</c:f>
              <c:strCache>
                <c:ptCount val="1"/>
                <c:pt idx="0">
                  <c:v>IntraTraceFrequency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logloss!$C$36:$R$36</c:f>
              <c:numCache>
                <c:formatCode>0.0000</c:formatCode>
                <c:ptCount val="16"/>
                <c:pt idx="0">
                  <c:v>19.453538004303876</c:v>
                </c:pt>
                <c:pt idx="1">
                  <c:v>8.2238713319021635</c:v>
                </c:pt>
                <c:pt idx="2">
                  <c:v>4.6116059785143424</c:v>
                </c:pt>
                <c:pt idx="3">
                  <c:v>4.162779884051</c:v>
                </c:pt>
                <c:pt idx="4">
                  <c:v>4.1046498301917804</c:v>
                </c:pt>
                <c:pt idx="5">
                  <c:v>4.0473174804963312</c:v>
                </c:pt>
                <c:pt idx="6">
                  <c:v>4.0342090312247834</c:v>
                </c:pt>
                <c:pt idx="7">
                  <c:v>4.0463446913966639</c:v>
                </c:pt>
                <c:pt idx="8">
                  <c:v>4.0041210792711537</c:v>
                </c:pt>
                <c:pt idx="9">
                  <c:v>4.0238675685831229</c:v>
                </c:pt>
                <c:pt idx="10">
                  <c:v>4.0118108637339125</c:v>
                </c:pt>
                <c:pt idx="11">
                  <c:v>4.0272851619133183</c:v>
                </c:pt>
                <c:pt idx="12">
                  <c:v>4.0010755262466224</c:v>
                </c:pt>
                <c:pt idx="13">
                  <c:v>3.9976343359009916</c:v>
                </c:pt>
                <c:pt idx="14">
                  <c:v>3.9807462297855323</c:v>
                </c:pt>
                <c:pt idx="15">
                  <c:v>4.0307922203610715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742-4383-B76D-4A06980EAC0A}"/>
            </c:ext>
          </c:extLst>
        </c:ser>
        <c:ser>
          <c:idx val="35"/>
          <c:order val="35"/>
          <c:tx>
            <c:strRef>
              <c:f>logloss!$B$37</c:f>
              <c:strCache>
                <c:ptCount val="1"/>
                <c:pt idx="0">
                  <c:v>IntraTraceFrequencyNotNull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logloss!$C$37:$R$37</c:f>
              <c:numCache>
                <c:formatCode>0.0000</c:formatCode>
                <c:ptCount val="16"/>
                <c:pt idx="0">
                  <c:v>22.9838813332249</c:v>
                </c:pt>
                <c:pt idx="1">
                  <c:v>11.712791323987471</c:v>
                </c:pt>
                <c:pt idx="2">
                  <c:v>8.0579885850982933</c:v>
                </c:pt>
                <c:pt idx="3">
                  <c:v>7.5809080062840151</c:v>
                </c:pt>
                <c:pt idx="4">
                  <c:v>7.5274915364004205</c:v>
                </c:pt>
                <c:pt idx="5">
                  <c:v>7.4855685322285739</c:v>
                </c:pt>
                <c:pt idx="6">
                  <c:v>7.5005318452166776</c:v>
                </c:pt>
                <c:pt idx="7">
                  <c:v>7.4547784565455375</c:v>
                </c:pt>
                <c:pt idx="8">
                  <c:v>7.5014276331536704</c:v>
                </c:pt>
                <c:pt idx="9">
                  <c:v>7.4448691733665173</c:v>
                </c:pt>
                <c:pt idx="10">
                  <c:v>7.4595056077164594</c:v>
                </c:pt>
                <c:pt idx="11">
                  <c:v>7.4733487343031308</c:v>
                </c:pt>
                <c:pt idx="12">
                  <c:v>7.4558815289601288</c:v>
                </c:pt>
                <c:pt idx="13">
                  <c:v>7.4614401845751033</c:v>
                </c:pt>
                <c:pt idx="14">
                  <c:v>7.4776531574631271</c:v>
                </c:pt>
                <c:pt idx="15">
                  <c:v>7.4290836182178532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742-4383-B76D-4A06980EAC0A}"/>
            </c:ext>
          </c:extLst>
        </c:ser>
        <c:ser>
          <c:idx val="36"/>
          <c:order val="36"/>
          <c:tx>
            <c:strRef>
              <c:f>logloss!$B$38</c:f>
              <c:strCache>
                <c:ptCount val="1"/>
                <c:pt idx="0">
                  <c:v>AbsoluteFrequency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logloss!$C$38:$R$38</c:f>
              <c:numCache>
                <c:formatCode>0.0000</c:formatCode>
                <c:ptCount val="16"/>
                <c:pt idx="0">
                  <c:v>15.308328581630258</c:v>
                </c:pt>
                <c:pt idx="1">
                  <c:v>6.2879782749900208</c:v>
                </c:pt>
                <c:pt idx="2">
                  <c:v>4.3238775907143534</c:v>
                </c:pt>
                <c:pt idx="3">
                  <c:v>4.0714979947978804</c:v>
                </c:pt>
                <c:pt idx="4">
                  <c:v>4.0541185552107617</c:v>
                </c:pt>
                <c:pt idx="5">
                  <c:v>4.0278175940352057</c:v>
                </c:pt>
                <c:pt idx="6">
                  <c:v>4.0257830932455478</c:v>
                </c:pt>
                <c:pt idx="7">
                  <c:v>4.03344320547198</c:v>
                </c:pt>
                <c:pt idx="8">
                  <c:v>4.0178688077925733</c:v>
                </c:pt>
                <c:pt idx="9">
                  <c:v>4.0258382062804818</c:v>
                </c:pt>
                <c:pt idx="10">
                  <c:v>4.01743517376166</c:v>
                </c:pt>
                <c:pt idx="11">
                  <c:v>4.0264745657091652</c:v>
                </c:pt>
                <c:pt idx="12">
                  <c:v>4.0139595759473767</c:v>
                </c:pt>
                <c:pt idx="13">
                  <c:v>4.0096078205623948</c:v>
                </c:pt>
                <c:pt idx="14">
                  <c:v>4.0089241712875952</c:v>
                </c:pt>
                <c:pt idx="15">
                  <c:v>4.0188206900912871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742-4383-B76D-4A06980EAC0A}"/>
            </c:ext>
          </c:extLst>
        </c:ser>
        <c:ser>
          <c:idx val="37"/>
          <c:order val="37"/>
          <c:tx>
            <c:strRef>
              <c:f>logloss!$B$39</c:f>
              <c:strCache>
                <c:ptCount val="1"/>
                <c:pt idx="0">
                  <c:v>ActivityInTraceFrequency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logloss!$C$39:$R$39</c:f>
              <c:numCache>
                <c:formatCode>0.0000</c:formatCode>
                <c:ptCount val="16"/>
                <c:pt idx="0">
                  <c:v>15.401268246590462</c:v>
                </c:pt>
                <c:pt idx="1">
                  <c:v>6.3982349072189333</c:v>
                </c:pt>
                <c:pt idx="2">
                  <c:v>4.4213273988901234</c:v>
                </c:pt>
                <c:pt idx="3">
                  <c:v>4.189468188993021</c:v>
                </c:pt>
                <c:pt idx="4">
                  <c:v>4.1726410291853124</c:v>
                </c:pt>
                <c:pt idx="5">
                  <c:v>4.140552591614064</c:v>
                </c:pt>
                <c:pt idx="6">
                  <c:v>4.1368561930415728</c:v>
                </c:pt>
                <c:pt idx="7">
                  <c:v>4.1444865819513277</c:v>
                </c:pt>
                <c:pt idx="8">
                  <c:v>4.1213191145454688</c:v>
                </c:pt>
                <c:pt idx="9">
                  <c:v>4.1413350355272822</c:v>
                </c:pt>
                <c:pt idx="10">
                  <c:v>4.1280120877783988</c:v>
                </c:pt>
                <c:pt idx="11">
                  <c:v>4.1393554947270301</c:v>
                </c:pt>
                <c:pt idx="12">
                  <c:v>4.123511141330928</c:v>
                </c:pt>
                <c:pt idx="13">
                  <c:v>4.1196104680052015</c:v>
                </c:pt>
                <c:pt idx="14">
                  <c:v>4.1145243271492413</c:v>
                </c:pt>
                <c:pt idx="15">
                  <c:v>4.136835024865162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42-4383-B76D-4A06980EAC0A}"/>
            </c:ext>
          </c:extLst>
        </c:ser>
        <c:ser>
          <c:idx val="38"/>
          <c:order val="38"/>
          <c:tx>
            <c:strRef>
              <c:f>logloss!$B$40</c:f>
              <c:strCache>
                <c:ptCount val="1"/>
                <c:pt idx="0">
                  <c:v>StepFrequency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logloss!$C$40:$R$40</c:f>
              <c:numCache>
                <c:formatCode>0.0000</c:formatCode>
                <c:ptCount val="16"/>
                <c:pt idx="0">
                  <c:v>29.825898644247264</c:v>
                </c:pt>
                <c:pt idx="1">
                  <c:v>19.285010760926351</c:v>
                </c:pt>
                <c:pt idx="2">
                  <c:v>6.3273335556897523</c:v>
                </c:pt>
                <c:pt idx="3">
                  <c:v>4.0275298213682351</c:v>
                </c:pt>
                <c:pt idx="4">
                  <c:v>3.6076984506992047</c:v>
                </c:pt>
                <c:pt idx="5">
                  <c:v>3.2550161951733747</c:v>
                </c:pt>
                <c:pt idx="6">
                  <c:v>3.1439645105725154</c:v>
                </c:pt>
                <c:pt idx="7">
                  <c:v>3.0693148920776849</c:v>
                </c:pt>
                <c:pt idx="8">
                  <c:v>2.9863679544542494</c:v>
                </c:pt>
                <c:pt idx="9">
                  <c:v>2.9181996090788274</c:v>
                </c:pt>
                <c:pt idx="10">
                  <c:v>2.8646910726480175</c:v>
                </c:pt>
                <c:pt idx="11">
                  <c:v>2.8856589033544195</c:v>
                </c:pt>
                <c:pt idx="12">
                  <c:v>2.8377672076883425</c:v>
                </c:pt>
                <c:pt idx="13">
                  <c:v>2.8272143849753744</c:v>
                </c:pt>
                <c:pt idx="14">
                  <c:v>2.8142846542198012</c:v>
                </c:pt>
                <c:pt idx="15">
                  <c:v>2.8467568629507953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742-4383-B76D-4A06980EAC0A}"/>
            </c:ext>
          </c:extLst>
        </c:ser>
        <c:ser>
          <c:idx val="39"/>
          <c:order val="39"/>
          <c:tx>
            <c:strRef>
              <c:f>logloss!$B$41</c:f>
              <c:strCache>
                <c:ptCount val="1"/>
                <c:pt idx="0">
                  <c:v>RespondedFrequency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logloss!$C$1:$R$1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25000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</c:numCache>
            </c:numRef>
          </c:xVal>
          <c:yVal>
            <c:numRef>
              <c:f>logloss!$C$41:$R$41</c:f>
              <c:numCache>
                <c:formatCode>0.0000</c:formatCode>
                <c:ptCount val="16"/>
                <c:pt idx="0">
                  <c:v>25.058560371647321</c:v>
                </c:pt>
                <c:pt idx="1">
                  <c:v>13.157358193910033</c:v>
                </c:pt>
                <c:pt idx="2">
                  <c:v>4.8237900716694115</c:v>
                </c:pt>
                <c:pt idx="3">
                  <c:v>2.946436276612034</c:v>
                </c:pt>
                <c:pt idx="4">
                  <c:v>2.7013816302196867</c:v>
                </c:pt>
                <c:pt idx="5">
                  <c:v>2.445344048605647</c:v>
                </c:pt>
                <c:pt idx="6">
                  <c:v>2.3771471856722757</c:v>
                </c:pt>
                <c:pt idx="7">
                  <c:v>2.3465574985099735</c:v>
                </c:pt>
                <c:pt idx="8">
                  <c:v>2.2732740025935563</c:v>
                </c:pt>
                <c:pt idx="9">
                  <c:v>2.245738308163685</c:v>
                </c:pt>
                <c:pt idx="10">
                  <c:v>2.2257460168205774</c:v>
                </c:pt>
                <c:pt idx="11">
                  <c:v>2.2422634078004307</c:v>
                </c:pt>
                <c:pt idx="12">
                  <c:v>2.1910350186513936</c:v>
                </c:pt>
                <c:pt idx="13">
                  <c:v>2.1801011916907491</c:v>
                </c:pt>
                <c:pt idx="14">
                  <c:v>2.1708284049916906</c:v>
                </c:pt>
                <c:pt idx="15">
                  <c:v>2.1946716255193373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742-4383-B76D-4A06980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46552"/>
        <c:axId val="784166968"/>
      </c:scatterChart>
      <c:valAx>
        <c:axId val="65834655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4166968"/>
        <c:crosses val="autoZero"/>
        <c:crossBetween val="midCat"/>
      </c:valAx>
      <c:valAx>
        <c:axId val="7841669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583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41</xdr:row>
      <xdr:rowOff>23812</xdr:rowOff>
    </xdr:from>
    <xdr:to>
      <xdr:col>25</xdr:col>
      <xdr:colOff>514349</xdr:colOff>
      <xdr:row>82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C5B2C-875A-43FF-9A61-FEFF0AD6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26</xdr:col>
      <xdr:colOff>342900</xdr:colOff>
      <xdr:row>125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044E9-A1BC-4151-8809-C755CC325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0</xdr:rowOff>
    </xdr:from>
    <xdr:to>
      <xdr:col>25</xdr:col>
      <xdr:colOff>571499</xdr:colOff>
      <xdr:row>81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BD83A-5C26-4AB4-8803-E6886FE76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0</xdr:rowOff>
    </xdr:from>
    <xdr:to>
      <xdr:col>25</xdr:col>
      <xdr:colOff>571499</xdr:colOff>
      <xdr:row>81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35840-2B53-4F8E-A263-929B94EAD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</xdr:colOff>
      <xdr:row>41</xdr:row>
      <xdr:rowOff>1</xdr:rowOff>
    </xdr:from>
    <xdr:to>
      <xdr:col>7</xdr:col>
      <xdr:colOff>60303</xdr:colOff>
      <xdr:row>53</xdr:row>
      <xdr:rowOff>20686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6219-25E6-4EF0-8A11-943BFFD7B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</xdr:colOff>
      <xdr:row>41</xdr:row>
      <xdr:rowOff>20003</xdr:rowOff>
    </xdr:from>
    <xdr:to>
      <xdr:col>7</xdr:col>
      <xdr:colOff>13154</xdr:colOff>
      <xdr:row>53</xdr:row>
      <xdr:rowOff>6398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32AE6-5C90-401E-90CB-B33A4D13C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</xdr:colOff>
      <xdr:row>41</xdr:row>
      <xdr:rowOff>38780</xdr:rowOff>
    </xdr:from>
    <xdr:to>
      <xdr:col>25</xdr:col>
      <xdr:colOff>557892</xdr:colOff>
      <xdr:row>82</xdr:row>
      <xdr:rowOff>148318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5B49-B9EA-4161-BF0F-70BB8117C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42862</xdr:rowOff>
    </xdr:from>
    <xdr:to>
      <xdr:col>25</xdr:col>
      <xdr:colOff>542924</xdr:colOff>
      <xdr:row>82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AA060-469A-4C20-816A-CC0A98F0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60957</xdr:colOff>
      <xdr:row>41</xdr:row>
      <xdr:rowOff>54292</xdr:rowOff>
    </xdr:from>
    <xdr:to>
      <xdr:col>7</xdr:col>
      <xdr:colOff>60301</xdr:colOff>
      <xdr:row>53</xdr:row>
      <xdr:rowOff>74977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A6FE0-20E9-4092-AE3F-85549BA7C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</xdr:colOff>
      <xdr:row>41</xdr:row>
      <xdr:rowOff>27622</xdr:rowOff>
    </xdr:from>
    <xdr:to>
      <xdr:col>19</xdr:col>
      <xdr:colOff>4162425</xdr:colOff>
      <xdr:row>82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5CB9D-6E35-4F16-85BD-1846865FD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</xdr:colOff>
      <xdr:row>41</xdr:row>
      <xdr:rowOff>27622</xdr:rowOff>
    </xdr:from>
    <xdr:to>
      <xdr:col>7</xdr:col>
      <xdr:colOff>113166</xdr:colOff>
      <xdr:row>52</xdr:row>
      <xdr:rowOff>92122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848DD-F4B5-454C-9713-560595E88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41</xdr:row>
      <xdr:rowOff>52387</xdr:rowOff>
    </xdr:from>
    <xdr:to>
      <xdr:col>20</xdr:col>
      <xdr:colOff>198119</xdr:colOff>
      <xdr:row>82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A07E-8A87-4F93-A257-C8982886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54819</xdr:colOff>
      <xdr:row>41</xdr:row>
      <xdr:rowOff>58948</xdr:rowOff>
    </xdr:from>
    <xdr:to>
      <xdr:col>7</xdr:col>
      <xdr:colOff>23736</xdr:colOff>
      <xdr:row>53</xdr:row>
      <xdr:rowOff>59948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F37B8-79E3-481B-B2E7-052A68BB7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/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0000/10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5000/15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20000/2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25000/25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30000/3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35000/35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40000/4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0/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00/1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500/50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1000/1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2000/2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3000/3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4000/400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ZMM10/REV1&amp;2/REV_xlsx/IntraTraceFrequencyNotNull/5000/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2.0648744611874319E-2</v>
          </cell>
          <cell r="D2">
            <v>22.9838813332249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22.698801011394732</v>
          </cell>
          <cell r="D2">
            <v>7.4448691733665173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34.885691725985652</v>
          </cell>
          <cell r="D2">
            <v>7.4595056077164594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47.410081385509464</v>
          </cell>
          <cell r="D2">
            <v>7.4733487343031308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56.875684542624001</v>
          </cell>
          <cell r="D2">
            <v>7.4558815289601288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68.693876960273371</v>
          </cell>
          <cell r="D2">
            <v>7.4614401845751033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83.245267424211931</v>
          </cell>
          <cell r="D2">
            <v>7.4776531574631271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91.739078593421837</v>
          </cell>
          <cell r="D2">
            <v>7.4290836182178532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8.3579205765011322E-2</v>
          </cell>
          <cell r="D2">
            <v>11.712791323987471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0.47504995939825773</v>
          </cell>
          <cell r="D2">
            <v>8.0579885850982933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1.0865221413991053</v>
          </cell>
          <cell r="D2">
            <v>7.5809080062840151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2.0288903272402168</v>
          </cell>
          <cell r="D2">
            <v>7.5274915364004205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4.130365545295934</v>
          </cell>
          <cell r="D2">
            <v>7.4855685322285739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6.4402161751984917</v>
          </cell>
          <cell r="D2">
            <v>7.5005318452166776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9.2988428311839648</v>
          </cell>
          <cell r="D2">
            <v>7.4547784565455375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mid"/>
    </sheetNames>
    <sheetDataSet>
      <sheetData sheetId="0">
        <row r="2">
          <cell r="B2">
            <v>11.191413173414379</v>
          </cell>
          <cell r="D2">
            <v>7.5014276331536704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7C46-D1D9-489F-A83E-89FF2DAB3C8D}">
  <dimension ref="A1:H54"/>
  <sheetViews>
    <sheetView workbookViewId="0">
      <selection activeCell="C1" sqref="C1:D1048576"/>
    </sheetView>
  </sheetViews>
  <sheetFormatPr defaultRowHeight="15" x14ac:dyDescent="0.25"/>
  <cols>
    <col min="1" max="1" width="71.5703125" bestFit="1" customWidth="1"/>
    <col min="2" max="2" width="42.28515625" bestFit="1" customWidth="1"/>
  </cols>
  <sheetData>
    <row r="1" spans="1:8" x14ac:dyDescent="0.25">
      <c r="A1" s="2" t="s">
        <v>12</v>
      </c>
      <c r="B1" s="2" t="s">
        <v>13</v>
      </c>
    </row>
    <row r="2" spans="1:8" s="3" customFormat="1" x14ac:dyDescent="0.25">
      <c r="A2" t="s">
        <v>5</v>
      </c>
      <c r="B2" t="s">
        <v>23</v>
      </c>
      <c r="D2"/>
    </row>
    <row r="3" spans="1:8" x14ac:dyDescent="0.25">
      <c r="A3" s="3" t="s">
        <v>19</v>
      </c>
      <c r="B3" s="3" t="s">
        <v>24</v>
      </c>
      <c r="C3" s="3"/>
    </row>
    <row r="4" spans="1:8" x14ac:dyDescent="0.25">
      <c r="A4" s="3" t="s">
        <v>3</v>
      </c>
      <c r="B4" s="3" t="s">
        <v>24</v>
      </c>
      <c r="C4" s="3"/>
    </row>
    <row r="5" spans="1:8" x14ac:dyDescent="0.25">
      <c r="A5" t="s">
        <v>25</v>
      </c>
      <c r="B5" t="s">
        <v>26</v>
      </c>
      <c r="C5" s="3"/>
    </row>
    <row r="6" spans="1:8" x14ac:dyDescent="0.25">
      <c r="A6" t="s">
        <v>27</v>
      </c>
      <c r="B6" t="s">
        <v>28</v>
      </c>
      <c r="C6" s="3"/>
    </row>
    <row r="7" spans="1:8" x14ac:dyDescent="0.25">
      <c r="A7" t="s">
        <v>29</v>
      </c>
      <c r="B7" t="s">
        <v>30</v>
      </c>
      <c r="C7" s="3"/>
    </row>
    <row r="8" spans="1:8" x14ac:dyDescent="0.25">
      <c r="A8" t="s">
        <v>31</v>
      </c>
      <c r="B8" t="s">
        <v>32</v>
      </c>
      <c r="C8" s="3"/>
    </row>
    <row r="9" spans="1:8" x14ac:dyDescent="0.25">
      <c r="A9" t="s">
        <v>33</v>
      </c>
      <c r="B9" t="s">
        <v>34</v>
      </c>
      <c r="C9" s="3"/>
    </row>
    <row r="10" spans="1:8" x14ac:dyDescent="0.25">
      <c r="A10" t="s">
        <v>35</v>
      </c>
      <c r="B10" t="s">
        <v>36</v>
      </c>
      <c r="C10" s="3"/>
    </row>
    <row r="11" spans="1:8" x14ac:dyDescent="0.25">
      <c r="A11" t="s">
        <v>6</v>
      </c>
      <c r="B11" t="s">
        <v>37</v>
      </c>
      <c r="C11" s="3"/>
    </row>
    <row r="12" spans="1:8" x14ac:dyDescent="0.25">
      <c r="A12" t="s">
        <v>38</v>
      </c>
      <c r="B12" t="s">
        <v>39</v>
      </c>
      <c r="C12" s="3"/>
    </row>
    <row r="13" spans="1:8" x14ac:dyDescent="0.25">
      <c r="A13" t="s">
        <v>40</v>
      </c>
      <c r="B13" t="s">
        <v>41</v>
      </c>
      <c r="C13" s="3"/>
    </row>
    <row r="14" spans="1:8" x14ac:dyDescent="0.25">
      <c r="A14" t="s">
        <v>42</v>
      </c>
      <c r="B14" t="s">
        <v>43</v>
      </c>
      <c r="C14" s="3"/>
      <c r="H14" s="3"/>
    </row>
    <row r="15" spans="1:8" x14ac:dyDescent="0.25">
      <c r="A15" t="s">
        <v>44</v>
      </c>
      <c r="B15" t="s">
        <v>45</v>
      </c>
      <c r="C15" s="3"/>
      <c r="H15" s="3"/>
    </row>
    <row r="16" spans="1:8" x14ac:dyDescent="0.25">
      <c r="A16" s="3" t="s">
        <v>21</v>
      </c>
      <c r="B16" s="3" t="s">
        <v>46</v>
      </c>
      <c r="C16" s="3"/>
      <c r="H16" s="3"/>
    </row>
    <row r="17" spans="1:8" x14ac:dyDescent="0.25">
      <c r="A17" s="3" t="s">
        <v>20</v>
      </c>
      <c r="B17" s="3" t="s">
        <v>47</v>
      </c>
      <c r="C17" s="3"/>
    </row>
    <row r="18" spans="1:8" x14ac:dyDescent="0.25">
      <c r="A18" s="4" t="s">
        <v>22</v>
      </c>
      <c r="B18" s="3" t="s">
        <v>48</v>
      </c>
      <c r="C18" s="3"/>
      <c r="H18" s="3"/>
    </row>
    <row r="19" spans="1:8" x14ac:dyDescent="0.25">
      <c r="A19" t="s">
        <v>2</v>
      </c>
      <c r="B19" s="3" t="s">
        <v>48</v>
      </c>
      <c r="C19" s="3"/>
    </row>
    <row r="20" spans="1:8" x14ac:dyDescent="0.25">
      <c r="A20" s="3" t="s">
        <v>17</v>
      </c>
      <c r="B20" s="3" t="s">
        <v>48</v>
      </c>
      <c r="C20" s="3"/>
    </row>
    <row r="21" spans="1:8" x14ac:dyDescent="0.25">
      <c r="A21" t="s">
        <v>49</v>
      </c>
      <c r="B21" t="s">
        <v>50</v>
      </c>
      <c r="C21" s="3"/>
    </row>
    <row r="22" spans="1:8" x14ac:dyDescent="0.25">
      <c r="A22" s="4" t="s">
        <v>1</v>
      </c>
      <c r="B22" s="3" t="s">
        <v>50</v>
      </c>
      <c r="C22" s="3"/>
    </row>
    <row r="23" spans="1:8" x14ac:dyDescent="0.25">
      <c r="A23" s="3" t="s">
        <v>16</v>
      </c>
      <c r="B23" s="3" t="s">
        <v>50</v>
      </c>
      <c r="C23" s="3"/>
    </row>
    <row r="24" spans="1:8" x14ac:dyDescent="0.25">
      <c r="A24" s="3" t="s">
        <v>51</v>
      </c>
      <c r="B24" s="3" t="s">
        <v>96</v>
      </c>
      <c r="C24" s="3"/>
    </row>
    <row r="25" spans="1:8" x14ac:dyDescent="0.25">
      <c r="A25" t="s">
        <v>52</v>
      </c>
      <c r="B25" t="s">
        <v>53</v>
      </c>
      <c r="C25" s="3"/>
    </row>
    <row r="26" spans="1:8" x14ac:dyDescent="0.25">
      <c r="A26" t="s">
        <v>54</v>
      </c>
      <c r="B26" t="s">
        <v>55</v>
      </c>
      <c r="C26" s="3"/>
    </row>
    <row r="27" spans="1:8" x14ac:dyDescent="0.25">
      <c r="A27" t="s">
        <v>56</v>
      </c>
      <c r="B27" t="s">
        <v>57</v>
      </c>
      <c r="C27" s="3"/>
    </row>
    <row r="28" spans="1:8" x14ac:dyDescent="0.25">
      <c r="A28" t="s">
        <v>58</v>
      </c>
      <c r="B28" t="s">
        <v>59</v>
      </c>
      <c r="C28" s="3"/>
    </row>
    <row r="29" spans="1:8" x14ac:dyDescent="0.25">
      <c r="A29" t="s">
        <v>60</v>
      </c>
      <c r="B29" t="s">
        <v>61</v>
      </c>
      <c r="C29" s="3"/>
    </row>
    <row r="30" spans="1:8" x14ac:dyDescent="0.25">
      <c r="A30" t="s">
        <v>62</v>
      </c>
      <c r="B30" t="s">
        <v>63</v>
      </c>
      <c r="C30" s="3"/>
    </row>
    <row r="31" spans="1:8" x14ac:dyDescent="0.25">
      <c r="A31" t="s">
        <v>64</v>
      </c>
      <c r="B31" t="s">
        <v>65</v>
      </c>
      <c r="C31" s="3"/>
    </row>
    <row r="32" spans="1:8" x14ac:dyDescent="0.25">
      <c r="A32" t="s">
        <v>66</v>
      </c>
      <c r="B32" t="s">
        <v>67</v>
      </c>
      <c r="C32" s="3"/>
    </row>
    <row r="33" spans="1:8" x14ac:dyDescent="0.25">
      <c r="A33" t="s">
        <v>68</v>
      </c>
      <c r="B33" t="s">
        <v>69</v>
      </c>
      <c r="C33" s="3"/>
    </row>
    <row r="34" spans="1:8" s="3" customFormat="1" x14ac:dyDescent="0.25">
      <c r="A34" t="s">
        <v>70</v>
      </c>
      <c r="B34" t="s">
        <v>71</v>
      </c>
      <c r="D34"/>
      <c r="H34"/>
    </row>
    <row r="35" spans="1:8" s="3" customFormat="1" x14ac:dyDescent="0.25">
      <c r="A35" t="s">
        <v>72</v>
      </c>
      <c r="B35" t="s">
        <v>73</v>
      </c>
      <c r="D35"/>
      <c r="H35"/>
    </row>
    <row r="36" spans="1:8" s="3" customFormat="1" x14ac:dyDescent="0.25">
      <c r="A36" t="s">
        <v>0</v>
      </c>
      <c r="B36" t="s">
        <v>74</v>
      </c>
      <c r="D36"/>
      <c r="H36"/>
    </row>
    <row r="37" spans="1:8" s="3" customFormat="1" x14ac:dyDescent="0.25">
      <c r="A37" t="s">
        <v>75</v>
      </c>
      <c r="B37" t="s">
        <v>76</v>
      </c>
      <c r="D37"/>
      <c r="H37"/>
    </row>
    <row r="38" spans="1:8" s="3" customFormat="1" x14ac:dyDescent="0.25">
      <c r="A38" t="s">
        <v>77</v>
      </c>
      <c r="B38" t="s">
        <v>78</v>
      </c>
      <c r="D38"/>
      <c r="H38"/>
    </row>
    <row r="39" spans="1:8" s="3" customFormat="1" x14ac:dyDescent="0.25">
      <c r="A39" t="s">
        <v>79</v>
      </c>
      <c r="B39" t="s">
        <v>80</v>
      </c>
      <c r="D39"/>
      <c r="H39"/>
    </row>
    <row r="40" spans="1:8" s="3" customFormat="1" x14ac:dyDescent="0.25">
      <c r="A40" t="s">
        <v>81</v>
      </c>
      <c r="B40" t="s">
        <v>82</v>
      </c>
      <c r="D40"/>
      <c r="H40"/>
    </row>
    <row r="41" spans="1:8" s="3" customFormat="1" x14ac:dyDescent="0.25">
      <c r="A41" t="s">
        <v>83</v>
      </c>
      <c r="B41" t="s">
        <v>84</v>
      </c>
      <c r="D41"/>
    </row>
    <row r="42" spans="1:8" s="3" customFormat="1" x14ac:dyDescent="0.25">
      <c r="A42" t="s">
        <v>85</v>
      </c>
      <c r="B42" t="s">
        <v>86</v>
      </c>
      <c r="D42"/>
    </row>
    <row r="43" spans="1:8" s="3" customFormat="1" x14ac:dyDescent="0.25">
      <c r="A43" t="s">
        <v>87</v>
      </c>
      <c r="B43" t="s">
        <v>88</v>
      </c>
      <c r="D43"/>
    </row>
    <row r="44" spans="1:8" s="3" customFormat="1" x14ac:dyDescent="0.25">
      <c r="A44" t="s">
        <v>89</v>
      </c>
      <c r="B44" t="s">
        <v>90</v>
      </c>
      <c r="D44"/>
    </row>
    <row r="45" spans="1:8" s="3" customFormat="1" x14ac:dyDescent="0.25">
      <c r="A45" t="s">
        <v>91</v>
      </c>
      <c r="B45" t="s">
        <v>92</v>
      </c>
      <c r="D45"/>
    </row>
    <row r="46" spans="1:8" s="3" customFormat="1" x14ac:dyDescent="0.25">
      <c r="A46" t="s">
        <v>8</v>
      </c>
      <c r="B46" t="s">
        <v>14</v>
      </c>
      <c r="D46"/>
    </row>
    <row r="47" spans="1:8" s="3" customFormat="1" x14ac:dyDescent="0.25">
      <c r="A47" t="s">
        <v>9</v>
      </c>
      <c r="B47" t="s">
        <v>14</v>
      </c>
      <c r="D47"/>
    </row>
    <row r="48" spans="1:8" x14ac:dyDescent="0.25">
      <c r="A48" s="3" t="s">
        <v>14</v>
      </c>
      <c r="B48" s="3" t="s">
        <v>14</v>
      </c>
      <c r="C48" s="3"/>
    </row>
    <row r="49" spans="1:3" x14ac:dyDescent="0.25">
      <c r="A49" s="3" t="s">
        <v>15</v>
      </c>
      <c r="B49" s="3" t="s">
        <v>15</v>
      </c>
      <c r="C49" s="3"/>
    </row>
    <row r="50" spans="1:3" x14ac:dyDescent="0.25">
      <c r="A50" t="s">
        <v>7</v>
      </c>
      <c r="B50" t="s">
        <v>15</v>
      </c>
      <c r="C50" s="3"/>
    </row>
    <row r="51" spans="1:3" x14ac:dyDescent="0.25">
      <c r="A51" s="3" t="s">
        <v>10</v>
      </c>
      <c r="B51" s="3" t="s">
        <v>93</v>
      </c>
      <c r="C51" s="3"/>
    </row>
    <row r="52" spans="1:3" x14ac:dyDescent="0.25">
      <c r="A52" s="3" t="s">
        <v>11</v>
      </c>
      <c r="B52" s="3" t="s">
        <v>94</v>
      </c>
      <c r="C52" s="3"/>
    </row>
    <row r="53" spans="1:3" x14ac:dyDescent="0.25">
      <c r="A53" s="3" t="s">
        <v>4</v>
      </c>
      <c r="B53" s="3" t="s">
        <v>95</v>
      </c>
      <c r="C53" s="3"/>
    </row>
    <row r="54" spans="1:3" x14ac:dyDescent="0.25">
      <c r="A54" s="3" t="s">
        <v>18</v>
      </c>
      <c r="B54" s="3" t="s">
        <v>95</v>
      </c>
      <c r="C54" s="3"/>
    </row>
  </sheetData>
  <sortState ref="A2:B54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EE21-4075-4A07-8150-066A28A51022}">
  <dimension ref="A1:R41"/>
  <sheetViews>
    <sheetView topLeftCell="A7" zoomScale="90" zoomScaleNormal="9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91</v>
      </c>
      <c r="B2" s="5" t="str">
        <f>VLOOKUP(A2,ShownNames!$A$2:$B$54,2,FALSE)</f>
        <v>DataTanimotoCoefficient</v>
      </c>
      <c r="C2" s="6">
        <v>39.969018678080893</v>
      </c>
      <c r="D2" s="6">
        <v>36.712695673528927</v>
      </c>
      <c r="E2" s="6">
        <v>29.572647601427917</v>
      </c>
      <c r="F2" s="6">
        <v>21.140533529495961</v>
      </c>
      <c r="G2" s="6">
        <v>22.318147730083165</v>
      </c>
      <c r="H2" s="6">
        <v>23.792807991413163</v>
      </c>
      <c r="I2" s="6">
        <v>25.498876722025653</v>
      </c>
      <c r="J2" s="6">
        <v>25.588275384566924</v>
      </c>
      <c r="K2" s="6">
        <v>25.724524837157066</v>
      </c>
      <c r="L2" s="6">
        <v>25.456286408070731</v>
      </c>
      <c r="M2" s="6">
        <v>24.740373155034725</v>
      </c>
      <c r="N2" s="6">
        <v>24.03441549306557</v>
      </c>
      <c r="O2" s="6">
        <v>23.566488484418478</v>
      </c>
      <c r="P2" s="6">
        <v>22.954042086394509</v>
      </c>
      <c r="Q2" s="6">
        <v>22.443987769351764</v>
      </c>
      <c r="R2" s="6">
        <v>22.318236176411311</v>
      </c>
    </row>
    <row r="3" spans="1:18" x14ac:dyDescent="0.25">
      <c r="A3" t="s">
        <v>54</v>
      </c>
      <c r="B3" s="5" t="str">
        <f>VLOOKUP(A3,ShownNames!$A$2:$B$54,2,FALSE)</f>
        <v>DataCosineSimilarity</v>
      </c>
      <c r="C3" s="6">
        <v>39.969018678080893</v>
      </c>
      <c r="D3" s="6">
        <v>36.712695673528927</v>
      </c>
      <c r="E3" s="6">
        <v>29.572647601427917</v>
      </c>
      <c r="F3" s="6">
        <v>21.140550201491912</v>
      </c>
      <c r="G3" s="6">
        <v>22.322256336153011</v>
      </c>
      <c r="H3" s="6">
        <v>23.797306329088283</v>
      </c>
      <c r="I3" s="6">
        <v>25.498004214774088</v>
      </c>
      <c r="J3" s="6">
        <v>25.586177418655002</v>
      </c>
      <c r="K3" s="6">
        <v>25.72391926889544</v>
      </c>
      <c r="L3" s="6">
        <v>25.45476014895279</v>
      </c>
      <c r="M3" s="6">
        <v>24.737927524326508</v>
      </c>
      <c r="N3" s="6">
        <v>24.038190201912883</v>
      </c>
      <c r="O3" s="6">
        <v>23.564892233567715</v>
      </c>
      <c r="P3" s="6">
        <v>22.955908814697949</v>
      </c>
      <c r="Q3" s="6">
        <v>22.445465937310104</v>
      </c>
      <c r="R3" s="6">
        <v>22.318192348213667</v>
      </c>
    </row>
    <row r="4" spans="1:18" x14ac:dyDescent="0.25">
      <c r="A4" t="s">
        <v>68</v>
      </c>
      <c r="B4" s="5" t="str">
        <f>VLOOKUP(A4,ShownNames!$A$2:$B$54,2,FALSE)</f>
        <v>DataSimonWhite</v>
      </c>
      <c r="C4" s="6">
        <v>39.939494943903135</v>
      </c>
      <c r="D4" s="6">
        <v>36.605131857376492</v>
      </c>
      <c r="E4" s="6">
        <v>29.330256127764024</v>
      </c>
      <c r="F4" s="6">
        <v>20.80049910075244</v>
      </c>
      <c r="G4" s="6">
        <v>21.376002663769988</v>
      </c>
      <c r="H4" s="6">
        <v>21.993325779348577</v>
      </c>
      <c r="I4" s="6">
        <v>22.681667259072604</v>
      </c>
      <c r="J4" s="6">
        <v>22.235678573220461</v>
      </c>
      <c r="K4" s="6">
        <v>21.598479909037874</v>
      </c>
      <c r="L4" s="6">
        <v>19.653589269319635</v>
      </c>
      <c r="M4" s="6">
        <v>18.108308544958028</v>
      </c>
      <c r="N4" s="6">
        <v>17.396497634250252</v>
      </c>
      <c r="O4" s="6">
        <v>17.16892599650177</v>
      </c>
      <c r="P4" s="6">
        <v>16.609687541161065</v>
      </c>
      <c r="Q4" s="6">
        <v>16.299941854968186</v>
      </c>
      <c r="R4" s="6">
        <v>16.074646994078421</v>
      </c>
    </row>
    <row r="5" spans="1:18" x14ac:dyDescent="0.25">
      <c r="A5" t="s">
        <v>52</v>
      </c>
      <c r="B5" s="5" t="str">
        <f>VLOOKUP(A5,ShownNames!$A$2:$B$54,2,FALSE)</f>
        <v>DataBlockDistance</v>
      </c>
      <c r="C5" s="6">
        <v>39.939494943903135</v>
      </c>
      <c r="D5" s="6">
        <v>36.605131858044217</v>
      </c>
      <c r="E5" s="6">
        <v>29.330256129462828</v>
      </c>
      <c r="F5" s="6">
        <v>20.80049737655861</v>
      </c>
      <c r="G5" s="6">
        <v>21.377241392396545</v>
      </c>
      <c r="H5" s="6">
        <v>21.993613415173293</v>
      </c>
      <c r="I5" s="6">
        <v>22.679836890574979</v>
      </c>
      <c r="J5" s="6">
        <v>22.237744955218567</v>
      </c>
      <c r="K5" s="6">
        <v>21.598689236661649</v>
      </c>
      <c r="L5" s="6">
        <v>19.652951317364977</v>
      </c>
      <c r="M5" s="6">
        <v>18.107615645300758</v>
      </c>
      <c r="N5" s="6">
        <v>17.396764252896414</v>
      </c>
      <c r="O5" s="6">
        <v>17.168908270645392</v>
      </c>
      <c r="P5" s="6">
        <v>16.609673416925204</v>
      </c>
      <c r="Q5" s="6">
        <v>16.299951098743406</v>
      </c>
      <c r="R5" s="6">
        <v>16.073372971830281</v>
      </c>
    </row>
    <row r="6" spans="1:18" x14ac:dyDescent="0.25">
      <c r="A6" t="s">
        <v>56</v>
      </c>
      <c r="B6" s="5" t="str">
        <f>VLOOKUP(A6,ShownNames!$A$2:$B$54,2,FALSE)</f>
        <v>DataDice</v>
      </c>
      <c r="C6" s="6">
        <v>39.939494943903135</v>
      </c>
      <c r="D6" s="6">
        <v>36.605131857376492</v>
      </c>
      <c r="E6" s="6">
        <v>29.330256127764024</v>
      </c>
      <c r="F6" s="6">
        <v>20.800501825239589</v>
      </c>
      <c r="G6" s="6">
        <v>21.37757349063045</v>
      </c>
      <c r="H6" s="6">
        <v>21.993543811525335</v>
      </c>
      <c r="I6" s="6">
        <v>22.680224352031637</v>
      </c>
      <c r="J6" s="6">
        <v>22.238309200780144</v>
      </c>
      <c r="K6" s="6">
        <v>21.597454817310656</v>
      </c>
      <c r="L6" s="6">
        <v>19.652954217143837</v>
      </c>
      <c r="M6" s="6">
        <v>18.10666347317342</v>
      </c>
      <c r="N6" s="6">
        <v>17.395319495475022</v>
      </c>
      <c r="O6" s="6">
        <v>17.168247596652254</v>
      </c>
      <c r="P6" s="6">
        <v>16.609665470821398</v>
      </c>
      <c r="Q6" s="6">
        <v>16.299940447282861</v>
      </c>
      <c r="R6" s="6">
        <v>16.073151812504882</v>
      </c>
    </row>
    <row r="7" spans="1:18" x14ac:dyDescent="0.25">
      <c r="A7" t="s">
        <v>64</v>
      </c>
      <c r="B7" s="5" t="str">
        <f>VLOOKUP(A7,ShownNames!$A$2:$B$54,2,FALSE)</f>
        <v>DataJaccard</v>
      </c>
      <c r="C7" s="6">
        <v>39.939494943903135</v>
      </c>
      <c r="D7" s="6">
        <v>36.605940662029667</v>
      </c>
      <c r="E7" s="6">
        <v>29.334306484719825</v>
      </c>
      <c r="F7" s="6">
        <v>20.803908011782056</v>
      </c>
      <c r="G7" s="6">
        <v>21.36888716768372</v>
      </c>
      <c r="H7" s="6">
        <v>21.978905712260591</v>
      </c>
      <c r="I7" s="6">
        <v>22.660922509475</v>
      </c>
      <c r="J7" s="6">
        <v>22.215801064853149</v>
      </c>
      <c r="K7" s="6">
        <v>21.571655204837803</v>
      </c>
      <c r="L7" s="6">
        <v>19.62493999228284</v>
      </c>
      <c r="M7" s="6">
        <v>18.082626474187713</v>
      </c>
      <c r="N7" s="6">
        <v>17.374088419516834</v>
      </c>
      <c r="O7" s="6">
        <v>17.14778363189134</v>
      </c>
      <c r="P7" s="6">
        <v>16.590615323090294</v>
      </c>
      <c r="Q7" s="6">
        <v>16.283135524887964</v>
      </c>
      <c r="R7" s="6">
        <v>16.060131915562859</v>
      </c>
    </row>
    <row r="8" spans="1:18" x14ac:dyDescent="0.25">
      <c r="A8" t="s">
        <v>60</v>
      </c>
      <c r="B8" s="5" t="str">
        <f>VLOOKUP(A8,ShownNames!$A$2:$B$54,2,FALSE)</f>
        <v>DataGeneralizedJaccard</v>
      </c>
      <c r="C8" s="6">
        <v>39.939494943903135</v>
      </c>
      <c r="D8" s="6">
        <v>36.605940662029667</v>
      </c>
      <c r="E8" s="6">
        <v>29.334306484719825</v>
      </c>
      <c r="F8" s="6">
        <v>20.803908011782056</v>
      </c>
      <c r="G8" s="6">
        <v>21.370432507266035</v>
      </c>
      <c r="H8" s="6">
        <v>21.977885667641623</v>
      </c>
      <c r="I8" s="6">
        <v>22.661552636209535</v>
      </c>
      <c r="J8" s="6">
        <v>22.214247739932684</v>
      </c>
      <c r="K8" s="6">
        <v>21.570763086682401</v>
      </c>
      <c r="L8" s="6">
        <v>19.62562167407426</v>
      </c>
      <c r="M8" s="6">
        <v>18.08100606197786</v>
      </c>
      <c r="N8" s="6">
        <v>17.373700961836928</v>
      </c>
      <c r="O8" s="6">
        <v>17.147125255958734</v>
      </c>
      <c r="P8" s="6">
        <v>16.590589572924902</v>
      </c>
      <c r="Q8" s="6">
        <v>16.283576833162723</v>
      </c>
      <c r="R8" s="6">
        <v>16.05866717715892</v>
      </c>
    </row>
    <row r="9" spans="1:18" x14ac:dyDescent="0.25">
      <c r="A9" t="s">
        <v>58</v>
      </c>
      <c r="B9" s="5" t="str">
        <f>VLOOKUP(A9,ShownNames!$A$2:$B$54,2,FALSE)</f>
        <v>DataEuclideanDistance</v>
      </c>
      <c r="C9" s="6">
        <v>39.329272476697739</v>
      </c>
      <c r="D9" s="6">
        <v>26.266107059468347</v>
      </c>
      <c r="E9" s="6">
        <v>12.707288057429961</v>
      </c>
      <c r="F9" s="6">
        <v>13.854360224292961</v>
      </c>
      <c r="G9" s="6">
        <v>11.525449932662614</v>
      </c>
      <c r="H9" s="6">
        <v>12.435038778748432</v>
      </c>
      <c r="I9" s="6">
        <v>11.55486642404237</v>
      </c>
      <c r="J9" s="6">
        <v>12.37000241137061</v>
      </c>
      <c r="K9" s="6">
        <v>11.708234603464502</v>
      </c>
      <c r="L9" s="6">
        <v>12.548090576993257</v>
      </c>
      <c r="M9" s="6">
        <v>11.511098662783178</v>
      </c>
      <c r="N9" s="6">
        <v>12.809985080168463</v>
      </c>
      <c r="O9" s="6">
        <v>12.118197424096428</v>
      </c>
      <c r="P9" s="6">
        <v>13.665914649876305</v>
      </c>
      <c r="Q9" s="6">
        <v>14.061703951884372</v>
      </c>
      <c r="R9" s="6">
        <v>14.01386132501076</v>
      </c>
    </row>
    <row r="10" spans="1:18" x14ac:dyDescent="0.25">
      <c r="A10" t="s">
        <v>77</v>
      </c>
      <c r="B10" s="5" t="str">
        <f>VLOOKUP(A10,ShownNames!$A$2:$B$54,2,FALSE)</f>
        <v>DataStateEuclideanDistance</v>
      </c>
      <c r="C10" s="6">
        <v>39.43162060232855</v>
      </c>
      <c r="D10" s="6">
        <v>21.153862343773845</v>
      </c>
      <c r="E10" s="6">
        <v>8.4522611677349868</v>
      </c>
      <c r="F10" s="6">
        <v>8.2711708627702958</v>
      </c>
      <c r="G10" s="6">
        <v>8.3803502541420052</v>
      </c>
      <c r="H10" s="6">
        <v>8.5561674974364621</v>
      </c>
      <c r="I10" s="6">
        <v>8.5155643839323947</v>
      </c>
      <c r="J10" s="6">
        <v>7.4780519040929221</v>
      </c>
      <c r="K10" s="6">
        <v>7.2679292713419246</v>
      </c>
      <c r="L10" s="6">
        <v>8.5742315508433684</v>
      </c>
      <c r="M10" s="6">
        <v>8.4048873168941967</v>
      </c>
      <c r="N10" s="6">
        <v>8.4679504752865977</v>
      </c>
      <c r="O10" s="6">
        <v>8.3791606951384168</v>
      </c>
      <c r="P10" s="6">
        <v>8.1857949162600665</v>
      </c>
      <c r="Q10" s="6">
        <v>8.1848511644545656</v>
      </c>
      <c r="R10" s="6">
        <v>8.1627966519567412</v>
      </c>
    </row>
    <row r="11" spans="1:18" x14ac:dyDescent="0.25">
      <c r="A11" t="s">
        <v>62</v>
      </c>
      <c r="B11" s="5" t="str">
        <f>VLOOKUP(A11,ShownNames!$A$2:$B$54,2,FALSE)</f>
        <v>DataGeneralizedOverlapCoefficient</v>
      </c>
      <c r="C11" s="6">
        <v>35.092791665675364</v>
      </c>
      <c r="D11" s="6">
        <v>29.52959036009517</v>
      </c>
      <c r="E11" s="6">
        <v>18.255288099298745</v>
      </c>
      <c r="F11" s="6">
        <v>10.24775019216886</v>
      </c>
      <c r="G11" s="6">
        <v>8.7161059225815531</v>
      </c>
      <c r="H11" s="6">
        <v>8.3602042170444655</v>
      </c>
      <c r="I11" s="6">
        <v>8.4420659506368203</v>
      </c>
      <c r="J11" s="6">
        <v>8.1533670652408254</v>
      </c>
      <c r="K11" s="6">
        <v>8.2445969099116496</v>
      </c>
      <c r="L11" s="6">
        <v>8.229608192851618</v>
      </c>
      <c r="M11" s="6">
        <v>8.0770740207477711</v>
      </c>
      <c r="N11" s="6">
        <v>8.2031294643382413</v>
      </c>
      <c r="O11" s="6">
        <v>8.1418109663723612</v>
      </c>
      <c r="P11" s="6">
        <v>8.1170730726279956</v>
      </c>
      <c r="Q11" s="6">
        <v>8.1976453734683936</v>
      </c>
      <c r="R11" s="6">
        <v>8.0155294410875548</v>
      </c>
    </row>
    <row r="12" spans="1:18" x14ac:dyDescent="0.25">
      <c r="A12" t="s">
        <v>66</v>
      </c>
      <c r="B12" s="5" t="str">
        <f>VLOOKUP(A12,ShownNames!$A$2:$B$54,2,FALSE)</f>
        <v>DataOverlapCoefficient</v>
      </c>
      <c r="C12" s="6">
        <v>35.092791665675364</v>
      </c>
      <c r="D12" s="6">
        <v>29.52959036009517</v>
      </c>
      <c r="E12" s="6">
        <v>18.255288099298745</v>
      </c>
      <c r="F12" s="6">
        <v>10.24774866456745</v>
      </c>
      <c r="G12" s="6">
        <v>8.7154829271404335</v>
      </c>
      <c r="H12" s="6">
        <v>8.3611451057630468</v>
      </c>
      <c r="I12" s="6">
        <v>8.4435174728952145</v>
      </c>
      <c r="J12" s="6">
        <v>8.1560427271957536</v>
      </c>
      <c r="K12" s="6">
        <v>8.2448939967681838</v>
      </c>
      <c r="L12" s="6">
        <v>8.2292093311107131</v>
      </c>
      <c r="M12" s="6">
        <v>8.076445121352851</v>
      </c>
      <c r="N12" s="6">
        <v>8.2031543892993302</v>
      </c>
      <c r="O12" s="6">
        <v>8.1421437912251022</v>
      </c>
      <c r="P12" s="6">
        <v>8.1170788992333218</v>
      </c>
      <c r="Q12" s="6">
        <v>8.1976714123652474</v>
      </c>
      <c r="R12" s="6">
        <v>8.0154993736952171</v>
      </c>
    </row>
    <row r="13" spans="1:18" x14ac:dyDescent="0.25">
      <c r="A13" t="s">
        <v>15</v>
      </c>
      <c r="B13" s="5" t="str">
        <f>VLOOKUP(A13,ShownNames!$A$2:$B$54,2,FALSE)</f>
        <v>IntraTraceFrequencyNotNull</v>
      </c>
      <c r="C13" s="6">
        <v>22.9838813332249</v>
      </c>
      <c r="D13" s="6">
        <v>11.712791323987471</v>
      </c>
      <c r="E13" s="6">
        <v>8.0579885850982933</v>
      </c>
      <c r="F13" s="6">
        <v>7.5809080062840151</v>
      </c>
      <c r="G13" s="6">
        <v>7.5274915364004205</v>
      </c>
      <c r="H13" s="6">
        <v>7.4855685322285739</v>
      </c>
      <c r="I13" s="6">
        <v>7.5005318452166776</v>
      </c>
      <c r="J13" s="6">
        <v>7.4547784565455375</v>
      </c>
      <c r="K13" s="6">
        <v>7.5014276331536704</v>
      </c>
      <c r="L13" s="6">
        <v>7.4448691733665173</v>
      </c>
      <c r="M13" s="6">
        <v>7.4595056077164594</v>
      </c>
      <c r="N13" s="6">
        <v>7.4733487343031308</v>
      </c>
      <c r="O13" s="6">
        <v>7.4558815289601288</v>
      </c>
      <c r="P13" s="6">
        <v>7.4614401845751033</v>
      </c>
      <c r="Q13" s="6">
        <v>7.4776531574631271</v>
      </c>
      <c r="R13" s="6">
        <v>7.4290836182178532</v>
      </c>
    </row>
    <row r="14" spans="1:18" x14ac:dyDescent="0.25">
      <c r="A14" t="s">
        <v>89</v>
      </c>
      <c r="B14" s="5" t="str">
        <f>VLOOKUP(A14,ShownNames!$A$2:$B$54,2,FALSE)</f>
        <v>DataStateTanimotoCoefficient</v>
      </c>
      <c r="C14" s="6">
        <v>34.105238468059774</v>
      </c>
      <c r="D14" s="6">
        <v>17.732772501420172</v>
      </c>
      <c r="E14" s="6">
        <v>8.9701394928752016</v>
      </c>
      <c r="F14" s="6">
        <v>8.2125634452945935</v>
      </c>
      <c r="G14" s="6">
        <v>8.0372020991608153</v>
      </c>
      <c r="H14" s="6">
        <v>7.7634102609101392</v>
      </c>
      <c r="I14" s="6">
        <v>7.8220292498643147</v>
      </c>
      <c r="J14" s="6">
        <v>7.6885407366452014</v>
      </c>
      <c r="K14" s="6">
        <v>7.6546864588073138</v>
      </c>
      <c r="L14" s="6">
        <v>7.4847749116219093</v>
      </c>
      <c r="M14" s="6">
        <v>7.4323932600070819</v>
      </c>
      <c r="N14" s="6">
        <v>7.4333477370839249</v>
      </c>
      <c r="O14" s="6">
        <v>7.3769973403716111</v>
      </c>
      <c r="P14" s="6">
        <v>7.4114762920292314</v>
      </c>
      <c r="Q14" s="6">
        <v>7.3398464668842829</v>
      </c>
      <c r="R14" s="6">
        <v>7.3143194644172471</v>
      </c>
    </row>
    <row r="15" spans="1:18" x14ac:dyDescent="0.25">
      <c r="A15" t="s">
        <v>70</v>
      </c>
      <c r="B15" s="5" t="str">
        <f>VLOOKUP(A15,ShownNames!$A$2:$B$54,2,FALSE)</f>
        <v>DataStateBlockDistance</v>
      </c>
      <c r="C15" s="6">
        <v>34.054360042673004</v>
      </c>
      <c r="D15" s="6">
        <v>17.555755172171462</v>
      </c>
      <c r="E15" s="6">
        <v>8.8810948272033841</v>
      </c>
      <c r="F15" s="6">
        <v>7.9483564348738298</v>
      </c>
      <c r="G15" s="6">
        <v>7.8124891975849859</v>
      </c>
      <c r="H15" s="6">
        <v>7.5893613130651572</v>
      </c>
      <c r="I15" s="6">
        <v>7.668307773151497</v>
      </c>
      <c r="J15" s="6">
        <v>7.5229263766785568</v>
      </c>
      <c r="K15" s="6">
        <v>7.4975917115180621</v>
      </c>
      <c r="L15" s="6">
        <v>7.3158711348333414</v>
      </c>
      <c r="M15" s="6">
        <v>7.3074244512799496</v>
      </c>
      <c r="N15" s="6">
        <v>7.3122679464238765</v>
      </c>
      <c r="O15" s="6">
        <v>7.2686864497775527</v>
      </c>
      <c r="P15" s="6">
        <v>7.2715222479284067</v>
      </c>
      <c r="Q15" s="6">
        <v>7.2289284765282105</v>
      </c>
      <c r="R15" s="6">
        <v>7.1762614908623377</v>
      </c>
    </row>
    <row r="16" spans="1:18" x14ac:dyDescent="0.25">
      <c r="A16" t="s">
        <v>75</v>
      </c>
      <c r="B16" s="5" t="str">
        <f>VLOOKUP(A16,ShownNames!$A$2:$B$54,2,FALSE)</f>
        <v>DataStateDice</v>
      </c>
      <c r="C16" s="6">
        <v>34.054360042673004</v>
      </c>
      <c r="D16" s="6">
        <v>17.555755173383023</v>
      </c>
      <c r="E16" s="6">
        <v>8.8810948279816433</v>
      </c>
      <c r="F16" s="6">
        <v>7.9484288551282773</v>
      </c>
      <c r="G16" s="6">
        <v>7.812530284630955</v>
      </c>
      <c r="H16" s="6">
        <v>7.5893517762056701</v>
      </c>
      <c r="I16" s="6">
        <v>7.6688667355048832</v>
      </c>
      <c r="J16" s="6">
        <v>7.5229385775106916</v>
      </c>
      <c r="K16" s="6">
        <v>7.4980771607417438</v>
      </c>
      <c r="L16" s="6">
        <v>7.3158840928655735</v>
      </c>
      <c r="M16" s="6">
        <v>7.3074177945249978</v>
      </c>
      <c r="N16" s="6">
        <v>7.3122722107629698</v>
      </c>
      <c r="O16" s="6">
        <v>7.2686933644314031</v>
      </c>
      <c r="P16" s="6">
        <v>7.2715255299976365</v>
      </c>
      <c r="Q16" s="6">
        <v>7.2289431062610632</v>
      </c>
      <c r="R16" s="6">
        <v>7.1762604615159038</v>
      </c>
    </row>
    <row r="17" spans="1:18" x14ac:dyDescent="0.25">
      <c r="A17" t="s">
        <v>83</v>
      </c>
      <c r="B17" s="5" t="str">
        <f>VLOOKUP(A17,ShownNames!$A$2:$B$54,2,FALSE)</f>
        <v>DataStateJaccard</v>
      </c>
      <c r="C17" s="6">
        <v>34.054360042673004</v>
      </c>
      <c r="D17" s="6">
        <v>17.554857252259428</v>
      </c>
      <c r="E17" s="6">
        <v>8.871415319583642</v>
      </c>
      <c r="F17" s="6">
        <v>7.9429187978003002</v>
      </c>
      <c r="G17" s="6">
        <v>7.8093393796820347</v>
      </c>
      <c r="H17" s="6">
        <v>7.5865649220036264</v>
      </c>
      <c r="I17" s="6">
        <v>7.6661922166832497</v>
      </c>
      <c r="J17" s="6">
        <v>7.5200011163728622</v>
      </c>
      <c r="K17" s="6">
        <v>7.4955537754080339</v>
      </c>
      <c r="L17" s="6">
        <v>7.3142550892060338</v>
      </c>
      <c r="M17" s="6">
        <v>7.3058875096893718</v>
      </c>
      <c r="N17" s="6">
        <v>7.3108996957570289</v>
      </c>
      <c r="O17" s="6">
        <v>7.2672573387961528</v>
      </c>
      <c r="P17" s="6">
        <v>7.2701411499874089</v>
      </c>
      <c r="Q17" s="6">
        <v>7.2275986756598618</v>
      </c>
      <c r="R17" s="6">
        <v>7.174764644985216</v>
      </c>
    </row>
    <row r="18" spans="1:18" x14ac:dyDescent="0.25">
      <c r="A18" t="s">
        <v>0</v>
      </c>
      <c r="B18" s="5" t="str">
        <f>VLOOKUP(A18,ShownNames!$A$2:$B$54,2,FALSE)</f>
        <v>DataStateCustomOverlap</v>
      </c>
      <c r="C18" s="6">
        <v>33.538435975629127</v>
      </c>
      <c r="D18" s="6">
        <v>17.284899973831827</v>
      </c>
      <c r="E18" s="6">
        <v>8.6451118965958909</v>
      </c>
      <c r="F18" s="6">
        <v>7.2779433080669618</v>
      </c>
      <c r="G18" s="6">
        <v>7.2127769061894211</v>
      </c>
      <c r="H18" s="6">
        <v>7.1335114502779264</v>
      </c>
      <c r="I18" s="6">
        <v>7.1095557555800912</v>
      </c>
      <c r="J18" s="6">
        <v>6.9808426112074953</v>
      </c>
      <c r="K18" s="6">
        <v>6.9826569091257058</v>
      </c>
      <c r="L18" s="6">
        <v>6.8327008790246309</v>
      </c>
      <c r="M18" s="6">
        <v>6.8070796992603668</v>
      </c>
      <c r="N18" s="6">
        <v>6.8272411801753039</v>
      </c>
      <c r="O18" s="6">
        <v>6.8186945195652013</v>
      </c>
      <c r="P18" s="6">
        <v>6.7586901084727868</v>
      </c>
      <c r="Q18" s="6">
        <v>6.776985271061025</v>
      </c>
      <c r="R18" s="6">
        <v>6.6902820959851628</v>
      </c>
    </row>
    <row r="19" spans="1:18" x14ac:dyDescent="0.25">
      <c r="A19" t="s">
        <v>85</v>
      </c>
      <c r="B19" s="5" t="str">
        <f>VLOOKUP(A19,ShownNames!$A$2:$B$54,2,FALSE)</f>
        <v>DataStateOverlapCoefficient</v>
      </c>
      <c r="C19" s="6">
        <v>35.491184991170215</v>
      </c>
      <c r="D19" s="6">
        <v>17.502597293413086</v>
      </c>
      <c r="E19" s="6">
        <v>8.2631813739748718</v>
      </c>
      <c r="F19" s="6">
        <v>7.0537239804587557</v>
      </c>
      <c r="G19" s="6">
        <v>7.0291667818456371</v>
      </c>
      <c r="H19" s="6">
        <v>6.9672485785891212</v>
      </c>
      <c r="I19" s="6">
        <v>6.9578133148859154</v>
      </c>
      <c r="J19" s="6">
        <v>6.7947790844150093</v>
      </c>
      <c r="K19" s="6">
        <v>6.7907694413745245</v>
      </c>
      <c r="L19" s="6">
        <v>6.7361519342538951</v>
      </c>
      <c r="M19" s="6">
        <v>6.6826181934155429</v>
      </c>
      <c r="N19" s="6">
        <v>6.7097004084333447</v>
      </c>
      <c r="O19" s="6">
        <v>6.6960989726353848</v>
      </c>
      <c r="P19" s="6">
        <v>6.6523851812118266</v>
      </c>
      <c r="Q19" s="6">
        <v>6.6742389847926544</v>
      </c>
      <c r="R19" s="6">
        <v>6.6241208413711359</v>
      </c>
    </row>
    <row r="20" spans="1:18" x14ac:dyDescent="0.25">
      <c r="A20" t="s">
        <v>6</v>
      </c>
      <c r="B20" s="5" t="str">
        <f>VLOOKUP(A20,ShownNames!$A$2:$B$54,2,FALSE)</f>
        <v>ActivityInTraceFrequency</v>
      </c>
      <c r="C20" s="6">
        <v>15.401268246590462</v>
      </c>
      <c r="D20" s="6">
        <v>6.3982349072189333</v>
      </c>
      <c r="E20" s="6">
        <v>4.4213273988901234</v>
      </c>
      <c r="F20" s="6">
        <v>4.189468188993021</v>
      </c>
      <c r="G20" s="6">
        <v>4.1726410291853124</v>
      </c>
      <c r="H20" s="6">
        <v>4.140552591614064</v>
      </c>
      <c r="I20" s="6">
        <v>4.1368561930415728</v>
      </c>
      <c r="J20" s="6">
        <v>4.1444865819513277</v>
      </c>
      <c r="K20" s="6">
        <v>4.1213191145454688</v>
      </c>
      <c r="L20" s="6">
        <v>4.1413350355272822</v>
      </c>
      <c r="M20" s="6">
        <v>4.1280120877783988</v>
      </c>
      <c r="N20" s="6">
        <v>4.1393554947270301</v>
      </c>
      <c r="O20" s="6">
        <v>4.123511141330928</v>
      </c>
      <c r="P20" s="6">
        <v>4.1196104680052015</v>
      </c>
      <c r="Q20" s="6">
        <v>4.1145243271492413</v>
      </c>
      <c r="R20" s="6">
        <v>4.136835024865162</v>
      </c>
    </row>
    <row r="21" spans="1:18" x14ac:dyDescent="0.25">
      <c r="A21" t="s">
        <v>14</v>
      </c>
      <c r="B21" s="5" t="str">
        <f>VLOOKUP(A21,ShownNames!$A$2:$B$54,2,FALSE)</f>
        <v>IntraTraceFrequency</v>
      </c>
      <c r="C21" s="6">
        <v>19.453538004303876</v>
      </c>
      <c r="D21" s="6">
        <v>8.2238713319021635</v>
      </c>
      <c r="E21" s="6">
        <v>4.6116059785143424</v>
      </c>
      <c r="F21" s="6">
        <v>4.162779884051</v>
      </c>
      <c r="G21" s="6">
        <v>4.1046498301917804</v>
      </c>
      <c r="H21" s="6">
        <v>4.0473174804963312</v>
      </c>
      <c r="I21" s="6">
        <v>4.0342090312247834</v>
      </c>
      <c r="J21" s="6">
        <v>4.0463446913966639</v>
      </c>
      <c r="K21" s="6">
        <v>4.0041210792711537</v>
      </c>
      <c r="L21" s="6">
        <v>4.0238675685831229</v>
      </c>
      <c r="M21" s="6">
        <v>4.0118108637339125</v>
      </c>
      <c r="N21" s="6">
        <v>4.0272851619133183</v>
      </c>
      <c r="O21" s="6">
        <v>4.0010755262466224</v>
      </c>
      <c r="P21" s="6">
        <v>3.9976343359009916</v>
      </c>
      <c r="Q21" s="6">
        <v>3.9807462297855323</v>
      </c>
      <c r="R21" s="6">
        <v>4.0307922203610715</v>
      </c>
    </row>
    <row r="22" spans="1:18" x14ac:dyDescent="0.25">
      <c r="A22" t="s">
        <v>5</v>
      </c>
      <c r="B22" s="5" t="str">
        <f>VLOOKUP(A22,ShownNames!$A$2:$B$54,2,FALSE)</f>
        <v>AbsoluteFrequency</v>
      </c>
      <c r="C22" s="6">
        <v>15.308328581630258</v>
      </c>
      <c r="D22" s="6">
        <v>6.2879782749900208</v>
      </c>
      <c r="E22" s="6">
        <v>4.3238775907143534</v>
      </c>
      <c r="F22" s="6">
        <v>4.0714979947978804</v>
      </c>
      <c r="G22" s="6">
        <v>4.0541185552107617</v>
      </c>
      <c r="H22" s="6">
        <v>4.0278175940352057</v>
      </c>
      <c r="I22" s="6">
        <v>4.0257830932455478</v>
      </c>
      <c r="J22" s="6">
        <v>4.03344320547198</v>
      </c>
      <c r="K22" s="6">
        <v>4.0178688077925733</v>
      </c>
      <c r="L22" s="6">
        <v>4.0258382062804818</v>
      </c>
      <c r="M22" s="6">
        <v>4.01743517376166</v>
      </c>
      <c r="N22" s="6">
        <v>4.0264745657091652</v>
      </c>
      <c r="O22" s="6">
        <v>4.0139595759473767</v>
      </c>
      <c r="P22" s="6">
        <v>4.0096078205623948</v>
      </c>
      <c r="Q22" s="6">
        <v>4.0089241712875952</v>
      </c>
      <c r="R22" s="6">
        <v>4.0188206900912871</v>
      </c>
    </row>
    <row r="23" spans="1:18" x14ac:dyDescent="0.25">
      <c r="A23" t="s">
        <v>20</v>
      </c>
      <c r="B23" s="5" t="str">
        <f>VLOOKUP(A23,ShownNames!$A$2:$B$54,2,FALSE)</f>
        <v>ActivityUniqueTransition</v>
      </c>
      <c r="C23" s="6">
        <v>29.002232067586171</v>
      </c>
      <c r="D23" s="6">
        <v>16.858255697558484</v>
      </c>
      <c r="E23" s="6">
        <v>6.2249556054877857</v>
      </c>
      <c r="F23" s="6">
        <v>5.0690636254799504</v>
      </c>
      <c r="G23" s="6">
        <v>4.6528163467387227</v>
      </c>
      <c r="H23" s="6">
        <v>4.2009483229279274</v>
      </c>
      <c r="I23" s="6">
        <v>4.0754818914441966</v>
      </c>
      <c r="J23" s="6">
        <v>3.9234257535279773</v>
      </c>
      <c r="K23" s="6">
        <v>3.7833558185568608</v>
      </c>
      <c r="L23" s="6">
        <v>3.6485676264150855</v>
      </c>
      <c r="M23" s="6">
        <v>3.5288307363116478</v>
      </c>
      <c r="N23" s="6">
        <v>3.525331579257132</v>
      </c>
      <c r="O23" s="6">
        <v>3.3655683624522497</v>
      </c>
      <c r="P23" s="6">
        <v>3.3096825473170846</v>
      </c>
      <c r="Q23" s="6">
        <v>3.2682001006667605</v>
      </c>
      <c r="R23" s="6">
        <v>3.3132351868099534</v>
      </c>
    </row>
    <row r="24" spans="1:18" x14ac:dyDescent="0.25">
      <c r="A24" t="s">
        <v>21</v>
      </c>
      <c r="B24" s="5" t="str">
        <f>VLOOKUP(A24,ShownNames!$A$2:$B$54,2,FALSE)</f>
        <v>ActivityTransition</v>
      </c>
      <c r="C24" s="6">
        <v>28.998776222075424</v>
      </c>
      <c r="D24" s="6">
        <v>16.913109631835127</v>
      </c>
      <c r="E24" s="6">
        <v>6.3814762049205127</v>
      </c>
      <c r="F24" s="6">
        <v>5.0888847934215509</v>
      </c>
      <c r="G24" s="6">
        <v>4.6803551013212603</v>
      </c>
      <c r="H24" s="6">
        <v>4.2159148958573853</v>
      </c>
      <c r="I24" s="6">
        <v>4.1010888402138574</v>
      </c>
      <c r="J24" s="6">
        <v>3.9641024476853195</v>
      </c>
      <c r="K24" s="6">
        <v>3.7964089754525765</v>
      </c>
      <c r="L24" s="6">
        <v>3.6821308011917155</v>
      </c>
      <c r="M24" s="6">
        <v>3.5260981876920834</v>
      </c>
      <c r="N24" s="6">
        <v>3.5690742884422786</v>
      </c>
      <c r="O24" s="6">
        <v>3.3940863296504622</v>
      </c>
      <c r="P24" s="6">
        <v>3.3124861807795756</v>
      </c>
      <c r="Q24" s="6">
        <v>3.270688515631917</v>
      </c>
      <c r="R24" s="6">
        <v>3.2916800822248549</v>
      </c>
    </row>
    <row r="25" spans="1:18" x14ac:dyDescent="0.25">
      <c r="A25" t="s">
        <v>27</v>
      </c>
      <c r="B25" s="5" t="str">
        <f>VLOOKUP(A25,ShownNames!$A$2:$B$54,2,FALSE)</f>
        <v>ActivityCosine</v>
      </c>
      <c r="C25" s="6">
        <v>29.935682964951308</v>
      </c>
      <c r="D25" s="6">
        <v>17.061772761880988</v>
      </c>
      <c r="E25" s="6">
        <v>6.1164254043641888</v>
      </c>
      <c r="F25" s="6">
        <v>4.6481578797961847</v>
      </c>
      <c r="G25" s="6">
        <v>4.1597451530050833</v>
      </c>
      <c r="H25" s="6">
        <v>3.8355064165099022</v>
      </c>
      <c r="I25" s="6">
        <v>3.6820041018628951</v>
      </c>
      <c r="J25" s="6">
        <v>3.7009878426159588</v>
      </c>
      <c r="K25" s="6">
        <v>3.4768458172110073</v>
      </c>
      <c r="L25" s="6">
        <v>3.4180896568015826</v>
      </c>
      <c r="M25" s="6">
        <v>3.2084520277860964</v>
      </c>
      <c r="N25" s="6">
        <v>3.1942526548724581</v>
      </c>
      <c r="O25" s="6">
        <v>3.1193705074532074</v>
      </c>
      <c r="P25" s="6">
        <v>3.1339914186591615</v>
      </c>
      <c r="Q25" s="6">
        <v>3.1233391382384532</v>
      </c>
      <c r="R25" s="6">
        <v>3.083152543178675</v>
      </c>
    </row>
    <row r="26" spans="1:18" x14ac:dyDescent="0.25">
      <c r="A26" t="s">
        <v>31</v>
      </c>
      <c r="B26" s="5" t="str">
        <f>VLOOKUP(A26,ShownNames!$A$2:$B$54,2,FALSE)</f>
        <v>ActivityEuclideanDistance</v>
      </c>
      <c r="C26" s="6">
        <v>29.519122846849008</v>
      </c>
      <c r="D26" s="6">
        <v>16.017490152662514</v>
      </c>
      <c r="E26" s="6">
        <v>5.8876294024618705</v>
      </c>
      <c r="F26" s="6">
        <v>4.5046750507428088</v>
      </c>
      <c r="G26" s="6">
        <v>4.1063257071359791</v>
      </c>
      <c r="H26" s="6">
        <v>3.8474402012064779</v>
      </c>
      <c r="I26" s="6">
        <v>3.6675604190983875</v>
      </c>
      <c r="J26" s="6">
        <v>3.6675493086989328</v>
      </c>
      <c r="K26" s="6">
        <v>3.4679590491345174</v>
      </c>
      <c r="L26" s="6">
        <v>3.3991678245448904</v>
      </c>
      <c r="M26" s="6">
        <v>3.2075245602827369</v>
      </c>
      <c r="N26" s="6">
        <v>3.1664719955505762</v>
      </c>
      <c r="O26" s="6">
        <v>3.1155169584815381</v>
      </c>
      <c r="P26" s="6">
        <v>3.1173159842310563</v>
      </c>
      <c r="Q26" s="6">
        <v>3.1229462330482947</v>
      </c>
      <c r="R26" s="6">
        <v>3.0736279513284397</v>
      </c>
    </row>
    <row r="27" spans="1:18" x14ac:dyDescent="0.25">
      <c r="A27" t="s">
        <v>49</v>
      </c>
      <c r="B27" s="5" t="str">
        <f>VLOOKUP(A27,ShownNames!$A$2:$B$54,2,FALSE)</f>
        <v>ActivityWithBeforesAndData</v>
      </c>
      <c r="C27" s="6">
        <v>29.265196533917884</v>
      </c>
      <c r="D27" s="6">
        <v>14.78363422707584</v>
      </c>
      <c r="E27" s="6">
        <v>5.202981818482149</v>
      </c>
      <c r="F27" s="6">
        <v>3.9585621507431483</v>
      </c>
      <c r="G27" s="6">
        <v>3.827028771269819</v>
      </c>
      <c r="H27" s="6">
        <v>3.6000882863232042</v>
      </c>
      <c r="I27" s="6">
        <v>3.4970441117190547</v>
      </c>
      <c r="J27" s="6">
        <v>3.4353437389076169</v>
      </c>
      <c r="K27" s="6">
        <v>3.351220834668287</v>
      </c>
      <c r="L27" s="6">
        <v>3.2205754764418089</v>
      </c>
      <c r="M27" s="6">
        <v>3.209805595571229</v>
      </c>
      <c r="N27" s="6">
        <v>3.1922980801255334</v>
      </c>
      <c r="O27" s="6">
        <v>3.1677669535934871</v>
      </c>
      <c r="P27" s="6">
        <v>3.1782063434475383</v>
      </c>
      <c r="Q27" s="6">
        <v>3.0869850685875511</v>
      </c>
      <c r="R27" s="6">
        <v>3.0577063608109714</v>
      </c>
    </row>
    <row r="28" spans="1:18" x14ac:dyDescent="0.25">
      <c r="A28" t="s">
        <v>25</v>
      </c>
      <c r="B28" s="5" t="str">
        <f>VLOOKUP(A28,ShownNames!$A$2:$B$54,2,FALSE)</f>
        <v>ActivityBlockDistance</v>
      </c>
      <c r="C28" s="6">
        <v>29.770508411557746</v>
      </c>
      <c r="D28" s="6">
        <v>16.116346796532685</v>
      </c>
      <c r="E28" s="6">
        <v>5.9936782675061595</v>
      </c>
      <c r="F28" s="6">
        <v>4.4390160054960957</v>
      </c>
      <c r="G28" s="6">
        <v>3.9475802186484437</v>
      </c>
      <c r="H28" s="6">
        <v>3.6802540412940545</v>
      </c>
      <c r="I28" s="6">
        <v>3.5819991103494053</v>
      </c>
      <c r="J28" s="6">
        <v>3.5552811607876222</v>
      </c>
      <c r="K28" s="6">
        <v>3.3838597695325463</v>
      </c>
      <c r="L28" s="6">
        <v>3.3330352512823902</v>
      </c>
      <c r="M28" s="6">
        <v>3.1409254579886476</v>
      </c>
      <c r="N28" s="6">
        <v>3.1196549575490398</v>
      </c>
      <c r="O28" s="6">
        <v>3.06557359197391</v>
      </c>
      <c r="P28" s="6">
        <v>3.0937915374713478</v>
      </c>
      <c r="Q28" s="6">
        <v>3.0919306120506591</v>
      </c>
      <c r="R28" s="6">
        <v>3.0506686847585778</v>
      </c>
    </row>
    <row r="29" spans="1:18" x14ac:dyDescent="0.25">
      <c r="A29" t="s">
        <v>42</v>
      </c>
      <c r="B29" s="5" t="str">
        <f>VLOOKUP(A29,ShownNames!$A$2:$B$54,2,FALSE)</f>
        <v>ActivitySimonWhite</v>
      </c>
      <c r="C29" s="6">
        <v>29.770508411557746</v>
      </c>
      <c r="D29" s="6">
        <v>15.990017277124092</v>
      </c>
      <c r="E29" s="6">
        <v>5.6399663864409533</v>
      </c>
      <c r="F29" s="6">
        <v>4.3165540096352215</v>
      </c>
      <c r="G29" s="6">
        <v>3.9475750901485229</v>
      </c>
      <c r="H29" s="6">
        <v>3.6803458187670612</v>
      </c>
      <c r="I29" s="6">
        <v>3.5820409428134652</v>
      </c>
      <c r="J29" s="6">
        <v>3.5554769894862175</v>
      </c>
      <c r="K29" s="6">
        <v>3.3838663350511666</v>
      </c>
      <c r="L29" s="6">
        <v>3.3330422969219571</v>
      </c>
      <c r="M29" s="6">
        <v>3.140465870866274</v>
      </c>
      <c r="N29" s="6">
        <v>3.1196537708483434</v>
      </c>
      <c r="O29" s="6">
        <v>3.0655672400473275</v>
      </c>
      <c r="P29" s="6">
        <v>3.0937825130858654</v>
      </c>
      <c r="Q29" s="6">
        <v>3.0919222712571175</v>
      </c>
      <c r="R29" s="6">
        <v>3.0500925900404261</v>
      </c>
    </row>
    <row r="30" spans="1:18" x14ac:dyDescent="0.25">
      <c r="A30" t="s">
        <v>33</v>
      </c>
      <c r="B30" s="5" t="str">
        <f>VLOOKUP(A30,ShownNames!$A$2:$B$54,2,FALSE)</f>
        <v>ActivityGeneralizedJaccard</v>
      </c>
      <c r="C30" s="6">
        <v>29.770508411557746</v>
      </c>
      <c r="D30" s="6">
        <v>15.986959881991433</v>
      </c>
      <c r="E30" s="6">
        <v>5.6197035238202702</v>
      </c>
      <c r="F30" s="6">
        <v>4.3106073541446097</v>
      </c>
      <c r="G30" s="6">
        <v>3.9422389236391</v>
      </c>
      <c r="H30" s="6">
        <v>3.6784464490346402</v>
      </c>
      <c r="I30" s="6">
        <v>3.5811677784934788</v>
      </c>
      <c r="J30" s="6">
        <v>3.5535646532834511</v>
      </c>
      <c r="K30" s="6">
        <v>3.3817454734191692</v>
      </c>
      <c r="L30" s="6">
        <v>3.3317470087763974</v>
      </c>
      <c r="M30" s="6">
        <v>3.1393531778089208</v>
      </c>
      <c r="N30" s="6">
        <v>3.1180311292162139</v>
      </c>
      <c r="O30" s="6">
        <v>3.0646147171478986</v>
      </c>
      <c r="P30" s="6">
        <v>3.0928446654079336</v>
      </c>
      <c r="Q30" s="6">
        <v>3.0910223348199608</v>
      </c>
      <c r="R30" s="6">
        <v>3.049662736033282</v>
      </c>
    </row>
    <row r="31" spans="1:18" x14ac:dyDescent="0.25">
      <c r="A31" t="s">
        <v>44</v>
      </c>
      <c r="B31" s="5" t="str">
        <f>VLOOKUP(A31,ShownNames!$A$2:$B$54,2,FALSE)</f>
        <v>ActivityTanimotoCoefficient</v>
      </c>
      <c r="C31" s="6">
        <v>30.021548016643841</v>
      </c>
      <c r="D31" s="6">
        <v>16.056991259596202</v>
      </c>
      <c r="E31" s="6">
        <v>5.6341634522241533</v>
      </c>
      <c r="F31" s="6">
        <v>4.3986232466098523</v>
      </c>
      <c r="G31" s="6">
        <v>4.0047846759458423</v>
      </c>
      <c r="H31" s="6">
        <v>3.7626781704908923</v>
      </c>
      <c r="I31" s="6">
        <v>3.6646928035524566</v>
      </c>
      <c r="J31" s="6">
        <v>3.6636851124998522</v>
      </c>
      <c r="K31" s="6">
        <v>3.4984560365075152</v>
      </c>
      <c r="L31" s="6">
        <v>3.3006672057271915</v>
      </c>
      <c r="M31" s="6">
        <v>3.196961509478899</v>
      </c>
      <c r="N31" s="6">
        <v>3.1663556195572768</v>
      </c>
      <c r="O31" s="6">
        <v>3.0948156208127053</v>
      </c>
      <c r="P31" s="6">
        <v>3.0781074733834553</v>
      </c>
      <c r="Q31" s="6">
        <v>3.0521013050107606</v>
      </c>
      <c r="R31" s="6">
        <v>2.9865532089149882</v>
      </c>
    </row>
    <row r="32" spans="1:18" x14ac:dyDescent="0.25">
      <c r="A32" t="s">
        <v>38</v>
      </c>
      <c r="B32" s="5" t="str">
        <f>VLOOKUP(A32,ShownNames!$A$2:$B$54,2,FALSE)</f>
        <v>ActivityJaccard</v>
      </c>
      <c r="C32" s="6">
        <v>28.230624222811979</v>
      </c>
      <c r="D32" s="6">
        <v>16.042344555980925</v>
      </c>
      <c r="E32" s="6">
        <v>5.5911304467299745</v>
      </c>
      <c r="F32" s="6">
        <v>4.3639326831607548</v>
      </c>
      <c r="G32" s="6">
        <v>3.995363750554648</v>
      </c>
      <c r="H32" s="6">
        <v>3.7566024535680933</v>
      </c>
      <c r="I32" s="6">
        <v>3.6634354135306788</v>
      </c>
      <c r="J32" s="6">
        <v>3.6564629781803495</v>
      </c>
      <c r="K32" s="6">
        <v>3.4950633867184528</v>
      </c>
      <c r="L32" s="6">
        <v>3.2989531337809899</v>
      </c>
      <c r="M32" s="6">
        <v>3.1923560427263067</v>
      </c>
      <c r="N32" s="6">
        <v>3.1639483048054946</v>
      </c>
      <c r="O32" s="6">
        <v>3.0916772367237413</v>
      </c>
      <c r="P32" s="6">
        <v>3.0774221959381824</v>
      </c>
      <c r="Q32" s="6">
        <v>3.0503257663605949</v>
      </c>
      <c r="R32" s="6">
        <v>2.9846957332199233</v>
      </c>
    </row>
    <row r="33" spans="1:18" x14ac:dyDescent="0.25">
      <c r="A33" t="s">
        <v>29</v>
      </c>
      <c r="B33" s="5" t="str">
        <f>VLOOKUP(A33,ShownNames!$A$2:$B$54,2,FALSE)</f>
        <v>ActivityDice</v>
      </c>
      <c r="C33" s="6">
        <v>29.056737577964668</v>
      </c>
      <c r="D33" s="6">
        <v>14.842295494662983</v>
      </c>
      <c r="E33" s="6">
        <v>5.8257239595590002</v>
      </c>
      <c r="F33" s="6">
        <v>4.4541413492079656</v>
      </c>
      <c r="G33" s="6">
        <v>4.0473915582944828</v>
      </c>
      <c r="H33" s="6">
        <v>3.7548564503204664</v>
      </c>
      <c r="I33" s="6">
        <v>3.6382397864352525</v>
      </c>
      <c r="J33" s="6">
        <v>3.6173713509262577</v>
      </c>
      <c r="K33" s="6">
        <v>3.4806249712649633</v>
      </c>
      <c r="L33" s="6">
        <v>3.3100749271906031</v>
      </c>
      <c r="M33" s="6">
        <v>3.1548568027457877</v>
      </c>
      <c r="N33" s="6">
        <v>3.2241331062313905</v>
      </c>
      <c r="O33" s="6">
        <v>3.1252977315712251</v>
      </c>
      <c r="P33" s="6">
        <v>3.0758763490251324</v>
      </c>
      <c r="Q33" s="6">
        <v>3.0207175743168406</v>
      </c>
      <c r="R33" s="6">
        <v>2.9791275383254878</v>
      </c>
    </row>
    <row r="34" spans="1:18" x14ac:dyDescent="0.25">
      <c r="A34" t="s">
        <v>19</v>
      </c>
      <c r="B34" s="5" t="str">
        <f>VLOOKUP(A34,ShownNames!$A$2:$B$54,2,FALSE)</f>
        <v>Activity</v>
      </c>
      <c r="C34" s="6">
        <v>28.222487569072079</v>
      </c>
      <c r="D34" s="6">
        <v>14.682364152486036</v>
      </c>
      <c r="E34" s="6">
        <v>5.464210154098148</v>
      </c>
      <c r="F34" s="6">
        <v>4.1313566464298237</v>
      </c>
      <c r="G34" s="6">
        <v>3.8762371651293939</v>
      </c>
      <c r="H34" s="6">
        <v>3.5112921688060532</v>
      </c>
      <c r="I34" s="6">
        <v>3.4507401897171057</v>
      </c>
      <c r="J34" s="6">
        <v>3.3869919503449397</v>
      </c>
      <c r="K34" s="6">
        <v>3.2622844266554933</v>
      </c>
      <c r="L34" s="6">
        <v>3.1839015293230895</v>
      </c>
      <c r="M34" s="6">
        <v>3.0810356184740795</v>
      </c>
      <c r="N34" s="6">
        <v>3.0231882755634873</v>
      </c>
      <c r="O34" s="6">
        <v>2.9260402708900255</v>
      </c>
      <c r="P34" s="6">
        <v>2.9470891737914418</v>
      </c>
      <c r="Q34" s="6">
        <v>2.8547275371465823</v>
      </c>
      <c r="R34" s="6">
        <v>2.9062879322028841</v>
      </c>
    </row>
    <row r="35" spans="1:18" x14ac:dyDescent="0.25">
      <c r="A35" t="s">
        <v>22</v>
      </c>
      <c r="B35" s="5" t="str">
        <f>VLOOKUP(A35,ShownNames!$A$2:$B$54,2,FALSE)</f>
        <v>ActivityWithBefores</v>
      </c>
      <c r="C35" s="6">
        <v>28.15141130616059</v>
      </c>
      <c r="D35" s="6">
        <v>14.078966375558485</v>
      </c>
      <c r="E35" s="6">
        <v>5.3725608963199551</v>
      </c>
      <c r="F35" s="6">
        <v>4.0586786662948517</v>
      </c>
      <c r="G35" s="6">
        <v>3.8133960748886224</v>
      </c>
      <c r="H35" s="6">
        <v>3.475726033058661</v>
      </c>
      <c r="I35" s="6">
        <v>3.4181955903422505</v>
      </c>
      <c r="J35" s="6">
        <v>3.3823657601875268</v>
      </c>
      <c r="K35" s="6">
        <v>3.1763536365156435</v>
      </c>
      <c r="L35" s="6">
        <v>3.1456459832655863</v>
      </c>
      <c r="M35" s="6">
        <v>3.0387695236612542</v>
      </c>
      <c r="N35" s="6">
        <v>3.0192522854577959</v>
      </c>
      <c r="O35" s="6">
        <v>2.9358427360973991</v>
      </c>
      <c r="P35" s="6">
        <v>2.9260198364793588</v>
      </c>
      <c r="Q35" s="6">
        <v>2.8819244426129962</v>
      </c>
      <c r="R35" s="6">
        <v>2.8857319701974076</v>
      </c>
    </row>
    <row r="36" spans="1:18" x14ac:dyDescent="0.25">
      <c r="A36" t="s">
        <v>18</v>
      </c>
      <c r="B36" s="5" t="str">
        <f>VLOOKUP(A36,ShownNames!$A$2:$B$54,2,FALSE)</f>
        <v>UniqueActivity</v>
      </c>
      <c r="C36" s="6">
        <v>28.920354213267093</v>
      </c>
      <c r="D36" s="6">
        <v>15.1024505039411</v>
      </c>
      <c r="E36" s="6">
        <v>5.4613327738305841</v>
      </c>
      <c r="F36" s="6">
        <v>4.0896606522608057</v>
      </c>
      <c r="G36" s="6">
        <v>3.8321024969048691</v>
      </c>
      <c r="H36" s="6">
        <v>3.4678128701986766</v>
      </c>
      <c r="I36" s="6">
        <v>3.4273757692268125</v>
      </c>
      <c r="J36" s="6">
        <v>3.3890900594641225</v>
      </c>
      <c r="K36" s="6">
        <v>3.2738347844872822</v>
      </c>
      <c r="L36" s="6">
        <v>3.1260182299000272</v>
      </c>
      <c r="M36" s="6">
        <v>3.0491092063267513</v>
      </c>
      <c r="N36" s="6">
        <v>3.0172197701794055</v>
      </c>
      <c r="O36" s="6">
        <v>2.9113744221212445</v>
      </c>
      <c r="P36" s="6">
        <v>2.898587647423021</v>
      </c>
      <c r="Q36" s="6">
        <v>2.8385154894597093</v>
      </c>
      <c r="R36" s="6">
        <v>2.8682669077264302</v>
      </c>
    </row>
    <row r="37" spans="1:18" x14ac:dyDescent="0.25">
      <c r="A37" t="s">
        <v>11</v>
      </c>
      <c r="B37" s="5" t="str">
        <f>VLOOKUP(A37,ShownNames!$A$2:$B$54,2,FALSE)</f>
        <v>StepFrequency</v>
      </c>
      <c r="C37" s="6">
        <v>29.825898644247264</v>
      </c>
      <c r="D37" s="6">
        <v>19.285010760926351</v>
      </c>
      <c r="E37" s="6">
        <v>6.3273335556897523</v>
      </c>
      <c r="F37" s="6">
        <v>4.0275298213682351</v>
      </c>
      <c r="G37" s="6">
        <v>3.6076984506992047</v>
      </c>
      <c r="H37" s="6">
        <v>3.2550161951733747</v>
      </c>
      <c r="I37" s="6">
        <v>3.1439645105725154</v>
      </c>
      <c r="J37" s="6">
        <v>3.0693148920776849</v>
      </c>
      <c r="K37" s="6">
        <v>2.9863679544542494</v>
      </c>
      <c r="L37" s="6">
        <v>2.9181996090788274</v>
      </c>
      <c r="M37" s="6">
        <v>2.8646910726480175</v>
      </c>
      <c r="N37" s="6">
        <v>2.8856589033544195</v>
      </c>
      <c r="O37" s="6">
        <v>2.8377672076883425</v>
      </c>
      <c r="P37" s="6">
        <v>2.8272143849753744</v>
      </c>
      <c r="Q37" s="6">
        <v>2.8142846542198012</v>
      </c>
      <c r="R37" s="6">
        <v>2.8467568629507953</v>
      </c>
    </row>
    <row r="38" spans="1:18" x14ac:dyDescent="0.25">
      <c r="A38" t="s">
        <v>35</v>
      </c>
      <c r="B38" s="5" t="str">
        <f>VLOOKUP(A38,ShownNames!$A$2:$B$54,2,FALSE)</f>
        <v>ActivityGeneralizedOverlapCoefficient</v>
      </c>
      <c r="C38" s="6">
        <v>29.642747484441436</v>
      </c>
      <c r="D38" s="6">
        <v>14.678427827405381</v>
      </c>
      <c r="E38" s="6">
        <v>5.5653278160194022</v>
      </c>
      <c r="F38" s="6">
        <v>3.8865983254975078</v>
      </c>
      <c r="G38" s="6">
        <v>3.5587158170929252</v>
      </c>
      <c r="H38" s="6">
        <v>3.3776827605898321</v>
      </c>
      <c r="I38" s="6">
        <v>3.2782087798736015</v>
      </c>
      <c r="J38" s="6">
        <v>3.2076658160978164</v>
      </c>
      <c r="K38" s="6">
        <v>3.1058162998502015</v>
      </c>
      <c r="L38" s="6">
        <v>3.0123246959699284</v>
      </c>
      <c r="M38" s="6">
        <v>2.8659081167582765</v>
      </c>
      <c r="N38" s="6">
        <v>2.8323428853458852</v>
      </c>
      <c r="O38" s="6">
        <v>2.7752277710940159</v>
      </c>
      <c r="P38" s="6">
        <v>2.7980486249798657</v>
      </c>
      <c r="Q38" s="6">
        <v>2.7524667467634787</v>
      </c>
      <c r="R38" s="6">
        <v>2.7321296378399635</v>
      </c>
    </row>
    <row r="39" spans="1:18" x14ac:dyDescent="0.25">
      <c r="A39" t="s">
        <v>40</v>
      </c>
      <c r="B39" s="5" t="str">
        <f>VLOOKUP(A39,ShownNames!$A$2:$B$54,2,FALSE)</f>
        <v>ActivityOverlapCoefficient</v>
      </c>
      <c r="C39" s="6">
        <v>29.785879977398327</v>
      </c>
      <c r="D39" s="6">
        <v>15.590727612668058</v>
      </c>
      <c r="E39" s="6">
        <v>5.3385832848971368</v>
      </c>
      <c r="F39" s="6">
        <v>3.8256091225113606</v>
      </c>
      <c r="G39" s="6">
        <v>3.5981287880847077</v>
      </c>
      <c r="H39" s="6">
        <v>3.4247775915128722</v>
      </c>
      <c r="I39" s="6">
        <v>3.2851518228142083</v>
      </c>
      <c r="J39" s="6">
        <v>3.2389622153998294</v>
      </c>
      <c r="K39" s="6">
        <v>3.1122915011096652</v>
      </c>
      <c r="L39" s="6">
        <v>2.9840984458385185</v>
      </c>
      <c r="M39" s="6">
        <v>2.8346441414290662</v>
      </c>
      <c r="N39" s="6">
        <v>2.7674749803100087</v>
      </c>
      <c r="O39" s="6">
        <v>2.7246198491275218</v>
      </c>
      <c r="P39" s="6">
        <v>2.7185213331923999</v>
      </c>
      <c r="Q39" s="6">
        <v>2.6761211319069731</v>
      </c>
      <c r="R39" s="6">
        <v>2.6349190774815652</v>
      </c>
    </row>
    <row r="40" spans="1:18" x14ac:dyDescent="0.25">
      <c r="A40" t="s">
        <v>10</v>
      </c>
      <c r="B40" s="5" t="str">
        <f>VLOOKUP(A40,ShownNames!$A$2:$B$54,2,FALSE)</f>
        <v>RespondedFrequency</v>
      </c>
      <c r="C40" s="6">
        <v>25.058560371647321</v>
      </c>
      <c r="D40" s="6">
        <v>13.157358193910033</v>
      </c>
      <c r="E40" s="6">
        <v>4.8237900716694115</v>
      </c>
      <c r="F40" s="6">
        <v>2.946436276612034</v>
      </c>
      <c r="G40" s="6">
        <v>2.7013816302196867</v>
      </c>
      <c r="H40" s="6">
        <v>2.445344048605647</v>
      </c>
      <c r="I40" s="6">
        <v>2.3771471856722757</v>
      </c>
      <c r="J40" s="6">
        <v>2.3465574985099735</v>
      </c>
      <c r="K40" s="6">
        <v>2.2732740025935563</v>
      </c>
      <c r="L40" s="6">
        <v>2.245738308163685</v>
      </c>
      <c r="M40" s="6">
        <v>2.2257460168205774</v>
      </c>
      <c r="N40" s="6">
        <v>2.2422634078004307</v>
      </c>
      <c r="O40" s="6">
        <v>2.1910350186513936</v>
      </c>
      <c r="P40" s="6">
        <v>2.1801011916907491</v>
      </c>
      <c r="Q40" s="6">
        <v>2.1708284049916906</v>
      </c>
      <c r="R40" s="6">
        <v>2.1946716255193373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 s="6">
        <v>16.06206069968125</v>
      </c>
      <c r="D41" s="6">
        <v>5.7488639397641395</v>
      </c>
      <c r="E41" s="6">
        <v>2.8067038203415096</v>
      </c>
      <c r="F41" s="6">
        <v>2.2879727885624037</v>
      </c>
      <c r="G41" s="6">
        <v>2.1954308047272333</v>
      </c>
      <c r="H41" s="6">
        <v>2.0910281502931012</v>
      </c>
      <c r="I41" s="6">
        <v>2.0613320401630526</v>
      </c>
      <c r="J41" s="6">
        <v>2.0553943914971176</v>
      </c>
      <c r="K41" s="6">
        <v>2.009477184777551</v>
      </c>
      <c r="L41" s="6">
        <v>1.9998164791155415</v>
      </c>
      <c r="M41" s="6">
        <v>1.9729040157698436</v>
      </c>
      <c r="N41" s="6">
        <v>1.9715586082893708</v>
      </c>
      <c r="O41" s="6">
        <v>1.9488676821237723</v>
      </c>
      <c r="P41" s="6">
        <v>1.9378558999159956</v>
      </c>
      <c r="Q41" s="6">
        <v>1.9267104381566369</v>
      </c>
      <c r="R41" s="6">
        <v>1.9451552304786794</v>
      </c>
    </row>
  </sheetData>
  <sortState ref="A1:R42">
    <sortCondition descending="1" ref="R3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BCF4-2377-4472-AB71-07D131B5B383}">
  <dimension ref="A1:R41"/>
  <sheetViews>
    <sheetView topLeftCell="A40" workbookViewId="0">
      <selection activeCell="G13" sqref="G13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7">
        <v>37.38040423452388</v>
      </c>
      <c r="D2" s="7">
        <v>19.587362318384258</v>
      </c>
      <c r="E2" s="7">
        <v>7.4763408284781008</v>
      </c>
      <c r="F2" s="7">
        <v>5.7734705160836954</v>
      </c>
      <c r="G2" s="7">
        <v>5.3984911470282242</v>
      </c>
      <c r="H2" s="7">
        <v>5.1279394961651006</v>
      </c>
      <c r="I2" s="7">
        <v>4.9684087740233149</v>
      </c>
      <c r="J2" s="7">
        <v>4.8342648733693574</v>
      </c>
      <c r="K2" s="7">
        <v>4.7894476483903796</v>
      </c>
      <c r="L2" s="7">
        <v>4.566724185076974</v>
      </c>
      <c r="M2" s="7">
        <v>4.491607959845572</v>
      </c>
      <c r="N2" s="7">
        <v>4.4062776403878336</v>
      </c>
      <c r="O2" s="7">
        <v>4.431274439784322</v>
      </c>
      <c r="P2" s="7">
        <v>4.4512023093147013</v>
      </c>
      <c r="Q2" s="7">
        <v>4.2729271688274677</v>
      </c>
      <c r="R2" s="7">
        <v>4.2854513881647636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7">
        <v>19.852302204053853</v>
      </c>
      <c r="D3" s="7">
        <v>7.5013110895084996</v>
      </c>
      <c r="E3" s="7">
        <v>4.2176225335721167</v>
      </c>
      <c r="F3" s="7">
        <v>3.5594597128020133</v>
      </c>
      <c r="G3" s="7">
        <v>3.3432288247107467</v>
      </c>
      <c r="H3" s="7">
        <v>3.1869102704874366</v>
      </c>
      <c r="I3" s="7">
        <v>3.1265005605074401</v>
      </c>
      <c r="J3" s="7">
        <v>3.1245399707839372</v>
      </c>
      <c r="K3" s="7">
        <v>3.0427720530356841</v>
      </c>
      <c r="L3" s="7">
        <v>2.9812127877396604</v>
      </c>
      <c r="M3" s="7">
        <v>2.946979625474023</v>
      </c>
      <c r="N3" s="7">
        <v>2.9240083747369714</v>
      </c>
      <c r="O3" s="7">
        <v>2.8755048226360689</v>
      </c>
      <c r="P3" s="7">
        <v>2.8370034090592853</v>
      </c>
      <c r="Q3" s="7">
        <v>2.8443695276305405</v>
      </c>
      <c r="R3" s="7">
        <v>2.8607954128216688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7">
        <v>36.144083650090323</v>
      </c>
      <c r="D4" s="7">
        <v>18.845534435744739</v>
      </c>
      <c r="E4" s="7">
        <v>7.7085224640309544</v>
      </c>
      <c r="F4" s="7">
        <v>5.8638492714219179</v>
      </c>
      <c r="G4" s="7">
        <v>5.4370971137068747</v>
      </c>
      <c r="H4" s="7">
        <v>5.0030441863068011</v>
      </c>
      <c r="I4" s="7">
        <v>4.8896253102698042</v>
      </c>
      <c r="J4" s="7">
        <v>4.8564231928902677</v>
      </c>
      <c r="K4" s="7">
        <v>4.6154849347844982</v>
      </c>
      <c r="L4" s="7">
        <v>4.4852241368695136</v>
      </c>
      <c r="M4" s="7">
        <v>4.3684007923757289</v>
      </c>
      <c r="N4" s="7">
        <v>4.3163714287014452</v>
      </c>
      <c r="O4" s="7">
        <v>4.1623743069241028</v>
      </c>
      <c r="P4" s="7">
        <v>4.1234064727934978</v>
      </c>
      <c r="Q4" s="7">
        <v>4.1188055057281083</v>
      </c>
      <c r="R4" s="7">
        <v>4.0960426274931399</v>
      </c>
    </row>
    <row r="5" spans="1:18" x14ac:dyDescent="0.25">
      <c r="A5" t="s">
        <v>19</v>
      </c>
      <c r="B5" s="5" t="str">
        <f>VLOOKUP(A5,ShownNames!$A$2:$B$54,2,FALSE)</f>
        <v>Activity</v>
      </c>
      <c r="C5" s="7">
        <v>36.243227295273925</v>
      </c>
      <c r="D5" s="7">
        <v>19.692596682799657</v>
      </c>
      <c r="E5" s="7">
        <v>8.0524218300766357</v>
      </c>
      <c r="F5" s="7">
        <v>6.0950784819516528</v>
      </c>
      <c r="G5" s="7">
        <v>5.5960920807026788</v>
      </c>
      <c r="H5" s="7">
        <v>5.1041248602591756</v>
      </c>
      <c r="I5" s="7">
        <v>4.9828802786195769</v>
      </c>
      <c r="J5" s="7">
        <v>4.9006542565923601</v>
      </c>
      <c r="K5" s="7">
        <v>4.7375308624722807</v>
      </c>
      <c r="L5" s="7">
        <v>4.5474740314393873</v>
      </c>
      <c r="M5" s="7">
        <v>4.4372772680323482</v>
      </c>
      <c r="N5" s="7">
        <v>4.3100757666421563</v>
      </c>
      <c r="O5" s="7">
        <v>4.205365967002888</v>
      </c>
      <c r="P5" s="7">
        <v>4.1663367736673154</v>
      </c>
      <c r="Q5" s="7">
        <v>4.1162605750116166</v>
      </c>
      <c r="R5" s="7">
        <v>4.1333881126986478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7">
        <v>39.864436579057866</v>
      </c>
      <c r="D6" s="7">
        <v>26.429623664533505</v>
      </c>
      <c r="E6" s="7">
        <v>15.782240745733153</v>
      </c>
      <c r="F6" s="7">
        <v>21.223504665253699</v>
      </c>
      <c r="G6" s="7">
        <v>25.724405257384678</v>
      </c>
      <c r="H6" s="7">
        <v>27.755646765204848</v>
      </c>
      <c r="I6" s="7">
        <v>28.587702476761972</v>
      </c>
      <c r="J6" s="7">
        <v>28.346297163037747</v>
      </c>
      <c r="K6" s="7">
        <v>27.85051070227734</v>
      </c>
      <c r="L6" s="7">
        <v>25.572404693937337</v>
      </c>
      <c r="M6" s="7">
        <v>23.814478585655138</v>
      </c>
      <c r="N6" s="7">
        <v>23.123239089127136</v>
      </c>
      <c r="O6" s="7">
        <v>22.636064779812369</v>
      </c>
      <c r="P6" s="7">
        <v>22.052129791512886</v>
      </c>
      <c r="Q6" s="7">
        <v>21.623695770117166</v>
      </c>
      <c r="R6" s="7">
        <v>21.419408267064703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7">
        <v>50.054601380333224</v>
      </c>
      <c r="D7" s="7">
        <v>35.080361421889592</v>
      </c>
      <c r="E7" s="7">
        <v>19.011745993638563</v>
      </c>
      <c r="F7" s="7">
        <v>20.727896881694296</v>
      </c>
      <c r="G7" s="7">
        <v>18.063136138371814</v>
      </c>
      <c r="H7" s="7">
        <v>19.583656975298346</v>
      </c>
      <c r="I7" s="7">
        <v>18.675165207404643</v>
      </c>
      <c r="J7" s="7">
        <v>18.972362219280047</v>
      </c>
      <c r="K7" s="7">
        <v>19.135251458606195</v>
      </c>
      <c r="L7" s="7">
        <v>19.564586153833528</v>
      </c>
      <c r="M7" s="7">
        <v>18.475641390471296</v>
      </c>
      <c r="N7" s="7">
        <v>19.897566387104916</v>
      </c>
      <c r="O7" s="7">
        <v>19.299164265796477</v>
      </c>
      <c r="P7" s="7">
        <v>20.927944798666402</v>
      </c>
      <c r="Q7" s="7">
        <v>21.405211526603928</v>
      </c>
      <c r="R7" s="7">
        <v>21.444035145392007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7">
        <v>39.869252465870794</v>
      </c>
      <c r="D8" s="7">
        <v>26.439113956669836</v>
      </c>
      <c r="E8" s="7">
        <v>15.802941251342252</v>
      </c>
      <c r="F8" s="7">
        <v>21.268635775278781</v>
      </c>
      <c r="G8" s="7">
        <v>26.659478919726183</v>
      </c>
      <c r="H8" s="7">
        <v>29.76799531700965</v>
      </c>
      <c r="I8" s="7">
        <v>31.897677368253348</v>
      </c>
      <c r="J8" s="7">
        <v>32.22984620787831</v>
      </c>
      <c r="K8" s="7">
        <v>32.667472828962715</v>
      </c>
      <c r="L8" s="7">
        <v>32.498392029570155</v>
      </c>
      <c r="M8" s="7">
        <v>31.759962241273012</v>
      </c>
      <c r="N8" s="7">
        <v>30.975361405461744</v>
      </c>
      <c r="O8" s="7">
        <v>30.459679656573336</v>
      </c>
      <c r="P8" s="7">
        <v>29.688949224235603</v>
      </c>
      <c r="Q8" s="7">
        <v>29.072453810215649</v>
      </c>
      <c r="R8" s="7">
        <v>29.100600784139505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7">
        <v>50.154451091445587</v>
      </c>
      <c r="D9" s="7">
        <v>28.051164335194585</v>
      </c>
      <c r="E9" s="7">
        <v>12.768780231308948</v>
      </c>
      <c r="F9" s="7">
        <v>12.634305339824721</v>
      </c>
      <c r="G9" s="7">
        <v>12.700685365789074</v>
      </c>
      <c r="H9" s="7">
        <v>12.945173139101451</v>
      </c>
      <c r="I9" s="7">
        <v>12.812421592149514</v>
      </c>
      <c r="J9" s="7">
        <v>11.615684625410351</v>
      </c>
      <c r="K9" s="7">
        <v>11.3438495624547</v>
      </c>
      <c r="L9" s="7">
        <v>12.757565787517976</v>
      </c>
      <c r="M9" s="7">
        <v>12.669996454148274</v>
      </c>
      <c r="N9" s="7">
        <v>12.708338389878442</v>
      </c>
      <c r="O9" s="7">
        <v>12.298653854571395</v>
      </c>
      <c r="P9" s="7">
        <v>12.144595198964845</v>
      </c>
      <c r="Q9" s="7">
        <v>12.132346349364342</v>
      </c>
      <c r="R9" s="7">
        <v>12.062170065888626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7">
        <v>38.014691084321768</v>
      </c>
      <c r="D10" s="7">
        <v>23.60530508783981</v>
      </c>
      <c r="E10" s="7">
        <v>12.639058376688491</v>
      </c>
      <c r="F10" s="7">
        <v>11.262589742679754</v>
      </c>
      <c r="G10" s="7">
        <v>10.999074717992562</v>
      </c>
      <c r="H10" s="7">
        <v>10.777489716589276</v>
      </c>
      <c r="I10" s="7">
        <v>10.747361414352371</v>
      </c>
      <c r="J10" s="7">
        <v>10.583074315471791</v>
      </c>
      <c r="K10" s="7">
        <v>10.524502007719004</v>
      </c>
      <c r="L10" s="7">
        <v>10.316659710579842</v>
      </c>
      <c r="M10" s="7">
        <v>10.316613127824981</v>
      </c>
      <c r="N10" s="7">
        <v>10.324360983551811</v>
      </c>
      <c r="O10" s="7">
        <v>10.159191200575007</v>
      </c>
      <c r="P10" s="7">
        <v>10.073026388271366</v>
      </c>
      <c r="Q10" s="7">
        <v>10.088406076007816</v>
      </c>
      <c r="R10" s="7">
        <v>9.9901830016201814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7">
        <v>39.864436579057866</v>
      </c>
      <c r="D11" s="7">
        <v>26.429599969023723</v>
      </c>
      <c r="E11" s="7">
        <v>15.782649964330977</v>
      </c>
      <c r="F11" s="7">
        <v>21.198922360330574</v>
      </c>
      <c r="G11" s="7">
        <v>25.703895256289094</v>
      </c>
      <c r="H11" s="7">
        <v>27.75318920919084</v>
      </c>
      <c r="I11" s="7">
        <v>28.587261537925418</v>
      </c>
      <c r="J11" s="7">
        <v>28.344811095277219</v>
      </c>
      <c r="K11" s="7">
        <v>27.852793840486441</v>
      </c>
      <c r="L11" s="7">
        <v>25.573047125623209</v>
      </c>
      <c r="M11" s="7">
        <v>23.812388622683269</v>
      </c>
      <c r="N11" s="7">
        <v>23.118444560157304</v>
      </c>
      <c r="O11" s="7">
        <v>22.629565487574812</v>
      </c>
      <c r="P11" s="7">
        <v>22.044184363450341</v>
      </c>
      <c r="Q11" s="7">
        <v>21.618472658351141</v>
      </c>
      <c r="R11" s="7">
        <v>21.413639394255895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7">
        <v>39.864436579057866</v>
      </c>
      <c r="D12" s="7">
        <v>26.429881111480093</v>
      </c>
      <c r="E12" s="7">
        <v>15.78269795365687</v>
      </c>
      <c r="F12" s="7">
        <v>21.201593232162455</v>
      </c>
      <c r="G12" s="7">
        <v>25.695754863482115</v>
      </c>
      <c r="H12" s="7">
        <v>27.753380349455803</v>
      </c>
      <c r="I12" s="7">
        <v>28.584732115043341</v>
      </c>
      <c r="J12" s="7">
        <v>28.345522389935013</v>
      </c>
      <c r="K12" s="7">
        <v>27.852959878006384</v>
      </c>
      <c r="L12" s="7">
        <v>25.571818343348021</v>
      </c>
      <c r="M12" s="7">
        <v>23.814591681731539</v>
      </c>
      <c r="N12" s="7">
        <v>23.119898714966286</v>
      </c>
      <c r="O12" s="7">
        <v>22.629715247676824</v>
      </c>
      <c r="P12" s="7">
        <v>22.042755094761503</v>
      </c>
      <c r="Q12" s="7">
        <v>21.616401279737662</v>
      </c>
      <c r="R12" s="7">
        <v>21.414900822838725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7">
        <v>39.869252465870794</v>
      </c>
      <c r="D13" s="7">
        <v>26.43937175514106</v>
      </c>
      <c r="E13" s="7">
        <v>15.803615719328855</v>
      </c>
      <c r="F13" s="7">
        <v>21.246586018000627</v>
      </c>
      <c r="G13" s="7">
        <v>26.635386053431318</v>
      </c>
      <c r="H13" s="7">
        <v>29.761391970729598</v>
      </c>
      <c r="I13" s="7">
        <v>31.897737533137445</v>
      </c>
      <c r="J13" s="7">
        <v>32.232285333056637</v>
      </c>
      <c r="K13" s="7">
        <v>32.669855259115891</v>
      </c>
      <c r="L13" s="7">
        <v>32.500493017145558</v>
      </c>
      <c r="M13" s="7">
        <v>31.763519909698861</v>
      </c>
      <c r="N13" s="7">
        <v>30.969490418852274</v>
      </c>
      <c r="O13" s="7">
        <v>30.461007101990813</v>
      </c>
      <c r="P13" s="7">
        <v>29.683804839440253</v>
      </c>
      <c r="Q13" s="7">
        <v>29.067883655282554</v>
      </c>
      <c r="R13" s="7">
        <v>29.101035576713603</v>
      </c>
    </row>
    <row r="14" spans="1:18" x14ac:dyDescent="0.25">
      <c r="A14" t="s">
        <v>56</v>
      </c>
      <c r="B14" s="5" t="str">
        <f>VLOOKUP(A14,ShownNames!$A$2:$B$54,2,FALSE)</f>
        <v>DataDice</v>
      </c>
      <c r="C14" s="7">
        <v>39.864436579057866</v>
      </c>
      <c r="D14" s="7">
        <v>26.429927914734236</v>
      </c>
      <c r="E14" s="7">
        <v>15.782429162966952</v>
      </c>
      <c r="F14" s="7">
        <v>21.191201511656651</v>
      </c>
      <c r="G14" s="7">
        <v>25.715809787287423</v>
      </c>
      <c r="H14" s="7">
        <v>27.754544279887796</v>
      </c>
      <c r="I14" s="7">
        <v>28.582000457293258</v>
      </c>
      <c r="J14" s="7">
        <v>28.342320230320233</v>
      </c>
      <c r="K14" s="7">
        <v>27.847962097020616</v>
      </c>
      <c r="L14" s="7">
        <v>25.572927998931341</v>
      </c>
      <c r="M14" s="7">
        <v>23.813551426807972</v>
      </c>
      <c r="N14" s="7">
        <v>23.120175236995493</v>
      </c>
      <c r="O14" s="7">
        <v>22.635410822611121</v>
      </c>
      <c r="P14" s="7">
        <v>22.05225210123773</v>
      </c>
      <c r="Q14" s="7">
        <v>21.626783077605566</v>
      </c>
      <c r="R14" s="7">
        <v>21.419222475624714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7">
        <v>37.211986296461539</v>
      </c>
      <c r="D15" s="7">
        <v>22.500546840849449</v>
      </c>
      <c r="E15" s="7">
        <v>9.1840183167005698</v>
      </c>
      <c r="F15" s="7">
        <v>7.4173594089176529</v>
      </c>
      <c r="G15" s="7">
        <v>6.7041942723852017</v>
      </c>
      <c r="H15" s="7">
        <v>6.1133353403471089</v>
      </c>
      <c r="I15" s="7">
        <v>5.8945342190764904</v>
      </c>
      <c r="J15" s="7">
        <v>5.7424543587946086</v>
      </c>
      <c r="K15" s="7">
        <v>5.5548208336456835</v>
      </c>
      <c r="L15" s="7">
        <v>5.2901286147299995</v>
      </c>
      <c r="M15" s="7">
        <v>5.1327842118878531</v>
      </c>
      <c r="N15" s="7">
        <v>5.0382254060957727</v>
      </c>
      <c r="O15" s="7">
        <v>4.8435070162252183</v>
      </c>
      <c r="P15" s="7">
        <v>4.752051642619409</v>
      </c>
      <c r="Q15" s="7">
        <v>4.694120437496081</v>
      </c>
      <c r="R15" s="7">
        <v>4.7775434173830726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7">
        <v>39.357851812342815</v>
      </c>
      <c r="D16" s="7">
        <v>25.288706488952435</v>
      </c>
      <c r="E16" s="7">
        <v>14.138228775801565</v>
      </c>
      <c r="F16" s="7">
        <v>13.686290368018874</v>
      </c>
      <c r="G16" s="7">
        <v>12.340811246832924</v>
      </c>
      <c r="H16" s="7">
        <v>12.091854813468739</v>
      </c>
      <c r="I16" s="7">
        <v>12.207634334301403</v>
      </c>
      <c r="J16" s="7">
        <v>11.872212812199695</v>
      </c>
      <c r="K16" s="7">
        <v>11.998775558939693</v>
      </c>
      <c r="L16" s="7">
        <v>11.912759499139165</v>
      </c>
      <c r="M16" s="7">
        <v>11.887828330960996</v>
      </c>
      <c r="N16" s="7">
        <v>11.959921081673864</v>
      </c>
      <c r="O16" s="7">
        <v>11.77998202524965</v>
      </c>
      <c r="P16" s="7">
        <v>11.772921232317032</v>
      </c>
      <c r="Q16" s="7">
        <v>11.843877884374015</v>
      </c>
      <c r="R16" s="7">
        <v>11.727929155676232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7">
        <v>39.864436579057866</v>
      </c>
      <c r="D17" s="7">
        <v>26.429916802275578</v>
      </c>
      <c r="E17" s="7">
        <v>15.782508960317575</v>
      </c>
      <c r="F17" s="7">
        <v>21.206043180122904</v>
      </c>
      <c r="G17" s="7">
        <v>25.704053980101833</v>
      </c>
      <c r="H17" s="7">
        <v>27.753706690478452</v>
      </c>
      <c r="I17" s="7">
        <v>28.58651519522844</v>
      </c>
      <c r="J17" s="7">
        <v>28.341688659272819</v>
      </c>
      <c r="K17" s="7">
        <v>27.850941404677606</v>
      </c>
      <c r="L17" s="7">
        <v>25.573460347259232</v>
      </c>
      <c r="M17" s="7">
        <v>23.81501625854812</v>
      </c>
      <c r="N17" s="7">
        <v>23.123687582494387</v>
      </c>
      <c r="O17" s="7">
        <v>22.63594573726289</v>
      </c>
      <c r="P17" s="7">
        <v>22.053730599567213</v>
      </c>
      <c r="Q17" s="7">
        <v>21.62377266025705</v>
      </c>
      <c r="R17" s="7">
        <v>21.420495345789018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7">
        <v>39.357851812342815</v>
      </c>
      <c r="D18" s="7">
        <v>25.288665161512885</v>
      </c>
      <c r="E18" s="7">
        <v>14.138338436891669</v>
      </c>
      <c r="F18" s="7">
        <v>13.684886184001892</v>
      </c>
      <c r="G18" s="7">
        <v>12.341906257328915</v>
      </c>
      <c r="H18" s="7">
        <v>12.091884905386554</v>
      </c>
      <c r="I18" s="7">
        <v>12.210201088642453</v>
      </c>
      <c r="J18" s="7">
        <v>11.874422083675018</v>
      </c>
      <c r="K18" s="7">
        <v>11.999210375535991</v>
      </c>
      <c r="L18" s="7">
        <v>11.911686783222672</v>
      </c>
      <c r="M18" s="7">
        <v>11.887772751429175</v>
      </c>
      <c r="N18" s="7">
        <v>11.959589474765943</v>
      </c>
      <c r="O18" s="7">
        <v>11.780284338256823</v>
      </c>
      <c r="P18" s="7">
        <v>11.77293573254908</v>
      </c>
      <c r="Q18" s="7">
        <v>11.844805290479437</v>
      </c>
      <c r="R18" s="7">
        <v>11.727902119980239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7">
        <v>37.813706760641111</v>
      </c>
      <c r="D19" s="7">
        <v>23.307277382331971</v>
      </c>
      <c r="E19" s="7">
        <v>12.343804466182954</v>
      </c>
      <c r="F19" s="7">
        <v>10.484492172388311</v>
      </c>
      <c r="G19" s="7">
        <v>10.280413010348093</v>
      </c>
      <c r="H19" s="7">
        <v>10.177850179485461</v>
      </c>
      <c r="I19" s="7">
        <v>10.034043134079305</v>
      </c>
      <c r="J19" s="7">
        <v>9.9216412293179523</v>
      </c>
      <c r="K19" s="7">
        <v>9.8790866199240828</v>
      </c>
      <c r="L19" s="7">
        <v>9.6856651613558196</v>
      </c>
      <c r="M19" s="7">
        <v>9.6980611384039861</v>
      </c>
      <c r="N19" s="7">
        <v>9.6896270866852472</v>
      </c>
      <c r="O19" s="7">
        <v>9.5417689311977369</v>
      </c>
      <c r="P19" s="7">
        <v>9.4439955613051314</v>
      </c>
      <c r="Q19" s="7">
        <v>9.5197560753388686</v>
      </c>
      <c r="R19" s="7">
        <v>9.3682516147399912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7">
        <v>37.202950785178906</v>
      </c>
      <c r="D20" s="7">
        <v>22.572805457795379</v>
      </c>
      <c r="E20" s="7">
        <v>9.3527622923353491</v>
      </c>
      <c r="F20" s="7">
        <v>7.3708962044435307</v>
      </c>
      <c r="G20" s="7">
        <v>6.6816827415456101</v>
      </c>
      <c r="H20" s="7">
        <v>6.083360175126951</v>
      </c>
      <c r="I20" s="7">
        <v>5.8812132782684783</v>
      </c>
      <c r="J20" s="7">
        <v>5.7325908770162872</v>
      </c>
      <c r="K20" s="7">
        <v>5.5372009603958476</v>
      </c>
      <c r="L20" s="7">
        <v>5.286072204964352</v>
      </c>
      <c r="M20" s="7">
        <v>5.0949379865825772</v>
      </c>
      <c r="N20" s="7">
        <v>5.0695537592148758</v>
      </c>
      <c r="O20" s="7">
        <v>4.8323250413294829</v>
      </c>
      <c r="P20" s="7">
        <v>4.744207893008209</v>
      </c>
      <c r="Q20" s="7">
        <v>4.6944986580330186</v>
      </c>
      <c r="R20" s="7">
        <v>4.739819345159705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7">
        <v>39.955390513524151</v>
      </c>
      <c r="D21" s="7">
        <v>23.665083749222418</v>
      </c>
      <c r="E21" s="7">
        <v>11.967145718198989</v>
      </c>
      <c r="F21" s="7">
        <v>10.332668592724286</v>
      </c>
      <c r="G21" s="7">
        <v>10.149134901984699</v>
      </c>
      <c r="H21" s="7">
        <v>10.04385519059162</v>
      </c>
      <c r="I21" s="7">
        <v>9.9300380904048424</v>
      </c>
      <c r="J21" s="7">
        <v>9.8033329106696758</v>
      </c>
      <c r="K21" s="7">
        <v>9.7482304201543766</v>
      </c>
      <c r="L21" s="7">
        <v>9.6356742842406007</v>
      </c>
      <c r="M21" s="7">
        <v>9.6120529392454035</v>
      </c>
      <c r="N21" s="7">
        <v>9.6164280527061177</v>
      </c>
      <c r="O21" s="7">
        <v>9.4793837474988578</v>
      </c>
      <c r="P21" s="7">
        <v>9.38063426693558</v>
      </c>
      <c r="Q21" s="7">
        <v>9.4822005124718078</v>
      </c>
      <c r="R21" s="7">
        <v>9.3751132808941158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7">
        <v>38.014691084321768</v>
      </c>
      <c r="D22" s="7">
        <v>23.603464213600304</v>
      </c>
      <c r="E22" s="7">
        <v>12.626310007588629</v>
      </c>
      <c r="F22" s="7">
        <v>11.256708328467896</v>
      </c>
      <c r="G22" s="7">
        <v>10.994436167127002</v>
      </c>
      <c r="H22" s="7">
        <v>10.774068804655371</v>
      </c>
      <c r="I22" s="7">
        <v>10.744869586476288</v>
      </c>
      <c r="J22" s="7">
        <v>10.579730592279088</v>
      </c>
      <c r="K22" s="7">
        <v>10.522540233486211</v>
      </c>
      <c r="L22" s="7">
        <v>10.314886837274425</v>
      </c>
      <c r="M22" s="7">
        <v>10.315107513621893</v>
      </c>
      <c r="N22" s="7">
        <v>10.32346864551281</v>
      </c>
      <c r="O22" s="7">
        <v>10.157897544066389</v>
      </c>
      <c r="P22" s="7">
        <v>10.072349854509898</v>
      </c>
      <c r="Q22" s="7">
        <v>10.087753116464111</v>
      </c>
      <c r="R22" s="7">
        <v>9.9899173277142808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7">
        <v>38.098490498474305</v>
      </c>
      <c r="D23" s="7">
        <v>19.527086548173877</v>
      </c>
      <c r="E23" s="7">
        <v>8.2284015912530322</v>
      </c>
      <c r="F23" s="7">
        <v>5.7737879136889045</v>
      </c>
      <c r="G23" s="7">
        <v>5.233219249808732</v>
      </c>
      <c r="H23" s="7">
        <v>4.931293914527954</v>
      </c>
      <c r="I23" s="7">
        <v>4.7234893368456072</v>
      </c>
      <c r="J23" s="7">
        <v>4.6373965020187864</v>
      </c>
      <c r="K23" s="7">
        <v>4.5365969382820444</v>
      </c>
      <c r="L23" s="7">
        <v>4.2788584695900429</v>
      </c>
      <c r="M23" s="7">
        <v>4.1002442403910688</v>
      </c>
      <c r="N23" s="7">
        <v>4.0555997142047895</v>
      </c>
      <c r="O23" s="7">
        <v>4.0349252834763938</v>
      </c>
      <c r="P23" s="7">
        <v>4.0410989694390747</v>
      </c>
      <c r="Q23" s="7">
        <v>3.983761809022103</v>
      </c>
      <c r="R23" s="7">
        <v>3.9738689292941287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7">
        <v>38.27691455596073</v>
      </c>
      <c r="D24" s="7">
        <v>21.248388202881493</v>
      </c>
      <c r="E24" s="7">
        <v>8.3581971149309204</v>
      </c>
      <c r="F24" s="7">
        <v>6.3198225800728824</v>
      </c>
      <c r="G24" s="7">
        <v>5.7377726023101747</v>
      </c>
      <c r="H24" s="7">
        <v>5.3512612588841408</v>
      </c>
      <c r="I24" s="7">
        <v>5.135433221501545</v>
      </c>
      <c r="J24" s="7">
        <v>5.0871758521452959</v>
      </c>
      <c r="K24" s="7">
        <v>4.9359638397679939</v>
      </c>
      <c r="L24" s="7">
        <v>4.7154829081332288</v>
      </c>
      <c r="M24" s="7">
        <v>4.4482805717357774</v>
      </c>
      <c r="N24" s="7">
        <v>4.454633392174685</v>
      </c>
      <c r="O24" s="7">
        <v>4.4111503249502988</v>
      </c>
      <c r="P24" s="7">
        <v>4.4158243246125881</v>
      </c>
      <c r="Q24" s="7">
        <v>4.3932937321847296</v>
      </c>
      <c r="R24" s="7">
        <v>4.3607633747488155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7">
        <v>38.004815520163007</v>
      </c>
      <c r="D25" s="7">
        <v>23.851078541569699</v>
      </c>
      <c r="E25" s="7">
        <v>12.738074449045074</v>
      </c>
      <c r="F25" s="7">
        <v>11.602545106481344</v>
      </c>
      <c r="G25" s="7">
        <v>11.274529787994478</v>
      </c>
      <c r="H25" s="7">
        <v>10.997064261131715</v>
      </c>
      <c r="I25" s="7">
        <v>10.953594419752729</v>
      </c>
      <c r="J25" s="7">
        <v>10.812968065806237</v>
      </c>
      <c r="K25" s="7">
        <v>10.725857908180064</v>
      </c>
      <c r="L25" s="7">
        <v>10.531746657877161</v>
      </c>
      <c r="M25" s="7">
        <v>10.487937043460777</v>
      </c>
      <c r="N25" s="7">
        <v>10.498809918961641</v>
      </c>
      <c r="O25" s="7">
        <v>10.305968373833924</v>
      </c>
      <c r="P25" s="7">
        <v>10.239038236071524</v>
      </c>
      <c r="Q25" s="7">
        <v>10.212435648375033</v>
      </c>
      <c r="R25" s="7">
        <v>10.166585120340283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7">
        <v>38.014691084321768</v>
      </c>
      <c r="D26" s="7">
        <v>23.60531257809178</v>
      </c>
      <c r="E26" s="7">
        <v>12.639069333092779</v>
      </c>
      <c r="F26" s="7">
        <v>11.26273022213579</v>
      </c>
      <c r="G26" s="7">
        <v>10.999149502424942</v>
      </c>
      <c r="H26" s="7">
        <v>10.778973752235874</v>
      </c>
      <c r="I26" s="7">
        <v>10.748109875996724</v>
      </c>
      <c r="J26" s="7">
        <v>10.582593476271558</v>
      </c>
      <c r="K26" s="7">
        <v>10.524811397210472</v>
      </c>
      <c r="L26" s="7">
        <v>10.316638662245364</v>
      </c>
      <c r="M26" s="7">
        <v>10.316644156767673</v>
      </c>
      <c r="N26" s="7">
        <v>10.324385422458642</v>
      </c>
      <c r="O26" s="7">
        <v>10.159204654948951</v>
      </c>
      <c r="P26" s="7">
        <v>10.072994947656076</v>
      </c>
      <c r="Q26" s="7">
        <v>10.088367942210953</v>
      </c>
      <c r="R26" s="7">
        <v>9.9901830016201814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7">
        <v>38.27691455596073</v>
      </c>
      <c r="D27" s="7">
        <v>21.485167507164199</v>
      </c>
      <c r="E27" s="7">
        <v>8.6479496772728535</v>
      </c>
      <c r="F27" s="7">
        <v>6.457091604191227</v>
      </c>
      <c r="G27" s="7">
        <v>5.7381428584901659</v>
      </c>
      <c r="H27" s="7">
        <v>5.3507795494782355</v>
      </c>
      <c r="I27" s="7">
        <v>5.1343667176820738</v>
      </c>
      <c r="J27" s="7">
        <v>5.0869404055845511</v>
      </c>
      <c r="K27" s="7">
        <v>4.9360324054337585</v>
      </c>
      <c r="L27" s="7">
        <v>4.7155249092451186</v>
      </c>
      <c r="M27" s="7">
        <v>4.4485949610617679</v>
      </c>
      <c r="N27" s="7">
        <v>4.4546850776426723</v>
      </c>
      <c r="O27" s="7">
        <v>4.411139021788145</v>
      </c>
      <c r="P27" s="7">
        <v>4.4158025983430829</v>
      </c>
      <c r="Q27" s="7">
        <v>4.3933162939284625</v>
      </c>
      <c r="R27" s="7">
        <v>4.3611713214522059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7">
        <v>38.27691455596073</v>
      </c>
      <c r="D28" s="7">
        <v>21.245029884716079</v>
      </c>
      <c r="E28" s="7">
        <v>8.3222853733916402</v>
      </c>
      <c r="F28" s="7">
        <v>6.3105619760762135</v>
      </c>
      <c r="G28" s="7">
        <v>5.7334709796248093</v>
      </c>
      <c r="H28" s="7">
        <v>5.3502167245894787</v>
      </c>
      <c r="I28" s="7">
        <v>5.134923036745846</v>
      </c>
      <c r="J28" s="7">
        <v>5.0856681812857572</v>
      </c>
      <c r="K28" s="7">
        <v>4.9350627981284143</v>
      </c>
      <c r="L28" s="7">
        <v>4.7151349977504653</v>
      </c>
      <c r="M28" s="7">
        <v>4.4474074700928963</v>
      </c>
      <c r="N28" s="7">
        <v>4.453780560385165</v>
      </c>
      <c r="O28" s="7">
        <v>4.4105768372689882</v>
      </c>
      <c r="P28" s="7">
        <v>4.4151101142487379</v>
      </c>
      <c r="Q28" s="7">
        <v>4.3930584234756571</v>
      </c>
      <c r="R28" s="7">
        <v>4.3607460873168877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7">
        <v>37.923430200440791</v>
      </c>
      <c r="D29" s="7">
        <v>21.224108035528403</v>
      </c>
      <c r="E29" s="7">
        <v>8.4178513420436865</v>
      </c>
      <c r="F29" s="7">
        <v>6.4675732172629621</v>
      </c>
      <c r="G29" s="7">
        <v>5.8836030658877316</v>
      </c>
      <c r="H29" s="7">
        <v>5.5212855759900581</v>
      </c>
      <c r="I29" s="7">
        <v>5.2297033302689613</v>
      </c>
      <c r="J29" s="7">
        <v>5.2139705250977775</v>
      </c>
      <c r="K29" s="7">
        <v>5.0227146873419652</v>
      </c>
      <c r="L29" s="7">
        <v>4.7925788447353286</v>
      </c>
      <c r="M29" s="7">
        <v>4.5419631809518801</v>
      </c>
      <c r="N29" s="7">
        <v>4.5219878190032388</v>
      </c>
      <c r="O29" s="7">
        <v>4.4795012906954303</v>
      </c>
      <c r="P29" s="7">
        <v>4.4595615535764956</v>
      </c>
      <c r="Q29" s="7">
        <v>4.4382921056156528</v>
      </c>
      <c r="R29" s="7">
        <v>4.4048964460887463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7">
        <v>37.097022828604921</v>
      </c>
      <c r="D30" s="7">
        <v>20.223726360576027</v>
      </c>
      <c r="E30" s="7">
        <v>8.1640807010055134</v>
      </c>
      <c r="F30" s="7">
        <v>6.1669562727741605</v>
      </c>
      <c r="G30" s="7">
        <v>5.6284415201507638</v>
      </c>
      <c r="H30" s="7">
        <v>5.1445422411167545</v>
      </c>
      <c r="I30" s="7">
        <v>5.0527922039997124</v>
      </c>
      <c r="J30" s="7">
        <v>5.0222086882296955</v>
      </c>
      <c r="K30" s="7">
        <v>4.8630355017231199</v>
      </c>
      <c r="L30" s="7">
        <v>4.6213914783479755</v>
      </c>
      <c r="M30" s="7">
        <v>4.5463037427029835</v>
      </c>
      <c r="N30" s="7">
        <v>4.4124913615807797</v>
      </c>
      <c r="O30" s="7">
        <v>4.3310523906831602</v>
      </c>
      <c r="P30" s="7">
        <v>4.273181628693937</v>
      </c>
      <c r="Q30" s="7">
        <v>4.233669215394972</v>
      </c>
      <c r="R30" s="7">
        <v>4.2616359511437381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7">
        <v>37.30130508411122</v>
      </c>
      <c r="D31" s="7">
        <v>19.848689678026489</v>
      </c>
      <c r="E31" s="7">
        <v>8.736533671034211</v>
      </c>
      <c r="F31" s="7">
        <v>6.6245878052269758</v>
      </c>
      <c r="G31" s="7">
        <v>6.0585035385138415</v>
      </c>
      <c r="H31" s="7">
        <v>5.5933202279593228</v>
      </c>
      <c r="I31" s="7">
        <v>5.4511997513273105</v>
      </c>
      <c r="J31" s="7">
        <v>5.2977859265160792</v>
      </c>
      <c r="K31" s="7">
        <v>5.155048769228844</v>
      </c>
      <c r="L31" s="7">
        <v>4.9594876447643816</v>
      </c>
      <c r="M31" s="7">
        <v>4.7302024482445635</v>
      </c>
      <c r="N31" s="7">
        <v>4.7277514334934958</v>
      </c>
      <c r="O31" s="7">
        <v>4.6210487664905218</v>
      </c>
      <c r="P31" s="7">
        <v>4.5999680594912062</v>
      </c>
      <c r="Q31" s="7">
        <v>4.5544530411005839</v>
      </c>
      <c r="R31" s="7">
        <v>4.4274464024082185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7">
        <v>38.457962324422702</v>
      </c>
      <c r="D32" s="7">
        <v>22.474233574391299</v>
      </c>
      <c r="E32" s="7">
        <v>9.0755729025477994</v>
      </c>
      <c r="F32" s="7">
        <v>6.8729626836239479</v>
      </c>
      <c r="G32" s="7">
        <v>6.1522117576948219</v>
      </c>
      <c r="H32" s="7">
        <v>5.6566340326958704</v>
      </c>
      <c r="I32" s="7">
        <v>5.3243923477146273</v>
      </c>
      <c r="J32" s="7">
        <v>5.3233873638894549</v>
      </c>
      <c r="K32" s="7">
        <v>5.1312566699516262</v>
      </c>
      <c r="L32" s="7">
        <v>4.8651370120325952</v>
      </c>
      <c r="M32" s="7">
        <v>4.5725746233544093</v>
      </c>
      <c r="N32" s="7">
        <v>4.5774315741728717</v>
      </c>
      <c r="O32" s="7">
        <v>4.5217087265341762</v>
      </c>
      <c r="P32" s="7">
        <v>4.5035104866341564</v>
      </c>
      <c r="Q32" s="7">
        <v>4.4706492686748707</v>
      </c>
      <c r="R32" s="7">
        <v>4.4196469566719072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7">
        <v>38.287049715012984</v>
      </c>
      <c r="D33" s="7">
        <v>20.71101412636207</v>
      </c>
      <c r="E33" s="7">
        <v>7.8933956919819739</v>
      </c>
      <c r="F33" s="7">
        <v>5.7268710171561903</v>
      </c>
      <c r="G33" s="7">
        <v>5.3266975124431601</v>
      </c>
      <c r="H33" s="7">
        <v>5.0631577591559767</v>
      </c>
      <c r="I33" s="7">
        <v>4.8104139215781778</v>
      </c>
      <c r="J33" s="7">
        <v>4.7652162146930079</v>
      </c>
      <c r="K33" s="7">
        <v>4.6358376897936484</v>
      </c>
      <c r="L33" s="7">
        <v>4.3448628000795866</v>
      </c>
      <c r="M33" s="7">
        <v>4.1545497538752798</v>
      </c>
      <c r="N33" s="7">
        <v>4.0770611542249</v>
      </c>
      <c r="O33" s="7">
        <v>4.0759638555171502</v>
      </c>
      <c r="P33" s="7">
        <v>4.0600983639075476</v>
      </c>
      <c r="Q33" s="7">
        <v>4.0022261958400751</v>
      </c>
      <c r="R33" s="7">
        <v>3.9665882762472875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7">
        <v>36.357440845672656</v>
      </c>
      <c r="D34" s="7">
        <v>21.380728092138902</v>
      </c>
      <c r="E34" s="7">
        <v>8.4589142841905502</v>
      </c>
      <c r="F34" s="7">
        <v>6.5798899988979809</v>
      </c>
      <c r="G34" s="7">
        <v>6.0115084078527783</v>
      </c>
      <c r="H34" s="7">
        <v>5.6107159399101212</v>
      </c>
      <c r="I34" s="7">
        <v>5.429770646055216</v>
      </c>
      <c r="J34" s="7">
        <v>5.4142776937994945</v>
      </c>
      <c r="K34" s="7">
        <v>5.2236537128374776</v>
      </c>
      <c r="L34" s="7">
        <v>4.8480249135377624</v>
      </c>
      <c r="M34" s="7">
        <v>4.6882700645793864</v>
      </c>
      <c r="N34" s="7">
        <v>4.6286239525008721</v>
      </c>
      <c r="O34" s="7">
        <v>4.6105631220181689</v>
      </c>
      <c r="P34" s="7">
        <v>4.614662490783803</v>
      </c>
      <c r="Q34" s="7">
        <v>4.5647718970704236</v>
      </c>
      <c r="R34" s="7">
        <v>4.4764481310137985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7">
        <v>38.5645269500396</v>
      </c>
      <c r="D35" s="7">
        <v>21.394392746513574</v>
      </c>
      <c r="E35" s="7">
        <v>8.5102302603107169</v>
      </c>
      <c r="F35" s="7">
        <v>6.6217039567112916</v>
      </c>
      <c r="G35" s="7">
        <v>6.0235668500986588</v>
      </c>
      <c r="H35" s="7">
        <v>5.6163233721402195</v>
      </c>
      <c r="I35" s="7">
        <v>5.4301029610765683</v>
      </c>
      <c r="J35" s="7">
        <v>5.4188198907569767</v>
      </c>
      <c r="K35" s="7">
        <v>5.2261378818348803</v>
      </c>
      <c r="L35" s="7">
        <v>4.8488186322852975</v>
      </c>
      <c r="M35" s="7">
        <v>4.6917355721415266</v>
      </c>
      <c r="N35" s="7">
        <v>4.6297071642707728</v>
      </c>
      <c r="O35" s="7">
        <v>4.6123911596854441</v>
      </c>
      <c r="P35" s="7">
        <v>4.6146458253981084</v>
      </c>
      <c r="Q35" s="7">
        <v>4.5654583160154427</v>
      </c>
      <c r="R35" s="7">
        <v>4.4769849033977467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7">
        <v>27.333832814123173</v>
      </c>
      <c r="D36" s="7">
        <v>11.76074544416613</v>
      </c>
      <c r="E36" s="7">
        <v>7.1733433872733512</v>
      </c>
      <c r="F36" s="7">
        <v>6.6975034121618933</v>
      </c>
      <c r="G36" s="7">
        <v>6.528719029074364</v>
      </c>
      <c r="H36" s="7">
        <v>6.4541901732989118</v>
      </c>
      <c r="I36" s="7">
        <v>6.3793277639771491</v>
      </c>
      <c r="J36" s="7">
        <v>6.4933214887190491</v>
      </c>
      <c r="K36" s="7">
        <v>6.3861940373928459</v>
      </c>
      <c r="L36" s="7">
        <v>6.4445977022616221</v>
      </c>
      <c r="M36" s="7">
        <v>6.4608007450893599</v>
      </c>
      <c r="N36" s="7">
        <v>6.4317833976103849</v>
      </c>
      <c r="O36" s="7">
        <v>6.3364613784427419</v>
      </c>
      <c r="P36" s="7">
        <v>6.3049099727533786</v>
      </c>
      <c r="Q36" s="7">
        <v>6.2875466531201338</v>
      </c>
      <c r="R36" s="7">
        <v>6.4614618917226032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7">
        <v>31.538394169334303</v>
      </c>
      <c r="D37" s="7">
        <v>16.393307688766132</v>
      </c>
      <c r="E37" s="7">
        <v>12.833471208159338</v>
      </c>
      <c r="F37" s="7">
        <v>13.108047465010102</v>
      </c>
      <c r="G37" s="7">
        <v>13.222167767422434</v>
      </c>
      <c r="H37" s="7">
        <v>13.413942650836086</v>
      </c>
      <c r="I37" s="7">
        <v>13.696972369412766</v>
      </c>
      <c r="J37" s="7">
        <v>13.822490286164372</v>
      </c>
      <c r="K37" s="7">
        <v>14.084410111947173</v>
      </c>
      <c r="L37" s="7">
        <v>14.254856248299737</v>
      </c>
      <c r="M37" s="7">
        <v>14.626577777053264</v>
      </c>
      <c r="N37" s="7">
        <v>14.749083425584857</v>
      </c>
      <c r="O37" s="7">
        <v>14.798145314902987</v>
      </c>
      <c r="P37" s="7">
        <v>14.845826003911336</v>
      </c>
      <c r="Q37" s="7">
        <v>14.997069133915859</v>
      </c>
      <c r="R37" s="7">
        <v>15.021393304813742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7">
        <v>21.947424453951658</v>
      </c>
      <c r="D38" s="7">
        <v>10.0561188586186</v>
      </c>
      <c r="E38" s="7">
        <v>7.494687389136109</v>
      </c>
      <c r="F38" s="7">
        <v>7.2010869267510547</v>
      </c>
      <c r="G38" s="7">
        <v>7.1104478573409864</v>
      </c>
      <c r="H38" s="7">
        <v>7.134917763456043</v>
      </c>
      <c r="I38" s="7">
        <v>7.1366098176577024</v>
      </c>
      <c r="J38" s="7">
        <v>7.1883775014888798</v>
      </c>
      <c r="K38" s="7">
        <v>7.1450672497571945</v>
      </c>
      <c r="L38" s="7">
        <v>7.1378024897423842</v>
      </c>
      <c r="M38" s="7">
        <v>7.1711889837261342</v>
      </c>
      <c r="N38" s="7">
        <v>7.1703623485459511</v>
      </c>
      <c r="O38" s="7">
        <v>7.1137123748759254</v>
      </c>
      <c r="P38" s="7">
        <v>7.0935112655346586</v>
      </c>
      <c r="Q38" s="7">
        <v>7.0905534364469505</v>
      </c>
      <c r="R38" s="7">
        <v>7.147234425461674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7">
        <v>23.060870617334263</v>
      </c>
      <c r="D39" s="7">
        <v>9.9956323616236098</v>
      </c>
      <c r="E39" s="7">
        <v>7.5090059937340952</v>
      </c>
      <c r="F39" s="7">
        <v>7.3235361735722764</v>
      </c>
      <c r="G39" s="7">
        <v>7.2857665589394669</v>
      </c>
      <c r="H39" s="7">
        <v>7.2272079785466259</v>
      </c>
      <c r="I39" s="7">
        <v>7.2225352137825309</v>
      </c>
      <c r="J39" s="7">
        <v>7.2961783741328743</v>
      </c>
      <c r="K39" s="7">
        <v>7.204450259435025</v>
      </c>
      <c r="L39" s="7">
        <v>7.2510757909482972</v>
      </c>
      <c r="M39" s="7">
        <v>7.252255501515128</v>
      </c>
      <c r="N39" s="7">
        <v>7.242748326811963</v>
      </c>
      <c r="O39" s="7">
        <v>7.1972478856547015</v>
      </c>
      <c r="P39" s="7">
        <v>7.1530349778954596</v>
      </c>
      <c r="Q39" s="7">
        <v>7.1364248836286208</v>
      </c>
      <c r="R39" s="7">
        <v>7.2472188530660953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7">
        <v>38.275011770929652</v>
      </c>
      <c r="D40" s="7">
        <v>25.344860336977341</v>
      </c>
      <c r="E40" s="7">
        <v>9.0595323884376597</v>
      </c>
      <c r="F40" s="7">
        <v>6.0954907819750943</v>
      </c>
      <c r="G40" s="7">
        <v>5.5359270941587839</v>
      </c>
      <c r="H40" s="7">
        <v>5.1489791569882497</v>
      </c>
      <c r="I40" s="7">
        <v>4.9791718844189292</v>
      </c>
      <c r="J40" s="7">
        <v>4.9660041300624389</v>
      </c>
      <c r="K40" s="7">
        <v>4.8285749846324606</v>
      </c>
      <c r="L40" s="7">
        <v>4.761103783372528</v>
      </c>
      <c r="M40" s="7">
        <v>4.7259263479211953</v>
      </c>
      <c r="N40" s="7">
        <v>4.7187883073569781</v>
      </c>
      <c r="O40" s="7">
        <v>4.6252279597819728</v>
      </c>
      <c r="P40" s="7">
        <v>4.6251610556321632</v>
      </c>
      <c r="Q40" s="7">
        <v>4.5931060603900375</v>
      </c>
      <c r="R40" s="7">
        <v>4.6661430425923847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7">
        <v>32.249307171401149</v>
      </c>
      <c r="D41" s="7">
        <v>17.499275219964776</v>
      </c>
      <c r="E41" s="7">
        <v>6.7855643199556654</v>
      </c>
      <c r="F41" s="7">
        <v>4.4538690679291797</v>
      </c>
      <c r="G41" s="7">
        <v>4.0375232369107206</v>
      </c>
      <c r="H41" s="7">
        <v>3.7553925225669844</v>
      </c>
      <c r="I41" s="7">
        <v>3.6646830578890097</v>
      </c>
      <c r="J41" s="7">
        <v>3.6563573102427482</v>
      </c>
      <c r="K41" s="7">
        <v>3.5667382004765971</v>
      </c>
      <c r="L41" s="7">
        <v>3.4953049745691183</v>
      </c>
      <c r="M41" s="7">
        <v>3.4938454203759699</v>
      </c>
      <c r="N41" s="7">
        <v>3.4873213000302701</v>
      </c>
      <c r="O41" s="7">
        <v>3.4221156926856269</v>
      </c>
      <c r="P41" s="7">
        <v>3.3895843378458306</v>
      </c>
      <c r="Q41" s="7">
        <v>3.4102905928898912</v>
      </c>
      <c r="R41" s="7">
        <v>3.4386032752925342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9B16-9F4A-4989-99A3-88BD0636229B}">
  <dimension ref="A1:R41"/>
  <sheetViews>
    <sheetView topLeftCell="A4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7">
        <v>2183.8242540714396</v>
      </c>
      <c r="D2" s="7">
        <v>1124.0765990287587</v>
      </c>
      <c r="E2" s="7">
        <v>315.02867230469519</v>
      </c>
      <c r="F2" s="7">
        <v>215.00542670827545</v>
      </c>
      <c r="G2" s="7">
        <v>193.19598076868488</v>
      </c>
      <c r="H2" s="7">
        <v>178.96762368818435</v>
      </c>
      <c r="I2" s="7">
        <v>170.96283538989738</v>
      </c>
      <c r="J2" s="7">
        <v>162.54005521794383</v>
      </c>
      <c r="K2" s="7">
        <v>161.11616473411237</v>
      </c>
      <c r="L2" s="7">
        <v>150.45063258361989</v>
      </c>
      <c r="M2" s="7">
        <v>146.29318714827579</v>
      </c>
      <c r="N2" s="7">
        <v>142.60657667972279</v>
      </c>
      <c r="O2" s="7">
        <v>143.81539903006978</v>
      </c>
      <c r="P2" s="7">
        <v>145.86782507055432</v>
      </c>
      <c r="Q2" s="7">
        <v>134.69084419207343</v>
      </c>
      <c r="R2" s="7">
        <v>136.14293761001244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7">
        <v>1150.3912090573158</v>
      </c>
      <c r="D3" s="7">
        <v>315.72164566266645</v>
      </c>
      <c r="E3" s="7">
        <v>97.153808397994382</v>
      </c>
      <c r="F3" s="7">
        <v>61.01937050055848</v>
      </c>
      <c r="G3" s="7">
        <v>50.361367624463313</v>
      </c>
      <c r="H3" s="7">
        <v>43.249956584688732</v>
      </c>
      <c r="I3" s="7">
        <v>40.429309837456728</v>
      </c>
      <c r="J3" s="7">
        <v>41.195307740946085</v>
      </c>
      <c r="K3" s="7">
        <v>37.71582945743787</v>
      </c>
      <c r="L3" s="7">
        <v>34.827960644865883</v>
      </c>
      <c r="M3" s="7">
        <v>34.559782838243862</v>
      </c>
      <c r="N3" s="7">
        <v>35.205324567683562</v>
      </c>
      <c r="O3" s="7">
        <v>31.305330540196117</v>
      </c>
      <c r="P3" s="7">
        <v>29.681391310550694</v>
      </c>
      <c r="Q3" s="7">
        <v>31.597395256615602</v>
      </c>
      <c r="R3" s="7">
        <v>32.45909333121282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7">
        <v>2109.6450190054206</v>
      </c>
      <c r="D4" s="7">
        <v>1079.198894961876</v>
      </c>
      <c r="E4" s="7">
        <v>329.10803592531983</v>
      </c>
      <c r="F4" s="7">
        <v>220.20705161495871</v>
      </c>
      <c r="G4" s="7">
        <v>196.46987341016322</v>
      </c>
      <c r="H4" s="7">
        <v>171.2362656855658</v>
      </c>
      <c r="I4" s="7">
        <v>166.15390251241161</v>
      </c>
      <c r="J4" s="7">
        <v>164.53842644312752</v>
      </c>
      <c r="K4" s="7">
        <v>149.79520422620922</v>
      </c>
      <c r="L4" s="7">
        <v>142.45972806394127</v>
      </c>
      <c r="M4" s="7">
        <v>137.08046081460344</v>
      </c>
      <c r="N4" s="7">
        <v>134.49776961163505</v>
      </c>
      <c r="O4" s="7">
        <v>124.14600874466214</v>
      </c>
      <c r="P4" s="7">
        <v>122.29328710055741</v>
      </c>
      <c r="Q4" s="7">
        <v>122.30081058493494</v>
      </c>
      <c r="R4" s="7">
        <v>121.21277859809237</v>
      </c>
    </row>
    <row r="5" spans="1:18" x14ac:dyDescent="0.25">
      <c r="A5" t="s">
        <v>19</v>
      </c>
      <c r="B5" s="5" t="str">
        <f>VLOOKUP(A5,ShownNames!$A$2:$B$54,2,FALSE)</f>
        <v>Activity</v>
      </c>
      <c r="C5" s="7">
        <v>2115.5936377164353</v>
      </c>
      <c r="D5" s="7">
        <v>1136.7523531038296</v>
      </c>
      <c r="E5" s="7">
        <v>353.08122614775556</v>
      </c>
      <c r="F5" s="7">
        <v>231.61098105446166</v>
      </c>
      <c r="G5" s="7">
        <v>203.20009227804533</v>
      </c>
      <c r="H5" s="7">
        <v>174.41563733978018</v>
      </c>
      <c r="I5" s="7">
        <v>169.40862181583248</v>
      </c>
      <c r="J5" s="7">
        <v>163.73614128018721</v>
      </c>
      <c r="K5" s="7">
        <v>154.55673571491471</v>
      </c>
      <c r="L5" s="7">
        <v>142.71027695861363</v>
      </c>
      <c r="M5" s="7">
        <v>137.58760568950788</v>
      </c>
      <c r="N5" s="7">
        <v>128.81648797685398</v>
      </c>
      <c r="O5" s="7">
        <v>122.08961049081694</v>
      </c>
      <c r="P5" s="7">
        <v>120.57256022864736</v>
      </c>
      <c r="Q5" s="7">
        <v>116.62526748113085</v>
      </c>
      <c r="R5" s="7">
        <v>118.38270661551547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7">
        <v>2332.8661947434789</v>
      </c>
      <c r="D6" s="7">
        <v>1541.5872004389446</v>
      </c>
      <c r="E6" s="7">
        <v>780.20440002720932</v>
      </c>
      <c r="F6" s="7">
        <v>1227.7932440096804</v>
      </c>
      <c r="G6" s="7">
        <v>1497.3739481481996</v>
      </c>
      <c r="H6" s="7">
        <v>1622.2296850073831</v>
      </c>
      <c r="I6" s="7">
        <v>1674.665793757548</v>
      </c>
      <c r="J6" s="7">
        <v>1659.4357554173589</v>
      </c>
      <c r="K6" s="7">
        <v>1625.4207458772703</v>
      </c>
      <c r="L6" s="7">
        <v>1476.792778624472</v>
      </c>
      <c r="M6" s="7">
        <v>1365.1083474388763</v>
      </c>
      <c r="N6" s="7">
        <v>1323.4350807081116</v>
      </c>
      <c r="O6" s="7">
        <v>1293.4410722163091</v>
      </c>
      <c r="P6" s="7">
        <v>1258.7959732342749</v>
      </c>
      <c r="Q6" s="7">
        <v>1234.4583216214023</v>
      </c>
      <c r="R6" s="7">
        <v>1220.6883453426635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7">
        <v>2944.2760828199998</v>
      </c>
      <c r="D7" s="7">
        <v>2110.2709196707156</v>
      </c>
      <c r="E7" s="7">
        <v>1064.7106095790571</v>
      </c>
      <c r="F7" s="7">
        <v>1205.4015810185733</v>
      </c>
      <c r="G7" s="7">
        <v>965.52449925613018</v>
      </c>
      <c r="H7" s="7">
        <v>1083.5119913117055</v>
      </c>
      <c r="I7" s="7">
        <v>1018.5578200694433</v>
      </c>
      <c r="J7" s="7">
        <v>1078.3592272926157</v>
      </c>
      <c r="K7" s="7">
        <v>1049.6432628234074</v>
      </c>
      <c r="L7" s="7">
        <v>1116.8363740751261</v>
      </c>
      <c r="M7" s="7">
        <v>1000.373928248152</v>
      </c>
      <c r="N7" s="7">
        <v>1138.718442629154</v>
      </c>
      <c r="O7" s="7">
        <v>1089.5547499501656</v>
      </c>
      <c r="P7" s="7">
        <v>1238.4569025154863</v>
      </c>
      <c r="Q7" s="7">
        <v>1281.7990591752168</v>
      </c>
      <c r="R7" s="7">
        <v>1284.8718858178088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7">
        <v>2333.1551479522545</v>
      </c>
      <c r="D8" s="7">
        <v>1542.0342012704841</v>
      </c>
      <c r="E8" s="7">
        <v>780.55611568592553</v>
      </c>
      <c r="F8" s="7">
        <v>1229.1126293380403</v>
      </c>
      <c r="G8" s="7">
        <v>1553.2121603157998</v>
      </c>
      <c r="H8" s="7">
        <v>1743.9562116887851</v>
      </c>
      <c r="I8" s="7">
        <v>1877.8207548343726</v>
      </c>
      <c r="J8" s="7">
        <v>1900.7626116419119</v>
      </c>
      <c r="K8" s="7">
        <v>1925.8056516803485</v>
      </c>
      <c r="L8" s="7">
        <v>1918.0457554160712</v>
      </c>
      <c r="M8" s="7">
        <v>1874.83181163271</v>
      </c>
      <c r="N8" s="7">
        <v>1826.9704692623693</v>
      </c>
      <c r="O8" s="7">
        <v>1796.6875574791648</v>
      </c>
      <c r="P8" s="7">
        <v>1749.245894814534</v>
      </c>
      <c r="Q8" s="7">
        <v>1711.6082861254172</v>
      </c>
      <c r="R8" s="7">
        <v>1715.2056487440486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7">
        <v>2950.2670654867388</v>
      </c>
      <c r="D9" s="7">
        <v>1642.119070355775</v>
      </c>
      <c r="E9" s="7">
        <v>620.83255348537932</v>
      </c>
      <c r="F9" s="7">
        <v>606.07128179844563</v>
      </c>
      <c r="G9" s="7">
        <v>623.65922848460684</v>
      </c>
      <c r="H9" s="7">
        <v>652.72187580005868</v>
      </c>
      <c r="I9" s="7">
        <v>656.26267200313396</v>
      </c>
      <c r="J9" s="7">
        <v>547.22118866820358</v>
      </c>
      <c r="K9" s="7">
        <v>526.98020690834096</v>
      </c>
      <c r="L9" s="7">
        <v>664.52864593992922</v>
      </c>
      <c r="M9" s="7">
        <v>670.69145637930615</v>
      </c>
      <c r="N9" s="7">
        <v>679.95562299388814</v>
      </c>
      <c r="O9" s="7">
        <v>642.62558950704454</v>
      </c>
      <c r="P9" s="7">
        <v>638.89227510127944</v>
      </c>
      <c r="Q9" s="7">
        <v>638.22675944207356</v>
      </c>
      <c r="R9" s="7">
        <v>633.54597519716572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7">
        <v>2221.8814650593149</v>
      </c>
      <c r="D10" s="7">
        <v>1378.3251880936632</v>
      </c>
      <c r="E10" s="7">
        <v>664.37150362838202</v>
      </c>
      <c r="F10" s="7">
        <v>571.37047906510838</v>
      </c>
      <c r="G10" s="7">
        <v>556.15263366331726</v>
      </c>
      <c r="H10" s="7">
        <v>545.04578783049271</v>
      </c>
      <c r="I10" s="7">
        <v>543.00807992564864</v>
      </c>
      <c r="J10" s="7">
        <v>532.47468165260364</v>
      </c>
      <c r="K10" s="7">
        <v>529.46458990275323</v>
      </c>
      <c r="L10" s="7">
        <v>516.53026176073649</v>
      </c>
      <c r="M10" s="7">
        <v>517.21801383933462</v>
      </c>
      <c r="N10" s="7">
        <v>518.18368402825763</v>
      </c>
      <c r="O10" s="7">
        <v>506.36287907524695</v>
      </c>
      <c r="P10" s="7">
        <v>501.87587498363922</v>
      </c>
      <c r="Q10" s="7">
        <v>504.02266298906198</v>
      </c>
      <c r="R10" s="7">
        <v>497.29224506963868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7">
        <v>2332.8661947434789</v>
      </c>
      <c r="D11" s="7">
        <v>1541.5866963694195</v>
      </c>
      <c r="E11" s="7">
        <v>780.20516487542432</v>
      </c>
      <c r="F11" s="7">
        <v>1226.2263187207404</v>
      </c>
      <c r="G11" s="7">
        <v>1495.9376752171277</v>
      </c>
      <c r="H11" s="7">
        <v>1622.0460798940564</v>
      </c>
      <c r="I11" s="7">
        <v>1674.6123781727815</v>
      </c>
      <c r="J11" s="7">
        <v>1659.298620629143</v>
      </c>
      <c r="K11" s="7">
        <v>1625.5102719481006</v>
      </c>
      <c r="L11" s="7">
        <v>1476.8340792985309</v>
      </c>
      <c r="M11" s="7">
        <v>1365.0784265926059</v>
      </c>
      <c r="N11" s="7">
        <v>1323.32552088596</v>
      </c>
      <c r="O11" s="7">
        <v>1293.4519589866636</v>
      </c>
      <c r="P11" s="7">
        <v>1258.901592601999</v>
      </c>
      <c r="Q11" s="7">
        <v>1234.6150442314022</v>
      </c>
      <c r="R11" s="7">
        <v>1220.7126070909669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7">
        <v>2332.8661947434789</v>
      </c>
      <c r="D12" s="7">
        <v>1541.5897441327913</v>
      </c>
      <c r="E12" s="7">
        <v>780.20495277987789</v>
      </c>
      <c r="F12" s="7">
        <v>1226.437177049253</v>
      </c>
      <c r="G12" s="7">
        <v>1495.3805222502638</v>
      </c>
      <c r="H12" s="7">
        <v>1622.0669307814808</v>
      </c>
      <c r="I12" s="7">
        <v>1674.4519178207302</v>
      </c>
      <c r="J12" s="7">
        <v>1659.3434929631999</v>
      </c>
      <c r="K12" s="7">
        <v>1625.526880788085</v>
      </c>
      <c r="L12" s="7">
        <v>1476.7578789867114</v>
      </c>
      <c r="M12" s="7">
        <v>1365.2178672074099</v>
      </c>
      <c r="N12" s="7">
        <v>1323.4228723692033</v>
      </c>
      <c r="O12" s="7">
        <v>1293.460440086493</v>
      </c>
      <c r="P12" s="7">
        <v>1258.8049606165803</v>
      </c>
      <c r="Q12" s="7">
        <v>1234.4795578466083</v>
      </c>
      <c r="R12" s="7">
        <v>1220.7987553175967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7">
        <v>2333.1551479522545</v>
      </c>
      <c r="D13" s="7">
        <v>1542.0380099251606</v>
      </c>
      <c r="E13" s="7">
        <v>780.5681769417231</v>
      </c>
      <c r="F13" s="7">
        <v>1227.4928949741632</v>
      </c>
      <c r="G13" s="7">
        <v>1551.6438289001399</v>
      </c>
      <c r="H13" s="7">
        <v>1743.5525354477529</v>
      </c>
      <c r="I13" s="7">
        <v>1877.7954837478487</v>
      </c>
      <c r="J13" s="7">
        <v>1900.920646778563</v>
      </c>
      <c r="K13" s="7">
        <v>1925.9638927978747</v>
      </c>
      <c r="L13" s="7">
        <v>1918.1834884435825</v>
      </c>
      <c r="M13" s="7">
        <v>1875.0623105079683</v>
      </c>
      <c r="N13" s="7">
        <v>1826.5892318758677</v>
      </c>
      <c r="O13" s="7">
        <v>1796.7750055775141</v>
      </c>
      <c r="P13" s="7">
        <v>1748.9075096957865</v>
      </c>
      <c r="Q13" s="7">
        <v>1711.3139677103547</v>
      </c>
      <c r="R13" s="7">
        <v>1715.2401960843376</v>
      </c>
    </row>
    <row r="14" spans="1:18" x14ac:dyDescent="0.25">
      <c r="A14" t="s">
        <v>56</v>
      </c>
      <c r="B14" s="5" t="str">
        <f>VLOOKUP(A14,ShownNames!$A$2:$B$54,2,FALSE)</f>
        <v>DataDice</v>
      </c>
      <c r="C14" s="7">
        <v>2332.8661947434789</v>
      </c>
      <c r="D14" s="7">
        <v>1541.590244652353</v>
      </c>
      <c r="E14" s="7">
        <v>780.2028196221188</v>
      </c>
      <c r="F14" s="7">
        <v>1225.6106430749728</v>
      </c>
      <c r="G14" s="7">
        <v>1496.7669220568964</v>
      </c>
      <c r="H14" s="7">
        <v>1622.181118460828</v>
      </c>
      <c r="I14" s="7">
        <v>1674.2533214211435</v>
      </c>
      <c r="J14" s="7">
        <v>1659.170283615457</v>
      </c>
      <c r="K14" s="7">
        <v>1625.2621272476508</v>
      </c>
      <c r="L14" s="7">
        <v>1476.8256032733445</v>
      </c>
      <c r="M14" s="7">
        <v>1365.0508828624404</v>
      </c>
      <c r="N14" s="7">
        <v>1323.2367571355724</v>
      </c>
      <c r="O14" s="7">
        <v>1293.3917311078658</v>
      </c>
      <c r="P14" s="7">
        <v>1258.7978496161443</v>
      </c>
      <c r="Q14" s="7">
        <v>1234.6478590586014</v>
      </c>
      <c r="R14" s="7">
        <v>1220.6866515548295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7">
        <v>2173.7191777876951</v>
      </c>
      <c r="D15" s="7">
        <v>1309.969879006931</v>
      </c>
      <c r="E15" s="7">
        <v>412.85500578726021</v>
      </c>
      <c r="F15" s="7">
        <v>303.0713727540562</v>
      </c>
      <c r="G15" s="7">
        <v>263.90315991094644</v>
      </c>
      <c r="H15" s="7">
        <v>230.87804484066228</v>
      </c>
      <c r="I15" s="7">
        <v>219.19408582393604</v>
      </c>
      <c r="J15" s="7">
        <v>209.77151781670642</v>
      </c>
      <c r="K15" s="7">
        <v>199.33766620420752</v>
      </c>
      <c r="L15" s="7">
        <v>182.694308774858</v>
      </c>
      <c r="M15" s="7">
        <v>175.60635202987723</v>
      </c>
      <c r="N15" s="7">
        <v>170.9493022894865</v>
      </c>
      <c r="O15" s="7">
        <v>157.98068714265227</v>
      </c>
      <c r="P15" s="7">
        <v>152.64143638325146</v>
      </c>
      <c r="Q15" s="7">
        <v>149.14519499819573</v>
      </c>
      <c r="R15" s="7">
        <v>155.53362104859684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7">
        <v>2302.4711087405763</v>
      </c>
      <c r="D16" s="7">
        <v>1475.8390170671942</v>
      </c>
      <c r="E16" s="7">
        <v>728.78313532103039</v>
      </c>
      <c r="F16" s="7">
        <v>745.43178995207256</v>
      </c>
      <c r="G16" s="7">
        <v>639.42350860074816</v>
      </c>
      <c r="H16" s="7">
        <v>615.80586354156776</v>
      </c>
      <c r="I16" s="7">
        <v>622.12380333975102</v>
      </c>
      <c r="J16" s="7">
        <v>593.45885664255081</v>
      </c>
      <c r="K16" s="7">
        <v>604.73233545377104</v>
      </c>
      <c r="L16" s="7">
        <v>598.3655197762007</v>
      </c>
      <c r="M16" s="7">
        <v>598.97236637280321</v>
      </c>
      <c r="N16" s="7">
        <v>604.41809993908498</v>
      </c>
      <c r="O16" s="7">
        <v>589.65440563169875</v>
      </c>
      <c r="P16" s="7">
        <v>591.78354788764466</v>
      </c>
      <c r="Q16" s="7">
        <v>598.55158447007841</v>
      </c>
      <c r="R16" s="7">
        <v>585.55637200979572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7">
        <v>2332.8661947434789</v>
      </c>
      <c r="D17" s="7">
        <v>1541.5896928828574</v>
      </c>
      <c r="E17" s="7">
        <v>780.20744601358706</v>
      </c>
      <c r="F17" s="7">
        <v>1226.768795386922</v>
      </c>
      <c r="G17" s="7">
        <v>1495.9722432927822</v>
      </c>
      <c r="H17" s="7">
        <v>1622.0948716397411</v>
      </c>
      <c r="I17" s="7">
        <v>1674.5517343520671</v>
      </c>
      <c r="J17" s="7">
        <v>1659.1393173269109</v>
      </c>
      <c r="K17" s="7">
        <v>1625.4409463322859</v>
      </c>
      <c r="L17" s="7">
        <v>1476.8649267116771</v>
      </c>
      <c r="M17" s="7">
        <v>1365.1473481784892</v>
      </c>
      <c r="N17" s="7">
        <v>1323.4671955937504</v>
      </c>
      <c r="O17" s="7">
        <v>1293.4313393238619</v>
      </c>
      <c r="P17" s="7">
        <v>1258.8970231757094</v>
      </c>
      <c r="Q17" s="7">
        <v>1234.4552710562875</v>
      </c>
      <c r="R17" s="7">
        <v>1220.7712707758733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7">
        <v>2302.4711087405763</v>
      </c>
      <c r="D18" s="7">
        <v>1475.8390565936934</v>
      </c>
      <c r="E18" s="7">
        <v>728.78284872052848</v>
      </c>
      <c r="F18" s="7">
        <v>745.3176625648573</v>
      </c>
      <c r="G18" s="7">
        <v>639.5228044619214</v>
      </c>
      <c r="H18" s="7">
        <v>615.81814134626836</v>
      </c>
      <c r="I18" s="7">
        <v>622.32506979566017</v>
      </c>
      <c r="J18" s="7">
        <v>593.61703491237938</v>
      </c>
      <c r="K18" s="7">
        <v>604.77274787407509</v>
      </c>
      <c r="L18" s="7">
        <v>598.28879570062713</v>
      </c>
      <c r="M18" s="7">
        <v>598.96070787278154</v>
      </c>
      <c r="N18" s="7">
        <v>604.3994036664775</v>
      </c>
      <c r="O18" s="7">
        <v>589.67882998226833</v>
      </c>
      <c r="P18" s="7">
        <v>591.78492387803669</v>
      </c>
      <c r="Q18" s="7">
        <v>598.6267443003311</v>
      </c>
      <c r="R18" s="7">
        <v>585.55684811778633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7">
        <v>2209.8224056384738</v>
      </c>
      <c r="D19" s="7">
        <v>1360.8622586113092</v>
      </c>
      <c r="E19" s="7">
        <v>648.61075258792198</v>
      </c>
      <c r="F19" s="7">
        <v>519.85719112976585</v>
      </c>
      <c r="G19" s="7">
        <v>511.58290649143493</v>
      </c>
      <c r="H19" s="7">
        <v>508.9926479295608</v>
      </c>
      <c r="I19" s="7">
        <v>498.36746162754025</v>
      </c>
      <c r="J19" s="7">
        <v>491.85726648054333</v>
      </c>
      <c r="K19" s="7">
        <v>488.11488801951248</v>
      </c>
      <c r="L19" s="7">
        <v>477.43911172475129</v>
      </c>
      <c r="M19" s="7">
        <v>479.70515653312424</v>
      </c>
      <c r="N19" s="7">
        <v>479.73372109115491</v>
      </c>
      <c r="O19" s="7">
        <v>468.90931024371719</v>
      </c>
      <c r="P19" s="7">
        <v>463.08443178562612</v>
      </c>
      <c r="Q19" s="7">
        <v>470.49814153077256</v>
      </c>
      <c r="R19" s="7">
        <v>459.43487062847794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7">
        <v>2173.177047110737</v>
      </c>
      <c r="D20" s="7">
        <v>1313.5469059629092</v>
      </c>
      <c r="E20" s="7">
        <v>424.89849638716169</v>
      </c>
      <c r="F20" s="7">
        <v>303.03769282292905</v>
      </c>
      <c r="G20" s="7">
        <v>265.24338351924814</v>
      </c>
      <c r="H20" s="7">
        <v>231.42140039632437</v>
      </c>
      <c r="I20" s="7">
        <v>221.07861853290896</v>
      </c>
      <c r="J20" s="7">
        <v>212.1250308257608</v>
      </c>
      <c r="K20" s="7">
        <v>200.74749406357199</v>
      </c>
      <c r="L20" s="7">
        <v>185.06291346594031</v>
      </c>
      <c r="M20" s="7">
        <v>175.37481226566072</v>
      </c>
      <c r="N20" s="7">
        <v>175.65307275163491</v>
      </c>
      <c r="O20" s="7">
        <v>159.32536794153913</v>
      </c>
      <c r="P20" s="7">
        <v>154.23511888294647</v>
      </c>
      <c r="Q20" s="7">
        <v>151.23144848531888</v>
      </c>
      <c r="R20" s="7">
        <v>154.86120110632498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7">
        <v>2338.3234308114561</v>
      </c>
      <c r="D21" s="7">
        <v>1382.6303896603872</v>
      </c>
      <c r="E21" s="7">
        <v>624.17639472120754</v>
      </c>
      <c r="F21" s="7">
        <v>504.99314189124954</v>
      </c>
      <c r="G21" s="7">
        <v>499.73646674027924</v>
      </c>
      <c r="H21" s="7">
        <v>496.80711978844738</v>
      </c>
      <c r="I21" s="7">
        <v>488.37446440927545</v>
      </c>
      <c r="J21" s="7">
        <v>481.62538413597321</v>
      </c>
      <c r="K21" s="7">
        <v>476.70425303956506</v>
      </c>
      <c r="L21" s="7">
        <v>472.22140733204526</v>
      </c>
      <c r="M21" s="7">
        <v>473.18824091086248</v>
      </c>
      <c r="N21" s="7">
        <v>473.42597878955627</v>
      </c>
      <c r="O21" s="7">
        <v>463.52253620486795</v>
      </c>
      <c r="P21" s="7">
        <v>457.44365696889463</v>
      </c>
      <c r="Q21" s="7">
        <v>466.55232379899809</v>
      </c>
      <c r="R21" s="7">
        <v>459.54214942383976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7">
        <v>2221.8814650593149</v>
      </c>
      <c r="D22" s="7">
        <v>1378.3170733480094</v>
      </c>
      <c r="E22" s="7">
        <v>664.24589793269388</v>
      </c>
      <c r="F22" s="7">
        <v>571.27484219065866</v>
      </c>
      <c r="G22" s="7">
        <v>556.10786830309394</v>
      </c>
      <c r="H22" s="7">
        <v>545.04428132949045</v>
      </c>
      <c r="I22" s="7">
        <v>543.00566837818133</v>
      </c>
      <c r="J22" s="7">
        <v>532.36391965253665</v>
      </c>
      <c r="K22" s="7">
        <v>529.44314341054212</v>
      </c>
      <c r="L22" s="7">
        <v>516.51520775150323</v>
      </c>
      <c r="M22" s="7">
        <v>517.21043741753999</v>
      </c>
      <c r="N22" s="7">
        <v>518.17652067631002</v>
      </c>
      <c r="O22" s="7">
        <v>506.35298658889218</v>
      </c>
      <c r="P22" s="7">
        <v>501.87032538121838</v>
      </c>
      <c r="Q22" s="7">
        <v>504.01875926970905</v>
      </c>
      <c r="R22" s="7">
        <v>497.29309225088195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7">
        <v>2226.909429908465</v>
      </c>
      <c r="D23" s="7">
        <v>1126.2091853261156</v>
      </c>
      <c r="E23" s="7">
        <v>363.74513179257553</v>
      </c>
      <c r="F23" s="7">
        <v>210.43229272790433</v>
      </c>
      <c r="G23" s="7">
        <v>179.06285565510248</v>
      </c>
      <c r="H23" s="7">
        <v>161.76957403443208</v>
      </c>
      <c r="I23" s="7">
        <v>148.36912733616714</v>
      </c>
      <c r="J23" s="7">
        <v>143.42891268322506</v>
      </c>
      <c r="K23" s="7">
        <v>137.46640693402225</v>
      </c>
      <c r="L23" s="7">
        <v>119.68976526236713</v>
      </c>
      <c r="M23" s="7">
        <v>108.44364025886009</v>
      </c>
      <c r="N23" s="7">
        <v>105.88764539210065</v>
      </c>
      <c r="O23" s="7">
        <v>103.33517641801579</v>
      </c>
      <c r="P23" s="7">
        <v>103.92977871703185</v>
      </c>
      <c r="Q23" s="7">
        <v>98.36421094603827</v>
      </c>
      <c r="R23" s="7">
        <v>98.245068871244342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7">
        <v>2237.614873357651</v>
      </c>
      <c r="D24" s="7">
        <v>1229.9768437315104</v>
      </c>
      <c r="E24" s="7">
        <v>368.78505132370071</v>
      </c>
      <c r="F24" s="7">
        <v>244.13651187142415</v>
      </c>
      <c r="G24" s="7">
        <v>209.98133156592263</v>
      </c>
      <c r="H24" s="7">
        <v>188.33631586723277</v>
      </c>
      <c r="I24" s="7">
        <v>175.29788902852746</v>
      </c>
      <c r="J24" s="7">
        <v>174.17869074162496</v>
      </c>
      <c r="K24" s="7">
        <v>164.56651184869699</v>
      </c>
      <c r="L24" s="7">
        <v>152.32160144178988</v>
      </c>
      <c r="M24" s="7">
        <v>134.9901134192676</v>
      </c>
      <c r="N24" s="7">
        <v>136.13364324144879</v>
      </c>
      <c r="O24" s="7">
        <v>132.63509328100835</v>
      </c>
      <c r="P24" s="7">
        <v>133.15243015012069</v>
      </c>
      <c r="Q24" s="7">
        <v>131.14363256499752</v>
      </c>
      <c r="R24" s="7">
        <v>130.030988849018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7">
        <v>2221.2889312097868</v>
      </c>
      <c r="D25" s="7">
        <v>1393.4879931413466</v>
      </c>
      <c r="E25" s="7">
        <v>667.9955847705678</v>
      </c>
      <c r="F25" s="7">
        <v>593.10060056357042</v>
      </c>
      <c r="G25" s="7">
        <v>573.16028798866978</v>
      </c>
      <c r="H25" s="7">
        <v>558.49847539360758</v>
      </c>
      <c r="I25" s="7">
        <v>555.45778924277215</v>
      </c>
      <c r="J25" s="7">
        <v>546.70989886640973</v>
      </c>
      <c r="K25" s="7">
        <v>541.96793582732721</v>
      </c>
      <c r="L25" s="7">
        <v>530.31672033092514</v>
      </c>
      <c r="M25" s="7">
        <v>528.03942671417769</v>
      </c>
      <c r="N25" s="7">
        <v>529.09351509972646</v>
      </c>
      <c r="O25" s="7">
        <v>515.42442379998249</v>
      </c>
      <c r="P25" s="7">
        <v>512.38482127025304</v>
      </c>
      <c r="Q25" s="7">
        <v>511.65405221238035</v>
      </c>
      <c r="R25" s="7">
        <v>508.75957425573949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7">
        <v>2221.8814650593149</v>
      </c>
      <c r="D26" s="7">
        <v>1378.3252152725775</v>
      </c>
      <c r="E26" s="7">
        <v>664.37165719765528</v>
      </c>
      <c r="F26" s="7">
        <v>571.37749098939457</v>
      </c>
      <c r="G26" s="7">
        <v>556.15436260734703</v>
      </c>
      <c r="H26" s="7">
        <v>545.14189374400974</v>
      </c>
      <c r="I26" s="7">
        <v>543.06170331244959</v>
      </c>
      <c r="J26" s="7">
        <v>532.44270200686969</v>
      </c>
      <c r="K26" s="7">
        <v>529.49190496065455</v>
      </c>
      <c r="L26" s="7">
        <v>516.52926440126168</v>
      </c>
      <c r="M26" s="7">
        <v>517.22079355678864</v>
      </c>
      <c r="N26" s="7">
        <v>518.18306799169966</v>
      </c>
      <c r="O26" s="7">
        <v>506.36306643586192</v>
      </c>
      <c r="P26" s="7">
        <v>501.87479740058689</v>
      </c>
      <c r="Q26" s="7">
        <v>504.02254858767151</v>
      </c>
      <c r="R26" s="7">
        <v>497.29224506963868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7">
        <v>2237.614873357651</v>
      </c>
      <c r="D27" s="7">
        <v>1244.5560633253042</v>
      </c>
      <c r="E27" s="7">
        <v>397.94744281185763</v>
      </c>
      <c r="F27" s="7">
        <v>254.08766837544516</v>
      </c>
      <c r="G27" s="7">
        <v>210.02385828149795</v>
      </c>
      <c r="H27" s="7">
        <v>188.29725052981763</v>
      </c>
      <c r="I27" s="7">
        <v>175.20526841814518</v>
      </c>
      <c r="J27" s="7">
        <v>174.16296009719767</v>
      </c>
      <c r="K27" s="7">
        <v>164.56635823471484</v>
      </c>
      <c r="L27" s="7">
        <v>152.321196504792</v>
      </c>
      <c r="M27" s="7">
        <v>135.01940555058775</v>
      </c>
      <c r="N27" s="7">
        <v>136.13408041514771</v>
      </c>
      <c r="O27" s="7">
        <v>132.63502665225934</v>
      </c>
      <c r="P27" s="7">
        <v>133.14922296866811</v>
      </c>
      <c r="Q27" s="7">
        <v>131.14497513162829</v>
      </c>
      <c r="R27" s="7">
        <v>130.0697063619792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7">
        <v>2237.614873357651</v>
      </c>
      <c r="D28" s="7">
        <v>1229.9569857298948</v>
      </c>
      <c r="E28" s="7">
        <v>368.25924455475104</v>
      </c>
      <c r="F28" s="7">
        <v>243.97950670448031</v>
      </c>
      <c r="G28" s="7">
        <v>209.9105913389804</v>
      </c>
      <c r="H28" s="7">
        <v>188.37168814262532</v>
      </c>
      <c r="I28" s="7">
        <v>175.34842090445159</v>
      </c>
      <c r="J28" s="7">
        <v>174.16587456050055</v>
      </c>
      <c r="K28" s="7">
        <v>164.53460843585918</v>
      </c>
      <c r="L28" s="7">
        <v>152.31790943593174</v>
      </c>
      <c r="M28" s="7">
        <v>134.94275328240087</v>
      </c>
      <c r="N28" s="7">
        <v>136.09195709522356</v>
      </c>
      <c r="O28" s="7">
        <v>132.63302901067675</v>
      </c>
      <c r="P28" s="7">
        <v>133.14820690481628</v>
      </c>
      <c r="Q28" s="7">
        <v>131.14222650919024</v>
      </c>
      <c r="R28" s="7">
        <v>130.05471847797011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7">
        <v>2216.4058120264535</v>
      </c>
      <c r="D29" s="7">
        <v>1226.2596612179282</v>
      </c>
      <c r="E29" s="7">
        <v>372.86015321469375</v>
      </c>
      <c r="F29" s="7">
        <v>255.32333062050424</v>
      </c>
      <c r="G29" s="7">
        <v>220.66318039334001</v>
      </c>
      <c r="H29" s="7">
        <v>200.74730650584519</v>
      </c>
      <c r="I29" s="7">
        <v>181.51652504138545</v>
      </c>
      <c r="J29" s="7">
        <v>182.52731465277628</v>
      </c>
      <c r="K29" s="7">
        <v>170.31083761792587</v>
      </c>
      <c r="L29" s="7">
        <v>157.12522779534962</v>
      </c>
      <c r="M29" s="7">
        <v>140.88179339925659</v>
      </c>
      <c r="N29" s="7">
        <v>140.44125967676413</v>
      </c>
      <c r="O29" s="7">
        <v>136.78785838126981</v>
      </c>
      <c r="P29" s="7">
        <v>135.45454535268559</v>
      </c>
      <c r="Q29" s="7">
        <v>133.48956874854829</v>
      </c>
      <c r="R29" s="7">
        <v>132.24555783633872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7">
        <v>2166.8213697162969</v>
      </c>
      <c r="D30" s="7">
        <v>1169.8327681301082</v>
      </c>
      <c r="E30" s="7">
        <v>359.63261465952013</v>
      </c>
      <c r="F30" s="7">
        <v>228.75648064752113</v>
      </c>
      <c r="G30" s="7">
        <v>198.4277155181083</v>
      </c>
      <c r="H30" s="7">
        <v>169.13848727001201</v>
      </c>
      <c r="I30" s="7">
        <v>165.33517319206697</v>
      </c>
      <c r="J30" s="7">
        <v>162.59094501778083</v>
      </c>
      <c r="K30" s="7">
        <v>152.79261058038279</v>
      </c>
      <c r="L30" s="7">
        <v>136.18710951010274</v>
      </c>
      <c r="M30" s="7">
        <v>133.00185040507768</v>
      </c>
      <c r="N30" s="7">
        <v>122.84515116366462</v>
      </c>
      <c r="O30" s="7">
        <v>117.2313353342348</v>
      </c>
      <c r="P30" s="7">
        <v>113.55500152686714</v>
      </c>
      <c r="Q30" s="7">
        <v>110.65247722210711</v>
      </c>
      <c r="R30" s="7">
        <v>111.6940790026366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7">
        <v>2179.0783050466748</v>
      </c>
      <c r="D31" s="7">
        <v>1142.053517920082</v>
      </c>
      <c r="E31" s="7">
        <v>395.23504104515479</v>
      </c>
      <c r="F31" s="7">
        <v>258.48418318336746</v>
      </c>
      <c r="G31" s="7">
        <v>223.38402836389795</v>
      </c>
      <c r="H31" s="7">
        <v>194.41922268019698</v>
      </c>
      <c r="I31" s="7">
        <v>188.19568838501192</v>
      </c>
      <c r="J31" s="7">
        <v>178.82441337313367</v>
      </c>
      <c r="K31" s="7">
        <v>170.2197649647905</v>
      </c>
      <c r="L31" s="7">
        <v>156.16478484600401</v>
      </c>
      <c r="M31" s="7">
        <v>142.91300393823281</v>
      </c>
      <c r="N31" s="7">
        <v>141.45706157868116</v>
      </c>
      <c r="O31" s="7">
        <v>134.46925745535867</v>
      </c>
      <c r="P31" s="7">
        <v>132.8674262891285</v>
      </c>
      <c r="Q31" s="7">
        <v>129.46560984421728</v>
      </c>
      <c r="R31" s="7">
        <v>120.38493420564726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7">
        <v>2248.4777394653697</v>
      </c>
      <c r="D32" s="7">
        <v>1308.6780245107614</v>
      </c>
      <c r="E32" s="7">
        <v>416.5497980571522</v>
      </c>
      <c r="F32" s="7">
        <v>276.52735367005954</v>
      </c>
      <c r="G32" s="7">
        <v>233.12075015861106</v>
      </c>
      <c r="H32" s="7">
        <v>204.29428149867306</v>
      </c>
      <c r="I32" s="7">
        <v>183.58559228917352</v>
      </c>
      <c r="J32" s="7">
        <v>186.87551540356267</v>
      </c>
      <c r="K32" s="7">
        <v>173.80558546625625</v>
      </c>
      <c r="L32" s="7">
        <v>159.92049997706272</v>
      </c>
      <c r="M32" s="7">
        <v>140.52676210519707</v>
      </c>
      <c r="N32" s="7">
        <v>141.97852840588274</v>
      </c>
      <c r="O32" s="7">
        <v>137.40244190385027</v>
      </c>
      <c r="P32" s="7">
        <v>136.72254224457248</v>
      </c>
      <c r="Q32" s="7">
        <v>134.09639183195958</v>
      </c>
      <c r="R32" s="7">
        <v>131.65238178895726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7">
        <v>2238.2229829007861</v>
      </c>
      <c r="D33" s="7">
        <v>1196.1291405194215</v>
      </c>
      <c r="E33" s="7">
        <v>339.40798184949597</v>
      </c>
      <c r="F33" s="7">
        <v>202.15725038905376</v>
      </c>
      <c r="G33" s="7">
        <v>179.24628559648889</v>
      </c>
      <c r="H33" s="7">
        <v>162.83563190684353</v>
      </c>
      <c r="I33" s="7">
        <v>144.90825757080711</v>
      </c>
      <c r="J33" s="7">
        <v>142.18270397634299</v>
      </c>
      <c r="K33" s="7">
        <v>134.78896371202779</v>
      </c>
      <c r="L33" s="7">
        <v>113.83528189487652</v>
      </c>
      <c r="M33" s="7">
        <v>100.90547403163838</v>
      </c>
      <c r="N33" s="7">
        <v>94.755379124504117</v>
      </c>
      <c r="O33" s="7">
        <v>93.630214094358564</v>
      </c>
      <c r="P33" s="7">
        <v>92.128133014541532</v>
      </c>
      <c r="Q33" s="7">
        <v>86.747871623303809</v>
      </c>
      <c r="R33" s="7">
        <v>84.819986325617606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7">
        <v>2122.4464507403654</v>
      </c>
      <c r="D34" s="7">
        <v>1243.0704554952013</v>
      </c>
      <c r="E34" s="7">
        <v>374.09358383191653</v>
      </c>
      <c r="F34" s="7">
        <v>254.46086669836026</v>
      </c>
      <c r="G34" s="7">
        <v>218.27731814602257</v>
      </c>
      <c r="H34" s="7">
        <v>196.91862953210625</v>
      </c>
      <c r="I34" s="7">
        <v>184.96631399811886</v>
      </c>
      <c r="J34" s="7">
        <v>185.97977954751849</v>
      </c>
      <c r="K34" s="7">
        <v>174.10514698088684</v>
      </c>
      <c r="L34" s="7">
        <v>150.69115841340374</v>
      </c>
      <c r="M34" s="7">
        <v>140.17382391061054</v>
      </c>
      <c r="N34" s="7">
        <v>136.04711545492219</v>
      </c>
      <c r="O34" s="7">
        <v>133.32662421597826</v>
      </c>
      <c r="P34" s="7">
        <v>133.71400177538879</v>
      </c>
      <c r="Q34" s="7">
        <v>129.61735275085687</v>
      </c>
      <c r="R34" s="7">
        <v>124.18270968862916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7">
        <v>2254.8716170023836</v>
      </c>
      <c r="D35" s="7">
        <v>1243.6617813407365</v>
      </c>
      <c r="E35" s="7">
        <v>376.2291426450293</v>
      </c>
      <c r="F35" s="7">
        <v>256.96192019477638</v>
      </c>
      <c r="G35" s="7">
        <v>218.97909389542673</v>
      </c>
      <c r="H35" s="7">
        <v>197.16756056215485</v>
      </c>
      <c r="I35" s="7">
        <v>184.84122820764529</v>
      </c>
      <c r="J35" s="7">
        <v>186.26899595656425</v>
      </c>
      <c r="K35" s="7">
        <v>174.21895714935235</v>
      </c>
      <c r="L35" s="7">
        <v>150.69577324906862</v>
      </c>
      <c r="M35" s="7">
        <v>140.3889381658152</v>
      </c>
      <c r="N35" s="7">
        <v>136.09331206247137</v>
      </c>
      <c r="O35" s="7">
        <v>133.41091088245443</v>
      </c>
      <c r="P35" s="7">
        <v>133.67958161158703</v>
      </c>
      <c r="Q35" s="7">
        <v>129.6355007667037</v>
      </c>
      <c r="R35" s="7">
        <v>124.21331151232148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7">
        <v>1494.4625050968848</v>
      </c>
      <c r="D36" s="7">
        <v>532.81979880419078</v>
      </c>
      <c r="E36" s="7">
        <v>184.09566493649913</v>
      </c>
      <c r="F36" s="7">
        <v>136.24617024316382</v>
      </c>
      <c r="G36" s="7">
        <v>124.41305964348116</v>
      </c>
      <c r="H36" s="7">
        <v>118.2523436827064</v>
      </c>
      <c r="I36" s="7">
        <v>115.05911603812197</v>
      </c>
      <c r="J36" s="7">
        <v>119.81414587617314</v>
      </c>
      <c r="K36" s="7">
        <v>115.00876105701184</v>
      </c>
      <c r="L36" s="7">
        <v>115.12020624818953</v>
      </c>
      <c r="M36" s="7">
        <v>118.51265512881277</v>
      </c>
      <c r="N36" s="7">
        <v>117.7412432917135</v>
      </c>
      <c r="O36" s="7">
        <v>109.69062855322295</v>
      </c>
      <c r="P36" s="7">
        <v>108.46988025745169</v>
      </c>
      <c r="Q36" s="7">
        <v>108.79331599144685</v>
      </c>
      <c r="R36" s="7">
        <v>118.38327602965282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7">
        <v>1784.2678441834803</v>
      </c>
      <c r="D37" s="7">
        <v>892.19664275824925</v>
      </c>
      <c r="E37" s="7">
        <v>704.1918992033311</v>
      </c>
      <c r="F37" s="7">
        <v>790.85639161222934</v>
      </c>
      <c r="G37" s="7">
        <v>824.70939382757228</v>
      </c>
      <c r="H37" s="7">
        <v>870.72202823554414</v>
      </c>
      <c r="I37" s="7">
        <v>932.19460829733328</v>
      </c>
      <c r="J37" s="7">
        <v>951.18325131986626</v>
      </c>
      <c r="K37" s="7">
        <v>1006.3613988246022</v>
      </c>
      <c r="L37" s="7">
        <v>1042.8907846511308</v>
      </c>
      <c r="M37" s="7">
        <v>1117.3939961693331</v>
      </c>
      <c r="N37" s="7">
        <v>1146.3185275848246</v>
      </c>
      <c r="O37" s="7">
        <v>1175.1827638193377</v>
      </c>
      <c r="P37" s="7">
        <v>1188.1180949366096</v>
      </c>
      <c r="Q37" s="7">
        <v>1217.6527123354629</v>
      </c>
      <c r="R37" s="7">
        <v>1215.4159938338962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7">
        <v>1173.5089716609218</v>
      </c>
      <c r="D38" s="7">
        <v>342.18703519894342</v>
      </c>
      <c r="E38" s="7">
        <v>136.89743757201643</v>
      </c>
      <c r="F38" s="7">
        <v>111.74733826948027</v>
      </c>
      <c r="G38" s="7">
        <v>105.08584698394323</v>
      </c>
      <c r="H38" s="7">
        <v>102.3552352316795</v>
      </c>
      <c r="I38" s="7">
        <v>101.7358216626733</v>
      </c>
      <c r="J38" s="7">
        <v>104.37922585882302</v>
      </c>
      <c r="K38" s="7">
        <v>102.50376789312682</v>
      </c>
      <c r="L38" s="7">
        <v>101.41992597387092</v>
      </c>
      <c r="M38" s="7">
        <v>103.54464950030723</v>
      </c>
      <c r="N38" s="7">
        <v>104.2733259264957</v>
      </c>
      <c r="O38" s="7">
        <v>99.884925373965501</v>
      </c>
      <c r="P38" s="7">
        <v>98.801835039466766</v>
      </c>
      <c r="Q38" s="7">
        <v>100.6587866820074</v>
      </c>
      <c r="R38" s="7">
        <v>102.47655636297497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7">
        <v>1191.2111223992931</v>
      </c>
      <c r="D39" s="7">
        <v>341.28209003488979</v>
      </c>
      <c r="E39" s="7">
        <v>135.39342091748409</v>
      </c>
      <c r="F39" s="7">
        <v>109.50737757447818</v>
      </c>
      <c r="G39" s="7">
        <v>104.86875779362413</v>
      </c>
      <c r="H39" s="7">
        <v>101.28171446153297</v>
      </c>
      <c r="I39" s="7">
        <v>100.46681117939502</v>
      </c>
      <c r="J39" s="7">
        <v>103.00799740149857</v>
      </c>
      <c r="K39" s="7">
        <v>100.1290830458143</v>
      </c>
      <c r="L39" s="7">
        <v>100.09057808106152</v>
      </c>
      <c r="M39" s="7">
        <v>101.98314083873385</v>
      </c>
      <c r="N39" s="7">
        <v>102.57177627439064</v>
      </c>
      <c r="O39" s="7">
        <v>98.368597660370966</v>
      </c>
      <c r="P39" s="7">
        <v>96.78559501322637</v>
      </c>
      <c r="Q39" s="7">
        <v>98.141239706775039</v>
      </c>
      <c r="R39" s="7">
        <v>101.15935460929329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7">
        <v>2237.5007062557866</v>
      </c>
      <c r="D40" s="7">
        <v>1472.9734697377994</v>
      </c>
      <c r="E40" s="7">
        <v>394.80540627881601</v>
      </c>
      <c r="F40" s="7">
        <v>187.6103463456308</v>
      </c>
      <c r="G40" s="7">
        <v>145.53946979565103</v>
      </c>
      <c r="H40" s="7">
        <v>113.36481655509451</v>
      </c>
      <c r="I40" s="7">
        <v>99.115690028486114</v>
      </c>
      <c r="J40" s="7">
        <v>95.476375513299246</v>
      </c>
      <c r="K40" s="7">
        <v>84.488214134755125</v>
      </c>
      <c r="L40" s="7">
        <v>74.104982115894543</v>
      </c>
      <c r="M40" s="7">
        <v>72.437516081681167</v>
      </c>
      <c r="N40" s="7">
        <v>70.080251905134716</v>
      </c>
      <c r="O40" s="7">
        <v>63.825979574632626</v>
      </c>
      <c r="P40" s="7">
        <v>63.760886826921528</v>
      </c>
      <c r="Q40" s="7">
        <v>63.000312585810207</v>
      </c>
      <c r="R40" s="7">
        <v>66.018311808785782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7">
        <v>1875.8458552027769</v>
      </c>
      <c r="D41" s="7">
        <v>988.08893725961968</v>
      </c>
      <c r="E41" s="7">
        <v>291.54920787415978</v>
      </c>
      <c r="F41" s="7">
        <v>123.73022300611414</v>
      </c>
      <c r="G41" s="7">
        <v>93.870647307522376</v>
      </c>
      <c r="H41" s="7">
        <v>72.202410466408821</v>
      </c>
      <c r="I41" s="7">
        <v>64.137614160451818</v>
      </c>
      <c r="J41" s="7">
        <v>62.760937114144859</v>
      </c>
      <c r="K41" s="7">
        <v>56.171898612167617</v>
      </c>
      <c r="L41" s="7">
        <v>49.351599840789319</v>
      </c>
      <c r="M41" s="7">
        <v>49.273910647736557</v>
      </c>
      <c r="N41" s="7">
        <v>49.398152195462757</v>
      </c>
      <c r="O41" s="7">
        <v>45.156745662860601</v>
      </c>
      <c r="P41" s="7">
        <v>41.85544403360646</v>
      </c>
      <c r="Q41" s="7">
        <v>44.366998361859977</v>
      </c>
      <c r="R41" s="7">
        <v>45.549892179847518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FC7D-5B6B-4549-9262-5C0C836D0F49}">
  <dimension ref="A1:R41"/>
  <sheetViews>
    <sheetView tabSelected="1" zoomScale="80" zoomScaleNormal="8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91</v>
      </c>
      <c r="B2" s="5" t="str">
        <f>VLOOKUP(A2,ShownNames!$A$2:$B$54,2,FALSE)</f>
        <v>DataTanimotoCoefficient</v>
      </c>
      <c r="C2" s="7">
        <v>2333.1551479522545</v>
      </c>
      <c r="D2" s="7">
        <v>1542.0380099251606</v>
      </c>
      <c r="E2" s="7">
        <v>780.5681769417231</v>
      </c>
      <c r="F2" s="7">
        <v>1227.4928949741632</v>
      </c>
      <c r="G2" s="7">
        <v>1551.6438289001399</v>
      </c>
      <c r="H2" s="7">
        <v>1743.5525354477529</v>
      </c>
      <c r="I2" s="7">
        <v>1877.7954837478487</v>
      </c>
      <c r="J2" s="7">
        <v>1900.920646778563</v>
      </c>
      <c r="K2" s="7">
        <v>1925.9638927978747</v>
      </c>
      <c r="L2" s="7">
        <v>1918.1834884435825</v>
      </c>
      <c r="M2" s="7">
        <v>1875.0623105079683</v>
      </c>
      <c r="N2" s="7">
        <v>1826.5892318758677</v>
      </c>
      <c r="O2" s="7">
        <v>1796.7750055775141</v>
      </c>
      <c r="P2" s="7">
        <v>1748.9075096957865</v>
      </c>
      <c r="Q2" s="7">
        <v>1711.3139677103547</v>
      </c>
      <c r="R2" s="7">
        <v>1715.2401960843376</v>
      </c>
    </row>
    <row r="3" spans="1:18" x14ac:dyDescent="0.25">
      <c r="A3" t="s">
        <v>54</v>
      </c>
      <c r="B3" s="5" t="str">
        <f>VLOOKUP(A3,ShownNames!$A$2:$B$54,2,FALSE)</f>
        <v>DataCosineSimilarity</v>
      </c>
      <c r="C3" s="7">
        <v>2333.1551479522545</v>
      </c>
      <c r="D3" s="7">
        <v>1542.0342012704841</v>
      </c>
      <c r="E3" s="7">
        <v>780.55611568592553</v>
      </c>
      <c r="F3" s="7">
        <v>1229.1126293380403</v>
      </c>
      <c r="G3" s="7">
        <v>1553.2121603157998</v>
      </c>
      <c r="H3" s="7">
        <v>1743.9562116887851</v>
      </c>
      <c r="I3" s="7">
        <v>1877.8207548343726</v>
      </c>
      <c r="J3" s="7">
        <v>1900.7626116419119</v>
      </c>
      <c r="K3" s="7">
        <v>1925.8056516803485</v>
      </c>
      <c r="L3" s="7">
        <v>1918.0457554160712</v>
      </c>
      <c r="M3" s="7">
        <v>1874.83181163271</v>
      </c>
      <c r="N3" s="7">
        <v>1826.9704692623693</v>
      </c>
      <c r="O3" s="7">
        <v>1796.6875574791648</v>
      </c>
      <c r="P3" s="7">
        <v>1749.245894814534</v>
      </c>
      <c r="Q3" s="7">
        <v>1711.6082861254172</v>
      </c>
      <c r="R3" s="7">
        <v>1715.2056487440486</v>
      </c>
    </row>
    <row r="4" spans="1:18" x14ac:dyDescent="0.25">
      <c r="A4" t="s">
        <v>58</v>
      </c>
      <c r="B4" s="5" t="str">
        <f>VLOOKUP(A4,ShownNames!$A$2:$B$54,2,FALSE)</f>
        <v>DataEuclideanDistance</v>
      </c>
      <c r="C4" s="7">
        <v>2944.2760828199998</v>
      </c>
      <c r="D4" s="7">
        <v>2110.2709196707156</v>
      </c>
      <c r="E4" s="7">
        <v>1064.7106095790571</v>
      </c>
      <c r="F4" s="7">
        <v>1205.4015810185733</v>
      </c>
      <c r="G4" s="7">
        <v>965.52449925613018</v>
      </c>
      <c r="H4" s="7">
        <v>1083.5119913117055</v>
      </c>
      <c r="I4" s="7">
        <v>1018.5578200694433</v>
      </c>
      <c r="J4" s="7">
        <v>1078.3592272926157</v>
      </c>
      <c r="K4" s="7">
        <v>1049.6432628234074</v>
      </c>
      <c r="L4" s="7">
        <v>1116.8363740751261</v>
      </c>
      <c r="M4" s="7">
        <v>1000.373928248152</v>
      </c>
      <c r="N4" s="7">
        <v>1138.718442629154</v>
      </c>
      <c r="O4" s="7">
        <v>1089.5547499501656</v>
      </c>
      <c r="P4" s="7">
        <v>1238.4569025154863</v>
      </c>
      <c r="Q4" s="7">
        <v>1281.7990591752168</v>
      </c>
      <c r="R4" s="7">
        <v>1284.8718858178088</v>
      </c>
    </row>
    <row r="5" spans="1:18" x14ac:dyDescent="0.25">
      <c r="A5" t="s">
        <v>64</v>
      </c>
      <c r="B5" s="5" t="str">
        <f>VLOOKUP(A5,ShownNames!$A$2:$B$54,2,FALSE)</f>
        <v>DataJaccard</v>
      </c>
      <c r="C5" s="7">
        <v>2332.8661947434789</v>
      </c>
      <c r="D5" s="7">
        <v>1541.5897441327913</v>
      </c>
      <c r="E5" s="7">
        <v>780.20495277987789</v>
      </c>
      <c r="F5" s="7">
        <v>1226.437177049253</v>
      </c>
      <c r="G5" s="7">
        <v>1495.3805222502638</v>
      </c>
      <c r="H5" s="7">
        <v>1622.0669307814808</v>
      </c>
      <c r="I5" s="7">
        <v>1674.4519178207302</v>
      </c>
      <c r="J5" s="7">
        <v>1659.3434929631999</v>
      </c>
      <c r="K5" s="7">
        <v>1625.526880788085</v>
      </c>
      <c r="L5" s="7">
        <v>1476.7578789867114</v>
      </c>
      <c r="M5" s="7">
        <v>1365.2178672074099</v>
      </c>
      <c r="N5" s="7">
        <v>1323.4228723692033</v>
      </c>
      <c r="O5" s="7">
        <v>1293.460440086493</v>
      </c>
      <c r="P5" s="7">
        <v>1258.8049606165803</v>
      </c>
      <c r="Q5" s="7">
        <v>1234.4795578466083</v>
      </c>
      <c r="R5" s="7">
        <v>1220.7987553175967</v>
      </c>
    </row>
    <row r="6" spans="1:18" x14ac:dyDescent="0.25">
      <c r="A6" t="s">
        <v>68</v>
      </c>
      <c r="B6" s="5" t="str">
        <f>VLOOKUP(A6,ShownNames!$A$2:$B$54,2,FALSE)</f>
        <v>DataSimonWhite</v>
      </c>
      <c r="C6" s="7">
        <v>2332.8661947434789</v>
      </c>
      <c r="D6" s="7">
        <v>1541.5896928828574</v>
      </c>
      <c r="E6" s="7">
        <v>780.20744601358706</v>
      </c>
      <c r="F6" s="7">
        <v>1226.768795386922</v>
      </c>
      <c r="G6" s="7">
        <v>1495.9722432927822</v>
      </c>
      <c r="H6" s="7">
        <v>1622.0948716397411</v>
      </c>
      <c r="I6" s="7">
        <v>1674.5517343520671</v>
      </c>
      <c r="J6" s="7">
        <v>1659.1393173269109</v>
      </c>
      <c r="K6" s="7">
        <v>1625.4409463322859</v>
      </c>
      <c r="L6" s="7">
        <v>1476.8649267116771</v>
      </c>
      <c r="M6" s="7">
        <v>1365.1473481784892</v>
      </c>
      <c r="N6" s="7">
        <v>1323.4671955937504</v>
      </c>
      <c r="O6" s="7">
        <v>1293.4313393238619</v>
      </c>
      <c r="P6" s="7">
        <v>1258.8970231757094</v>
      </c>
      <c r="Q6" s="7">
        <v>1234.4552710562875</v>
      </c>
      <c r="R6" s="7">
        <v>1220.7712707758733</v>
      </c>
    </row>
    <row r="7" spans="1:18" x14ac:dyDescent="0.25">
      <c r="A7" t="s">
        <v>60</v>
      </c>
      <c r="B7" s="5" t="str">
        <f>VLOOKUP(A7,ShownNames!$A$2:$B$54,2,FALSE)</f>
        <v>DataGeneralizedJaccard</v>
      </c>
      <c r="C7" s="7">
        <v>2332.8661947434789</v>
      </c>
      <c r="D7" s="7">
        <v>1541.5866963694195</v>
      </c>
      <c r="E7" s="7">
        <v>780.20516487542432</v>
      </c>
      <c r="F7" s="7">
        <v>1226.2263187207404</v>
      </c>
      <c r="G7" s="7">
        <v>1495.9376752171277</v>
      </c>
      <c r="H7" s="7">
        <v>1622.0460798940564</v>
      </c>
      <c r="I7" s="7">
        <v>1674.6123781727815</v>
      </c>
      <c r="J7" s="7">
        <v>1659.298620629143</v>
      </c>
      <c r="K7" s="7">
        <v>1625.5102719481006</v>
      </c>
      <c r="L7" s="7">
        <v>1476.8340792985309</v>
      </c>
      <c r="M7" s="7">
        <v>1365.0784265926059</v>
      </c>
      <c r="N7" s="7">
        <v>1323.32552088596</v>
      </c>
      <c r="O7" s="7">
        <v>1293.4519589866636</v>
      </c>
      <c r="P7" s="7">
        <v>1258.901592601999</v>
      </c>
      <c r="Q7" s="7">
        <v>1234.6150442314022</v>
      </c>
      <c r="R7" s="7">
        <v>1220.7126070909669</v>
      </c>
    </row>
    <row r="8" spans="1:18" x14ac:dyDescent="0.25">
      <c r="A8" t="s">
        <v>52</v>
      </c>
      <c r="B8" s="5" t="str">
        <f>VLOOKUP(A8,ShownNames!$A$2:$B$54,2,FALSE)</f>
        <v>DataBlockDistance</v>
      </c>
      <c r="C8" s="7">
        <v>2332.8661947434789</v>
      </c>
      <c r="D8" s="7">
        <v>1541.5872004389446</v>
      </c>
      <c r="E8" s="7">
        <v>780.20440002720932</v>
      </c>
      <c r="F8" s="7">
        <v>1227.7932440096804</v>
      </c>
      <c r="G8" s="7">
        <v>1497.3739481481996</v>
      </c>
      <c r="H8" s="7">
        <v>1622.2296850073831</v>
      </c>
      <c r="I8" s="7">
        <v>1674.665793757548</v>
      </c>
      <c r="J8" s="7">
        <v>1659.4357554173589</v>
      </c>
      <c r="K8" s="7">
        <v>1625.4207458772703</v>
      </c>
      <c r="L8" s="7">
        <v>1476.792778624472</v>
      </c>
      <c r="M8" s="7">
        <v>1365.1083474388763</v>
      </c>
      <c r="N8" s="7">
        <v>1323.4350807081116</v>
      </c>
      <c r="O8" s="7">
        <v>1293.4410722163091</v>
      </c>
      <c r="P8" s="7">
        <v>1258.7959732342749</v>
      </c>
      <c r="Q8" s="7">
        <v>1234.4583216214023</v>
      </c>
      <c r="R8" s="7">
        <v>1220.6883453426635</v>
      </c>
    </row>
    <row r="9" spans="1:18" x14ac:dyDescent="0.25">
      <c r="A9" t="s">
        <v>56</v>
      </c>
      <c r="B9" s="5" t="str">
        <f>VLOOKUP(A9,ShownNames!$A$2:$B$54,2,FALSE)</f>
        <v>DataDice</v>
      </c>
      <c r="C9" s="7">
        <v>2332.8661947434789</v>
      </c>
      <c r="D9" s="7">
        <v>1541.590244652353</v>
      </c>
      <c r="E9" s="7">
        <v>780.2028196221188</v>
      </c>
      <c r="F9" s="7">
        <v>1225.6106430749728</v>
      </c>
      <c r="G9" s="7">
        <v>1496.7669220568964</v>
      </c>
      <c r="H9" s="7">
        <v>1622.181118460828</v>
      </c>
      <c r="I9" s="7">
        <v>1674.2533214211435</v>
      </c>
      <c r="J9" s="7">
        <v>1659.170283615457</v>
      </c>
      <c r="K9" s="7">
        <v>1625.2621272476508</v>
      </c>
      <c r="L9" s="7">
        <v>1476.8256032733445</v>
      </c>
      <c r="M9" s="7">
        <v>1365.0508828624404</v>
      </c>
      <c r="N9" s="7">
        <v>1323.2367571355724</v>
      </c>
      <c r="O9" s="7">
        <v>1293.3917311078658</v>
      </c>
      <c r="P9" s="7">
        <v>1258.7978496161443</v>
      </c>
      <c r="Q9" s="7">
        <v>1234.6478590586014</v>
      </c>
      <c r="R9" s="7">
        <v>1220.6866515548295</v>
      </c>
    </row>
    <row r="10" spans="1:18" x14ac:dyDescent="0.25">
      <c r="A10" t="s">
        <v>15</v>
      </c>
      <c r="B10" s="5" t="str">
        <f>VLOOKUP(A10,ShownNames!$A$2:$B$54,2,FALSE)</f>
        <v>IntraTraceFrequencyNotNull</v>
      </c>
      <c r="C10" s="7">
        <v>1784.2678441834803</v>
      </c>
      <c r="D10" s="7">
        <v>892.19664275824925</v>
      </c>
      <c r="E10" s="7">
        <v>704.1918992033311</v>
      </c>
      <c r="F10" s="7">
        <v>790.85639161222934</v>
      </c>
      <c r="G10" s="7">
        <v>824.70939382757228</v>
      </c>
      <c r="H10" s="7">
        <v>870.72202823554414</v>
      </c>
      <c r="I10" s="7">
        <v>932.19460829733328</v>
      </c>
      <c r="J10" s="7">
        <v>951.18325131986626</v>
      </c>
      <c r="K10" s="7">
        <v>1006.3613988246022</v>
      </c>
      <c r="L10" s="7">
        <v>1042.8907846511308</v>
      </c>
      <c r="M10" s="7">
        <v>1117.3939961693331</v>
      </c>
      <c r="N10" s="7">
        <v>1146.3185275848246</v>
      </c>
      <c r="O10" s="7">
        <v>1175.1827638193377</v>
      </c>
      <c r="P10" s="7">
        <v>1188.1180949366096</v>
      </c>
      <c r="Q10" s="7">
        <v>1217.6527123354629</v>
      </c>
      <c r="R10" s="7">
        <v>1215.4159938338962</v>
      </c>
    </row>
    <row r="11" spans="1:18" x14ac:dyDescent="0.25">
      <c r="A11" t="s">
        <v>77</v>
      </c>
      <c r="B11" s="5" t="str">
        <f>VLOOKUP(A11,ShownNames!$A$2:$B$54,2,FALSE)</f>
        <v>DataStateEuclideanDistance</v>
      </c>
      <c r="C11" s="7">
        <v>2950.2670654867388</v>
      </c>
      <c r="D11" s="7">
        <v>1642.119070355775</v>
      </c>
      <c r="E11" s="7">
        <v>620.83255348537932</v>
      </c>
      <c r="F11" s="7">
        <v>606.07128179844563</v>
      </c>
      <c r="G11" s="7">
        <v>623.65922848460684</v>
      </c>
      <c r="H11" s="7">
        <v>652.72187580005868</v>
      </c>
      <c r="I11" s="7">
        <v>656.26267200313396</v>
      </c>
      <c r="J11" s="7">
        <v>547.22118866820358</v>
      </c>
      <c r="K11" s="7">
        <v>526.98020690834096</v>
      </c>
      <c r="L11" s="7">
        <v>664.52864593992922</v>
      </c>
      <c r="M11" s="7">
        <v>670.69145637930615</v>
      </c>
      <c r="N11" s="7">
        <v>679.95562299388814</v>
      </c>
      <c r="O11" s="7">
        <v>642.62558950704454</v>
      </c>
      <c r="P11" s="7">
        <v>638.89227510127944</v>
      </c>
      <c r="Q11" s="7">
        <v>638.22675944207356</v>
      </c>
      <c r="R11" s="7">
        <v>633.54597519716572</v>
      </c>
    </row>
    <row r="12" spans="1:18" x14ac:dyDescent="0.25">
      <c r="A12" t="s">
        <v>66</v>
      </c>
      <c r="B12" s="5" t="str">
        <f>VLOOKUP(A12,ShownNames!$A$2:$B$54,2,FALSE)</f>
        <v>DataOverlapCoefficient</v>
      </c>
      <c r="C12" s="7">
        <v>2302.4711087405763</v>
      </c>
      <c r="D12" s="7">
        <v>1475.8390565936934</v>
      </c>
      <c r="E12" s="7">
        <v>728.78284872052848</v>
      </c>
      <c r="F12" s="7">
        <v>745.3176625648573</v>
      </c>
      <c r="G12" s="7">
        <v>639.5228044619214</v>
      </c>
      <c r="H12" s="7">
        <v>615.81814134626836</v>
      </c>
      <c r="I12" s="7">
        <v>622.32506979566017</v>
      </c>
      <c r="J12" s="7">
        <v>593.61703491237938</v>
      </c>
      <c r="K12" s="7">
        <v>604.77274787407509</v>
      </c>
      <c r="L12" s="7">
        <v>598.28879570062713</v>
      </c>
      <c r="M12" s="7">
        <v>598.96070787278154</v>
      </c>
      <c r="N12" s="7">
        <v>604.3994036664775</v>
      </c>
      <c r="O12" s="7">
        <v>589.67882998226833</v>
      </c>
      <c r="P12" s="7">
        <v>591.78492387803669</v>
      </c>
      <c r="Q12" s="7">
        <v>598.6267443003311</v>
      </c>
      <c r="R12" s="7">
        <v>585.55684811778633</v>
      </c>
    </row>
    <row r="13" spans="1:18" x14ac:dyDescent="0.25">
      <c r="A13" t="s">
        <v>62</v>
      </c>
      <c r="B13" s="5" t="str">
        <f>VLOOKUP(A13,ShownNames!$A$2:$B$54,2,FALSE)</f>
        <v>DataGeneralizedOverlapCoefficient</v>
      </c>
      <c r="C13" s="7">
        <v>2302.4711087405763</v>
      </c>
      <c r="D13" s="7">
        <v>1475.8390170671942</v>
      </c>
      <c r="E13" s="7">
        <v>728.78313532103039</v>
      </c>
      <c r="F13" s="7">
        <v>745.43178995207256</v>
      </c>
      <c r="G13" s="7">
        <v>639.42350860074816</v>
      </c>
      <c r="H13" s="7">
        <v>615.80586354156776</v>
      </c>
      <c r="I13" s="7">
        <v>622.12380333975102</v>
      </c>
      <c r="J13" s="7">
        <v>593.45885664255081</v>
      </c>
      <c r="K13" s="7">
        <v>604.73233545377104</v>
      </c>
      <c r="L13" s="7">
        <v>598.3655197762007</v>
      </c>
      <c r="M13" s="7">
        <v>598.97236637280321</v>
      </c>
      <c r="N13" s="7">
        <v>604.41809993908498</v>
      </c>
      <c r="O13" s="7">
        <v>589.65440563169875</v>
      </c>
      <c r="P13" s="7">
        <v>591.78354788764466</v>
      </c>
      <c r="Q13" s="7">
        <v>598.55158447007841</v>
      </c>
      <c r="R13" s="7">
        <v>585.55637200979572</v>
      </c>
    </row>
    <row r="14" spans="1:18" x14ac:dyDescent="0.25">
      <c r="A14" t="s">
        <v>89</v>
      </c>
      <c r="B14" s="5" t="str">
        <f>VLOOKUP(A14,ShownNames!$A$2:$B$54,2,FALSE)</f>
        <v>DataStateTanimotoCoefficient</v>
      </c>
      <c r="C14" s="7">
        <v>2221.2889312097868</v>
      </c>
      <c r="D14" s="7">
        <v>1393.4879931413466</v>
      </c>
      <c r="E14" s="7">
        <v>667.9955847705678</v>
      </c>
      <c r="F14" s="7">
        <v>593.10060056357042</v>
      </c>
      <c r="G14" s="7">
        <v>573.16028798866978</v>
      </c>
      <c r="H14" s="7">
        <v>558.49847539360758</v>
      </c>
      <c r="I14" s="7">
        <v>555.45778924277215</v>
      </c>
      <c r="J14" s="7">
        <v>546.70989886640973</v>
      </c>
      <c r="K14" s="7">
        <v>541.96793582732721</v>
      </c>
      <c r="L14" s="7">
        <v>530.31672033092514</v>
      </c>
      <c r="M14" s="7">
        <v>528.03942671417769</v>
      </c>
      <c r="N14" s="7">
        <v>529.09351509972646</v>
      </c>
      <c r="O14" s="7">
        <v>515.42442379998249</v>
      </c>
      <c r="P14" s="7">
        <v>512.38482127025304</v>
      </c>
      <c r="Q14" s="7">
        <v>511.65405221238035</v>
      </c>
      <c r="R14" s="7">
        <v>508.75957425573949</v>
      </c>
    </row>
    <row r="15" spans="1:18" x14ac:dyDescent="0.25">
      <c r="A15" t="s">
        <v>83</v>
      </c>
      <c r="B15" s="5" t="str">
        <f>VLOOKUP(A15,ShownNames!$A$2:$B$54,2,FALSE)</f>
        <v>DataStateJaccard</v>
      </c>
      <c r="C15" s="7">
        <v>2221.8814650593149</v>
      </c>
      <c r="D15" s="7">
        <v>1378.3170733480094</v>
      </c>
      <c r="E15" s="7">
        <v>664.24589793269388</v>
      </c>
      <c r="F15" s="7">
        <v>571.27484219065866</v>
      </c>
      <c r="G15" s="7">
        <v>556.10786830309394</v>
      </c>
      <c r="H15" s="7">
        <v>545.04428132949045</v>
      </c>
      <c r="I15" s="7">
        <v>543.00566837818133</v>
      </c>
      <c r="J15" s="7">
        <v>532.36391965253665</v>
      </c>
      <c r="K15" s="7">
        <v>529.44314341054212</v>
      </c>
      <c r="L15" s="7">
        <v>516.51520775150323</v>
      </c>
      <c r="M15" s="7">
        <v>517.21043741753999</v>
      </c>
      <c r="N15" s="7">
        <v>518.17652067631002</v>
      </c>
      <c r="O15" s="7">
        <v>506.35298658889218</v>
      </c>
      <c r="P15" s="7">
        <v>501.87032538121838</v>
      </c>
      <c r="Q15" s="7">
        <v>504.01875926970905</v>
      </c>
      <c r="R15" s="7">
        <v>497.29309225088195</v>
      </c>
    </row>
    <row r="16" spans="1:18" x14ac:dyDescent="0.25">
      <c r="A16" t="s">
        <v>70</v>
      </c>
      <c r="B16" s="5" t="str">
        <f>VLOOKUP(A16,ShownNames!$A$2:$B$54,2,FALSE)</f>
        <v>DataStateBlockDistance</v>
      </c>
      <c r="C16" s="7">
        <v>2221.8814650593149</v>
      </c>
      <c r="D16" s="7">
        <v>1378.3251880936632</v>
      </c>
      <c r="E16" s="7">
        <v>664.37150362838202</v>
      </c>
      <c r="F16" s="7">
        <v>571.37047906510838</v>
      </c>
      <c r="G16" s="7">
        <v>556.15263366331726</v>
      </c>
      <c r="H16" s="7">
        <v>545.04578783049271</v>
      </c>
      <c r="I16" s="7">
        <v>543.00807992564864</v>
      </c>
      <c r="J16" s="7">
        <v>532.47468165260364</v>
      </c>
      <c r="K16" s="7">
        <v>529.46458990275323</v>
      </c>
      <c r="L16" s="7">
        <v>516.53026176073649</v>
      </c>
      <c r="M16" s="7">
        <v>517.21801383933462</v>
      </c>
      <c r="N16" s="7">
        <v>518.18368402825763</v>
      </c>
      <c r="O16" s="7">
        <v>506.36287907524695</v>
      </c>
      <c r="P16" s="7">
        <v>501.87587498363922</v>
      </c>
      <c r="Q16" s="7">
        <v>504.02266298906198</v>
      </c>
      <c r="R16" s="7">
        <v>497.29224506963868</v>
      </c>
    </row>
    <row r="17" spans="1:18" x14ac:dyDescent="0.25">
      <c r="A17" t="s">
        <v>75</v>
      </c>
      <c r="B17" s="5" t="str">
        <f>VLOOKUP(A17,ShownNames!$A$2:$B$54,2,FALSE)</f>
        <v>DataStateDice</v>
      </c>
      <c r="C17" s="7">
        <v>2221.8814650593149</v>
      </c>
      <c r="D17" s="7">
        <v>1378.3252152725775</v>
      </c>
      <c r="E17" s="7">
        <v>664.37165719765528</v>
      </c>
      <c r="F17" s="7">
        <v>571.37749098939457</v>
      </c>
      <c r="G17" s="7">
        <v>556.15436260734703</v>
      </c>
      <c r="H17" s="7">
        <v>545.14189374400974</v>
      </c>
      <c r="I17" s="7">
        <v>543.06170331244959</v>
      </c>
      <c r="J17" s="7">
        <v>532.44270200686969</v>
      </c>
      <c r="K17" s="7">
        <v>529.49190496065455</v>
      </c>
      <c r="L17" s="7">
        <v>516.52926440126168</v>
      </c>
      <c r="M17" s="7">
        <v>517.22079355678864</v>
      </c>
      <c r="N17" s="7">
        <v>518.18306799169966</v>
      </c>
      <c r="O17" s="7">
        <v>506.36306643586192</v>
      </c>
      <c r="P17" s="7">
        <v>501.87479740058689</v>
      </c>
      <c r="Q17" s="7">
        <v>504.02254858767151</v>
      </c>
      <c r="R17" s="7">
        <v>497.29224506963868</v>
      </c>
    </row>
    <row r="18" spans="1:18" x14ac:dyDescent="0.25">
      <c r="A18" t="s">
        <v>85</v>
      </c>
      <c r="B18" s="5" t="str">
        <f>VLOOKUP(A18,ShownNames!$A$2:$B$54,2,FALSE)</f>
        <v>DataStateOverlapCoefficient</v>
      </c>
      <c r="C18" s="7">
        <v>2338.3234308114561</v>
      </c>
      <c r="D18" s="7">
        <v>1382.6303896603872</v>
      </c>
      <c r="E18" s="7">
        <v>624.17639472120754</v>
      </c>
      <c r="F18" s="7">
        <v>504.99314189124954</v>
      </c>
      <c r="G18" s="7">
        <v>499.73646674027924</v>
      </c>
      <c r="H18" s="7">
        <v>496.80711978844738</v>
      </c>
      <c r="I18" s="7">
        <v>488.37446440927545</v>
      </c>
      <c r="J18" s="7">
        <v>481.62538413597321</v>
      </c>
      <c r="K18" s="7">
        <v>476.70425303956506</v>
      </c>
      <c r="L18" s="7">
        <v>472.22140733204526</v>
      </c>
      <c r="M18" s="7">
        <v>473.18824091086248</v>
      </c>
      <c r="N18" s="7">
        <v>473.42597878955627</v>
      </c>
      <c r="O18" s="7">
        <v>463.52253620486795</v>
      </c>
      <c r="P18" s="7">
        <v>457.44365696889463</v>
      </c>
      <c r="Q18" s="7">
        <v>466.55232379899809</v>
      </c>
      <c r="R18" s="7">
        <v>459.54214942383976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7">
        <v>2209.8224056384738</v>
      </c>
      <c r="D19" s="7">
        <v>1360.8622586113092</v>
      </c>
      <c r="E19" s="7">
        <v>648.61075258792198</v>
      </c>
      <c r="F19" s="7">
        <v>519.85719112976585</v>
      </c>
      <c r="G19" s="7">
        <v>511.58290649143493</v>
      </c>
      <c r="H19" s="7">
        <v>508.9926479295608</v>
      </c>
      <c r="I19" s="7">
        <v>498.36746162754025</v>
      </c>
      <c r="J19" s="7">
        <v>491.85726648054333</v>
      </c>
      <c r="K19" s="7">
        <v>488.11488801951248</v>
      </c>
      <c r="L19" s="7">
        <v>477.43911172475129</v>
      </c>
      <c r="M19" s="7">
        <v>479.70515653312424</v>
      </c>
      <c r="N19" s="7">
        <v>479.73372109115491</v>
      </c>
      <c r="O19" s="7">
        <v>468.90931024371719</v>
      </c>
      <c r="P19" s="7">
        <v>463.08443178562612</v>
      </c>
      <c r="Q19" s="7">
        <v>470.49814153077256</v>
      </c>
      <c r="R19" s="7">
        <v>459.43487062847794</v>
      </c>
    </row>
    <row r="20" spans="1:18" x14ac:dyDescent="0.25">
      <c r="A20" t="s">
        <v>20</v>
      </c>
      <c r="B20" s="5" t="str">
        <f>VLOOKUP(A20,ShownNames!$A$2:$B$54,2,FALSE)</f>
        <v>ActivityUniqueTransition</v>
      </c>
      <c r="C20" s="7">
        <v>2173.7191777876951</v>
      </c>
      <c r="D20" s="7">
        <v>1309.969879006931</v>
      </c>
      <c r="E20" s="7">
        <v>412.85500578726021</v>
      </c>
      <c r="F20" s="7">
        <v>303.0713727540562</v>
      </c>
      <c r="G20" s="7">
        <v>263.90315991094644</v>
      </c>
      <c r="H20" s="7">
        <v>230.87804484066228</v>
      </c>
      <c r="I20" s="7">
        <v>219.19408582393604</v>
      </c>
      <c r="J20" s="7">
        <v>209.77151781670642</v>
      </c>
      <c r="K20" s="7">
        <v>199.33766620420752</v>
      </c>
      <c r="L20" s="7">
        <v>182.694308774858</v>
      </c>
      <c r="M20" s="7">
        <v>175.60635202987723</v>
      </c>
      <c r="N20" s="7">
        <v>170.9493022894865</v>
      </c>
      <c r="O20" s="7">
        <v>157.98068714265227</v>
      </c>
      <c r="P20" s="7">
        <v>152.64143638325146</v>
      </c>
      <c r="Q20" s="7">
        <v>149.14519499819573</v>
      </c>
      <c r="R20" s="7">
        <v>155.53362104859684</v>
      </c>
    </row>
    <row r="21" spans="1:18" x14ac:dyDescent="0.25">
      <c r="A21" t="s">
        <v>21</v>
      </c>
      <c r="B21" s="5" t="str">
        <f>VLOOKUP(A21,ShownNames!$A$2:$B$54,2,FALSE)</f>
        <v>ActivityTransition</v>
      </c>
      <c r="C21" s="7">
        <v>2173.177047110737</v>
      </c>
      <c r="D21" s="7">
        <v>1313.5469059629092</v>
      </c>
      <c r="E21" s="7">
        <v>424.89849638716169</v>
      </c>
      <c r="F21" s="7">
        <v>303.03769282292905</v>
      </c>
      <c r="G21" s="7">
        <v>265.24338351924814</v>
      </c>
      <c r="H21" s="7">
        <v>231.42140039632437</v>
      </c>
      <c r="I21" s="7">
        <v>221.07861853290896</v>
      </c>
      <c r="J21" s="7">
        <v>212.1250308257608</v>
      </c>
      <c r="K21" s="7">
        <v>200.74749406357199</v>
      </c>
      <c r="L21" s="7">
        <v>185.06291346594031</v>
      </c>
      <c r="M21" s="7">
        <v>175.37481226566072</v>
      </c>
      <c r="N21" s="7">
        <v>175.65307275163491</v>
      </c>
      <c r="O21" s="7">
        <v>159.32536794153913</v>
      </c>
      <c r="P21" s="7">
        <v>154.23511888294647</v>
      </c>
      <c r="Q21" s="7">
        <v>151.23144848531888</v>
      </c>
      <c r="R21" s="7">
        <v>154.86120110632498</v>
      </c>
    </row>
    <row r="22" spans="1:18" x14ac:dyDescent="0.25">
      <c r="A22" t="s">
        <v>49</v>
      </c>
      <c r="B22" s="5" t="str">
        <f>VLOOKUP(A22,ShownNames!$A$2:$B$54,2,FALSE)</f>
        <v>ActivityWithBeforesAndData</v>
      </c>
      <c r="C22" s="7">
        <v>2183.8242540714396</v>
      </c>
      <c r="D22" s="7">
        <v>1124.0765990287587</v>
      </c>
      <c r="E22" s="7">
        <v>315.02867230469519</v>
      </c>
      <c r="F22" s="7">
        <v>215.00542670827545</v>
      </c>
      <c r="G22" s="7">
        <v>193.19598076868488</v>
      </c>
      <c r="H22" s="7">
        <v>178.96762368818435</v>
      </c>
      <c r="I22" s="7">
        <v>170.96283538989738</v>
      </c>
      <c r="J22" s="7">
        <v>162.54005521794383</v>
      </c>
      <c r="K22" s="7">
        <v>161.11616473411237</v>
      </c>
      <c r="L22" s="7">
        <v>150.45063258361989</v>
      </c>
      <c r="M22" s="7">
        <v>146.29318714827579</v>
      </c>
      <c r="N22" s="7">
        <v>142.60657667972279</v>
      </c>
      <c r="O22" s="7">
        <v>143.81539903006978</v>
      </c>
      <c r="P22" s="7">
        <v>145.86782507055432</v>
      </c>
      <c r="Q22" s="7">
        <v>134.69084419207343</v>
      </c>
      <c r="R22" s="7">
        <v>136.14293761001244</v>
      </c>
    </row>
    <row r="23" spans="1:18" x14ac:dyDescent="0.25">
      <c r="A23" t="s">
        <v>31</v>
      </c>
      <c r="B23" s="5" t="str">
        <f>VLOOKUP(A23,ShownNames!$A$2:$B$54,2,FALSE)</f>
        <v>ActivityEuclideanDistance</v>
      </c>
      <c r="C23" s="7">
        <v>2216.4058120264535</v>
      </c>
      <c r="D23" s="7">
        <v>1226.2596612179282</v>
      </c>
      <c r="E23" s="7">
        <v>372.86015321469375</v>
      </c>
      <c r="F23" s="7">
        <v>255.32333062050424</v>
      </c>
      <c r="G23" s="7">
        <v>220.66318039334001</v>
      </c>
      <c r="H23" s="7">
        <v>200.74730650584519</v>
      </c>
      <c r="I23" s="7">
        <v>181.51652504138545</v>
      </c>
      <c r="J23" s="7">
        <v>182.52731465277628</v>
      </c>
      <c r="K23" s="7">
        <v>170.31083761792587</v>
      </c>
      <c r="L23" s="7">
        <v>157.12522779534962</v>
      </c>
      <c r="M23" s="7">
        <v>140.88179339925659</v>
      </c>
      <c r="N23" s="7">
        <v>140.44125967676413</v>
      </c>
      <c r="O23" s="7">
        <v>136.78785838126981</v>
      </c>
      <c r="P23" s="7">
        <v>135.45454535268559</v>
      </c>
      <c r="Q23" s="7">
        <v>133.48956874854829</v>
      </c>
      <c r="R23" s="7">
        <v>132.24555783633872</v>
      </c>
    </row>
    <row r="24" spans="1:18" x14ac:dyDescent="0.25">
      <c r="A24" t="s">
        <v>27</v>
      </c>
      <c r="B24" s="5" t="str">
        <f>VLOOKUP(A24,ShownNames!$A$2:$B$54,2,FALSE)</f>
        <v>ActivityCosine</v>
      </c>
      <c r="C24" s="7">
        <v>2248.4777394653697</v>
      </c>
      <c r="D24" s="7">
        <v>1308.6780245107614</v>
      </c>
      <c r="E24" s="7">
        <v>416.5497980571522</v>
      </c>
      <c r="F24" s="7">
        <v>276.52735367005954</v>
      </c>
      <c r="G24" s="7">
        <v>233.12075015861106</v>
      </c>
      <c r="H24" s="7">
        <v>204.29428149867306</v>
      </c>
      <c r="I24" s="7">
        <v>183.58559228917352</v>
      </c>
      <c r="J24" s="7">
        <v>186.87551540356267</v>
      </c>
      <c r="K24" s="7">
        <v>173.80558546625625</v>
      </c>
      <c r="L24" s="7">
        <v>159.92049997706272</v>
      </c>
      <c r="M24" s="7">
        <v>140.52676210519707</v>
      </c>
      <c r="N24" s="7">
        <v>141.97852840588274</v>
      </c>
      <c r="O24" s="7">
        <v>137.40244190385027</v>
      </c>
      <c r="P24" s="7">
        <v>136.72254224457248</v>
      </c>
      <c r="Q24" s="7">
        <v>134.09639183195958</v>
      </c>
      <c r="R24" s="7">
        <v>131.65238178895726</v>
      </c>
    </row>
    <row r="25" spans="1:18" x14ac:dyDescent="0.25">
      <c r="A25" t="s">
        <v>25</v>
      </c>
      <c r="B25" s="5" t="str">
        <f>VLOOKUP(A25,ShownNames!$A$2:$B$54,2,FALSE)</f>
        <v>ActivityBlockDistance</v>
      </c>
      <c r="C25" s="7">
        <v>2237.614873357651</v>
      </c>
      <c r="D25" s="7">
        <v>1244.5560633253042</v>
      </c>
      <c r="E25" s="7">
        <v>397.94744281185763</v>
      </c>
      <c r="F25" s="7">
        <v>254.08766837544516</v>
      </c>
      <c r="G25" s="7">
        <v>210.02385828149795</v>
      </c>
      <c r="H25" s="7">
        <v>188.29725052981763</v>
      </c>
      <c r="I25" s="7">
        <v>175.20526841814518</v>
      </c>
      <c r="J25" s="7">
        <v>174.16296009719767</v>
      </c>
      <c r="K25" s="7">
        <v>164.56635823471484</v>
      </c>
      <c r="L25" s="7">
        <v>152.321196504792</v>
      </c>
      <c r="M25" s="7">
        <v>135.01940555058775</v>
      </c>
      <c r="N25" s="7">
        <v>136.13408041514771</v>
      </c>
      <c r="O25" s="7">
        <v>132.63502665225934</v>
      </c>
      <c r="P25" s="7">
        <v>133.14922296866811</v>
      </c>
      <c r="Q25" s="7">
        <v>131.14497513162829</v>
      </c>
      <c r="R25" s="7">
        <v>130.0697063619792</v>
      </c>
    </row>
    <row r="26" spans="1:18" x14ac:dyDescent="0.25">
      <c r="A26" t="s">
        <v>33</v>
      </c>
      <c r="B26" s="5" t="str">
        <f>VLOOKUP(A26,ShownNames!$A$2:$B$54,2,FALSE)</f>
        <v>ActivityGeneralizedJaccard</v>
      </c>
      <c r="C26" s="7">
        <v>2237.614873357651</v>
      </c>
      <c r="D26" s="7">
        <v>1229.9569857298948</v>
      </c>
      <c r="E26" s="7">
        <v>368.25924455475104</v>
      </c>
      <c r="F26" s="7">
        <v>243.97950670448031</v>
      </c>
      <c r="G26" s="7">
        <v>209.9105913389804</v>
      </c>
      <c r="H26" s="7">
        <v>188.37168814262532</v>
      </c>
      <c r="I26" s="7">
        <v>175.34842090445159</v>
      </c>
      <c r="J26" s="7">
        <v>174.16587456050055</v>
      </c>
      <c r="K26" s="7">
        <v>164.53460843585918</v>
      </c>
      <c r="L26" s="7">
        <v>152.31790943593174</v>
      </c>
      <c r="M26" s="7">
        <v>134.94275328240087</v>
      </c>
      <c r="N26" s="7">
        <v>136.09195709522356</v>
      </c>
      <c r="O26" s="7">
        <v>132.63302901067675</v>
      </c>
      <c r="P26" s="7">
        <v>133.14820690481628</v>
      </c>
      <c r="Q26" s="7">
        <v>131.14222650919024</v>
      </c>
      <c r="R26" s="7">
        <v>130.05471847797011</v>
      </c>
    </row>
    <row r="27" spans="1:18" x14ac:dyDescent="0.25">
      <c r="A27" t="s">
        <v>42</v>
      </c>
      <c r="B27" s="5" t="str">
        <f>VLOOKUP(A27,ShownNames!$A$2:$B$54,2,FALSE)</f>
        <v>ActivitySimonWhite</v>
      </c>
      <c r="C27" s="7">
        <v>2237.614873357651</v>
      </c>
      <c r="D27" s="7">
        <v>1229.9768437315104</v>
      </c>
      <c r="E27" s="7">
        <v>368.78505132370071</v>
      </c>
      <c r="F27" s="7">
        <v>244.13651187142415</v>
      </c>
      <c r="G27" s="7">
        <v>209.98133156592263</v>
      </c>
      <c r="H27" s="7">
        <v>188.33631586723277</v>
      </c>
      <c r="I27" s="7">
        <v>175.29788902852746</v>
      </c>
      <c r="J27" s="7">
        <v>174.17869074162496</v>
      </c>
      <c r="K27" s="7">
        <v>164.56651184869699</v>
      </c>
      <c r="L27" s="7">
        <v>152.32160144178988</v>
      </c>
      <c r="M27" s="7">
        <v>134.9901134192676</v>
      </c>
      <c r="N27" s="7">
        <v>136.13364324144879</v>
      </c>
      <c r="O27" s="7">
        <v>132.63509328100835</v>
      </c>
      <c r="P27" s="7">
        <v>133.15243015012069</v>
      </c>
      <c r="Q27" s="7">
        <v>131.14363256499752</v>
      </c>
      <c r="R27" s="7">
        <v>130.030988849018</v>
      </c>
    </row>
    <row r="28" spans="1:18" x14ac:dyDescent="0.25">
      <c r="A28" t="s">
        <v>44</v>
      </c>
      <c r="B28" s="5" t="str">
        <f>VLOOKUP(A28,ShownNames!$A$2:$B$54,2,FALSE)</f>
        <v>ActivityTanimotoCoefficient</v>
      </c>
      <c r="C28" s="7">
        <v>2254.8716170023836</v>
      </c>
      <c r="D28" s="7">
        <v>1243.6617813407365</v>
      </c>
      <c r="E28" s="7">
        <v>376.2291426450293</v>
      </c>
      <c r="F28" s="7">
        <v>256.96192019477638</v>
      </c>
      <c r="G28" s="7">
        <v>218.97909389542673</v>
      </c>
      <c r="H28" s="7">
        <v>197.16756056215485</v>
      </c>
      <c r="I28" s="7">
        <v>184.84122820764529</v>
      </c>
      <c r="J28" s="7">
        <v>186.26899595656425</v>
      </c>
      <c r="K28" s="7">
        <v>174.21895714935235</v>
      </c>
      <c r="L28" s="7">
        <v>150.69577324906862</v>
      </c>
      <c r="M28" s="7">
        <v>140.3889381658152</v>
      </c>
      <c r="N28" s="7">
        <v>136.09331206247137</v>
      </c>
      <c r="O28" s="7">
        <v>133.41091088245443</v>
      </c>
      <c r="P28" s="7">
        <v>133.67958161158703</v>
      </c>
      <c r="Q28" s="7">
        <v>129.6355007667037</v>
      </c>
      <c r="R28" s="7">
        <v>124.21331151232148</v>
      </c>
    </row>
    <row r="29" spans="1:18" x14ac:dyDescent="0.25">
      <c r="A29" t="s">
        <v>38</v>
      </c>
      <c r="B29" s="5" t="str">
        <f>VLOOKUP(A29,ShownNames!$A$2:$B$54,2,FALSE)</f>
        <v>ActivityJaccard</v>
      </c>
      <c r="C29" s="7">
        <v>2122.4464507403654</v>
      </c>
      <c r="D29" s="7">
        <v>1243.0704554952013</v>
      </c>
      <c r="E29" s="7">
        <v>374.09358383191653</v>
      </c>
      <c r="F29" s="7">
        <v>254.46086669836026</v>
      </c>
      <c r="G29" s="7">
        <v>218.27731814602257</v>
      </c>
      <c r="H29" s="7">
        <v>196.91862953210625</v>
      </c>
      <c r="I29" s="7">
        <v>184.96631399811886</v>
      </c>
      <c r="J29" s="7">
        <v>185.97977954751849</v>
      </c>
      <c r="K29" s="7">
        <v>174.10514698088684</v>
      </c>
      <c r="L29" s="7">
        <v>150.69115841340374</v>
      </c>
      <c r="M29" s="7">
        <v>140.17382391061054</v>
      </c>
      <c r="N29" s="7">
        <v>136.04711545492219</v>
      </c>
      <c r="O29" s="7">
        <v>133.32662421597826</v>
      </c>
      <c r="P29" s="7">
        <v>133.71400177538879</v>
      </c>
      <c r="Q29" s="7">
        <v>129.61735275085687</v>
      </c>
      <c r="R29" s="7">
        <v>124.18270968862916</v>
      </c>
    </row>
    <row r="30" spans="1:18" x14ac:dyDescent="0.25">
      <c r="A30" t="s">
        <v>22</v>
      </c>
      <c r="B30" s="5" t="str">
        <f>VLOOKUP(A30,ShownNames!$A$2:$B$54,2,FALSE)</f>
        <v>ActivityWithBefores</v>
      </c>
      <c r="C30" s="7">
        <v>2109.6450190054206</v>
      </c>
      <c r="D30" s="7">
        <v>1079.198894961876</v>
      </c>
      <c r="E30" s="7">
        <v>329.10803592531983</v>
      </c>
      <c r="F30" s="7">
        <v>220.20705161495871</v>
      </c>
      <c r="G30" s="7">
        <v>196.46987341016322</v>
      </c>
      <c r="H30" s="7">
        <v>171.2362656855658</v>
      </c>
      <c r="I30" s="7">
        <v>166.15390251241161</v>
      </c>
      <c r="J30" s="7">
        <v>164.53842644312752</v>
      </c>
      <c r="K30" s="7">
        <v>149.79520422620922</v>
      </c>
      <c r="L30" s="7">
        <v>142.45972806394127</v>
      </c>
      <c r="M30" s="7">
        <v>137.08046081460344</v>
      </c>
      <c r="N30" s="7">
        <v>134.49776961163505</v>
      </c>
      <c r="O30" s="7">
        <v>124.14600874466214</v>
      </c>
      <c r="P30" s="7">
        <v>122.29328710055741</v>
      </c>
      <c r="Q30" s="7">
        <v>122.30081058493494</v>
      </c>
      <c r="R30" s="7">
        <v>121.21277859809237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7">
        <v>2179.0783050466748</v>
      </c>
      <c r="D31" s="7">
        <v>1142.053517920082</v>
      </c>
      <c r="E31" s="7">
        <v>395.23504104515479</v>
      </c>
      <c r="F31" s="7">
        <v>258.48418318336746</v>
      </c>
      <c r="G31" s="7">
        <v>223.38402836389795</v>
      </c>
      <c r="H31" s="7">
        <v>194.41922268019698</v>
      </c>
      <c r="I31" s="7">
        <v>188.19568838501192</v>
      </c>
      <c r="J31" s="7">
        <v>178.82441337313367</v>
      </c>
      <c r="K31" s="7">
        <v>170.2197649647905</v>
      </c>
      <c r="L31" s="7">
        <v>156.16478484600401</v>
      </c>
      <c r="M31" s="7">
        <v>142.91300393823281</v>
      </c>
      <c r="N31" s="7">
        <v>141.45706157868116</v>
      </c>
      <c r="O31" s="7">
        <v>134.46925745535867</v>
      </c>
      <c r="P31" s="7">
        <v>132.8674262891285</v>
      </c>
      <c r="Q31" s="7">
        <v>129.46560984421728</v>
      </c>
      <c r="R31" s="7">
        <v>120.38493420564726</v>
      </c>
    </row>
    <row r="32" spans="1:18" x14ac:dyDescent="0.25">
      <c r="A32" t="s">
        <v>14</v>
      </c>
      <c r="B32" s="5" t="str">
        <f>VLOOKUP(A32,ShownNames!$A$2:$B$54,2,FALSE)</f>
        <v>IntraTraceFrequency</v>
      </c>
      <c r="C32" s="7">
        <v>1494.4625050968848</v>
      </c>
      <c r="D32" s="7">
        <v>532.81979880419078</v>
      </c>
      <c r="E32" s="7">
        <v>184.09566493649913</v>
      </c>
      <c r="F32" s="7">
        <v>136.24617024316382</v>
      </c>
      <c r="G32" s="7">
        <v>124.41305964348116</v>
      </c>
      <c r="H32" s="7">
        <v>118.2523436827064</v>
      </c>
      <c r="I32" s="7">
        <v>115.05911603812197</v>
      </c>
      <c r="J32" s="7">
        <v>119.81414587617314</v>
      </c>
      <c r="K32" s="7">
        <v>115.00876105701184</v>
      </c>
      <c r="L32" s="7">
        <v>115.12020624818953</v>
      </c>
      <c r="M32" s="7">
        <v>118.51265512881277</v>
      </c>
      <c r="N32" s="7">
        <v>117.7412432917135</v>
      </c>
      <c r="O32" s="7">
        <v>109.69062855322295</v>
      </c>
      <c r="P32" s="7">
        <v>108.46988025745169</v>
      </c>
      <c r="Q32" s="7">
        <v>108.79331599144685</v>
      </c>
      <c r="R32" s="7">
        <v>118.38327602965282</v>
      </c>
    </row>
    <row r="33" spans="1:18" x14ac:dyDescent="0.25">
      <c r="A33" t="s">
        <v>19</v>
      </c>
      <c r="B33" s="5" t="str">
        <f>VLOOKUP(A33,ShownNames!$A$2:$B$54,2,FALSE)</f>
        <v>Activity</v>
      </c>
      <c r="C33" s="7">
        <v>2115.5936377164353</v>
      </c>
      <c r="D33" s="7">
        <v>1136.7523531038296</v>
      </c>
      <c r="E33" s="7">
        <v>353.08122614775556</v>
      </c>
      <c r="F33" s="7">
        <v>231.61098105446166</v>
      </c>
      <c r="G33" s="7">
        <v>203.20009227804533</v>
      </c>
      <c r="H33" s="7">
        <v>174.41563733978018</v>
      </c>
      <c r="I33" s="7">
        <v>169.40862181583248</v>
      </c>
      <c r="J33" s="7">
        <v>163.73614128018721</v>
      </c>
      <c r="K33" s="7">
        <v>154.55673571491471</v>
      </c>
      <c r="L33" s="7">
        <v>142.71027695861363</v>
      </c>
      <c r="M33" s="7">
        <v>137.58760568950788</v>
      </c>
      <c r="N33" s="7">
        <v>128.81648797685398</v>
      </c>
      <c r="O33" s="7">
        <v>122.08961049081694</v>
      </c>
      <c r="P33" s="7">
        <v>120.57256022864736</v>
      </c>
      <c r="Q33" s="7">
        <v>116.62526748113085</v>
      </c>
      <c r="R33" s="7">
        <v>118.38270661551547</v>
      </c>
    </row>
    <row r="34" spans="1:18" x14ac:dyDescent="0.25">
      <c r="A34" t="s">
        <v>18</v>
      </c>
      <c r="B34" s="5" t="str">
        <f>VLOOKUP(A34,ShownNames!$A$2:$B$54,2,FALSE)</f>
        <v>UniqueActivity</v>
      </c>
      <c r="C34" s="7">
        <v>2166.8213697162969</v>
      </c>
      <c r="D34" s="7">
        <v>1169.8327681301082</v>
      </c>
      <c r="E34" s="7">
        <v>359.63261465952013</v>
      </c>
      <c r="F34" s="7">
        <v>228.75648064752113</v>
      </c>
      <c r="G34" s="7">
        <v>198.4277155181083</v>
      </c>
      <c r="H34" s="7">
        <v>169.13848727001201</v>
      </c>
      <c r="I34" s="7">
        <v>165.33517319206697</v>
      </c>
      <c r="J34" s="7">
        <v>162.59094501778083</v>
      </c>
      <c r="K34" s="7">
        <v>152.79261058038279</v>
      </c>
      <c r="L34" s="7">
        <v>136.18710951010274</v>
      </c>
      <c r="M34" s="7">
        <v>133.00185040507768</v>
      </c>
      <c r="N34" s="7">
        <v>122.84515116366462</v>
      </c>
      <c r="O34" s="7">
        <v>117.2313353342348</v>
      </c>
      <c r="P34" s="7">
        <v>113.55500152686714</v>
      </c>
      <c r="Q34" s="7">
        <v>110.65247722210711</v>
      </c>
      <c r="R34" s="7">
        <v>111.6940790026366</v>
      </c>
    </row>
    <row r="35" spans="1:18" x14ac:dyDescent="0.25">
      <c r="A35" t="s">
        <v>5</v>
      </c>
      <c r="B35" s="5" t="str">
        <f>VLOOKUP(A35,ShownNames!$A$2:$B$54,2,FALSE)</f>
        <v>AbsoluteFrequency</v>
      </c>
      <c r="C35" s="7">
        <v>1173.5089716609218</v>
      </c>
      <c r="D35" s="7">
        <v>342.18703519894342</v>
      </c>
      <c r="E35" s="7">
        <v>136.89743757201643</v>
      </c>
      <c r="F35" s="7">
        <v>111.74733826948027</v>
      </c>
      <c r="G35" s="7">
        <v>105.08584698394323</v>
      </c>
      <c r="H35" s="7">
        <v>102.3552352316795</v>
      </c>
      <c r="I35" s="7">
        <v>101.7358216626733</v>
      </c>
      <c r="J35" s="7">
        <v>104.37922585882302</v>
      </c>
      <c r="K35" s="7">
        <v>102.50376789312682</v>
      </c>
      <c r="L35" s="7">
        <v>101.41992597387092</v>
      </c>
      <c r="M35" s="7">
        <v>103.54464950030723</v>
      </c>
      <c r="N35" s="7">
        <v>104.2733259264957</v>
      </c>
      <c r="O35" s="7">
        <v>99.884925373965501</v>
      </c>
      <c r="P35" s="7">
        <v>98.801835039466766</v>
      </c>
      <c r="Q35" s="7">
        <v>100.6587866820074</v>
      </c>
      <c r="R35" s="7">
        <v>102.47655636297497</v>
      </c>
    </row>
    <row r="36" spans="1:18" x14ac:dyDescent="0.25">
      <c r="A36" t="s">
        <v>6</v>
      </c>
      <c r="B36" s="5" t="str">
        <f>VLOOKUP(A36,ShownNames!$A$2:$B$54,2,FALSE)</f>
        <v>ActivityInTraceFrequency</v>
      </c>
      <c r="C36" s="7">
        <v>1191.2111223992931</v>
      </c>
      <c r="D36" s="7">
        <v>341.28209003488979</v>
      </c>
      <c r="E36" s="7">
        <v>135.39342091748409</v>
      </c>
      <c r="F36" s="7">
        <v>109.50737757447818</v>
      </c>
      <c r="G36" s="7">
        <v>104.86875779362413</v>
      </c>
      <c r="H36" s="7">
        <v>101.28171446153297</v>
      </c>
      <c r="I36" s="7">
        <v>100.46681117939502</v>
      </c>
      <c r="J36" s="7">
        <v>103.00799740149857</v>
      </c>
      <c r="K36" s="7">
        <v>100.1290830458143</v>
      </c>
      <c r="L36" s="7">
        <v>100.09057808106152</v>
      </c>
      <c r="M36" s="7">
        <v>101.98314083873385</v>
      </c>
      <c r="N36" s="7">
        <v>102.57177627439064</v>
      </c>
      <c r="O36" s="7">
        <v>98.368597660370966</v>
      </c>
      <c r="P36" s="7">
        <v>96.78559501322637</v>
      </c>
      <c r="Q36" s="7">
        <v>98.141239706775039</v>
      </c>
      <c r="R36" s="7">
        <v>101.15935460929329</v>
      </c>
    </row>
    <row r="37" spans="1:18" x14ac:dyDescent="0.25">
      <c r="A37" t="s">
        <v>35</v>
      </c>
      <c r="B37" s="5" t="str">
        <f>VLOOKUP(A37,ShownNames!$A$2:$B$54,2,FALSE)</f>
        <v>ActivityGeneralizedOverlapCoefficient</v>
      </c>
      <c r="C37" s="7">
        <v>2226.909429908465</v>
      </c>
      <c r="D37" s="7">
        <v>1126.2091853261156</v>
      </c>
      <c r="E37" s="7">
        <v>363.74513179257553</v>
      </c>
      <c r="F37" s="7">
        <v>210.43229272790433</v>
      </c>
      <c r="G37" s="7">
        <v>179.06285565510248</v>
      </c>
      <c r="H37" s="7">
        <v>161.76957403443208</v>
      </c>
      <c r="I37" s="7">
        <v>148.36912733616714</v>
      </c>
      <c r="J37" s="7">
        <v>143.42891268322506</v>
      </c>
      <c r="K37" s="7">
        <v>137.46640693402225</v>
      </c>
      <c r="L37" s="7">
        <v>119.68976526236713</v>
      </c>
      <c r="M37" s="7">
        <v>108.44364025886009</v>
      </c>
      <c r="N37" s="7">
        <v>105.88764539210065</v>
      </c>
      <c r="O37" s="7">
        <v>103.33517641801579</v>
      </c>
      <c r="P37" s="7">
        <v>103.92977871703185</v>
      </c>
      <c r="Q37" s="7">
        <v>98.36421094603827</v>
      </c>
      <c r="R37" s="7">
        <v>98.245068871244342</v>
      </c>
    </row>
    <row r="38" spans="1:18" x14ac:dyDescent="0.25">
      <c r="A38" t="s">
        <v>40</v>
      </c>
      <c r="B38" s="5" t="str">
        <f>VLOOKUP(A38,ShownNames!$A$2:$B$54,2,FALSE)</f>
        <v>ActivityOverlapCoefficient</v>
      </c>
      <c r="C38" s="7">
        <v>2238.2229829007861</v>
      </c>
      <c r="D38" s="7">
        <v>1196.1291405194215</v>
      </c>
      <c r="E38" s="7">
        <v>339.40798184949597</v>
      </c>
      <c r="F38" s="7">
        <v>202.15725038905376</v>
      </c>
      <c r="G38" s="7">
        <v>179.24628559648889</v>
      </c>
      <c r="H38" s="7">
        <v>162.83563190684353</v>
      </c>
      <c r="I38" s="7">
        <v>144.90825757080711</v>
      </c>
      <c r="J38" s="7">
        <v>142.18270397634299</v>
      </c>
      <c r="K38" s="7">
        <v>134.78896371202779</v>
      </c>
      <c r="L38" s="7">
        <v>113.83528189487652</v>
      </c>
      <c r="M38" s="7">
        <v>100.90547403163838</v>
      </c>
      <c r="N38" s="7">
        <v>94.755379124504117</v>
      </c>
      <c r="O38" s="7">
        <v>93.630214094358564</v>
      </c>
      <c r="P38" s="7">
        <v>92.128133014541532</v>
      </c>
      <c r="Q38" s="7">
        <v>86.747871623303809</v>
      </c>
      <c r="R38" s="7">
        <v>84.819986325617606</v>
      </c>
    </row>
    <row r="39" spans="1:18" x14ac:dyDescent="0.25">
      <c r="A39" t="s">
        <v>11</v>
      </c>
      <c r="B39" s="5" t="str">
        <f>VLOOKUP(A39,ShownNames!$A$2:$B$54,2,FALSE)</f>
        <v>StepFrequency</v>
      </c>
      <c r="C39" s="7">
        <v>2237.5007062557866</v>
      </c>
      <c r="D39" s="7">
        <v>1472.9734697377994</v>
      </c>
      <c r="E39" s="7">
        <v>394.80540627881601</v>
      </c>
      <c r="F39" s="7">
        <v>187.6103463456308</v>
      </c>
      <c r="G39" s="7">
        <v>145.53946979565103</v>
      </c>
      <c r="H39" s="7">
        <v>113.36481655509451</v>
      </c>
      <c r="I39" s="7">
        <v>99.115690028486114</v>
      </c>
      <c r="J39" s="7">
        <v>95.476375513299246</v>
      </c>
      <c r="K39" s="7">
        <v>84.488214134755125</v>
      </c>
      <c r="L39" s="7">
        <v>74.104982115894543</v>
      </c>
      <c r="M39" s="7">
        <v>72.437516081681167</v>
      </c>
      <c r="N39" s="7">
        <v>70.080251905134716</v>
      </c>
      <c r="O39" s="7">
        <v>63.825979574632626</v>
      </c>
      <c r="P39" s="7">
        <v>63.760886826921528</v>
      </c>
      <c r="Q39" s="7">
        <v>63.000312585810207</v>
      </c>
      <c r="R39" s="7">
        <v>66.018311808785782</v>
      </c>
    </row>
    <row r="40" spans="1:18" x14ac:dyDescent="0.25">
      <c r="A40" t="s">
        <v>10</v>
      </c>
      <c r="B40" s="5" t="str">
        <f>VLOOKUP(A40,ShownNames!$A$2:$B$54,2,FALSE)</f>
        <v>RespondedFrequency</v>
      </c>
      <c r="C40" s="7">
        <v>1875.8458552027769</v>
      </c>
      <c r="D40" s="7">
        <v>988.08893725961968</v>
      </c>
      <c r="E40" s="7">
        <v>291.54920787415978</v>
      </c>
      <c r="F40" s="7">
        <v>123.73022300611414</v>
      </c>
      <c r="G40" s="7">
        <v>93.870647307522376</v>
      </c>
      <c r="H40" s="7">
        <v>72.202410466408821</v>
      </c>
      <c r="I40" s="7">
        <v>64.137614160451818</v>
      </c>
      <c r="J40" s="7">
        <v>62.760937114144859</v>
      </c>
      <c r="K40" s="7">
        <v>56.171898612167617</v>
      </c>
      <c r="L40" s="7">
        <v>49.351599840789319</v>
      </c>
      <c r="M40" s="7">
        <v>49.273910647736557</v>
      </c>
      <c r="N40" s="7">
        <v>49.398152195462757</v>
      </c>
      <c r="O40" s="7">
        <v>45.156745662860601</v>
      </c>
      <c r="P40" s="7">
        <v>41.85544403360646</v>
      </c>
      <c r="Q40" s="7">
        <v>44.366998361859977</v>
      </c>
      <c r="R40" s="7">
        <v>45.549892179847518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 s="7">
        <v>1150.3912090573158</v>
      </c>
      <c r="D41" s="7">
        <v>315.72164566266645</v>
      </c>
      <c r="E41" s="7">
        <v>97.153808397994382</v>
      </c>
      <c r="F41" s="7">
        <v>61.01937050055848</v>
      </c>
      <c r="G41" s="7">
        <v>50.361367624463313</v>
      </c>
      <c r="H41" s="7">
        <v>43.249956584688732</v>
      </c>
      <c r="I41" s="7">
        <v>40.429309837456728</v>
      </c>
      <c r="J41" s="7">
        <v>41.195307740946085</v>
      </c>
      <c r="K41" s="7">
        <v>37.71582945743787</v>
      </c>
      <c r="L41" s="7">
        <v>34.827960644865883</v>
      </c>
      <c r="M41" s="7">
        <v>34.559782838243862</v>
      </c>
      <c r="N41" s="7">
        <v>35.205324567683562</v>
      </c>
      <c r="O41" s="7">
        <v>31.305330540196117</v>
      </c>
      <c r="P41" s="7">
        <v>29.681391310550694</v>
      </c>
      <c r="Q41" s="7">
        <v>31.597395256615602</v>
      </c>
      <c r="R41" s="7">
        <v>32.45909333121282</v>
      </c>
    </row>
  </sheetData>
  <sortState ref="A1:R42">
    <sortCondition descending="1" ref="R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38BF-160C-4651-9857-CDAA3F527162}">
  <dimension ref="A1:U135"/>
  <sheetViews>
    <sheetView topLeftCell="A40" zoomScale="70" zoomScaleNormal="7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21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  <c r="T1"/>
      <c r="U1"/>
    </row>
    <row r="2" spans="1:21" x14ac:dyDescent="0.25">
      <c r="A2" t="s">
        <v>5</v>
      </c>
      <c r="B2" s="5" t="str">
        <f>VLOOKUP(A2,ShownNames!$A$2:$B$54,2,FALSE)</f>
        <v>AbsoluteFrequency</v>
      </c>
      <c r="C2">
        <v>1.0858392286583068E-2</v>
      </c>
      <c r="D2">
        <v>1.8907512766143889E-2</v>
      </c>
      <c r="E2">
        <v>3.4571847722815165E-2</v>
      </c>
      <c r="F2">
        <v>3.9056584212311694E-2</v>
      </c>
      <c r="G2">
        <v>4.7533076274063842E-2</v>
      </c>
      <c r="H2">
        <v>5.5819961436393041E-2</v>
      </c>
      <c r="I2">
        <v>6.2330600396881333E-2</v>
      </c>
      <c r="J2">
        <v>7.319032991657462E-2</v>
      </c>
      <c r="K2">
        <v>7.0846234110839429E-2</v>
      </c>
      <c r="L2">
        <v>7.2936171471849137E-2</v>
      </c>
      <c r="M2">
        <v>7.5830434115175455E-2</v>
      </c>
      <c r="N2">
        <v>7.4729670270445372E-2</v>
      </c>
      <c r="O2">
        <v>7.5650475047044752E-2</v>
      </c>
      <c r="P2">
        <v>8.2725594451785359E-2</v>
      </c>
      <c r="Q2">
        <v>8.1472328144706604E-2</v>
      </c>
      <c r="R2">
        <v>7.6997575403456392E-2</v>
      </c>
    </row>
    <row r="3" spans="1:21" x14ac:dyDescent="0.25">
      <c r="A3" t="s">
        <v>6</v>
      </c>
      <c r="B3" s="5" t="str">
        <f>VLOOKUP(A3,ShownNames!$A$2:$B$54,2,FALSE)</f>
        <v>ActivityInTraceFrequency</v>
      </c>
      <c r="C3">
        <v>7.73831340647127E-3</v>
      </c>
      <c r="D3">
        <v>1.5821531831054923E-2</v>
      </c>
      <c r="E3">
        <v>2.9845266105461548E-2</v>
      </c>
      <c r="F3">
        <v>3.393368273010032E-2</v>
      </c>
      <c r="G3">
        <v>4.0444829805454705E-2</v>
      </c>
      <c r="H3">
        <v>4.3839124108662877E-2</v>
      </c>
      <c r="I3">
        <v>4.8661384171047511E-2</v>
      </c>
      <c r="J3">
        <v>5.2337725393918309E-2</v>
      </c>
      <c r="K3">
        <v>5.126873130655539E-2</v>
      </c>
      <c r="L3">
        <v>5.2490350792270102E-2</v>
      </c>
      <c r="M3">
        <v>5.4302209590136638E-2</v>
      </c>
      <c r="N3">
        <v>5.6235297678709273E-2</v>
      </c>
      <c r="O3">
        <v>5.7688194779792853E-2</v>
      </c>
      <c r="P3">
        <v>6.310234714352593E-2</v>
      </c>
      <c r="Q3">
        <v>6.466135983509394E-2</v>
      </c>
      <c r="R3">
        <v>6.0674389022745169E-2</v>
      </c>
    </row>
    <row r="4" spans="1:21" x14ac:dyDescent="0.25">
      <c r="A4" t="s">
        <v>11</v>
      </c>
      <c r="B4" s="5" t="str">
        <f>VLOOKUP(A4,ShownNames!$A$2:$B$54,2,FALSE)</f>
        <v>StepFrequency</v>
      </c>
      <c r="C4">
        <v>3.3816426460178571E-3</v>
      </c>
      <c r="D4">
        <v>6.0467597875419792E-3</v>
      </c>
      <c r="E4">
        <v>1.1682429420035525E-2</v>
      </c>
      <c r="F4">
        <v>1.3967482653243083E-2</v>
      </c>
      <c r="G4">
        <v>1.925439450535495E-2</v>
      </c>
      <c r="H4">
        <v>2.6825309034260385E-2</v>
      </c>
      <c r="I4">
        <v>2.8229262255157948E-2</v>
      </c>
      <c r="J4">
        <v>3.3355055291104697E-2</v>
      </c>
      <c r="K4">
        <v>3.2560678422452222E-2</v>
      </c>
      <c r="L4">
        <v>3.8145469548159172E-2</v>
      </c>
      <c r="M4">
        <v>4.0300945114692913E-2</v>
      </c>
      <c r="N4">
        <v>4.0953172394751415E-2</v>
      </c>
      <c r="O4">
        <v>4.285428656187576E-2</v>
      </c>
      <c r="P4">
        <v>4.4591708413323862E-2</v>
      </c>
      <c r="Q4">
        <v>4.7290576269704045E-2</v>
      </c>
      <c r="R4">
        <v>4.5492903062391614E-2</v>
      </c>
    </row>
    <row r="5" spans="1:21" x14ac:dyDescent="0.25">
      <c r="A5" t="s">
        <v>10</v>
      </c>
      <c r="B5" s="5" t="str">
        <f>VLOOKUP(A5,ShownNames!$A$2:$B$54,2,FALSE)</f>
        <v>RespondedFrequency</v>
      </c>
      <c r="C5">
        <v>3.5406704087299254E-3</v>
      </c>
      <c r="D5">
        <v>7.1546538433790025E-3</v>
      </c>
      <c r="E5">
        <v>1.5185395203917346E-2</v>
      </c>
      <c r="F5">
        <v>1.8465093034791075E-2</v>
      </c>
      <c r="G5">
        <v>2.4910109912977436E-2</v>
      </c>
      <c r="H5">
        <v>3.0457660432295097E-2</v>
      </c>
      <c r="I5">
        <v>3.3837151575588059E-2</v>
      </c>
      <c r="J5">
        <v>3.5297329099697253E-2</v>
      </c>
      <c r="K5">
        <v>3.5946551386098383E-2</v>
      </c>
      <c r="L5">
        <v>3.5662978612453038E-2</v>
      </c>
      <c r="M5">
        <v>3.826254827497836E-2</v>
      </c>
      <c r="N5">
        <v>3.6150490244576616E-2</v>
      </c>
      <c r="O5">
        <v>3.8660227481404366E-2</v>
      </c>
      <c r="P5">
        <v>4.2350166136085811E-2</v>
      </c>
      <c r="Q5">
        <v>4.5173193251728277E-2</v>
      </c>
      <c r="R5">
        <v>4.1906785772679284E-2</v>
      </c>
    </row>
    <row r="6" spans="1:21" x14ac:dyDescent="0.25">
      <c r="A6" t="s">
        <v>15</v>
      </c>
      <c r="B6" s="5" t="str">
        <f>VLOOKUP(A6,ShownNames!$A$2:$B$54,2,FALSE)</f>
        <v>IntraTraceFrequencyNotNull</v>
      </c>
      <c r="C6">
        <v>2.0648744611874319E-2</v>
      </c>
      <c r="D6">
        <v>8.3579205765011322E-2</v>
      </c>
      <c r="E6">
        <v>0.47504995939825773</v>
      </c>
      <c r="F6">
        <v>1.0865221413991053</v>
      </c>
      <c r="G6">
        <v>2.0288903272402168</v>
      </c>
      <c r="H6">
        <v>4.130365545295934</v>
      </c>
      <c r="I6">
        <v>6.4402161751984917</v>
      </c>
      <c r="J6">
        <v>9.2988428311839648</v>
      </c>
      <c r="K6">
        <v>11.191413173414379</v>
      </c>
      <c r="L6">
        <v>22.698801011394732</v>
      </c>
      <c r="M6">
        <v>34.885691725985652</v>
      </c>
      <c r="N6">
        <v>47.410081385509464</v>
      </c>
      <c r="O6">
        <v>56.875684542624001</v>
      </c>
      <c r="P6">
        <v>68.693876960273371</v>
      </c>
      <c r="Q6">
        <v>83.245267424211931</v>
      </c>
      <c r="R6">
        <v>91.739078593421837</v>
      </c>
      <c r="T6" s="3"/>
    </row>
    <row r="7" spans="1:21" x14ac:dyDescent="0.25">
      <c r="A7" t="s">
        <v>14</v>
      </c>
      <c r="B7" s="5" t="str">
        <f>VLOOKUP(A7,ShownNames!$A$2:$B$54,2,FALSE)</f>
        <v>IntraTraceFrequency</v>
      </c>
      <c r="C7">
        <v>2.1391289163404985E-2</v>
      </c>
      <c r="D7">
        <v>8.6421447862965253E-2</v>
      </c>
      <c r="E7">
        <v>0.47457184952074644</v>
      </c>
      <c r="F7">
        <v>1.0808007725482238</v>
      </c>
      <c r="G7">
        <v>2.0331304482520052</v>
      </c>
      <c r="H7">
        <v>4.1149605920216104</v>
      </c>
      <c r="I7">
        <v>6.42360408332262</v>
      </c>
      <c r="J7">
        <v>9.2809996648952051</v>
      </c>
      <c r="K7">
        <v>11.189470736307957</v>
      </c>
      <c r="L7">
        <v>22.701085266817771</v>
      </c>
      <c r="M7">
        <v>34.893221961106818</v>
      </c>
      <c r="N7">
        <v>47.40747309814347</v>
      </c>
      <c r="O7">
        <v>56.863148591983936</v>
      </c>
      <c r="P7">
        <v>68.694051184991324</v>
      </c>
      <c r="Q7">
        <v>83.242505233133485</v>
      </c>
      <c r="R7">
        <v>91.698267534400372</v>
      </c>
      <c r="T7" s="3"/>
    </row>
    <row r="8" spans="1:21" x14ac:dyDescent="0.25">
      <c r="A8" t="s">
        <v>25</v>
      </c>
      <c r="B8" s="5" t="str">
        <f>VLOOKUP(A8,ShownNames!$A$2:$B$54,2,FALSE)</f>
        <v>ActivityBlockDistance</v>
      </c>
      <c r="C8">
        <v>0.14884610148473193</v>
      </c>
      <c r="D8">
        <v>0.74485728196008494</v>
      </c>
      <c r="E8">
        <v>0.96931343868297615</v>
      </c>
      <c r="F8">
        <v>2.9177810295562714</v>
      </c>
      <c r="G8">
        <v>7.8949687142256817</v>
      </c>
      <c r="H8">
        <v>12.359908206109452</v>
      </c>
      <c r="I8">
        <v>18.648071519210117</v>
      </c>
      <c r="J8">
        <v>23.230520933143922</v>
      </c>
      <c r="K8">
        <v>27.70396609852483</v>
      </c>
      <c r="L8">
        <v>56.084368360503319</v>
      </c>
      <c r="M8">
        <v>82.914630904713718</v>
      </c>
      <c r="N8">
        <v>105.80196894708244</v>
      </c>
      <c r="O8">
        <v>131.29620452973842</v>
      </c>
      <c r="P8">
        <v>160.6876967382787</v>
      </c>
      <c r="Q8">
        <v>179.28306213606328</v>
      </c>
      <c r="R8">
        <v>210.39290739744851</v>
      </c>
      <c r="T8" s="3"/>
    </row>
    <row r="9" spans="1:21" x14ac:dyDescent="0.25">
      <c r="A9" t="s">
        <v>29</v>
      </c>
      <c r="B9" s="5" t="str">
        <f>VLOOKUP(A9,ShownNames!$A$2:$B$54,2,FALSE)</f>
        <v>ActivityDice</v>
      </c>
      <c r="C9">
        <v>0.17860172775492997</v>
      </c>
      <c r="D9">
        <v>1.418884226049562</v>
      </c>
      <c r="E9">
        <v>1.584571540917143</v>
      </c>
      <c r="F9">
        <v>3.7960499259757157</v>
      </c>
      <c r="G9">
        <v>6.418842230855792</v>
      </c>
      <c r="H9">
        <v>13.152785718511462</v>
      </c>
      <c r="I9">
        <v>18.830972488335444</v>
      </c>
      <c r="J9">
        <v>27.325197339350609</v>
      </c>
      <c r="K9">
        <v>30.116231995217465</v>
      </c>
      <c r="L9">
        <v>62.099624240210701</v>
      </c>
      <c r="M9">
        <v>90.597789634608048</v>
      </c>
      <c r="N9">
        <v>120.88133079415741</v>
      </c>
      <c r="O9">
        <v>147.95710092245275</v>
      </c>
      <c r="P9">
        <v>179.00672748227939</v>
      </c>
      <c r="Q9">
        <v>201.36285090487962</v>
      </c>
      <c r="R9">
        <v>230.84449553498479</v>
      </c>
      <c r="T9" s="3"/>
    </row>
    <row r="10" spans="1:21" x14ac:dyDescent="0.25">
      <c r="A10" t="s">
        <v>31</v>
      </c>
      <c r="B10" s="5" t="str">
        <f>VLOOKUP(A10,ShownNames!$A$2:$B$54,2,FALSE)</f>
        <v>ActivityEuclideanDistance</v>
      </c>
      <c r="C10">
        <v>0.15486688576485622</v>
      </c>
      <c r="D10">
        <v>0.57557295503511208</v>
      </c>
      <c r="E10">
        <v>1.6421069460443671</v>
      </c>
      <c r="F10">
        <v>4.1027780407414012</v>
      </c>
      <c r="G10">
        <v>7.067624128749574</v>
      </c>
      <c r="H10">
        <v>11.846249161289419</v>
      </c>
      <c r="I10">
        <v>16.896779138808178</v>
      </c>
      <c r="J10">
        <v>20.938091250270126</v>
      </c>
      <c r="K10">
        <v>25.464263843394672</v>
      </c>
      <c r="L10">
        <v>50.057183532452335</v>
      </c>
      <c r="M10">
        <v>71.788539715832684</v>
      </c>
      <c r="N10">
        <v>92.706063315048752</v>
      </c>
      <c r="O10">
        <v>115.94409440578814</v>
      </c>
      <c r="P10">
        <v>147.34243075683193</v>
      </c>
      <c r="Q10">
        <v>163.55623042477714</v>
      </c>
      <c r="R10">
        <v>198.99577746708312</v>
      </c>
      <c r="T10" s="3"/>
    </row>
    <row r="11" spans="1:21" x14ac:dyDescent="0.25">
      <c r="A11" t="s">
        <v>38</v>
      </c>
      <c r="B11" s="5" t="str">
        <f>VLOOKUP(A11,ShownNames!$A$2:$B$54,2,FALSE)</f>
        <v>ActivityJaccard</v>
      </c>
      <c r="C11">
        <v>0.11064711411881063</v>
      </c>
      <c r="D11">
        <v>0.49114953312788517</v>
      </c>
      <c r="E11">
        <v>1.7619981025246294</v>
      </c>
      <c r="F11">
        <v>4.3093805192163845</v>
      </c>
      <c r="G11">
        <v>7.7383985525911312</v>
      </c>
      <c r="H11">
        <v>11.093363757235263</v>
      </c>
      <c r="I11">
        <v>17.923219902882227</v>
      </c>
      <c r="J11">
        <v>21.401971463231238</v>
      </c>
      <c r="K11">
        <v>25.399907534459548</v>
      </c>
      <c r="L11">
        <v>54.123008357359254</v>
      </c>
      <c r="M11">
        <v>86.638878115547669</v>
      </c>
      <c r="N11">
        <v>112.3382520357829</v>
      </c>
      <c r="O11">
        <v>138.05341470373537</v>
      </c>
      <c r="P11">
        <v>165.44878275815933</v>
      </c>
      <c r="Q11">
        <v>186.91229770667573</v>
      </c>
      <c r="R11">
        <v>217.89959245659097</v>
      </c>
      <c r="T11" s="3"/>
    </row>
    <row r="12" spans="1:21" x14ac:dyDescent="0.25">
      <c r="A12" t="s">
        <v>40</v>
      </c>
      <c r="B12" s="5" t="str">
        <f>VLOOKUP(A12,ShownNames!$A$2:$B$54,2,FALSE)</f>
        <v>ActivityOverlapCoefficient</v>
      </c>
      <c r="C12">
        <v>0.11577986325074689</v>
      </c>
      <c r="D12">
        <v>0.56422209329995676</v>
      </c>
      <c r="E12">
        <v>1.7151835052567042</v>
      </c>
      <c r="F12">
        <v>4.8632587797546645</v>
      </c>
      <c r="G12">
        <v>7.4595319535524549</v>
      </c>
      <c r="H12">
        <v>10.850617437866003</v>
      </c>
      <c r="I12">
        <v>17.954875958790144</v>
      </c>
      <c r="J12">
        <v>21.687288059479584</v>
      </c>
      <c r="K12">
        <v>25.968196182650168</v>
      </c>
      <c r="L12">
        <v>55.866515210310482</v>
      </c>
      <c r="M12">
        <v>90.619710431421026</v>
      </c>
      <c r="N12">
        <v>116.55254272223367</v>
      </c>
      <c r="O12">
        <v>147.90960166597924</v>
      </c>
      <c r="P12">
        <v>182.0047653692217</v>
      </c>
      <c r="Q12">
        <v>207.9119641955283</v>
      </c>
      <c r="R12">
        <v>242.57631059076704</v>
      </c>
      <c r="T12" s="3"/>
    </row>
    <row r="13" spans="1:21" x14ac:dyDescent="0.25">
      <c r="A13" t="s">
        <v>44</v>
      </c>
      <c r="B13" s="5" t="str">
        <f>VLOOKUP(A13,ShownNames!$A$2:$B$54,2,FALSE)</f>
        <v>ActivityTanimotoCoefficient</v>
      </c>
      <c r="C13">
        <v>0.15046159508782275</v>
      </c>
      <c r="D13">
        <v>0.57117633615348318</v>
      </c>
      <c r="E13">
        <v>1.7567150736098598</v>
      </c>
      <c r="F13">
        <v>4.7064406986937346</v>
      </c>
      <c r="G13">
        <v>7.9496033338129761</v>
      </c>
      <c r="H13">
        <v>11.325074181127411</v>
      </c>
      <c r="I13">
        <v>18.229833896290181</v>
      </c>
      <c r="J13">
        <v>22.37722463239977</v>
      </c>
      <c r="K13">
        <v>26.141668438641751</v>
      </c>
      <c r="L13">
        <v>56.625017342079865</v>
      </c>
      <c r="M13">
        <v>91.159983254328807</v>
      </c>
      <c r="N13">
        <v>117.42890668152036</v>
      </c>
      <c r="O13">
        <v>149.50984521784997</v>
      </c>
      <c r="P13">
        <v>182.95385151347841</v>
      </c>
      <c r="Q13">
        <v>209.05381190213112</v>
      </c>
      <c r="R13">
        <v>243.02796824168081</v>
      </c>
      <c r="T13" s="3"/>
    </row>
    <row r="14" spans="1:21" x14ac:dyDescent="0.25">
      <c r="A14" t="s">
        <v>27</v>
      </c>
      <c r="B14" s="5" t="str">
        <f>VLOOKUP(A14,ShownNames!$A$2:$B$54,2,FALSE)</f>
        <v>ActivityCosine</v>
      </c>
      <c r="C14">
        <v>0.1721854031405497</v>
      </c>
      <c r="D14">
        <v>0.43796035280764395</v>
      </c>
      <c r="E14">
        <v>1.6423719403649244</v>
      </c>
      <c r="F14">
        <v>3.9595170498847216</v>
      </c>
      <c r="G14">
        <v>8.1690729720156732</v>
      </c>
      <c r="H14">
        <v>11.971118709268179</v>
      </c>
      <c r="I14">
        <v>18.184042405968093</v>
      </c>
      <c r="J14">
        <v>22.184277060979333</v>
      </c>
      <c r="K14">
        <v>26.494902621231848</v>
      </c>
      <c r="L14">
        <v>52.800960455822199</v>
      </c>
      <c r="M14">
        <v>76.940901557191609</v>
      </c>
      <c r="N14">
        <v>99.171240420277172</v>
      </c>
      <c r="O14">
        <v>124.39813566305773</v>
      </c>
      <c r="P14">
        <v>154.88416350693862</v>
      </c>
      <c r="Q14">
        <v>173.92298781092106</v>
      </c>
      <c r="R14">
        <v>208.6690481216188</v>
      </c>
      <c r="T14" s="3"/>
    </row>
    <row r="15" spans="1:21" x14ac:dyDescent="0.25">
      <c r="A15" t="s">
        <v>33</v>
      </c>
      <c r="B15" s="5" t="str">
        <f>VLOOKUP(A15,ShownNames!$A$2:$B$54,2,FALSE)</f>
        <v>ActivityGeneralizedJaccard</v>
      </c>
      <c r="C15">
        <v>0.10974258763318753</v>
      </c>
      <c r="D15">
        <v>0.59804459594936443</v>
      </c>
      <c r="E15">
        <v>1.6372124867172908</v>
      </c>
      <c r="F15">
        <v>4.343383472914895</v>
      </c>
      <c r="G15">
        <v>7.7420400357043135</v>
      </c>
      <c r="H15">
        <v>11.206760788745306</v>
      </c>
      <c r="I15">
        <v>16.526000382350457</v>
      </c>
      <c r="J15">
        <v>20.332874372207105</v>
      </c>
      <c r="K15">
        <v>23.880728389875987</v>
      </c>
      <c r="L15">
        <v>47.013353024380521</v>
      </c>
      <c r="M15">
        <v>68.818643825513675</v>
      </c>
      <c r="N15">
        <v>91.10763241368646</v>
      </c>
      <c r="O15">
        <v>119.08831793172035</v>
      </c>
      <c r="P15">
        <v>158.79092760630016</v>
      </c>
      <c r="Q15">
        <v>179.0455380947711</v>
      </c>
      <c r="R15">
        <v>220.93617960315882</v>
      </c>
      <c r="T15" s="3"/>
    </row>
    <row r="16" spans="1:21" x14ac:dyDescent="0.25">
      <c r="A16" t="s">
        <v>35</v>
      </c>
      <c r="B16" s="5" t="str">
        <f>VLOOKUP(A16,ShownNames!$A$2:$B$54,2,FALSE)</f>
        <v>ActivityGeneralizedOverlapCoefficient</v>
      </c>
      <c r="C16">
        <v>0.12781437124046421</v>
      </c>
      <c r="D16">
        <v>2.0608751634300146</v>
      </c>
      <c r="E16">
        <v>1.5255869479867994</v>
      </c>
      <c r="F16">
        <v>4.1760987061149972</v>
      </c>
      <c r="G16">
        <v>7.8711964251140314</v>
      </c>
      <c r="H16">
        <v>11.149486344515784</v>
      </c>
      <c r="I16">
        <v>16.865160836963206</v>
      </c>
      <c r="J16">
        <v>20.672988169879453</v>
      </c>
      <c r="K16">
        <v>24.185391230406101</v>
      </c>
      <c r="L16">
        <v>48.940668111313116</v>
      </c>
      <c r="M16">
        <v>75.014511968425694</v>
      </c>
      <c r="N16">
        <v>108.50981119752673</v>
      </c>
      <c r="O16">
        <v>141.62319032834367</v>
      </c>
      <c r="P16">
        <v>181.80892265323223</v>
      </c>
      <c r="Q16">
        <v>209.12247915735526</v>
      </c>
      <c r="R16">
        <v>244.89201388009437</v>
      </c>
      <c r="T16" s="3"/>
    </row>
    <row r="17" spans="1:20" x14ac:dyDescent="0.25">
      <c r="A17" t="s">
        <v>42</v>
      </c>
      <c r="B17" s="5" t="str">
        <f>VLOOKUP(A17,ShownNames!$A$2:$B$54,2,FALSE)</f>
        <v>ActivitySimonWhite</v>
      </c>
      <c r="C17">
        <v>0.11670958774293934</v>
      </c>
      <c r="D17">
        <v>0.62718695356981624</v>
      </c>
      <c r="E17">
        <v>1.7360112695183409</v>
      </c>
      <c r="F17">
        <v>4.0933424361377471</v>
      </c>
      <c r="G17">
        <v>7.5077538959794392</v>
      </c>
      <c r="H17">
        <v>11.191410827817531</v>
      </c>
      <c r="I17">
        <v>17.062154647269459</v>
      </c>
      <c r="J17">
        <v>20.64529186046952</v>
      </c>
      <c r="K17">
        <v>24.662151700496576</v>
      </c>
      <c r="L17">
        <v>49.833049474136033</v>
      </c>
      <c r="M17">
        <v>77.889731063879935</v>
      </c>
      <c r="N17">
        <v>111.38345638431011</v>
      </c>
      <c r="O17">
        <v>144.42176521964367</v>
      </c>
      <c r="P17">
        <v>182.01550380162394</v>
      </c>
      <c r="Q17">
        <v>207.72543224512842</v>
      </c>
      <c r="R17">
        <v>240.29958298369462</v>
      </c>
      <c r="T17" s="3"/>
    </row>
    <row r="18" spans="1:20" x14ac:dyDescent="0.25">
      <c r="A18" t="s">
        <v>18</v>
      </c>
      <c r="B18" s="5" t="str">
        <f>VLOOKUP(A18,ShownNames!$A$2:$B$54,2,FALSE)</f>
        <v>UniqueActivity</v>
      </c>
      <c r="C18">
        <v>0.14455099345144107</v>
      </c>
      <c r="D18">
        <v>0.78746851434916332</v>
      </c>
      <c r="E18">
        <v>1.5981077817305329</v>
      </c>
      <c r="F18">
        <v>2.8773027821711277</v>
      </c>
      <c r="G18">
        <v>4.1160113737057271</v>
      </c>
      <c r="H18">
        <v>7.6412465569970296</v>
      </c>
      <c r="I18">
        <v>11.261398039630294</v>
      </c>
      <c r="J18">
        <v>14.852490003201083</v>
      </c>
      <c r="K18">
        <v>17.848668563170826</v>
      </c>
      <c r="L18">
        <v>39.578560789559063</v>
      </c>
      <c r="M18">
        <v>66.603812919001371</v>
      </c>
      <c r="N18">
        <v>95.42478382436461</v>
      </c>
      <c r="O18">
        <v>119.65096566792859</v>
      </c>
      <c r="P18">
        <v>144.88082065988803</v>
      </c>
      <c r="Q18">
        <v>171.90854610994813</v>
      </c>
      <c r="R18">
        <v>240.98844897982804</v>
      </c>
      <c r="T18" s="3"/>
    </row>
    <row r="19" spans="1:20" x14ac:dyDescent="0.25">
      <c r="A19" t="s">
        <v>19</v>
      </c>
      <c r="B19" s="5" t="str">
        <f>VLOOKUP(A19,ShownNames!$A$2:$B$54,2,FALSE)</f>
        <v>Activity</v>
      </c>
      <c r="C19">
        <v>0.16160634932206025</v>
      </c>
      <c r="D19">
        <v>0.90872341244041532</v>
      </c>
      <c r="E19">
        <v>1.8922675004858978</v>
      </c>
      <c r="F19">
        <v>3.4552595223030353</v>
      </c>
      <c r="G19">
        <v>5.6532634043736163</v>
      </c>
      <c r="H19">
        <v>11.144934419537453</v>
      </c>
      <c r="I19">
        <v>17.385567521438258</v>
      </c>
      <c r="J19">
        <v>20.945641955778626</v>
      </c>
      <c r="K19">
        <v>28.427519578398243</v>
      </c>
      <c r="L19">
        <v>59.663887713978525</v>
      </c>
      <c r="M19">
        <v>89.006590558499397</v>
      </c>
      <c r="N19">
        <v>125.1069816106229</v>
      </c>
      <c r="O19">
        <v>146.2278152252016</v>
      </c>
      <c r="P19">
        <v>176.36608467573515</v>
      </c>
      <c r="Q19">
        <v>198.44263951677294</v>
      </c>
      <c r="R19">
        <v>254.19169881164487</v>
      </c>
      <c r="T19" s="3"/>
    </row>
    <row r="20" spans="1:20" x14ac:dyDescent="0.25">
      <c r="A20" t="s">
        <v>20</v>
      </c>
      <c r="B20" s="5" t="str">
        <f>VLOOKUP(A20,ShownNames!$A$2:$B$54,2,FALSE)</f>
        <v>ActivityUniqueTransition</v>
      </c>
      <c r="C20">
        <v>0.16812952829483804</v>
      </c>
      <c r="D20">
        <v>0.84805594564875475</v>
      </c>
      <c r="E20">
        <v>1.7274163514342864</v>
      </c>
      <c r="F20">
        <v>4.4273648484986428</v>
      </c>
      <c r="G20">
        <v>5.7061598284437913</v>
      </c>
      <c r="H20">
        <v>9.3574430084546378</v>
      </c>
      <c r="I20">
        <v>13.629894016193068</v>
      </c>
      <c r="J20">
        <v>17.758004824634941</v>
      </c>
      <c r="K20">
        <v>22.089619080051001</v>
      </c>
      <c r="L20">
        <v>50.982083099731881</v>
      </c>
      <c r="M20">
        <v>84.86951940712764</v>
      </c>
      <c r="N20">
        <v>118.15057249492213</v>
      </c>
      <c r="O20">
        <v>142.95913252828069</v>
      </c>
      <c r="P20">
        <v>167.19314302282029</v>
      </c>
      <c r="Q20">
        <v>192.59172591675483</v>
      </c>
      <c r="R20">
        <v>246.49100201589476</v>
      </c>
      <c r="T20" s="3"/>
    </row>
    <row r="21" spans="1:20" x14ac:dyDescent="0.25">
      <c r="A21" t="s">
        <v>21</v>
      </c>
      <c r="B21" s="5" t="str">
        <f>VLOOKUP(A21,ShownNames!$A$2:$B$54,2,FALSE)</f>
        <v>ActivityTransition</v>
      </c>
      <c r="C21">
        <v>0.17582257169232435</v>
      </c>
      <c r="D21">
        <v>0.76688257043558461</v>
      </c>
      <c r="E21">
        <v>1.4433730135805114</v>
      </c>
      <c r="F21">
        <v>3.587044664880827</v>
      </c>
      <c r="G21">
        <v>4.4564636079812665</v>
      </c>
      <c r="H21">
        <v>8.2548013857940763</v>
      </c>
      <c r="I21">
        <v>12.826349584085511</v>
      </c>
      <c r="J21">
        <v>17.632388960237659</v>
      </c>
      <c r="K21">
        <v>22.506931806782195</v>
      </c>
      <c r="L21">
        <v>50.916010910284527</v>
      </c>
      <c r="M21">
        <v>86.206408517267263</v>
      </c>
      <c r="N21">
        <v>118.35412740419342</v>
      </c>
      <c r="O21">
        <v>144.75688929562324</v>
      </c>
      <c r="P21">
        <v>172.33578865292611</v>
      </c>
      <c r="Q21">
        <v>199.79029950673885</v>
      </c>
      <c r="R21">
        <v>252.06615030131903</v>
      </c>
      <c r="T21" s="3"/>
    </row>
    <row r="22" spans="1:20" x14ac:dyDescent="0.25">
      <c r="A22" t="s">
        <v>22</v>
      </c>
      <c r="B22" s="5" t="str">
        <f>VLOOKUP(A22,ShownNames!$A$2:$B$54,2,FALSE)</f>
        <v>ActivityWithBefores</v>
      </c>
      <c r="C22">
        <v>0.23781041253715535</v>
      </c>
      <c r="D22">
        <v>1.0767588335199616</v>
      </c>
      <c r="E22">
        <v>2.7682601171009429</v>
      </c>
      <c r="F22">
        <v>7.3429599839751516</v>
      </c>
      <c r="G22">
        <v>11.776436222750615</v>
      </c>
      <c r="H22">
        <v>24.766773885108229</v>
      </c>
      <c r="I22">
        <v>34.161148052975385</v>
      </c>
      <c r="J22">
        <v>45.310677268705341</v>
      </c>
      <c r="K22">
        <v>54.519910182725106</v>
      </c>
      <c r="L22">
        <v>106.71442986504891</v>
      </c>
      <c r="M22">
        <v>158.00784427581044</v>
      </c>
      <c r="N22">
        <v>208.75096200322548</v>
      </c>
      <c r="O22">
        <v>259.14685696528471</v>
      </c>
      <c r="P22">
        <v>306.95945418164314</v>
      </c>
      <c r="Q22">
        <v>353.59172363269562</v>
      </c>
      <c r="R22">
        <v>415.7062965193785</v>
      </c>
      <c r="T22" s="3"/>
    </row>
    <row r="23" spans="1:20" x14ac:dyDescent="0.25">
      <c r="A23" t="s">
        <v>56</v>
      </c>
      <c r="B23" s="5" t="str">
        <f>VLOOKUP(A23,ShownNames!$A$2:$B$54,2,FALSE)</f>
        <v>DataDice</v>
      </c>
      <c r="C23">
        <v>0.33003566335873058</v>
      </c>
      <c r="D23">
        <v>0.84021953297500218</v>
      </c>
      <c r="E23">
        <v>1.6774723474426438</v>
      </c>
      <c r="F23">
        <v>3.0343471598622345</v>
      </c>
      <c r="G23">
        <v>4.6855450086720527</v>
      </c>
      <c r="H23">
        <v>9.4640708099084083</v>
      </c>
      <c r="I23">
        <v>12.765098283921715</v>
      </c>
      <c r="J23">
        <v>16.391121907774099</v>
      </c>
      <c r="K23">
        <v>20.79798402868121</v>
      </c>
      <c r="L23">
        <v>46.147307042731967</v>
      </c>
      <c r="M23">
        <v>62.393908221444399</v>
      </c>
      <c r="N23">
        <v>81.629217172824838</v>
      </c>
      <c r="O23">
        <v>103.2536115943964</v>
      </c>
      <c r="P23">
        <v>118.61150955826072</v>
      </c>
      <c r="Q23">
        <v>141.41128222061067</v>
      </c>
      <c r="R23">
        <v>177.93152484157633</v>
      </c>
      <c r="T23" s="3"/>
    </row>
    <row r="24" spans="1:20" x14ac:dyDescent="0.25">
      <c r="A24" t="s">
        <v>64</v>
      </c>
      <c r="B24" s="5" t="str">
        <f>VLOOKUP(A24,ShownNames!$A$2:$B$54,2,FALSE)</f>
        <v>DataJaccard</v>
      </c>
      <c r="C24">
        <v>0.31701541537427985</v>
      </c>
      <c r="D24">
        <v>0.82507460259273413</v>
      </c>
      <c r="E24">
        <v>1.7838629206990597</v>
      </c>
      <c r="F24">
        <v>3.0984122551821316</v>
      </c>
      <c r="G24">
        <v>4.6472187871324726</v>
      </c>
      <c r="H24">
        <v>9.7013935507543128</v>
      </c>
      <c r="I24">
        <v>12.985773595781414</v>
      </c>
      <c r="J24">
        <v>16.587139107585141</v>
      </c>
      <c r="K24">
        <v>20.536835242815947</v>
      </c>
      <c r="L24">
        <v>46.484463124684673</v>
      </c>
      <c r="M24">
        <v>64.477718150721188</v>
      </c>
      <c r="N24">
        <v>84.462674026097275</v>
      </c>
      <c r="O24">
        <v>106.90625105597715</v>
      </c>
      <c r="P24">
        <v>124.27356731124389</v>
      </c>
      <c r="Q24">
        <v>149.10022567355222</v>
      </c>
      <c r="R24">
        <v>185.10714255420859</v>
      </c>
      <c r="T24" s="3"/>
    </row>
    <row r="25" spans="1:20" x14ac:dyDescent="0.25">
      <c r="A25" t="s">
        <v>66</v>
      </c>
      <c r="B25" s="5" t="str">
        <f>VLOOKUP(A25,ShownNames!$A$2:$B$54,2,FALSE)</f>
        <v>DataOverlapCoefficient</v>
      </c>
      <c r="C25">
        <v>0.28215789178695982</v>
      </c>
      <c r="D25">
        <v>0.85616628635583769</v>
      </c>
      <c r="E25">
        <v>1.49900746442224</v>
      </c>
      <c r="F25">
        <v>3.0625511996050769</v>
      </c>
      <c r="G25">
        <v>4.7080883764732846</v>
      </c>
      <c r="H25">
        <v>9.704678108785334</v>
      </c>
      <c r="I25">
        <v>13.221772499782052</v>
      </c>
      <c r="J25">
        <v>16.419973906745458</v>
      </c>
      <c r="K25">
        <v>20.987906502246211</v>
      </c>
      <c r="L25">
        <v>46.846910661929932</v>
      </c>
      <c r="M25">
        <v>65.012292018673719</v>
      </c>
      <c r="N25">
        <v>85.620979754114387</v>
      </c>
      <c r="O25">
        <v>107.95837839027564</v>
      </c>
      <c r="P25">
        <v>125.35666767261527</v>
      </c>
      <c r="Q25">
        <v>149.9761291594024</v>
      </c>
      <c r="R25">
        <v>186.26424222075829</v>
      </c>
      <c r="T25" s="3"/>
    </row>
    <row r="26" spans="1:20" x14ac:dyDescent="0.25">
      <c r="A26" t="s">
        <v>91</v>
      </c>
      <c r="B26" s="5" t="str">
        <f>VLOOKUP(A26,ShownNames!$A$2:$B$54,2,FALSE)</f>
        <v>DataTanimotoCoefficient</v>
      </c>
      <c r="C26">
        <v>0.27480166891146374</v>
      </c>
      <c r="D26">
        <v>0.96553202619428258</v>
      </c>
      <c r="E26">
        <v>1.8023584462685185</v>
      </c>
      <c r="F26">
        <v>2.9532272711290473</v>
      </c>
      <c r="G26">
        <v>4.7452954933196807</v>
      </c>
      <c r="H26">
        <v>9.9310409828347126</v>
      </c>
      <c r="I26">
        <v>13.268982206017673</v>
      </c>
      <c r="J26">
        <v>16.728772682652178</v>
      </c>
      <c r="K26">
        <v>21.317950114279789</v>
      </c>
      <c r="L26">
        <v>47.231436391591842</v>
      </c>
      <c r="M26">
        <v>64.669659712766332</v>
      </c>
      <c r="N26">
        <v>85.533716005900018</v>
      </c>
      <c r="O26">
        <v>108.3905074210418</v>
      </c>
      <c r="P26">
        <v>126.93513870797858</v>
      </c>
      <c r="Q26">
        <v>150.59679821411524</v>
      </c>
      <c r="R26">
        <v>186.76592421013243</v>
      </c>
      <c r="T26" s="3"/>
    </row>
    <row r="27" spans="1:20" x14ac:dyDescent="0.25">
      <c r="A27" t="s">
        <v>52</v>
      </c>
      <c r="B27" s="5" t="str">
        <f>VLOOKUP(A27,ShownNames!$A$2:$B$54,2,FALSE)</f>
        <v>DataBlockDistance</v>
      </c>
      <c r="C27">
        <v>0.6791855575329212</v>
      </c>
      <c r="D27">
        <v>1.4488857596210387</v>
      </c>
      <c r="E27">
        <v>3.0837332073053276</v>
      </c>
      <c r="F27">
        <v>5.6994549010973508</v>
      </c>
      <c r="G27">
        <v>8.8883141872974996</v>
      </c>
      <c r="H27">
        <v>21.405439426209686</v>
      </c>
      <c r="I27">
        <v>27.081660915621161</v>
      </c>
      <c r="J27">
        <v>33.779927687289927</v>
      </c>
      <c r="K27">
        <v>41.746266165079966</v>
      </c>
      <c r="L27">
        <v>95.275601606069927</v>
      </c>
      <c r="M27">
        <v>114.44013109248972</v>
      </c>
      <c r="N27">
        <v>156.09638968292867</v>
      </c>
      <c r="O27">
        <v>195.2127504316048</v>
      </c>
      <c r="P27">
        <v>216.50429935166639</v>
      </c>
      <c r="Q27">
        <v>266.56946857915779</v>
      </c>
      <c r="R27">
        <v>352.39871598211801</v>
      </c>
      <c r="T27" s="3"/>
    </row>
    <row r="28" spans="1:20" x14ac:dyDescent="0.25">
      <c r="A28" t="s">
        <v>54</v>
      </c>
      <c r="B28" s="5" t="str">
        <f>VLOOKUP(A28,ShownNames!$A$2:$B$54,2,FALSE)</f>
        <v>DataCosineSimilarity</v>
      </c>
      <c r="C28">
        <v>0.676563067372558</v>
      </c>
      <c r="D28">
        <v>1.4660579806595249</v>
      </c>
      <c r="E28">
        <v>2.9127644089216536</v>
      </c>
      <c r="F28">
        <v>5.7887900367306546</v>
      </c>
      <c r="G28">
        <v>8.589226122331187</v>
      </c>
      <c r="H28">
        <v>24.204555262757243</v>
      </c>
      <c r="I28">
        <v>24.789360897122148</v>
      </c>
      <c r="J28">
        <v>30.341292254868478</v>
      </c>
      <c r="K28">
        <v>38.992704960890279</v>
      </c>
      <c r="L28">
        <v>93.429305897791465</v>
      </c>
      <c r="M28">
        <v>110.40536278773068</v>
      </c>
      <c r="N28">
        <v>151.00137773387522</v>
      </c>
      <c r="O28">
        <v>190.73786123730875</v>
      </c>
      <c r="P28">
        <v>223.63057824170798</v>
      </c>
      <c r="Q28">
        <v>256.31870766808817</v>
      </c>
      <c r="R28">
        <v>336.51956231461475</v>
      </c>
      <c r="T28" s="3"/>
    </row>
    <row r="29" spans="1:20" x14ac:dyDescent="0.25">
      <c r="A29" t="s">
        <v>58</v>
      </c>
      <c r="B29" s="5" t="str">
        <f>VLOOKUP(A29,ShownNames!$A$2:$B$54,2,FALSE)</f>
        <v>DataEuclideanDistance</v>
      </c>
      <c r="C29">
        <v>0.85102678830830347</v>
      </c>
      <c r="D29">
        <v>2.1470288661827412</v>
      </c>
      <c r="E29">
        <v>7.5099470706138929</v>
      </c>
      <c r="F29">
        <v>10.991019629702848</v>
      </c>
      <c r="G29">
        <v>17.438219324964702</v>
      </c>
      <c r="H29">
        <v>30.760172779160996</v>
      </c>
      <c r="I29">
        <v>43.836798161782284</v>
      </c>
      <c r="J29">
        <v>64.357710976664606</v>
      </c>
      <c r="K29">
        <v>68.744111415708261</v>
      </c>
      <c r="L29">
        <v>133.2183978404419</v>
      </c>
      <c r="M29">
        <v>205.22866242749805</v>
      </c>
      <c r="N29">
        <v>270.52442507235924</v>
      </c>
      <c r="O29">
        <v>324.49301719596656</v>
      </c>
      <c r="P29">
        <v>386.14274767202323</v>
      </c>
      <c r="Q29">
        <v>505.90672679838218</v>
      </c>
      <c r="R29">
        <v>543.96203025726697</v>
      </c>
      <c r="T29" s="3"/>
    </row>
    <row r="30" spans="1:20" x14ac:dyDescent="0.25">
      <c r="A30" t="s">
        <v>60</v>
      </c>
      <c r="B30" s="5" t="str">
        <f>VLOOKUP(A30,ShownNames!$A$2:$B$54,2,FALSE)</f>
        <v>DataGeneralizedJaccard</v>
      </c>
      <c r="C30">
        <v>0.4164524611822748</v>
      </c>
      <c r="D30">
        <v>0.93450697974172725</v>
      </c>
      <c r="E30">
        <v>2.0536260271113709</v>
      </c>
      <c r="F30">
        <v>3.5850152439149681</v>
      </c>
      <c r="G30">
        <v>5.135262567284129</v>
      </c>
      <c r="H30">
        <v>11.262428405288405</v>
      </c>
      <c r="I30">
        <v>14.724781428894165</v>
      </c>
      <c r="J30">
        <v>18.964156529345757</v>
      </c>
      <c r="K30">
        <v>23.336773612753852</v>
      </c>
      <c r="L30">
        <v>52.495557484828645</v>
      </c>
      <c r="M30">
        <v>69.522770959147124</v>
      </c>
      <c r="N30">
        <v>92.496687011391643</v>
      </c>
      <c r="O30">
        <v>115.93850944487167</v>
      </c>
      <c r="P30">
        <v>133.07554707027538</v>
      </c>
      <c r="Q30">
        <v>156.70940241689968</v>
      </c>
      <c r="R30">
        <v>203.30212991336018</v>
      </c>
      <c r="T30" s="3"/>
    </row>
    <row r="31" spans="1:20" x14ac:dyDescent="0.25">
      <c r="A31" t="s">
        <v>62</v>
      </c>
      <c r="B31" s="5" t="str">
        <f>VLOOKUP(A31,ShownNames!$A$2:$B$54,2,FALSE)</f>
        <v>DataGeneralizedOverlapCoefficient</v>
      </c>
      <c r="C31">
        <v>0.36279655605754468</v>
      </c>
      <c r="D31">
        <v>1.0300370983943639</v>
      </c>
      <c r="E31">
        <v>2.0093450362246279</v>
      </c>
      <c r="F31">
        <v>3.4911890162558921</v>
      </c>
      <c r="G31">
        <v>5.0922405700387259</v>
      </c>
      <c r="H31">
        <v>11.1057132264371</v>
      </c>
      <c r="I31">
        <v>14.988456300144781</v>
      </c>
      <c r="J31">
        <v>19.067987860658896</v>
      </c>
      <c r="K31">
        <v>23.403277037975631</v>
      </c>
      <c r="L31">
        <v>54.05013541763261</v>
      </c>
      <c r="M31">
        <v>71.18568393153339</v>
      </c>
      <c r="N31">
        <v>94.502972209984435</v>
      </c>
      <c r="O31">
        <v>119.58573846901822</v>
      </c>
      <c r="P31">
        <v>137.04655664984401</v>
      </c>
      <c r="Q31">
        <v>163.74457738741268</v>
      </c>
      <c r="R31">
        <v>211.41093036769468</v>
      </c>
      <c r="T31" s="3"/>
    </row>
    <row r="32" spans="1:20" x14ac:dyDescent="0.25">
      <c r="A32" t="s">
        <v>68</v>
      </c>
      <c r="B32" s="5" t="str">
        <f>VLOOKUP(A32,ShownNames!$A$2:$B$54,2,FALSE)</f>
        <v>DataSimonWhite</v>
      </c>
      <c r="C32">
        <v>0.36238709650009049</v>
      </c>
      <c r="D32">
        <v>1.0772194678673146</v>
      </c>
      <c r="E32">
        <v>2.0794249220999119</v>
      </c>
      <c r="F32">
        <v>3.7637143779474962</v>
      </c>
      <c r="G32">
        <v>5.2166110663617697</v>
      </c>
      <c r="H32">
        <v>11.698856387772484</v>
      </c>
      <c r="I32">
        <v>15.064936682081875</v>
      </c>
      <c r="J32">
        <v>18.951183890341422</v>
      </c>
      <c r="K32">
        <v>23.555151724072154</v>
      </c>
      <c r="L32">
        <v>54.120006778625829</v>
      </c>
      <c r="M32">
        <v>71.311361878637882</v>
      </c>
      <c r="N32">
        <v>95.55124840362042</v>
      </c>
      <c r="O32">
        <v>119.56694926392926</v>
      </c>
      <c r="P32">
        <v>137.79921100249962</v>
      </c>
      <c r="Q32">
        <v>164.33736920041056</v>
      </c>
      <c r="R32">
        <v>211.94979894325363</v>
      </c>
      <c r="T32" s="3"/>
    </row>
    <row r="33" spans="1:20" x14ac:dyDescent="0.25">
      <c r="A33" t="s">
        <v>75</v>
      </c>
      <c r="B33" s="5" t="str">
        <f>VLOOKUP(A33,ShownNames!$A$2:$B$54,2,FALSE)</f>
        <v>DataStateDice</v>
      </c>
      <c r="C33">
        <v>0.41559996349643369</v>
      </c>
      <c r="D33">
        <v>1.1575009559553007</v>
      </c>
      <c r="E33">
        <v>2.2645505869223812</v>
      </c>
      <c r="F33">
        <v>3.9501079884319581</v>
      </c>
      <c r="G33">
        <v>5.4821992581695627</v>
      </c>
      <c r="H33">
        <v>15.514400359766711</v>
      </c>
      <c r="I33">
        <v>15.388317784832271</v>
      </c>
      <c r="J33">
        <v>19.830631786404812</v>
      </c>
      <c r="K33">
        <v>25.117150051080365</v>
      </c>
      <c r="L33">
        <v>56.322732007597054</v>
      </c>
      <c r="M33">
        <v>73.002705730665909</v>
      </c>
      <c r="N33">
        <v>97.616105954754673</v>
      </c>
      <c r="O33">
        <v>121.40104490946361</v>
      </c>
      <c r="P33">
        <v>169.37562937612623</v>
      </c>
      <c r="Q33">
        <v>177.83928850097664</v>
      </c>
      <c r="R33">
        <v>231.18640717264907</v>
      </c>
      <c r="T33" s="3"/>
    </row>
    <row r="34" spans="1:20" x14ac:dyDescent="0.25">
      <c r="A34" t="s">
        <v>83</v>
      </c>
      <c r="B34" s="5" t="str">
        <f>VLOOKUP(A34,ShownNames!$A$2:$B$54,2,FALSE)</f>
        <v>DataStateJaccard</v>
      </c>
      <c r="C34">
        <v>0.44696524949061223</v>
      </c>
      <c r="D34">
        <v>1.0793567753216757</v>
      </c>
      <c r="E34">
        <v>2.1921510447020558</v>
      </c>
      <c r="F34">
        <v>3.6633593267384783</v>
      </c>
      <c r="G34">
        <v>5.4935712935854388</v>
      </c>
      <c r="H34">
        <v>14.552638277990264</v>
      </c>
      <c r="I34">
        <v>15.883465534459441</v>
      </c>
      <c r="J34">
        <v>20.154983955476673</v>
      </c>
      <c r="K34">
        <v>25.4383115532098</v>
      </c>
      <c r="L34">
        <v>56.457128930177113</v>
      </c>
      <c r="M34">
        <v>73.751750828650231</v>
      </c>
      <c r="N34">
        <v>98.890592354489399</v>
      </c>
      <c r="O34">
        <v>122.9805110100294</v>
      </c>
      <c r="P34">
        <v>172.79472261941771</v>
      </c>
      <c r="Q34">
        <v>180.06309222368009</v>
      </c>
      <c r="R34">
        <v>233.66700032309652</v>
      </c>
      <c r="T34" s="3"/>
    </row>
    <row r="35" spans="1:20" x14ac:dyDescent="0.25">
      <c r="A35" t="s">
        <v>85</v>
      </c>
      <c r="B35" s="5" t="str">
        <f>VLOOKUP(A35,ShownNames!$A$2:$B$54,2,FALSE)</f>
        <v>DataStateOverlapCoefficient</v>
      </c>
      <c r="C35">
        <v>0.39231954695653742</v>
      </c>
      <c r="D35">
        <v>0.91352562093341783</v>
      </c>
      <c r="E35">
        <v>2.0328024739918282</v>
      </c>
      <c r="F35">
        <v>3.5946783368748205</v>
      </c>
      <c r="G35">
        <v>5.5061414850279702</v>
      </c>
      <c r="H35">
        <v>13.153534689643692</v>
      </c>
      <c r="I35">
        <v>16.215002619342187</v>
      </c>
      <c r="J35">
        <v>19.906322413639877</v>
      </c>
      <c r="K35">
        <v>25.200127649578111</v>
      </c>
      <c r="L35">
        <v>55.745655324600719</v>
      </c>
      <c r="M35">
        <v>73.887906164202263</v>
      </c>
      <c r="N35">
        <v>99.182966252854399</v>
      </c>
      <c r="O35">
        <v>124.03724930021542</v>
      </c>
      <c r="P35">
        <v>175.8567788100512</v>
      </c>
      <c r="Q35">
        <v>179.30954025730315</v>
      </c>
      <c r="R35">
        <v>225.64315113708346</v>
      </c>
      <c r="T35" s="3"/>
    </row>
    <row r="36" spans="1:20" x14ac:dyDescent="0.25">
      <c r="A36" t="s">
        <v>89</v>
      </c>
      <c r="B36" s="5" t="str">
        <f>VLOOKUP(A36,ShownNames!$A$2:$B$54,2,FALSE)</f>
        <v>DataStateTanimotoCoefficient</v>
      </c>
      <c r="C36">
        <v>0.41990921911526691</v>
      </c>
      <c r="D36">
        <v>0.97281621073900681</v>
      </c>
      <c r="E36">
        <v>1.9860059272668114</v>
      </c>
      <c r="F36">
        <v>3.6735398164178235</v>
      </c>
      <c r="G36">
        <v>5.446575449534544</v>
      </c>
      <c r="H36">
        <v>14.731538657276513</v>
      </c>
      <c r="I36">
        <v>15.675205244255759</v>
      </c>
      <c r="J36">
        <v>20.483146066021561</v>
      </c>
      <c r="K36">
        <v>26.071891830707965</v>
      </c>
      <c r="L36">
        <v>57.127198027588726</v>
      </c>
      <c r="M36">
        <v>72.969828350986944</v>
      </c>
      <c r="N36">
        <v>99.61777072845473</v>
      </c>
      <c r="O36">
        <v>123.63156312567082</v>
      </c>
      <c r="P36">
        <v>173.2487425420434</v>
      </c>
      <c r="Q36">
        <v>180.2799505040191</v>
      </c>
      <c r="R36">
        <v>233.74553956194734</v>
      </c>
      <c r="T36" s="3"/>
    </row>
    <row r="37" spans="1:20" x14ac:dyDescent="0.25">
      <c r="A37" t="s">
        <v>70</v>
      </c>
      <c r="B37" s="5" t="str">
        <f>VLOOKUP(A37,ShownNames!$A$2:$B$54,2,FALSE)</f>
        <v>DataStateBlockDistance</v>
      </c>
      <c r="C37">
        <v>0.94539277241808983</v>
      </c>
      <c r="D37">
        <v>1.8325535373833557</v>
      </c>
      <c r="E37">
        <v>3.8986344038764065</v>
      </c>
      <c r="F37">
        <v>7.0035704056238686</v>
      </c>
      <c r="G37">
        <v>10.818005807163301</v>
      </c>
      <c r="H37">
        <v>40.541110629686557</v>
      </c>
      <c r="I37">
        <v>32.746298900461895</v>
      </c>
      <c r="J37">
        <v>41.806397315027503</v>
      </c>
      <c r="K37">
        <v>57.037469483791412</v>
      </c>
      <c r="L37">
        <v>117.54200392419213</v>
      </c>
      <c r="M37">
        <v>141.55984647897554</v>
      </c>
      <c r="N37">
        <v>203.75909503523226</v>
      </c>
      <c r="O37">
        <v>261.27681605674979</v>
      </c>
      <c r="P37">
        <v>299.41562039113484</v>
      </c>
      <c r="Q37">
        <v>387.50309754877003</v>
      </c>
      <c r="R37">
        <v>474.69313980117977</v>
      </c>
      <c r="T37" s="3"/>
    </row>
    <row r="38" spans="1:20" x14ac:dyDescent="0.25">
      <c r="A38" t="s">
        <v>77</v>
      </c>
      <c r="B38" s="5" t="str">
        <f>VLOOKUP(A38,ShownNames!$A$2:$B$54,2,FALSE)</f>
        <v>DataStateEuclideanDistance</v>
      </c>
      <c r="C38">
        <v>1.8405201189135099</v>
      </c>
      <c r="D38">
        <v>2.9067941540728413</v>
      </c>
      <c r="E38">
        <v>7.2951911877194231</v>
      </c>
      <c r="F38">
        <v>12.028154085699862</v>
      </c>
      <c r="G38">
        <v>18.937630965160842</v>
      </c>
      <c r="H38">
        <v>80.289254788382763</v>
      </c>
      <c r="I38">
        <v>44.305877028615519</v>
      </c>
      <c r="J38">
        <v>57.299478660887736</v>
      </c>
      <c r="K38">
        <v>86.619166707428263</v>
      </c>
      <c r="L38">
        <v>154.95420036550286</v>
      </c>
      <c r="M38">
        <v>199.46155470807477</v>
      </c>
      <c r="N38">
        <v>279.45820106400237</v>
      </c>
      <c r="O38">
        <v>361.04182648102744</v>
      </c>
      <c r="P38">
        <v>521.1520294200327</v>
      </c>
      <c r="Q38">
        <v>623.13532969905725</v>
      </c>
      <c r="R38">
        <v>728.58071020833711</v>
      </c>
      <c r="T38" s="3"/>
    </row>
    <row r="39" spans="1:20" x14ac:dyDescent="0.25">
      <c r="A39" t="s">
        <v>0</v>
      </c>
      <c r="B39" s="5" t="str">
        <f>VLOOKUP(A39,ShownNames!$A$2:$B$54,2,FALSE)</f>
        <v>DataStateCustomOverlap</v>
      </c>
      <c r="C39">
        <v>0.51145163934737758</v>
      </c>
      <c r="D39">
        <v>1.0906480116076296</v>
      </c>
      <c r="E39">
        <v>2.3958013365419406</v>
      </c>
      <c r="F39">
        <v>5.0089267420714929</v>
      </c>
      <c r="G39">
        <v>8.083583771003239</v>
      </c>
      <c r="H39">
        <v>18.289984915543492</v>
      </c>
      <c r="I39">
        <v>22.354379524932455</v>
      </c>
      <c r="J39">
        <v>29.77306328209961</v>
      </c>
      <c r="K39">
        <v>36.247985878725189</v>
      </c>
      <c r="L39">
        <v>73.387364328638824</v>
      </c>
      <c r="M39">
        <v>104.60801227344618</v>
      </c>
      <c r="N39">
        <v>138.67420176465941</v>
      </c>
      <c r="O39">
        <v>172.60922235641021</v>
      </c>
      <c r="P39">
        <v>216.82933710888133</v>
      </c>
      <c r="Q39">
        <v>254.72854891347035</v>
      </c>
      <c r="R39">
        <v>302.9343106953736</v>
      </c>
      <c r="T39" s="3"/>
    </row>
    <row r="40" spans="1:20" x14ac:dyDescent="0.25">
      <c r="A40" t="s">
        <v>49</v>
      </c>
      <c r="B40" s="5" t="str">
        <f>VLOOKUP(A40,ShownNames!$A$2:$B$54,2,FALSE)</f>
        <v>ActivityWithBeforesAndData</v>
      </c>
      <c r="C40">
        <v>0.77783495934521574</v>
      </c>
      <c r="D40">
        <v>2.3211972190111823</v>
      </c>
      <c r="E40">
        <v>3.3625270341037776</v>
      </c>
      <c r="F40">
        <v>6.6169463696839417</v>
      </c>
      <c r="G40">
        <v>11.023742518937473</v>
      </c>
      <c r="H40">
        <v>20.691824471990458</v>
      </c>
      <c r="I40">
        <v>46.716104393592381</v>
      </c>
      <c r="J40">
        <v>37.820799031460275</v>
      </c>
      <c r="K40">
        <v>47.225163013096576</v>
      </c>
      <c r="L40">
        <v>92.46474329113471</v>
      </c>
      <c r="M40">
        <v>137.3617565117917</v>
      </c>
      <c r="N40">
        <v>191.27509667654749</v>
      </c>
      <c r="O40">
        <v>229.82596743279981</v>
      </c>
      <c r="P40">
        <v>268.50510936489115</v>
      </c>
      <c r="Q40">
        <v>315.88096913837273</v>
      </c>
      <c r="R40">
        <v>362.41643178080511</v>
      </c>
      <c r="T40" s="3"/>
    </row>
    <row r="41" spans="1:20" x14ac:dyDescent="0.25">
      <c r="A41" t="s">
        <v>51</v>
      </c>
      <c r="B41" s="5" t="str">
        <f>VLOOKUP(A41,ShownNames!$A$2:$B$54,2,FALSE)</f>
        <v>ActivityWithBeforesAndDataAndKBs</v>
      </c>
      <c r="C41">
        <v>0.75311895567930287</v>
      </c>
      <c r="D41">
        <v>1.6848380591117618</v>
      </c>
      <c r="E41">
        <v>4.4050602742114098</v>
      </c>
      <c r="F41">
        <v>12.807407320379545</v>
      </c>
      <c r="G41">
        <v>21.393944208798462</v>
      </c>
      <c r="H41">
        <v>43.092547577607064</v>
      </c>
      <c r="I41">
        <v>66.69937528994474</v>
      </c>
      <c r="J41">
        <v>79.848226960956907</v>
      </c>
      <c r="K41">
        <v>95.66215899959883</v>
      </c>
      <c r="L41">
        <v>220.2149186716625</v>
      </c>
      <c r="M41">
        <v>292.9855661624552</v>
      </c>
      <c r="N41">
        <v>436.08895242745393</v>
      </c>
      <c r="O41">
        <v>490.13305610198802</v>
      </c>
      <c r="P41">
        <v>575.91803755957483</v>
      </c>
      <c r="Q41">
        <v>672.42945964352225</v>
      </c>
      <c r="R41">
        <v>840.79400491904448</v>
      </c>
      <c r="T41" s="3"/>
    </row>
    <row r="131" spans="2:12" x14ac:dyDescent="0.25">
      <c r="D131" s="5"/>
      <c r="E131" s="5"/>
      <c r="F131" s="5"/>
      <c r="G131" s="5"/>
      <c r="H131" s="5"/>
      <c r="I131" s="5"/>
      <c r="J131" s="5"/>
      <c r="K131" s="5"/>
      <c r="L131" s="5"/>
    </row>
    <row r="132" spans="2:12" x14ac:dyDescent="0.25">
      <c r="B132"/>
    </row>
    <row r="133" spans="2:12" x14ac:dyDescent="0.25">
      <c r="B133"/>
    </row>
    <row r="134" spans="2:12" x14ac:dyDescent="0.25">
      <c r="B134"/>
    </row>
    <row r="135" spans="2:12" x14ac:dyDescent="0.25">
      <c r="B135"/>
    </row>
  </sheetData>
  <sortState ref="A1:V135">
    <sortCondition ref="S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818A-D1B5-4464-A869-5B8A2A120FDF}">
  <dimension ref="A1:U135"/>
  <sheetViews>
    <sheetView topLeftCell="A16" zoomScaleNormal="100" workbookViewId="0">
      <selection activeCell="R2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21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  <c r="T1"/>
      <c r="U1"/>
    </row>
    <row r="2" spans="1:21" x14ac:dyDescent="0.25">
      <c r="A2" t="s">
        <v>51</v>
      </c>
      <c r="B2" s="5" t="str">
        <f>VLOOKUP(A2,ShownNames!$A$2:$B$54,2,FALSE)</f>
        <v>ActivityWithBeforesAndDataAndKBs</v>
      </c>
      <c r="C2">
        <v>0.67469522782361213</v>
      </c>
      <c r="D2">
        <v>2.9515811456441634</v>
      </c>
      <c r="E2">
        <v>3.5981333071964272</v>
      </c>
      <c r="F2">
        <v>7.3855964116307291</v>
      </c>
      <c r="G2">
        <v>9.8993385896811166</v>
      </c>
      <c r="H2">
        <v>21.31728516097446</v>
      </c>
      <c r="I2">
        <v>26.567769154761692</v>
      </c>
      <c r="J2">
        <v>35.682417091191319</v>
      </c>
      <c r="K2">
        <v>42.724283086480909</v>
      </c>
      <c r="L2">
        <v>80.694415198783901</v>
      </c>
      <c r="M2">
        <v>137.98354246532878</v>
      </c>
      <c r="N2">
        <v>163.81816582919728</v>
      </c>
      <c r="O2">
        <v>237.59532535667159</v>
      </c>
      <c r="P2">
        <v>241.22145420698766</v>
      </c>
      <c r="Q2">
        <v>271.24334520632237</v>
      </c>
      <c r="R2">
        <v>296.81764100090606</v>
      </c>
      <c r="T2" s="3"/>
    </row>
    <row r="3" spans="1:21" x14ac:dyDescent="0.25">
      <c r="A3" t="s">
        <v>77</v>
      </c>
      <c r="B3" s="5" t="str">
        <f>VLOOKUP(A3,ShownNames!$A$2:$B$54,2,FALSE)</f>
        <v>DataStateEuclideanDistance</v>
      </c>
      <c r="C3">
        <v>1.8405201189135099</v>
      </c>
      <c r="D3">
        <v>2.9067941540728413</v>
      </c>
      <c r="E3">
        <v>7.2951911877194231</v>
      </c>
      <c r="F3">
        <v>12.028154085699862</v>
      </c>
      <c r="G3">
        <v>18.937630965160842</v>
      </c>
      <c r="H3">
        <v>80.289254788382763</v>
      </c>
      <c r="I3">
        <v>44.305877028615519</v>
      </c>
      <c r="J3">
        <v>57.299478660887736</v>
      </c>
      <c r="K3">
        <v>86.619166707428263</v>
      </c>
      <c r="L3">
        <v>154.95420036550286</v>
      </c>
      <c r="M3">
        <v>199.46155470807477</v>
      </c>
      <c r="N3">
        <v>279.45820106400237</v>
      </c>
      <c r="O3">
        <v>361.04182648102744</v>
      </c>
      <c r="P3">
        <v>521.1520294200327</v>
      </c>
      <c r="Q3">
        <v>623.13532969905725</v>
      </c>
      <c r="R3">
        <v>728.58071020833711</v>
      </c>
      <c r="T3" s="3"/>
    </row>
    <row r="4" spans="1:21" x14ac:dyDescent="0.25">
      <c r="A4" t="s">
        <v>58</v>
      </c>
      <c r="B4" s="5" t="str">
        <f>VLOOKUP(A4,ShownNames!$A$2:$B$54,2,FALSE)</f>
        <v>DataEuclideanDistance</v>
      </c>
      <c r="C4">
        <v>0.85102678830830347</v>
      </c>
      <c r="D4">
        <v>2.1470288661827412</v>
      </c>
      <c r="E4">
        <v>7.5099470706138929</v>
      </c>
      <c r="F4">
        <v>10.991019629702848</v>
      </c>
      <c r="G4">
        <v>17.438219324964702</v>
      </c>
      <c r="H4">
        <v>30.760172779160996</v>
      </c>
      <c r="I4">
        <v>43.836798161782284</v>
      </c>
      <c r="J4">
        <v>64.357710976664606</v>
      </c>
      <c r="K4">
        <v>68.744111415708261</v>
      </c>
      <c r="L4">
        <v>133.2183978404419</v>
      </c>
      <c r="M4">
        <v>205.22866242749805</v>
      </c>
      <c r="N4">
        <v>270.52442507235924</v>
      </c>
      <c r="O4">
        <v>324.49301719596656</v>
      </c>
      <c r="P4">
        <v>386.14274767202323</v>
      </c>
      <c r="Q4">
        <v>505.90672679838218</v>
      </c>
      <c r="R4">
        <v>543.96203025726697</v>
      </c>
      <c r="T4" s="3"/>
    </row>
    <row r="5" spans="1:21" x14ac:dyDescent="0.25">
      <c r="A5" t="s">
        <v>70</v>
      </c>
      <c r="B5" s="5" t="str">
        <f>VLOOKUP(A5,ShownNames!$A$2:$B$54,2,FALSE)</f>
        <v>DataStateBlockDistance</v>
      </c>
      <c r="C5">
        <v>0.94539277241808983</v>
      </c>
      <c r="D5">
        <v>1.8325535373833557</v>
      </c>
      <c r="E5">
        <v>3.8986344038764065</v>
      </c>
      <c r="F5">
        <v>7.0035704056238686</v>
      </c>
      <c r="G5">
        <v>10.818005807163301</v>
      </c>
      <c r="H5">
        <v>40.541110629686557</v>
      </c>
      <c r="I5">
        <v>32.746298900461895</v>
      </c>
      <c r="J5">
        <v>41.806397315027503</v>
      </c>
      <c r="K5">
        <v>57.037469483791412</v>
      </c>
      <c r="L5">
        <v>117.54200392419213</v>
      </c>
      <c r="M5">
        <v>141.55984647897554</v>
      </c>
      <c r="N5">
        <v>203.75909503523226</v>
      </c>
      <c r="O5">
        <v>261.27681605674979</v>
      </c>
      <c r="P5">
        <v>299.41562039113484</v>
      </c>
      <c r="Q5">
        <v>387.50309754877003</v>
      </c>
      <c r="R5">
        <v>474.69313980117977</v>
      </c>
      <c r="T5" s="3"/>
    </row>
    <row r="6" spans="1:21" x14ac:dyDescent="0.25">
      <c r="A6" t="s">
        <v>22</v>
      </c>
      <c r="B6" s="5" t="str">
        <f>VLOOKUP(A6,ShownNames!$A$2:$B$54,2,FALSE)</f>
        <v>ActivityWithBefores</v>
      </c>
      <c r="C6">
        <v>0.23781041253715535</v>
      </c>
      <c r="D6">
        <v>1.0767588335199616</v>
      </c>
      <c r="E6">
        <v>2.7682601171009429</v>
      </c>
      <c r="F6">
        <v>7.3429599839751516</v>
      </c>
      <c r="G6">
        <v>11.776436222750615</v>
      </c>
      <c r="H6">
        <v>24.766773885108229</v>
      </c>
      <c r="I6">
        <v>34.161148052975385</v>
      </c>
      <c r="J6">
        <v>45.310677268705341</v>
      </c>
      <c r="K6">
        <v>54.519910182725106</v>
      </c>
      <c r="L6">
        <v>106.71442986504891</v>
      </c>
      <c r="M6">
        <v>158.00784427581044</v>
      </c>
      <c r="N6">
        <v>208.75096200322548</v>
      </c>
      <c r="O6">
        <v>259.14685696528471</v>
      </c>
      <c r="P6">
        <v>306.95945418164314</v>
      </c>
      <c r="Q6">
        <v>353.59172363269562</v>
      </c>
      <c r="R6">
        <v>415.7062965193785</v>
      </c>
      <c r="T6" s="3"/>
    </row>
    <row r="7" spans="1:21" x14ac:dyDescent="0.25">
      <c r="A7" t="s">
        <v>49</v>
      </c>
      <c r="B7" s="5" t="str">
        <f>VLOOKUP(A7,ShownNames!$A$2:$B$54,2,FALSE)</f>
        <v>ActivityWithBeforesAndData</v>
      </c>
      <c r="C7">
        <v>0.77783495934521574</v>
      </c>
      <c r="D7">
        <v>2.3211972190111823</v>
      </c>
      <c r="E7">
        <v>3.3625270341037776</v>
      </c>
      <c r="F7">
        <v>6.6169463696839417</v>
      </c>
      <c r="G7">
        <v>11.023742518937473</v>
      </c>
      <c r="H7">
        <v>20.691824471990458</v>
      </c>
      <c r="I7">
        <v>46.716104393592381</v>
      </c>
      <c r="J7">
        <v>37.820799031460275</v>
      </c>
      <c r="K7">
        <v>47.225163013096576</v>
      </c>
      <c r="L7">
        <v>92.46474329113471</v>
      </c>
      <c r="M7">
        <v>137.3617565117917</v>
      </c>
      <c r="N7">
        <v>191.27509667654749</v>
      </c>
      <c r="O7">
        <v>229.82596743279981</v>
      </c>
      <c r="P7">
        <v>268.50510936489115</v>
      </c>
      <c r="Q7">
        <v>315.88096913837273</v>
      </c>
      <c r="R7">
        <v>362.41643178080511</v>
      </c>
      <c r="T7" s="3"/>
    </row>
    <row r="8" spans="1:21" x14ac:dyDescent="0.25">
      <c r="A8" t="s">
        <v>52</v>
      </c>
      <c r="B8" s="5" t="str">
        <f>VLOOKUP(A8,ShownNames!$A$2:$B$54,2,FALSE)</f>
        <v>DataBlockDistance</v>
      </c>
      <c r="C8">
        <v>0.6791855575329212</v>
      </c>
      <c r="D8">
        <v>1.4488857596210387</v>
      </c>
      <c r="E8">
        <v>3.0837332073053276</v>
      </c>
      <c r="F8">
        <v>5.6994549010973508</v>
      </c>
      <c r="G8">
        <v>8.8883141872974996</v>
      </c>
      <c r="H8">
        <v>21.405439426209686</v>
      </c>
      <c r="I8">
        <v>27.081660915621161</v>
      </c>
      <c r="J8">
        <v>33.779927687289927</v>
      </c>
      <c r="K8">
        <v>41.746266165079966</v>
      </c>
      <c r="L8">
        <v>95.275601606069927</v>
      </c>
      <c r="M8">
        <v>114.44013109248972</v>
      </c>
      <c r="N8">
        <v>156.09638968292867</v>
      </c>
      <c r="O8">
        <v>195.2127504316048</v>
      </c>
      <c r="P8">
        <v>216.50429935166639</v>
      </c>
      <c r="Q8">
        <v>266.56946857915779</v>
      </c>
      <c r="R8">
        <v>352.39871598211801</v>
      </c>
      <c r="T8" s="3"/>
    </row>
    <row r="9" spans="1:21" x14ac:dyDescent="0.25">
      <c r="A9" t="s">
        <v>54</v>
      </c>
      <c r="B9" s="5" t="str">
        <f>VLOOKUP(A9,ShownNames!$A$2:$B$54,2,FALSE)</f>
        <v>DataCosineSimilarity</v>
      </c>
      <c r="C9">
        <v>0.676563067372558</v>
      </c>
      <c r="D9">
        <v>1.4660579806595249</v>
      </c>
      <c r="E9">
        <v>2.9127644089216536</v>
      </c>
      <c r="F9">
        <v>5.7887900367306546</v>
      </c>
      <c r="G9">
        <v>8.589226122331187</v>
      </c>
      <c r="H9">
        <v>24.204555262757243</v>
      </c>
      <c r="I9">
        <v>24.789360897122148</v>
      </c>
      <c r="J9">
        <v>30.341292254868478</v>
      </c>
      <c r="K9">
        <v>38.992704960890279</v>
      </c>
      <c r="L9">
        <v>93.429305897791465</v>
      </c>
      <c r="M9">
        <v>110.40536278773068</v>
      </c>
      <c r="N9">
        <v>151.00137773387522</v>
      </c>
      <c r="O9">
        <v>190.73786123730875</v>
      </c>
      <c r="P9">
        <v>223.63057824170798</v>
      </c>
      <c r="Q9">
        <v>256.31870766808817</v>
      </c>
      <c r="R9">
        <v>336.51956231461475</v>
      </c>
      <c r="T9" s="3"/>
    </row>
    <row r="10" spans="1:21" x14ac:dyDescent="0.25">
      <c r="A10" t="s">
        <v>0</v>
      </c>
      <c r="B10" s="5" t="str">
        <f>VLOOKUP(A10,ShownNames!$A$2:$B$54,2,FALSE)</f>
        <v>DataStateCustomOverlap</v>
      </c>
      <c r="C10">
        <v>0.51145163934737758</v>
      </c>
      <c r="D10">
        <v>1.0906480116076296</v>
      </c>
      <c r="E10">
        <v>2.3958013365419406</v>
      </c>
      <c r="F10">
        <v>5.0089267420714929</v>
      </c>
      <c r="G10">
        <v>8.083583771003239</v>
      </c>
      <c r="H10">
        <v>18.289984915543492</v>
      </c>
      <c r="I10">
        <v>22.354379524932455</v>
      </c>
      <c r="J10">
        <v>29.77306328209961</v>
      </c>
      <c r="K10">
        <v>36.247985878725189</v>
      </c>
      <c r="L10">
        <v>73.387364328638824</v>
      </c>
      <c r="M10">
        <v>104.60801227344618</v>
      </c>
      <c r="N10">
        <v>138.67420176465941</v>
      </c>
      <c r="O10">
        <v>172.60922235641021</v>
      </c>
      <c r="P10">
        <v>216.82933710888133</v>
      </c>
      <c r="Q10">
        <v>254.72854891347035</v>
      </c>
      <c r="R10">
        <v>302.9343106953736</v>
      </c>
      <c r="T10" s="3"/>
    </row>
    <row r="11" spans="1:21" x14ac:dyDescent="0.25">
      <c r="A11" t="s">
        <v>19</v>
      </c>
      <c r="B11" s="5" t="str">
        <f>VLOOKUP(A11,ShownNames!$A$2:$B$54,2,FALSE)</f>
        <v>Activity</v>
      </c>
      <c r="C11">
        <v>0.16160634932206025</v>
      </c>
      <c r="D11">
        <v>0.90872341244041532</v>
      </c>
      <c r="E11">
        <v>1.8922675004858978</v>
      </c>
      <c r="F11">
        <v>3.4552595223030353</v>
      </c>
      <c r="G11">
        <v>5.6532634043736163</v>
      </c>
      <c r="H11">
        <v>11.144934419537453</v>
      </c>
      <c r="I11">
        <v>17.385567521438258</v>
      </c>
      <c r="J11">
        <v>20.945641955778626</v>
      </c>
      <c r="K11">
        <v>28.427519578398243</v>
      </c>
      <c r="L11">
        <v>59.663887713978525</v>
      </c>
      <c r="M11">
        <v>89.006590558499397</v>
      </c>
      <c r="N11">
        <v>125.1069816106229</v>
      </c>
      <c r="O11">
        <v>146.2278152252016</v>
      </c>
      <c r="P11">
        <v>176.36608467573515</v>
      </c>
      <c r="Q11">
        <v>198.44263951677294</v>
      </c>
      <c r="R11">
        <v>254.19169881164487</v>
      </c>
      <c r="T11" s="3"/>
    </row>
    <row r="12" spans="1:21" x14ac:dyDescent="0.25">
      <c r="A12" t="s">
        <v>21</v>
      </c>
      <c r="B12" s="5" t="str">
        <f>VLOOKUP(A12,ShownNames!$A$2:$B$54,2,FALSE)</f>
        <v>ActivityTransition</v>
      </c>
      <c r="C12">
        <v>0.17582257169232435</v>
      </c>
      <c r="D12">
        <v>0.76688257043558461</v>
      </c>
      <c r="E12">
        <v>1.4433730135805114</v>
      </c>
      <c r="F12">
        <v>3.587044664880827</v>
      </c>
      <c r="G12">
        <v>4.4564636079812665</v>
      </c>
      <c r="H12">
        <v>8.2548013857940763</v>
      </c>
      <c r="I12">
        <v>12.826349584085511</v>
      </c>
      <c r="J12">
        <v>17.632388960237659</v>
      </c>
      <c r="K12">
        <v>22.506931806782195</v>
      </c>
      <c r="L12">
        <v>50.916010910284527</v>
      </c>
      <c r="M12">
        <v>86.206408517267263</v>
      </c>
      <c r="N12">
        <v>118.35412740419342</v>
      </c>
      <c r="O12">
        <v>144.75688929562324</v>
      </c>
      <c r="P12">
        <v>172.33578865292611</v>
      </c>
      <c r="Q12">
        <v>199.79029950673885</v>
      </c>
      <c r="R12">
        <v>252.06615030131903</v>
      </c>
      <c r="T12" s="3"/>
    </row>
    <row r="13" spans="1:21" x14ac:dyDescent="0.25">
      <c r="A13" t="s">
        <v>20</v>
      </c>
      <c r="B13" s="5" t="str">
        <f>VLOOKUP(A13,ShownNames!$A$2:$B$54,2,FALSE)</f>
        <v>ActivityUniqueTransition</v>
      </c>
      <c r="C13">
        <v>0.16812952829483804</v>
      </c>
      <c r="D13">
        <v>0.84805594564875475</v>
      </c>
      <c r="E13">
        <v>1.7274163514342864</v>
      </c>
      <c r="F13">
        <v>4.4273648484986428</v>
      </c>
      <c r="G13">
        <v>5.7061598284437913</v>
      </c>
      <c r="H13">
        <v>9.3574430084546378</v>
      </c>
      <c r="I13">
        <v>13.629894016193068</v>
      </c>
      <c r="J13">
        <v>17.758004824634941</v>
      </c>
      <c r="K13">
        <v>22.089619080051001</v>
      </c>
      <c r="L13">
        <v>50.982083099731881</v>
      </c>
      <c r="M13">
        <v>84.86951940712764</v>
      </c>
      <c r="N13">
        <v>118.15057249492213</v>
      </c>
      <c r="O13">
        <v>142.95913252828069</v>
      </c>
      <c r="P13">
        <v>167.19314302282029</v>
      </c>
      <c r="Q13">
        <v>192.59172591675483</v>
      </c>
      <c r="R13">
        <v>246.49100201589476</v>
      </c>
      <c r="T13" s="3"/>
    </row>
    <row r="14" spans="1:21" x14ac:dyDescent="0.25">
      <c r="A14" t="s">
        <v>35</v>
      </c>
      <c r="B14" s="5" t="str">
        <f>VLOOKUP(A14,ShownNames!$A$2:$B$54,2,FALSE)</f>
        <v>ActivityGeneralizedOverlapCoefficient</v>
      </c>
      <c r="C14">
        <v>0.12781437124046421</v>
      </c>
      <c r="D14">
        <v>2.0608751634300146</v>
      </c>
      <c r="E14">
        <v>1.5255869479867994</v>
      </c>
      <c r="F14">
        <v>4.1760987061149972</v>
      </c>
      <c r="G14">
        <v>7.8711964251140314</v>
      </c>
      <c r="H14">
        <v>11.149486344515784</v>
      </c>
      <c r="I14">
        <v>16.865160836963206</v>
      </c>
      <c r="J14">
        <v>20.672988169879453</v>
      </c>
      <c r="K14">
        <v>24.185391230406101</v>
      </c>
      <c r="L14">
        <v>48.940668111313116</v>
      </c>
      <c r="M14">
        <v>75.014511968425694</v>
      </c>
      <c r="N14">
        <v>108.50981119752673</v>
      </c>
      <c r="O14">
        <v>141.62319032834367</v>
      </c>
      <c r="P14">
        <v>181.80892265323223</v>
      </c>
      <c r="Q14">
        <v>209.12247915735526</v>
      </c>
      <c r="R14">
        <v>244.89201388009437</v>
      </c>
      <c r="T14" s="3"/>
    </row>
    <row r="15" spans="1:21" x14ac:dyDescent="0.25">
      <c r="A15" t="s">
        <v>44</v>
      </c>
      <c r="B15" s="5" t="str">
        <f>VLOOKUP(A15,ShownNames!$A$2:$B$54,2,FALSE)</f>
        <v>ActivityTanimotoCoefficient</v>
      </c>
      <c r="C15">
        <v>0.15046159508782275</v>
      </c>
      <c r="D15">
        <v>0.57117633615348318</v>
      </c>
      <c r="E15">
        <v>1.7567150736098598</v>
      </c>
      <c r="F15">
        <v>4.7064406986937346</v>
      </c>
      <c r="G15">
        <v>7.9496033338129761</v>
      </c>
      <c r="H15">
        <v>11.325074181127411</v>
      </c>
      <c r="I15">
        <v>18.229833896290181</v>
      </c>
      <c r="J15">
        <v>22.37722463239977</v>
      </c>
      <c r="K15">
        <v>26.141668438641751</v>
      </c>
      <c r="L15">
        <v>56.625017342079865</v>
      </c>
      <c r="M15">
        <v>91.159983254328807</v>
      </c>
      <c r="N15">
        <v>117.42890668152036</v>
      </c>
      <c r="O15">
        <v>149.50984521784997</v>
      </c>
      <c r="P15">
        <v>182.95385151347841</v>
      </c>
      <c r="Q15">
        <v>209.05381190213112</v>
      </c>
      <c r="R15">
        <v>243.02796824168081</v>
      </c>
      <c r="T15" s="3"/>
    </row>
    <row r="16" spans="1:21" x14ac:dyDescent="0.25">
      <c r="A16" t="s">
        <v>40</v>
      </c>
      <c r="B16" s="5" t="str">
        <f>VLOOKUP(A16,ShownNames!$A$2:$B$54,2,FALSE)</f>
        <v>ActivityOverlapCoefficient</v>
      </c>
      <c r="C16">
        <v>0.11577986325074689</v>
      </c>
      <c r="D16">
        <v>0.56422209329995676</v>
      </c>
      <c r="E16">
        <v>1.7151835052567042</v>
      </c>
      <c r="F16">
        <v>4.8632587797546645</v>
      </c>
      <c r="G16">
        <v>7.4595319535524549</v>
      </c>
      <c r="H16">
        <v>10.850617437866003</v>
      </c>
      <c r="I16">
        <v>17.954875958790144</v>
      </c>
      <c r="J16">
        <v>21.687288059479584</v>
      </c>
      <c r="K16">
        <v>25.968196182650168</v>
      </c>
      <c r="L16">
        <v>55.866515210310482</v>
      </c>
      <c r="M16">
        <v>90.619710431421026</v>
      </c>
      <c r="N16">
        <v>116.55254272223367</v>
      </c>
      <c r="O16">
        <v>147.90960166597924</v>
      </c>
      <c r="P16">
        <v>182.0047653692217</v>
      </c>
      <c r="Q16">
        <v>207.9119641955283</v>
      </c>
      <c r="R16">
        <v>242.57631059076704</v>
      </c>
      <c r="T16" s="3"/>
    </row>
    <row r="17" spans="1:20" x14ac:dyDescent="0.25">
      <c r="A17" t="s">
        <v>18</v>
      </c>
      <c r="B17" s="5" t="str">
        <f>VLOOKUP(A17,ShownNames!$A$2:$B$54,2,FALSE)</f>
        <v>UniqueActivity</v>
      </c>
      <c r="C17">
        <v>0.14455099345144107</v>
      </c>
      <c r="D17">
        <v>0.78746851434916332</v>
      </c>
      <c r="E17">
        <v>1.5981077817305329</v>
      </c>
      <c r="F17">
        <v>2.8773027821711277</v>
      </c>
      <c r="G17">
        <v>4.1160113737057271</v>
      </c>
      <c r="H17">
        <v>7.6412465569970296</v>
      </c>
      <c r="I17">
        <v>11.261398039630294</v>
      </c>
      <c r="J17">
        <v>14.852490003201083</v>
      </c>
      <c r="K17">
        <v>17.848668563170826</v>
      </c>
      <c r="L17">
        <v>39.578560789559063</v>
      </c>
      <c r="M17">
        <v>66.603812919001371</v>
      </c>
      <c r="N17">
        <v>95.42478382436461</v>
      </c>
      <c r="O17">
        <v>119.65096566792859</v>
      </c>
      <c r="P17">
        <v>144.88082065988803</v>
      </c>
      <c r="Q17">
        <v>171.90854610994813</v>
      </c>
      <c r="R17">
        <v>240.98844897982804</v>
      </c>
      <c r="T17" s="3"/>
    </row>
    <row r="18" spans="1:20" x14ac:dyDescent="0.25">
      <c r="A18" t="s">
        <v>42</v>
      </c>
      <c r="B18" s="5" t="str">
        <f>VLOOKUP(A18,ShownNames!$A$2:$B$54,2,FALSE)</f>
        <v>ActivitySimonWhite</v>
      </c>
      <c r="C18">
        <v>0.11670958774293934</v>
      </c>
      <c r="D18">
        <v>0.62718695356981624</v>
      </c>
      <c r="E18">
        <v>1.7360112695183409</v>
      </c>
      <c r="F18">
        <v>4.0933424361377471</v>
      </c>
      <c r="G18">
        <v>7.5077538959794392</v>
      </c>
      <c r="H18">
        <v>11.191410827817531</v>
      </c>
      <c r="I18">
        <v>17.062154647269459</v>
      </c>
      <c r="J18">
        <v>20.64529186046952</v>
      </c>
      <c r="K18">
        <v>24.662151700496576</v>
      </c>
      <c r="L18">
        <v>49.833049474136033</v>
      </c>
      <c r="M18">
        <v>77.889731063879935</v>
      </c>
      <c r="N18">
        <v>111.38345638431011</v>
      </c>
      <c r="O18">
        <v>144.42176521964367</v>
      </c>
      <c r="P18">
        <v>182.01550380162394</v>
      </c>
      <c r="Q18">
        <v>207.72543224512842</v>
      </c>
      <c r="R18">
        <v>240.29958298369462</v>
      </c>
      <c r="T18" s="3"/>
    </row>
    <row r="19" spans="1:20" x14ac:dyDescent="0.25">
      <c r="A19" t="s">
        <v>89</v>
      </c>
      <c r="B19" s="5" t="str">
        <f>VLOOKUP(A19,ShownNames!$A$2:$B$54,2,FALSE)</f>
        <v>DataStateTanimotoCoefficient</v>
      </c>
      <c r="C19">
        <v>0.41990921911526691</v>
      </c>
      <c r="D19">
        <v>0.97281621073900681</v>
      </c>
      <c r="E19">
        <v>1.9860059272668114</v>
      </c>
      <c r="F19">
        <v>3.6735398164178235</v>
      </c>
      <c r="G19">
        <v>5.446575449534544</v>
      </c>
      <c r="H19">
        <v>14.731538657276513</v>
      </c>
      <c r="I19">
        <v>15.675205244255759</v>
      </c>
      <c r="J19">
        <v>20.483146066021561</v>
      </c>
      <c r="K19">
        <v>26.071891830707965</v>
      </c>
      <c r="L19">
        <v>57.127198027588726</v>
      </c>
      <c r="M19">
        <v>72.969828350986944</v>
      </c>
      <c r="N19">
        <v>99.61777072845473</v>
      </c>
      <c r="O19">
        <v>123.63156312567082</v>
      </c>
      <c r="P19">
        <v>173.2487425420434</v>
      </c>
      <c r="Q19">
        <v>180.2799505040191</v>
      </c>
      <c r="R19">
        <v>233.74553956194734</v>
      </c>
      <c r="T19" s="3"/>
    </row>
    <row r="20" spans="1:20" x14ac:dyDescent="0.25">
      <c r="A20" t="s">
        <v>83</v>
      </c>
      <c r="B20" s="5" t="str">
        <f>VLOOKUP(A20,ShownNames!$A$2:$B$54,2,FALSE)</f>
        <v>DataStateJaccard</v>
      </c>
      <c r="C20">
        <v>0.44696524949061223</v>
      </c>
      <c r="D20">
        <v>1.0793567753216757</v>
      </c>
      <c r="E20">
        <v>2.1921510447020558</v>
      </c>
      <c r="F20">
        <v>3.6633593267384783</v>
      </c>
      <c r="G20">
        <v>5.4935712935854388</v>
      </c>
      <c r="H20">
        <v>14.552638277990264</v>
      </c>
      <c r="I20">
        <v>15.883465534459441</v>
      </c>
      <c r="J20">
        <v>20.154983955476673</v>
      </c>
      <c r="K20">
        <v>25.4383115532098</v>
      </c>
      <c r="L20">
        <v>56.457128930177113</v>
      </c>
      <c r="M20">
        <v>73.751750828650231</v>
      </c>
      <c r="N20">
        <v>98.890592354489399</v>
      </c>
      <c r="O20">
        <v>122.9805110100294</v>
      </c>
      <c r="P20">
        <v>172.79472261941771</v>
      </c>
      <c r="Q20">
        <v>180.06309222368009</v>
      </c>
      <c r="R20">
        <v>233.66700032309652</v>
      </c>
      <c r="T20" s="3"/>
    </row>
    <row r="21" spans="1:20" x14ac:dyDescent="0.25">
      <c r="A21" t="s">
        <v>75</v>
      </c>
      <c r="B21" s="5" t="str">
        <f>VLOOKUP(A21,ShownNames!$A$2:$B$54,2,FALSE)</f>
        <v>DataStateDice</v>
      </c>
      <c r="C21">
        <v>0.41559996349643369</v>
      </c>
      <c r="D21">
        <v>1.1575009559553007</v>
      </c>
      <c r="E21">
        <v>2.2645505869223812</v>
      </c>
      <c r="F21">
        <v>3.9501079884319581</v>
      </c>
      <c r="G21">
        <v>5.4821992581695627</v>
      </c>
      <c r="H21">
        <v>15.514400359766711</v>
      </c>
      <c r="I21">
        <v>15.388317784832271</v>
      </c>
      <c r="J21">
        <v>19.830631786404812</v>
      </c>
      <c r="K21">
        <v>25.117150051080365</v>
      </c>
      <c r="L21">
        <v>56.322732007597054</v>
      </c>
      <c r="M21">
        <v>73.002705730665909</v>
      </c>
      <c r="N21">
        <v>97.616105954754673</v>
      </c>
      <c r="O21">
        <v>121.40104490946361</v>
      </c>
      <c r="P21">
        <v>169.37562937612623</v>
      </c>
      <c r="Q21">
        <v>177.83928850097664</v>
      </c>
      <c r="R21">
        <v>231.18640717264907</v>
      </c>
      <c r="T21" s="3"/>
    </row>
    <row r="22" spans="1:20" x14ac:dyDescent="0.25">
      <c r="A22" t="s">
        <v>29</v>
      </c>
      <c r="B22" s="5" t="str">
        <f>VLOOKUP(A22,ShownNames!$A$2:$B$54,2,FALSE)</f>
        <v>ActivityDice</v>
      </c>
      <c r="C22">
        <v>0.17860172775492997</v>
      </c>
      <c r="D22">
        <v>1.418884226049562</v>
      </c>
      <c r="E22">
        <v>1.584571540917143</v>
      </c>
      <c r="F22">
        <v>3.7960499259757157</v>
      </c>
      <c r="G22">
        <v>6.418842230855792</v>
      </c>
      <c r="H22">
        <v>13.152785718511462</v>
      </c>
      <c r="I22">
        <v>18.830972488335444</v>
      </c>
      <c r="J22">
        <v>27.325197339350609</v>
      </c>
      <c r="K22">
        <v>30.116231995217465</v>
      </c>
      <c r="L22">
        <v>62.099624240210701</v>
      </c>
      <c r="M22">
        <v>90.597789634608048</v>
      </c>
      <c r="N22">
        <v>120.88133079415741</v>
      </c>
      <c r="O22">
        <v>147.95710092245275</v>
      </c>
      <c r="P22">
        <v>179.00672748227939</v>
      </c>
      <c r="Q22">
        <v>201.36285090487962</v>
      </c>
      <c r="R22">
        <v>230.84449553498479</v>
      </c>
      <c r="T22" s="3"/>
    </row>
    <row r="23" spans="1:20" x14ac:dyDescent="0.25">
      <c r="A23" t="s">
        <v>85</v>
      </c>
      <c r="B23" s="5" t="str">
        <f>VLOOKUP(A23,ShownNames!$A$2:$B$54,2,FALSE)</f>
        <v>DataStateOverlapCoefficient</v>
      </c>
      <c r="C23">
        <v>0.39231954695653742</v>
      </c>
      <c r="D23">
        <v>0.91352562093341783</v>
      </c>
      <c r="E23">
        <v>2.0328024739918282</v>
      </c>
      <c r="F23">
        <v>3.5946783368748205</v>
      </c>
      <c r="G23">
        <v>5.5061414850279702</v>
      </c>
      <c r="H23">
        <v>13.153534689643692</v>
      </c>
      <c r="I23">
        <v>16.215002619342187</v>
      </c>
      <c r="J23">
        <v>19.906322413639877</v>
      </c>
      <c r="K23">
        <v>25.200127649578111</v>
      </c>
      <c r="L23">
        <v>55.745655324600719</v>
      </c>
      <c r="M23">
        <v>73.887906164202263</v>
      </c>
      <c r="N23">
        <v>99.182966252854399</v>
      </c>
      <c r="O23">
        <v>124.03724930021542</v>
      </c>
      <c r="P23">
        <v>175.8567788100512</v>
      </c>
      <c r="Q23">
        <v>179.30954025730315</v>
      </c>
      <c r="R23">
        <v>225.64315113708346</v>
      </c>
      <c r="T23" s="3"/>
    </row>
    <row r="24" spans="1:20" x14ac:dyDescent="0.25">
      <c r="A24" t="s">
        <v>33</v>
      </c>
      <c r="B24" s="5" t="str">
        <f>VLOOKUP(A24,ShownNames!$A$2:$B$54,2,FALSE)</f>
        <v>ActivityGeneralizedJaccard</v>
      </c>
      <c r="C24">
        <v>0.10974258763318753</v>
      </c>
      <c r="D24">
        <v>0.59804459594936443</v>
      </c>
      <c r="E24">
        <v>1.6372124867172908</v>
      </c>
      <c r="F24">
        <v>4.343383472914895</v>
      </c>
      <c r="G24">
        <v>7.7420400357043135</v>
      </c>
      <c r="H24">
        <v>11.206760788745306</v>
      </c>
      <c r="I24">
        <v>16.526000382350457</v>
      </c>
      <c r="J24">
        <v>20.332874372207105</v>
      </c>
      <c r="K24">
        <v>23.880728389875987</v>
      </c>
      <c r="L24">
        <v>47.013353024380521</v>
      </c>
      <c r="M24">
        <v>68.818643825513675</v>
      </c>
      <c r="N24">
        <v>91.10763241368646</v>
      </c>
      <c r="O24">
        <v>119.08831793172035</v>
      </c>
      <c r="P24">
        <v>158.79092760630016</v>
      </c>
      <c r="Q24">
        <v>179.0455380947711</v>
      </c>
      <c r="R24">
        <v>220.93617960315882</v>
      </c>
      <c r="T24" s="3"/>
    </row>
    <row r="25" spans="1:20" x14ac:dyDescent="0.25">
      <c r="A25" t="s">
        <v>38</v>
      </c>
      <c r="B25" s="5" t="str">
        <f>VLOOKUP(A25,ShownNames!$A$2:$B$54,2,FALSE)</f>
        <v>ActivityJaccard</v>
      </c>
      <c r="C25">
        <v>0.11064711411881063</v>
      </c>
      <c r="D25">
        <v>0.49114953312788517</v>
      </c>
      <c r="E25">
        <v>1.7619981025246294</v>
      </c>
      <c r="F25">
        <v>4.3093805192163845</v>
      </c>
      <c r="G25">
        <v>7.7383985525911312</v>
      </c>
      <c r="H25">
        <v>11.093363757235263</v>
      </c>
      <c r="I25">
        <v>17.923219902882227</v>
      </c>
      <c r="J25">
        <v>21.401971463231238</v>
      </c>
      <c r="K25">
        <v>25.399907534459548</v>
      </c>
      <c r="L25">
        <v>54.123008357359254</v>
      </c>
      <c r="M25">
        <v>86.638878115547669</v>
      </c>
      <c r="N25">
        <v>112.3382520357829</v>
      </c>
      <c r="O25">
        <v>138.05341470373537</v>
      </c>
      <c r="P25">
        <v>165.44878275815933</v>
      </c>
      <c r="Q25">
        <v>186.91229770667573</v>
      </c>
      <c r="R25">
        <v>217.89959245659097</v>
      </c>
      <c r="T25" s="3"/>
    </row>
    <row r="26" spans="1:20" x14ac:dyDescent="0.25">
      <c r="A26" t="s">
        <v>68</v>
      </c>
      <c r="B26" s="5" t="str">
        <f>VLOOKUP(A26,ShownNames!$A$2:$B$54,2,FALSE)</f>
        <v>DataSimonWhite</v>
      </c>
      <c r="C26">
        <v>0.36238709650009049</v>
      </c>
      <c r="D26">
        <v>1.0772194678673146</v>
      </c>
      <c r="E26">
        <v>2.0794249220999119</v>
      </c>
      <c r="F26">
        <v>3.7637143779474962</v>
      </c>
      <c r="G26">
        <v>5.2166110663617697</v>
      </c>
      <c r="H26">
        <v>11.698856387772484</v>
      </c>
      <c r="I26">
        <v>15.064936682081875</v>
      </c>
      <c r="J26">
        <v>18.951183890341422</v>
      </c>
      <c r="K26">
        <v>23.555151724072154</v>
      </c>
      <c r="L26">
        <v>54.120006778625829</v>
      </c>
      <c r="M26">
        <v>71.311361878637882</v>
      </c>
      <c r="N26">
        <v>95.55124840362042</v>
      </c>
      <c r="O26">
        <v>119.56694926392926</v>
      </c>
      <c r="P26">
        <v>137.79921100249962</v>
      </c>
      <c r="Q26">
        <v>164.33736920041056</v>
      </c>
      <c r="R26">
        <v>211.94979894325363</v>
      </c>
      <c r="T26" s="3"/>
    </row>
    <row r="27" spans="1:20" x14ac:dyDescent="0.25">
      <c r="A27" t="s">
        <v>62</v>
      </c>
      <c r="B27" s="5" t="str">
        <f>VLOOKUP(A27,ShownNames!$A$2:$B$54,2,FALSE)</f>
        <v>DataGeneralizedOverlapCoefficient</v>
      </c>
      <c r="C27">
        <v>0.36279655605754468</v>
      </c>
      <c r="D27">
        <v>1.0300370983943639</v>
      </c>
      <c r="E27">
        <v>2.0093450362246279</v>
      </c>
      <c r="F27">
        <v>3.4911890162558921</v>
      </c>
      <c r="G27">
        <v>5.0922405700387259</v>
      </c>
      <c r="H27">
        <v>11.1057132264371</v>
      </c>
      <c r="I27">
        <v>14.988456300144781</v>
      </c>
      <c r="J27">
        <v>19.067987860658896</v>
      </c>
      <c r="K27">
        <v>23.403277037975631</v>
      </c>
      <c r="L27">
        <v>54.05013541763261</v>
      </c>
      <c r="M27">
        <v>71.18568393153339</v>
      </c>
      <c r="N27">
        <v>94.502972209984435</v>
      </c>
      <c r="O27">
        <v>119.58573846901822</v>
      </c>
      <c r="P27">
        <v>137.04655664984401</v>
      </c>
      <c r="Q27">
        <v>163.74457738741268</v>
      </c>
      <c r="R27">
        <v>211.41093036769468</v>
      </c>
      <c r="T27" s="3"/>
    </row>
    <row r="28" spans="1:20" x14ac:dyDescent="0.25">
      <c r="A28" t="s">
        <v>25</v>
      </c>
      <c r="B28" s="5" t="str">
        <f>VLOOKUP(A28,ShownNames!$A$2:$B$54,2,FALSE)</f>
        <v>ActivityBlockDistance</v>
      </c>
      <c r="C28">
        <v>0.14884610148473193</v>
      </c>
      <c r="D28">
        <v>0.74485728196008494</v>
      </c>
      <c r="E28">
        <v>0.96931343868297615</v>
      </c>
      <c r="F28">
        <v>2.9177810295562714</v>
      </c>
      <c r="G28">
        <v>7.8949687142256817</v>
      </c>
      <c r="H28">
        <v>12.359908206109452</v>
      </c>
      <c r="I28">
        <v>18.648071519210117</v>
      </c>
      <c r="J28">
        <v>23.230520933143922</v>
      </c>
      <c r="K28">
        <v>27.70396609852483</v>
      </c>
      <c r="L28">
        <v>56.084368360503319</v>
      </c>
      <c r="M28">
        <v>82.914630904713718</v>
      </c>
      <c r="N28">
        <v>105.80196894708244</v>
      </c>
      <c r="O28">
        <v>131.29620452973842</v>
      </c>
      <c r="P28">
        <v>160.6876967382787</v>
      </c>
      <c r="Q28">
        <v>179.28306213606328</v>
      </c>
      <c r="R28">
        <v>210.39290739744851</v>
      </c>
      <c r="T28" s="3"/>
    </row>
    <row r="29" spans="1:20" x14ac:dyDescent="0.25">
      <c r="A29" t="s">
        <v>27</v>
      </c>
      <c r="B29" s="5" t="str">
        <f>VLOOKUP(A29,ShownNames!$A$2:$B$54,2,FALSE)</f>
        <v>ActivityCosine</v>
      </c>
      <c r="C29">
        <v>0.1721854031405497</v>
      </c>
      <c r="D29">
        <v>0.43796035280764395</v>
      </c>
      <c r="E29">
        <v>1.6423719403649244</v>
      </c>
      <c r="F29">
        <v>3.9595170498847216</v>
      </c>
      <c r="G29">
        <v>8.1690729720156732</v>
      </c>
      <c r="H29">
        <v>11.971118709268179</v>
      </c>
      <c r="I29">
        <v>18.184042405968093</v>
      </c>
      <c r="J29">
        <v>22.184277060979333</v>
      </c>
      <c r="K29">
        <v>26.494902621231848</v>
      </c>
      <c r="L29">
        <v>52.800960455822199</v>
      </c>
      <c r="M29">
        <v>76.940901557191609</v>
      </c>
      <c r="N29">
        <v>99.171240420277172</v>
      </c>
      <c r="O29">
        <v>124.39813566305773</v>
      </c>
      <c r="P29">
        <v>154.88416350693862</v>
      </c>
      <c r="Q29">
        <v>173.92298781092106</v>
      </c>
      <c r="R29">
        <v>208.6690481216188</v>
      </c>
      <c r="T29" s="3"/>
    </row>
    <row r="30" spans="1:20" x14ac:dyDescent="0.25">
      <c r="A30" t="s">
        <v>60</v>
      </c>
      <c r="B30" s="5" t="str">
        <f>VLOOKUP(A30,ShownNames!$A$2:$B$54,2,FALSE)</f>
        <v>DataGeneralizedJaccard</v>
      </c>
      <c r="C30">
        <v>0.4164524611822748</v>
      </c>
      <c r="D30">
        <v>0.93450697974172725</v>
      </c>
      <c r="E30">
        <v>2.0536260271113709</v>
      </c>
      <c r="F30">
        <v>3.5850152439149681</v>
      </c>
      <c r="G30">
        <v>5.135262567284129</v>
      </c>
      <c r="H30">
        <v>11.262428405288405</v>
      </c>
      <c r="I30">
        <v>14.724781428894165</v>
      </c>
      <c r="J30">
        <v>18.964156529345757</v>
      </c>
      <c r="K30">
        <v>23.336773612753852</v>
      </c>
      <c r="L30">
        <v>52.495557484828645</v>
      </c>
      <c r="M30">
        <v>69.522770959147124</v>
      </c>
      <c r="N30">
        <v>92.496687011391643</v>
      </c>
      <c r="O30">
        <v>115.93850944487167</v>
      </c>
      <c r="P30">
        <v>133.07554707027538</v>
      </c>
      <c r="Q30">
        <v>156.70940241689968</v>
      </c>
      <c r="R30">
        <v>203.30212991336018</v>
      </c>
      <c r="T30" s="3"/>
    </row>
    <row r="31" spans="1:20" x14ac:dyDescent="0.25">
      <c r="A31" t="s">
        <v>31</v>
      </c>
      <c r="B31" s="5" t="str">
        <f>VLOOKUP(A31,ShownNames!$A$2:$B$54,2,FALSE)</f>
        <v>ActivityEuclideanDistance</v>
      </c>
      <c r="C31">
        <v>0.15486688576485622</v>
      </c>
      <c r="D31">
        <v>0.57557295503511208</v>
      </c>
      <c r="E31">
        <v>1.6421069460443671</v>
      </c>
      <c r="F31">
        <v>4.1027780407414012</v>
      </c>
      <c r="G31">
        <v>7.067624128749574</v>
      </c>
      <c r="H31">
        <v>11.846249161289419</v>
      </c>
      <c r="I31">
        <v>16.896779138808178</v>
      </c>
      <c r="J31">
        <v>20.938091250270126</v>
      </c>
      <c r="K31">
        <v>25.464263843394672</v>
      </c>
      <c r="L31">
        <v>50.057183532452335</v>
      </c>
      <c r="M31">
        <v>71.788539715832684</v>
      </c>
      <c r="N31">
        <v>92.706063315048752</v>
      </c>
      <c r="O31">
        <v>115.94409440578814</v>
      </c>
      <c r="P31">
        <v>147.34243075683193</v>
      </c>
      <c r="Q31">
        <v>163.55623042477714</v>
      </c>
      <c r="R31">
        <v>198.99577746708312</v>
      </c>
      <c r="T31" s="3"/>
    </row>
    <row r="32" spans="1:20" x14ac:dyDescent="0.25">
      <c r="A32" t="s">
        <v>91</v>
      </c>
      <c r="B32" s="5" t="str">
        <f>VLOOKUP(A32,ShownNames!$A$2:$B$54,2,FALSE)</f>
        <v>DataTanimotoCoefficient</v>
      </c>
      <c r="C32">
        <v>0.27480166891146374</v>
      </c>
      <c r="D32">
        <v>0.96553202619428258</v>
      </c>
      <c r="E32">
        <v>1.8023584462685185</v>
      </c>
      <c r="F32">
        <v>2.9532272711290473</v>
      </c>
      <c r="G32">
        <v>4.7452954933196807</v>
      </c>
      <c r="H32">
        <v>9.9310409828347126</v>
      </c>
      <c r="I32">
        <v>13.268982206017673</v>
      </c>
      <c r="J32">
        <v>16.728772682652178</v>
      </c>
      <c r="K32">
        <v>21.317950114279789</v>
      </c>
      <c r="L32">
        <v>47.231436391591842</v>
      </c>
      <c r="M32">
        <v>64.669659712766332</v>
      </c>
      <c r="N32">
        <v>85.533716005900018</v>
      </c>
      <c r="O32">
        <v>108.3905074210418</v>
      </c>
      <c r="P32">
        <v>126.93513870797858</v>
      </c>
      <c r="Q32">
        <v>150.59679821411524</v>
      </c>
      <c r="R32">
        <v>186.76592421013243</v>
      </c>
      <c r="T32" s="3"/>
    </row>
    <row r="33" spans="1:20" x14ac:dyDescent="0.25">
      <c r="A33" t="s">
        <v>66</v>
      </c>
      <c r="B33" s="5" t="str">
        <f>VLOOKUP(A33,ShownNames!$A$2:$B$54,2,FALSE)</f>
        <v>DataOverlapCoefficient</v>
      </c>
      <c r="C33">
        <v>0.28215789178695982</v>
      </c>
      <c r="D33">
        <v>0.85616628635583769</v>
      </c>
      <c r="E33">
        <v>1.49900746442224</v>
      </c>
      <c r="F33">
        <v>3.0625511996050769</v>
      </c>
      <c r="G33">
        <v>4.7080883764732846</v>
      </c>
      <c r="H33">
        <v>9.704678108785334</v>
      </c>
      <c r="I33">
        <v>13.221772499782052</v>
      </c>
      <c r="J33">
        <v>16.419973906745458</v>
      </c>
      <c r="K33">
        <v>20.987906502246211</v>
      </c>
      <c r="L33">
        <v>46.846910661929932</v>
      </c>
      <c r="M33">
        <v>65.012292018673719</v>
      </c>
      <c r="N33">
        <v>85.620979754114387</v>
      </c>
      <c r="O33">
        <v>107.95837839027564</v>
      </c>
      <c r="P33">
        <v>125.35666767261527</v>
      </c>
      <c r="Q33">
        <v>149.9761291594024</v>
      </c>
      <c r="R33">
        <v>186.26424222075829</v>
      </c>
      <c r="T33" s="3"/>
    </row>
    <row r="34" spans="1:20" x14ac:dyDescent="0.25">
      <c r="A34" t="s">
        <v>64</v>
      </c>
      <c r="B34" s="5" t="str">
        <f>VLOOKUP(A34,ShownNames!$A$2:$B$54,2,FALSE)</f>
        <v>DataJaccard</v>
      </c>
      <c r="C34">
        <v>0.31701541537427985</v>
      </c>
      <c r="D34">
        <v>0.82507460259273413</v>
      </c>
      <c r="E34">
        <v>1.7838629206990597</v>
      </c>
      <c r="F34">
        <v>3.0984122551821316</v>
      </c>
      <c r="G34">
        <v>4.6472187871324726</v>
      </c>
      <c r="H34">
        <v>9.7013935507543128</v>
      </c>
      <c r="I34">
        <v>12.985773595781414</v>
      </c>
      <c r="J34">
        <v>16.587139107585141</v>
      </c>
      <c r="K34">
        <v>20.536835242815947</v>
      </c>
      <c r="L34">
        <v>46.484463124684673</v>
      </c>
      <c r="M34">
        <v>64.477718150721188</v>
      </c>
      <c r="N34">
        <v>84.462674026097275</v>
      </c>
      <c r="O34">
        <v>106.90625105597715</v>
      </c>
      <c r="P34">
        <v>124.27356731124389</v>
      </c>
      <c r="Q34">
        <v>149.10022567355222</v>
      </c>
      <c r="R34">
        <v>185.10714255420859</v>
      </c>
      <c r="T34" s="3"/>
    </row>
    <row r="35" spans="1:20" x14ac:dyDescent="0.25">
      <c r="A35" t="s">
        <v>56</v>
      </c>
      <c r="B35" s="5" t="str">
        <f>VLOOKUP(A35,ShownNames!$A$2:$B$54,2,FALSE)</f>
        <v>DataDice</v>
      </c>
      <c r="C35">
        <v>0.33003566335873058</v>
      </c>
      <c r="D35">
        <v>0.84021953297500218</v>
      </c>
      <c r="E35">
        <v>1.6774723474426438</v>
      </c>
      <c r="F35">
        <v>3.0343471598622345</v>
      </c>
      <c r="G35">
        <v>4.6855450086720527</v>
      </c>
      <c r="H35">
        <v>9.4640708099084083</v>
      </c>
      <c r="I35">
        <v>12.765098283921715</v>
      </c>
      <c r="J35">
        <v>16.391121907774099</v>
      </c>
      <c r="K35">
        <v>20.79798402868121</v>
      </c>
      <c r="L35">
        <v>46.147307042731967</v>
      </c>
      <c r="M35">
        <v>62.393908221444399</v>
      </c>
      <c r="N35">
        <v>81.629217172824838</v>
      </c>
      <c r="O35">
        <v>103.2536115943964</v>
      </c>
      <c r="P35">
        <v>118.61150955826072</v>
      </c>
      <c r="Q35">
        <v>141.41128222061067</v>
      </c>
      <c r="R35">
        <v>177.93152484157633</v>
      </c>
      <c r="T35" s="3"/>
    </row>
    <row r="36" spans="1:20" x14ac:dyDescent="0.25">
      <c r="A36" t="s">
        <v>15</v>
      </c>
      <c r="B36" s="5" t="str">
        <f>VLOOKUP(A36,ShownNames!$A$2:$B$54,2,FALSE)</f>
        <v>IntraTraceFrequencyNotNull</v>
      </c>
      <c r="C36">
        <v>2.0648744611874319E-2</v>
      </c>
      <c r="D36">
        <v>8.3579205765011322E-2</v>
      </c>
      <c r="E36">
        <v>0.47504995939825773</v>
      </c>
      <c r="F36">
        <v>1.0865221413991053</v>
      </c>
      <c r="G36">
        <v>2.0288903272402168</v>
      </c>
      <c r="H36">
        <v>4.130365545295934</v>
      </c>
      <c r="I36">
        <v>6.4402161751984917</v>
      </c>
      <c r="J36">
        <v>9.2988428311839648</v>
      </c>
      <c r="K36">
        <v>11.191413173414379</v>
      </c>
      <c r="L36">
        <v>22.698801011394732</v>
      </c>
      <c r="M36">
        <v>34.885691725985652</v>
      </c>
      <c r="N36">
        <v>47.410081385509464</v>
      </c>
      <c r="O36">
        <v>56.875684542624001</v>
      </c>
      <c r="P36">
        <v>68.693876960273371</v>
      </c>
      <c r="Q36">
        <v>83.245267424211931</v>
      </c>
      <c r="R36">
        <v>91.739078593421837</v>
      </c>
      <c r="T36" s="3"/>
    </row>
    <row r="37" spans="1:20" x14ac:dyDescent="0.25">
      <c r="A37" t="s">
        <v>14</v>
      </c>
      <c r="B37" s="5" t="str">
        <f>VLOOKUP(A37,ShownNames!$A$2:$B$54,2,FALSE)</f>
        <v>IntraTraceFrequency</v>
      </c>
      <c r="C37">
        <v>2.1391289163404985E-2</v>
      </c>
      <c r="D37">
        <v>8.6421447862965253E-2</v>
      </c>
      <c r="E37">
        <v>0.47457184952074644</v>
      </c>
      <c r="F37">
        <v>1.0808007725482238</v>
      </c>
      <c r="G37">
        <v>2.0331304482520052</v>
      </c>
      <c r="H37">
        <v>4.1149605920216104</v>
      </c>
      <c r="I37">
        <v>6.42360408332262</v>
      </c>
      <c r="J37">
        <v>9.2809996648952051</v>
      </c>
      <c r="K37">
        <v>11.189470736307957</v>
      </c>
      <c r="L37">
        <v>22.701085266817771</v>
      </c>
      <c r="M37">
        <v>34.893221961106818</v>
      </c>
      <c r="N37">
        <v>47.40747309814347</v>
      </c>
      <c r="O37">
        <v>56.863148591983936</v>
      </c>
      <c r="P37">
        <v>68.694051184991324</v>
      </c>
      <c r="Q37">
        <v>83.242505233133485</v>
      </c>
      <c r="R37">
        <v>91.698267534400372</v>
      </c>
      <c r="T37" s="3"/>
    </row>
    <row r="38" spans="1:20" x14ac:dyDescent="0.25">
      <c r="A38" t="s">
        <v>5</v>
      </c>
      <c r="B38" s="5" t="str">
        <f>VLOOKUP(A38,ShownNames!$A$2:$B$54,2,FALSE)</f>
        <v>AbsoluteFrequency</v>
      </c>
      <c r="C38">
        <v>1.0858392286583068E-2</v>
      </c>
      <c r="D38">
        <v>1.8907512766143889E-2</v>
      </c>
      <c r="E38">
        <v>3.4571847722815165E-2</v>
      </c>
      <c r="F38">
        <v>3.9056584212311694E-2</v>
      </c>
      <c r="G38">
        <v>4.7533076274063842E-2</v>
      </c>
      <c r="H38">
        <v>5.5819961436393041E-2</v>
      </c>
      <c r="I38">
        <v>6.2330600396881333E-2</v>
      </c>
      <c r="J38">
        <v>7.319032991657462E-2</v>
      </c>
      <c r="K38">
        <v>7.0846234110839429E-2</v>
      </c>
      <c r="L38">
        <v>7.2936171471849137E-2</v>
      </c>
      <c r="M38">
        <v>7.5830434115175455E-2</v>
      </c>
      <c r="N38">
        <v>7.4729670270445372E-2</v>
      </c>
      <c r="O38">
        <v>7.5650475047044752E-2</v>
      </c>
      <c r="P38">
        <v>8.2725594451785359E-2</v>
      </c>
      <c r="Q38">
        <v>8.1472328144706604E-2</v>
      </c>
      <c r="R38">
        <v>7.6997575403456392E-2</v>
      </c>
    </row>
    <row r="39" spans="1:20" x14ac:dyDescent="0.25">
      <c r="A39" t="s">
        <v>6</v>
      </c>
      <c r="B39" s="5" t="str">
        <f>VLOOKUP(A39,ShownNames!$A$2:$B$54,2,FALSE)</f>
        <v>ActivityInTraceFrequency</v>
      </c>
      <c r="C39">
        <v>7.73831340647127E-3</v>
      </c>
      <c r="D39">
        <v>1.5821531831054923E-2</v>
      </c>
      <c r="E39">
        <v>2.9845266105461548E-2</v>
      </c>
      <c r="F39">
        <v>3.393368273010032E-2</v>
      </c>
      <c r="G39">
        <v>4.0444829805454705E-2</v>
      </c>
      <c r="H39">
        <v>4.3839124108662877E-2</v>
      </c>
      <c r="I39">
        <v>4.8661384171047511E-2</v>
      </c>
      <c r="J39">
        <v>5.2337725393918309E-2</v>
      </c>
      <c r="K39">
        <v>5.126873130655539E-2</v>
      </c>
      <c r="L39">
        <v>5.2490350792270102E-2</v>
      </c>
      <c r="M39">
        <v>5.4302209590136638E-2</v>
      </c>
      <c r="N39">
        <v>5.6235297678709273E-2</v>
      </c>
      <c r="O39">
        <v>5.7688194779792853E-2</v>
      </c>
      <c r="P39">
        <v>6.310234714352593E-2</v>
      </c>
      <c r="Q39">
        <v>6.466135983509394E-2</v>
      </c>
      <c r="R39">
        <v>6.0674389022745169E-2</v>
      </c>
    </row>
    <row r="40" spans="1:20" x14ac:dyDescent="0.25">
      <c r="A40" t="s">
        <v>11</v>
      </c>
      <c r="B40" s="5" t="str">
        <f>VLOOKUP(A40,ShownNames!$A$2:$B$54,2,FALSE)</f>
        <v>StepFrequency</v>
      </c>
      <c r="C40">
        <v>3.3816426460178571E-3</v>
      </c>
      <c r="D40">
        <v>6.0467597875419792E-3</v>
      </c>
      <c r="E40">
        <v>1.1682429420035525E-2</v>
      </c>
      <c r="F40">
        <v>1.3967482653243083E-2</v>
      </c>
      <c r="G40">
        <v>1.925439450535495E-2</v>
      </c>
      <c r="H40">
        <v>2.6825309034260385E-2</v>
      </c>
      <c r="I40">
        <v>2.8229262255157948E-2</v>
      </c>
      <c r="J40">
        <v>3.3355055291104697E-2</v>
      </c>
      <c r="K40">
        <v>3.2560678422452222E-2</v>
      </c>
      <c r="L40">
        <v>3.8145469548159172E-2</v>
      </c>
      <c r="M40">
        <v>4.0300945114692913E-2</v>
      </c>
      <c r="N40">
        <v>4.0953172394751415E-2</v>
      </c>
      <c r="O40">
        <v>4.285428656187576E-2</v>
      </c>
      <c r="P40">
        <v>4.4591708413323862E-2</v>
      </c>
      <c r="Q40">
        <v>4.7290576269704045E-2</v>
      </c>
      <c r="R40">
        <v>4.5492903062391614E-2</v>
      </c>
    </row>
    <row r="41" spans="1:20" x14ac:dyDescent="0.25">
      <c r="A41" t="s">
        <v>10</v>
      </c>
      <c r="B41" s="5" t="str">
        <f>VLOOKUP(A41,ShownNames!$A$2:$B$54,2,FALSE)</f>
        <v>RespondedFrequency</v>
      </c>
      <c r="C41">
        <v>3.5406704087299254E-3</v>
      </c>
      <c r="D41">
        <v>7.1546538433790025E-3</v>
      </c>
      <c r="E41">
        <v>1.5185395203917346E-2</v>
      </c>
      <c r="F41">
        <v>1.8465093034791075E-2</v>
      </c>
      <c r="G41">
        <v>2.4910109912977436E-2</v>
      </c>
      <c r="H41">
        <v>3.0457660432295097E-2</v>
      </c>
      <c r="I41">
        <v>3.3837151575588059E-2</v>
      </c>
      <c r="J41">
        <v>3.5297329099697253E-2</v>
      </c>
      <c r="K41">
        <v>3.5946551386098383E-2</v>
      </c>
      <c r="L41">
        <v>3.5662978612453038E-2</v>
      </c>
      <c r="M41">
        <v>3.826254827497836E-2</v>
      </c>
      <c r="N41">
        <v>3.6150490244576616E-2</v>
      </c>
      <c r="O41">
        <v>3.8660227481404366E-2</v>
      </c>
      <c r="P41">
        <v>4.2350166136085811E-2</v>
      </c>
      <c r="Q41">
        <v>4.5173193251728277E-2</v>
      </c>
      <c r="R41">
        <v>4.1906785772679284E-2</v>
      </c>
    </row>
    <row r="131" spans="2:12" x14ac:dyDescent="0.25">
      <c r="D131" s="5"/>
      <c r="E131" s="5"/>
      <c r="F131" s="5"/>
      <c r="G131" s="5"/>
      <c r="H131" s="5"/>
      <c r="I131" s="5"/>
      <c r="J131" s="5"/>
      <c r="K131" s="5"/>
      <c r="L131" s="5"/>
    </row>
    <row r="132" spans="2:12" x14ac:dyDescent="0.25">
      <c r="B132"/>
    </row>
    <row r="133" spans="2:12" x14ac:dyDescent="0.25">
      <c r="B133"/>
    </row>
    <row r="134" spans="2:12" x14ac:dyDescent="0.25">
      <c r="B134"/>
    </row>
    <row r="135" spans="2:12" x14ac:dyDescent="0.25">
      <c r="B135"/>
    </row>
  </sheetData>
  <sortState ref="A1:U135">
    <sortCondition descending="1" ref="R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E7DF-C95F-4E9C-8B57-3FCEA24D99A4}">
  <dimension ref="A1:R41"/>
  <sheetViews>
    <sheetView topLeftCell="A25" zoomScale="70" zoomScaleNormal="70" workbookViewId="0">
      <selection activeCell="G20" sqref="G20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1">
        <v>0.37275165112889674</v>
      </c>
      <c r="D2" s="1">
        <v>0.38335808348438488</v>
      </c>
      <c r="E2" s="1">
        <v>0.37912815905354391</v>
      </c>
      <c r="F2" s="1">
        <v>0.41149126376561229</v>
      </c>
      <c r="G2" s="1">
        <v>0.42063221373152693</v>
      </c>
      <c r="H2" s="1">
        <v>0.42999807907896742</v>
      </c>
      <c r="I2" s="1">
        <v>0.43629023056819805</v>
      </c>
      <c r="J2" s="1">
        <v>0.43987271907144043</v>
      </c>
      <c r="K2" s="1">
        <v>0.44285311116416493</v>
      </c>
      <c r="L2" s="1">
        <v>0.45249510757623962</v>
      </c>
      <c r="M2" s="1">
        <v>0.45415171458523795</v>
      </c>
      <c r="N2" s="1">
        <v>0.4592305496215987</v>
      </c>
      <c r="O2" s="1">
        <v>0.45671568177806038</v>
      </c>
      <c r="P2" s="1">
        <v>0.45991613033108492</v>
      </c>
      <c r="Q2" s="1">
        <v>0.46270133621418613</v>
      </c>
      <c r="R2" s="1">
        <v>0.46329942698825766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1">
        <v>0.38684494051050811</v>
      </c>
      <c r="D3" s="1">
        <v>0.39542952390348673</v>
      </c>
      <c r="E3" s="1">
        <v>0.40609048262303588</v>
      </c>
      <c r="F3" s="1">
        <v>0.4242067404095774</v>
      </c>
      <c r="G3" s="1">
        <v>0.43488811897100554</v>
      </c>
      <c r="H3" s="1">
        <v>0.4421046331425349</v>
      </c>
      <c r="I3" s="1">
        <v>0.44748378136211714</v>
      </c>
      <c r="J3" s="1">
        <v>0.4459417526334814</v>
      </c>
      <c r="K3" s="1">
        <v>0.45129236180040222</v>
      </c>
      <c r="L3" s="1">
        <v>0.45206708242950072</v>
      </c>
      <c r="M3" s="1">
        <v>0.4560614073210762</v>
      </c>
      <c r="N3" s="1">
        <v>0.45892641522062733</v>
      </c>
      <c r="O3" s="1">
        <v>0.45934509441755822</v>
      </c>
      <c r="P3" s="1">
        <v>0.46175339205238658</v>
      </c>
      <c r="Q3" s="1">
        <v>0.46558303775510707</v>
      </c>
      <c r="R3" s="1">
        <v>0.46102049785959148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1">
        <v>0.39406752327430472</v>
      </c>
      <c r="D4" s="1">
        <v>0.37757087292407343</v>
      </c>
      <c r="E4" s="1">
        <v>0.37610001833476836</v>
      </c>
      <c r="F4" s="1">
        <v>0.41038975091423024</v>
      </c>
      <c r="G4" s="1">
        <v>0.42758792985074356</v>
      </c>
      <c r="H4" s="1">
        <v>0.43934812513873489</v>
      </c>
      <c r="I4" s="1">
        <v>0.44612599609370768</v>
      </c>
      <c r="J4" s="1">
        <v>0.44602308004307273</v>
      </c>
      <c r="K4" s="1">
        <v>0.452264829867841</v>
      </c>
      <c r="L4" s="1">
        <v>0.45658107687599686</v>
      </c>
      <c r="M4" s="1">
        <v>0.46213018718776888</v>
      </c>
      <c r="N4" s="1">
        <v>0.46510764230739166</v>
      </c>
      <c r="O4" s="1">
        <v>0.46719932978802192</v>
      </c>
      <c r="P4" s="1">
        <v>0.46952576532054113</v>
      </c>
      <c r="Q4" s="1">
        <v>0.47296602108632052</v>
      </c>
      <c r="R4" s="1">
        <v>0.4689345985902954</v>
      </c>
    </row>
    <row r="5" spans="1:18" x14ac:dyDescent="0.25">
      <c r="A5" t="s">
        <v>19</v>
      </c>
      <c r="B5" s="5" t="str">
        <f>VLOOKUP(A5,ShownNames!$A$2:$B$54,2,FALSE)</f>
        <v>Activity</v>
      </c>
      <c r="C5" s="1">
        <v>0.39235815008148367</v>
      </c>
      <c r="D5" s="1">
        <v>0.38519631803494636</v>
      </c>
      <c r="E5" s="1">
        <v>0.38242299472992514</v>
      </c>
      <c r="F5" s="1">
        <v>0.40985800676523387</v>
      </c>
      <c r="G5" s="1">
        <v>0.42582467594261447</v>
      </c>
      <c r="H5" s="1">
        <v>0.43622971911856628</v>
      </c>
      <c r="I5" s="1">
        <v>0.4427998361073861</v>
      </c>
      <c r="J5" s="1">
        <v>0.44154649629698534</v>
      </c>
      <c r="K5" s="1">
        <v>0.44672722524778896</v>
      </c>
      <c r="L5" s="1">
        <v>0.45011634177875692</v>
      </c>
      <c r="M5" s="1">
        <v>0.45552636876514224</v>
      </c>
      <c r="N5" s="1">
        <v>0.45829816192155509</v>
      </c>
      <c r="O5" s="1">
        <v>0.45980528999243248</v>
      </c>
      <c r="P5" s="1">
        <v>0.46256459705396163</v>
      </c>
      <c r="Q5" s="1">
        <v>0.46532775493030915</v>
      </c>
      <c r="R5" s="1">
        <v>0.46064606123194818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1">
        <v>0.14424348878155405</v>
      </c>
      <c r="D6" s="1">
        <v>0.18834807138125415</v>
      </c>
      <c r="E6" s="1">
        <v>0.19710182202733734</v>
      </c>
      <c r="F6" s="1">
        <v>0.20263195808357129</v>
      </c>
      <c r="G6" s="1">
        <v>0.19834416731893084</v>
      </c>
      <c r="H6" s="1">
        <v>0.19583167349213565</v>
      </c>
      <c r="I6" s="1">
        <v>0.1962218664050483</v>
      </c>
      <c r="J6" s="1">
        <v>0.19478470019948041</v>
      </c>
      <c r="K6" s="1">
        <v>0.19905690419344516</v>
      </c>
      <c r="L6" s="1">
        <v>0.21194031233519234</v>
      </c>
      <c r="M6" s="1">
        <v>0.22816524199974392</v>
      </c>
      <c r="N6" s="1">
        <v>0.23938456976184938</v>
      </c>
      <c r="O6" s="1">
        <v>0.24631328161408755</v>
      </c>
      <c r="P6" s="1">
        <v>0.25626222603877441</v>
      </c>
      <c r="Q6" s="1">
        <v>0.26520882173279486</v>
      </c>
      <c r="R6" s="1">
        <v>0.26409756632927706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1">
        <v>0.15423101068390993</v>
      </c>
      <c r="D7" s="1">
        <v>0.143345760622165</v>
      </c>
      <c r="E7" s="1">
        <v>0.16418849730684706</v>
      </c>
      <c r="F7" s="1">
        <v>0.16253982405787198</v>
      </c>
      <c r="G7" s="1">
        <v>0.17718849211305407</v>
      </c>
      <c r="H7" s="1">
        <v>0.18466527340143007</v>
      </c>
      <c r="I7" s="1">
        <v>0.19079527882102681</v>
      </c>
      <c r="J7" s="1">
        <v>0.19704269964493265</v>
      </c>
      <c r="K7" s="1">
        <v>0.1928575585301523</v>
      </c>
      <c r="L7" s="1">
        <v>0.19963527357544802</v>
      </c>
      <c r="M7" s="1">
        <v>0.20401634763061305</v>
      </c>
      <c r="N7" s="1">
        <v>0.20635699991413076</v>
      </c>
      <c r="O7" s="1">
        <v>0.20956833590645801</v>
      </c>
      <c r="P7" s="1">
        <v>0.21017401278637021</v>
      </c>
      <c r="Q7" s="1">
        <v>0.2071431930476666</v>
      </c>
      <c r="R7" s="1">
        <v>0.20986658042365464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1">
        <v>0.14341793241743528</v>
      </c>
      <c r="D8" s="1">
        <v>0.18410490131397603</v>
      </c>
      <c r="E8" s="1">
        <v>0.18646301653113723</v>
      </c>
      <c r="F8" s="1">
        <v>0.19052521237181169</v>
      </c>
      <c r="G8" s="1">
        <v>0.18808936857863875</v>
      </c>
      <c r="H8" s="1">
        <v>0.18457508953476146</v>
      </c>
      <c r="I8" s="1">
        <v>0.18320592593580737</v>
      </c>
      <c r="J8" s="1">
        <v>0.17971270103453113</v>
      </c>
      <c r="K8" s="1">
        <v>0.18173255765006666</v>
      </c>
      <c r="L8" s="1">
        <v>0.18369511181112477</v>
      </c>
      <c r="M8" s="1">
        <v>0.1904273944413358</v>
      </c>
      <c r="N8" s="1">
        <v>0.19681698490568458</v>
      </c>
      <c r="O8" s="1">
        <v>0.20193061606102203</v>
      </c>
      <c r="P8" s="1">
        <v>0.20918196507197029</v>
      </c>
      <c r="Q8" s="1">
        <v>0.21732444623603955</v>
      </c>
      <c r="R8" s="1">
        <v>0.21677984851633192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1">
        <v>0.15250946394059373</v>
      </c>
      <c r="D9" s="1">
        <v>0.18928117808829545</v>
      </c>
      <c r="E9" s="1">
        <v>0.18144152134703129</v>
      </c>
      <c r="F9" s="1">
        <v>0.17873558015752528</v>
      </c>
      <c r="G9" s="1">
        <v>0.20169939129706491</v>
      </c>
      <c r="H9" s="1">
        <v>0.21737141913551153</v>
      </c>
      <c r="I9" s="1">
        <v>0.23269951183935395</v>
      </c>
      <c r="J9" s="1">
        <v>0.23698607869631702</v>
      </c>
      <c r="K9" s="1">
        <v>0.25037171633871386</v>
      </c>
      <c r="L9" s="1">
        <v>0.27170334337664592</v>
      </c>
      <c r="M9" s="1">
        <v>0.28405506816941728</v>
      </c>
      <c r="N9" s="1">
        <v>0.29546780344822393</v>
      </c>
      <c r="O9" s="1">
        <v>0.30106094639564823</v>
      </c>
      <c r="P9" s="1">
        <v>0.31238210564155594</v>
      </c>
      <c r="Q9" s="1">
        <v>0.31388672307462073</v>
      </c>
      <c r="R9" s="1">
        <v>0.31400371031011781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1">
        <v>0.27781792306646219</v>
      </c>
      <c r="D10" s="1">
        <v>0.34687929507085802</v>
      </c>
      <c r="E10" s="1">
        <v>0.34543469054183412</v>
      </c>
      <c r="F10" s="1">
        <v>0.35948666416442526</v>
      </c>
      <c r="G10" s="1">
        <v>0.36869239973815676</v>
      </c>
      <c r="H10" s="1">
        <v>0.37386152847889836</v>
      </c>
      <c r="I10" s="1">
        <v>0.37854625871136666</v>
      </c>
      <c r="J10" s="1">
        <v>0.37827070909584631</v>
      </c>
      <c r="K10" s="1">
        <v>0.38388763150053357</v>
      </c>
      <c r="L10" s="1">
        <v>0.38634736228497218</v>
      </c>
      <c r="M10" s="1">
        <v>0.38973516370125216</v>
      </c>
      <c r="N10" s="1">
        <v>0.39184896632096283</v>
      </c>
      <c r="O10" s="1">
        <v>0.39206254742644087</v>
      </c>
      <c r="P10" s="1">
        <v>0.39643904534474811</v>
      </c>
      <c r="Q10" s="1">
        <v>0.39930741522878738</v>
      </c>
      <c r="R10" s="1">
        <v>0.3950413403806502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1">
        <v>0.14424348878155405</v>
      </c>
      <c r="D11" s="1">
        <v>0.18822520024224959</v>
      </c>
      <c r="E11" s="1">
        <v>0.19699440783032918</v>
      </c>
      <c r="F11" s="1">
        <v>0.20274643999590403</v>
      </c>
      <c r="G11" s="1">
        <v>0.19880742125595918</v>
      </c>
      <c r="H11" s="1">
        <v>0.19676382984848934</v>
      </c>
      <c r="I11" s="1">
        <v>0.19758437749205313</v>
      </c>
      <c r="J11" s="1">
        <v>0.19646669303454009</v>
      </c>
      <c r="K11" s="1">
        <v>0.20106052020392379</v>
      </c>
      <c r="L11" s="1">
        <v>0.2149936957417633</v>
      </c>
      <c r="M11" s="1">
        <v>0.2316967105426222</v>
      </c>
      <c r="N11" s="1">
        <v>0.24310554171119059</v>
      </c>
      <c r="O11" s="1">
        <v>0.25009154567728065</v>
      </c>
      <c r="P11" s="1">
        <v>0.2601248143193578</v>
      </c>
      <c r="Q11" s="1">
        <v>0.26899685113195509</v>
      </c>
      <c r="R11" s="1">
        <v>0.2676539329309135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1">
        <v>0.14424348878155405</v>
      </c>
      <c r="D12" s="1">
        <v>0.18822520024224959</v>
      </c>
      <c r="E12" s="1">
        <v>0.19699440783032918</v>
      </c>
      <c r="F12" s="1">
        <v>0.20274643999590403</v>
      </c>
      <c r="G12" s="1">
        <v>0.19880864004711002</v>
      </c>
      <c r="H12" s="1">
        <v>0.19676182963128425</v>
      </c>
      <c r="I12" s="1">
        <v>0.19758435211147468</v>
      </c>
      <c r="J12" s="1">
        <v>0.1964669601446388</v>
      </c>
      <c r="K12" s="1">
        <v>0.20105893340983597</v>
      </c>
      <c r="L12" s="1">
        <v>0.21499144424560218</v>
      </c>
      <c r="M12" s="1">
        <v>0.2316966858636797</v>
      </c>
      <c r="N12" s="1">
        <v>0.24310458905520357</v>
      </c>
      <c r="O12" s="1">
        <v>0.25009194211101415</v>
      </c>
      <c r="P12" s="1">
        <v>0.2601256199465139</v>
      </c>
      <c r="Q12" s="1">
        <v>0.26899760125787692</v>
      </c>
      <c r="R12" s="1">
        <v>0.26765397070791935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1">
        <v>0.14341793241743528</v>
      </c>
      <c r="D13" s="1">
        <v>0.18410490131397603</v>
      </c>
      <c r="E13" s="1">
        <v>0.18646301653113723</v>
      </c>
      <c r="F13" s="1">
        <v>0.19052526609397841</v>
      </c>
      <c r="G13" s="1">
        <v>0.18809317690278679</v>
      </c>
      <c r="H13" s="1">
        <v>0.18457763524717907</v>
      </c>
      <c r="I13" s="1">
        <v>0.18320878936118395</v>
      </c>
      <c r="J13" s="1">
        <v>0.17971189786467606</v>
      </c>
      <c r="K13" s="1">
        <v>0.18173396356942634</v>
      </c>
      <c r="L13" s="1">
        <v>0.18369513480942007</v>
      </c>
      <c r="M13" s="1">
        <v>0.19042535121575249</v>
      </c>
      <c r="N13" s="1">
        <v>0.19681601462161555</v>
      </c>
      <c r="O13" s="1">
        <v>0.20192891600043408</v>
      </c>
      <c r="P13" s="1">
        <v>0.20918246120955616</v>
      </c>
      <c r="Q13" s="1">
        <v>0.21732798584381527</v>
      </c>
      <c r="R13" s="1">
        <v>0.216778064483169</v>
      </c>
    </row>
    <row r="14" spans="1:18" x14ac:dyDescent="0.25">
      <c r="A14" t="s">
        <v>56</v>
      </c>
      <c r="B14" s="5" t="str">
        <f>VLOOKUP(A14,ShownNames!$A$2:$B$54,2,FALSE)</f>
        <v>DataDice</v>
      </c>
      <c r="C14" s="1">
        <v>0.14424348878155405</v>
      </c>
      <c r="D14" s="1">
        <v>0.18834807150234378</v>
      </c>
      <c r="E14" s="1">
        <v>0.19710182210160507</v>
      </c>
      <c r="F14" s="1">
        <v>0.20263188574882268</v>
      </c>
      <c r="G14" s="1">
        <v>0.19834736597600039</v>
      </c>
      <c r="H14" s="1">
        <v>0.19583026318537741</v>
      </c>
      <c r="I14" s="1">
        <v>0.19622338596723105</v>
      </c>
      <c r="J14" s="1">
        <v>0.19478544593315533</v>
      </c>
      <c r="K14" s="1">
        <v>0.19905633633026693</v>
      </c>
      <c r="L14" s="1">
        <v>0.2119388346877619</v>
      </c>
      <c r="M14" s="1">
        <v>0.22816667736184149</v>
      </c>
      <c r="N14" s="1">
        <v>0.23938547660351231</v>
      </c>
      <c r="O14" s="1">
        <v>0.24631403498294976</v>
      </c>
      <c r="P14" s="1">
        <v>0.25626378181582737</v>
      </c>
      <c r="Q14" s="1">
        <v>0.26520960737720417</v>
      </c>
      <c r="R14" s="1">
        <v>0.26409697985662928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1">
        <v>0.37565540868169667</v>
      </c>
      <c r="D15" s="1">
        <v>0.36299603753105386</v>
      </c>
      <c r="E15" s="1">
        <v>0.36629672931781532</v>
      </c>
      <c r="F15" s="1">
        <v>0.38027387680001301</v>
      </c>
      <c r="G15" s="1">
        <v>0.39326327971772967</v>
      </c>
      <c r="H15" s="1">
        <v>0.40396879885820292</v>
      </c>
      <c r="I15" s="1">
        <v>0.41320879548783457</v>
      </c>
      <c r="J15" s="1">
        <v>0.41403912189432585</v>
      </c>
      <c r="K15" s="1">
        <v>0.4211261301053934</v>
      </c>
      <c r="L15" s="1">
        <v>0.42640324857468909</v>
      </c>
      <c r="M15" s="1">
        <v>0.43293658327122964</v>
      </c>
      <c r="N15" s="1">
        <v>0.43711503512859545</v>
      </c>
      <c r="O15" s="1">
        <v>0.43989690092314043</v>
      </c>
      <c r="P15" s="1">
        <v>0.4427391204253745</v>
      </c>
      <c r="Q15" s="1">
        <v>0.44663045953550501</v>
      </c>
      <c r="R15" s="1">
        <v>0.44258518744359376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1">
        <v>0.25275328437691064</v>
      </c>
      <c r="D16" s="1">
        <v>0.30101203673134191</v>
      </c>
      <c r="E16" s="1">
        <v>0.30957704795203578</v>
      </c>
      <c r="F16" s="1">
        <v>0.31138336513091958</v>
      </c>
      <c r="G16" s="1">
        <v>0.3180131133100817</v>
      </c>
      <c r="H16" s="1">
        <v>0.32116515077683383</v>
      </c>
      <c r="I16" s="1">
        <v>0.32635295033095957</v>
      </c>
      <c r="J16" s="1">
        <v>0.32268823606768782</v>
      </c>
      <c r="K16" s="1">
        <v>0.32623514884593108</v>
      </c>
      <c r="L16" s="1">
        <v>0.32660456249460595</v>
      </c>
      <c r="M16" s="1">
        <v>0.32843709903492574</v>
      </c>
      <c r="N16" s="1">
        <v>0.32914823103369323</v>
      </c>
      <c r="O16" s="1">
        <v>0.32865677784903513</v>
      </c>
      <c r="P16" s="1">
        <v>0.32939852529490971</v>
      </c>
      <c r="Q16" s="1">
        <v>0.32975138036238705</v>
      </c>
      <c r="R16" s="1">
        <v>0.32417004684692463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1">
        <v>0.14424348878155405</v>
      </c>
      <c r="D17" s="1">
        <v>0.18834807150234378</v>
      </c>
      <c r="E17" s="1">
        <v>0.19710182210160507</v>
      </c>
      <c r="F17" s="1">
        <v>0.20263193133537807</v>
      </c>
      <c r="G17" s="1">
        <v>0.19834815817674917</v>
      </c>
      <c r="H17" s="1">
        <v>0.19582994541393819</v>
      </c>
      <c r="I17" s="1">
        <v>0.19622257860689923</v>
      </c>
      <c r="J17" s="1">
        <v>0.19478694976823271</v>
      </c>
      <c r="K17" s="1">
        <v>0.19905652535613569</v>
      </c>
      <c r="L17" s="1">
        <v>0.21193951780065906</v>
      </c>
      <c r="M17" s="1">
        <v>0.22816677644320349</v>
      </c>
      <c r="N17" s="1">
        <v>0.23938400000589666</v>
      </c>
      <c r="O17" s="1">
        <v>0.24631356867027196</v>
      </c>
      <c r="P17" s="1">
        <v>0.25626272433683883</v>
      </c>
      <c r="Q17" s="1">
        <v>0.2652078605681818</v>
      </c>
      <c r="R17" s="1">
        <v>0.26409658750939663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1">
        <v>0.25275328437691064</v>
      </c>
      <c r="D18" s="1">
        <v>0.30101203673134191</v>
      </c>
      <c r="E18" s="1">
        <v>0.30957704795203578</v>
      </c>
      <c r="F18" s="1">
        <v>0.31138359549700573</v>
      </c>
      <c r="G18" s="1">
        <v>0.31801201331892004</v>
      </c>
      <c r="H18" s="1">
        <v>0.32116073700002501</v>
      </c>
      <c r="I18" s="1">
        <v>0.32635991066990427</v>
      </c>
      <c r="J18" s="1">
        <v>0.32269139475342457</v>
      </c>
      <c r="K18" s="1">
        <v>0.32623924953314171</v>
      </c>
      <c r="L18" s="1">
        <v>0.32660991986107146</v>
      </c>
      <c r="M18" s="1">
        <v>0.32843897552128143</v>
      </c>
      <c r="N18" s="1">
        <v>0.32914587844811921</v>
      </c>
      <c r="O18" s="1">
        <v>0.32865809547363217</v>
      </c>
      <c r="P18" s="1">
        <v>0.32939843890547776</v>
      </c>
      <c r="Q18" s="1">
        <v>0.3297506620287402</v>
      </c>
      <c r="R18" s="1">
        <v>0.32417177741159764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1">
        <v>0.28928233052094826</v>
      </c>
      <c r="D19" s="1">
        <v>0.36029051612028556</v>
      </c>
      <c r="E19" s="1">
        <v>0.35331457707793457</v>
      </c>
      <c r="F19" s="1">
        <v>0.3683787995696336</v>
      </c>
      <c r="G19" s="1">
        <v>0.37842076430731425</v>
      </c>
      <c r="H19" s="1">
        <v>0.38202211312268847</v>
      </c>
      <c r="I19" s="1">
        <v>0.38699766160047094</v>
      </c>
      <c r="J19" s="1">
        <v>0.38595760188452205</v>
      </c>
      <c r="K19" s="1">
        <v>0.3903329446742384</v>
      </c>
      <c r="L19" s="1">
        <v>0.39143228884811937</v>
      </c>
      <c r="M19" s="1">
        <v>0.3941991779027651</v>
      </c>
      <c r="N19" s="1">
        <v>0.39662147032824385</v>
      </c>
      <c r="O19" s="1">
        <v>0.39653663656705396</v>
      </c>
      <c r="P19" s="1">
        <v>0.39990738138827459</v>
      </c>
      <c r="Q19" s="1">
        <v>0.40325722242598117</v>
      </c>
      <c r="R19" s="1">
        <v>0.39869511106904187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1">
        <v>0.37581119335898344</v>
      </c>
      <c r="D20" s="1">
        <v>0.36232613512305945</v>
      </c>
      <c r="E20" s="1">
        <v>0.36617291107209493</v>
      </c>
      <c r="F20" s="1">
        <v>0.3831467583889695</v>
      </c>
      <c r="G20" s="1">
        <v>0.39558565062542056</v>
      </c>
      <c r="H20" s="1">
        <v>0.40739645673494368</v>
      </c>
      <c r="I20" s="1">
        <v>0.41615876971121341</v>
      </c>
      <c r="J20" s="1">
        <v>0.41719215003491461</v>
      </c>
      <c r="K20" s="1">
        <v>0.42394568889779205</v>
      </c>
      <c r="L20" s="1">
        <v>0.42966430942643125</v>
      </c>
      <c r="M20" s="1">
        <v>0.43638912066355834</v>
      </c>
      <c r="N20" s="1">
        <v>0.44032989848980802</v>
      </c>
      <c r="O20" s="1">
        <v>0.4428341024904453</v>
      </c>
      <c r="P20" s="1">
        <v>0.44563557808470305</v>
      </c>
      <c r="Q20" s="1">
        <v>0.44953129263139346</v>
      </c>
      <c r="R20" s="1">
        <v>0.44559568290177332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1">
        <v>0.24535488648139184</v>
      </c>
      <c r="D21" s="1">
        <v>0.32772637013312095</v>
      </c>
      <c r="E21" s="1">
        <v>0.31905599421726594</v>
      </c>
      <c r="F21" s="1">
        <v>0.34540109602905233</v>
      </c>
      <c r="G21" s="1">
        <v>0.35659826054488231</v>
      </c>
      <c r="H21" s="1">
        <v>0.36123923604650543</v>
      </c>
      <c r="I21" s="1">
        <v>0.36945276216680284</v>
      </c>
      <c r="J21" s="1">
        <v>0.36877226509258215</v>
      </c>
      <c r="K21" s="1">
        <v>0.37369810705704992</v>
      </c>
      <c r="L21" s="1">
        <v>0.37756339409332318</v>
      </c>
      <c r="M21" s="1">
        <v>0.38163774534120293</v>
      </c>
      <c r="N21" s="1">
        <v>0.3842699462509544</v>
      </c>
      <c r="O21" s="1">
        <v>0.38454818064171098</v>
      </c>
      <c r="P21" s="1">
        <v>0.38803706396337284</v>
      </c>
      <c r="Q21" s="1">
        <v>0.39090187406574928</v>
      </c>
      <c r="R21" s="1">
        <v>0.38656460106768753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1">
        <v>0.27781792306646219</v>
      </c>
      <c r="D22" s="1">
        <v>0.34769256203814536</v>
      </c>
      <c r="E22" s="1">
        <v>0.34620723840500667</v>
      </c>
      <c r="F22" s="1">
        <v>0.36019553842673757</v>
      </c>
      <c r="G22" s="1">
        <v>0.369280581288502</v>
      </c>
      <c r="H22" s="1">
        <v>0.37433507152042705</v>
      </c>
      <c r="I22" s="1">
        <v>0.37895436899694063</v>
      </c>
      <c r="J22" s="1">
        <v>0.37863429145625677</v>
      </c>
      <c r="K22" s="1">
        <v>0.38421192494967471</v>
      </c>
      <c r="L22" s="1">
        <v>0.38660081900858989</v>
      </c>
      <c r="M22" s="1">
        <v>0.389944865146303</v>
      </c>
      <c r="N22" s="1">
        <v>0.39203007739523416</v>
      </c>
      <c r="O22" s="1">
        <v>0.39222933484118216</v>
      </c>
      <c r="P22" s="1">
        <v>0.39658490851981498</v>
      </c>
      <c r="Q22" s="1">
        <v>0.39946469734394552</v>
      </c>
      <c r="R22" s="1">
        <v>0.39519136221036022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1">
        <v>0.36037085347457876</v>
      </c>
      <c r="D23" s="1">
        <v>0.36017658781076323</v>
      </c>
      <c r="E23" s="1">
        <v>0.37489018288498971</v>
      </c>
      <c r="F23" s="1">
        <v>0.40151699510639782</v>
      </c>
      <c r="G23" s="1">
        <v>0.41140197350575053</v>
      </c>
      <c r="H23" s="1">
        <v>0.41915141771100989</v>
      </c>
      <c r="I23" s="1">
        <v>0.42202927830763953</v>
      </c>
      <c r="J23" s="1">
        <v>0.42562116542406664</v>
      </c>
      <c r="K23" s="1">
        <v>0.42687899524865747</v>
      </c>
      <c r="L23" s="1">
        <v>0.43233870436966787</v>
      </c>
      <c r="M23" s="1">
        <v>0.43510858213963927</v>
      </c>
      <c r="N23" s="1">
        <v>0.43747516687853921</v>
      </c>
      <c r="O23" s="1">
        <v>0.43605013013776156</v>
      </c>
      <c r="P23" s="1">
        <v>0.43538989315598658</v>
      </c>
      <c r="Q23" s="1">
        <v>0.43536350253431666</v>
      </c>
      <c r="R23" s="1">
        <v>0.43747075027149152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1">
        <v>0.35729457662136549</v>
      </c>
      <c r="D24" s="1">
        <v>0.37775591498790034</v>
      </c>
      <c r="E24" s="1">
        <v>0.3789398908242308</v>
      </c>
      <c r="F24" s="1">
        <v>0.39960315190198553</v>
      </c>
      <c r="G24" s="1">
        <v>0.40861910823927339</v>
      </c>
      <c r="H24" s="1">
        <v>0.42189875146500738</v>
      </c>
      <c r="I24" s="1">
        <v>0.42654995756242586</v>
      </c>
      <c r="J24" s="1">
        <v>0.43191938835484311</v>
      </c>
      <c r="K24" s="1">
        <v>0.43282812351482847</v>
      </c>
      <c r="L24" s="1">
        <v>0.44137710871514935</v>
      </c>
      <c r="M24" s="1">
        <v>0.44546630861737258</v>
      </c>
      <c r="N24" s="1">
        <v>0.44724369443891332</v>
      </c>
      <c r="O24" s="1">
        <v>0.4462933696443504</v>
      </c>
      <c r="P24" s="1">
        <v>0.44609090348887487</v>
      </c>
      <c r="Q24" s="1">
        <v>0.44596823640778316</v>
      </c>
      <c r="R24" s="1">
        <v>0.44804243188845161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1">
        <v>0.27708983285721606</v>
      </c>
      <c r="D25" s="1">
        <v>0.34249935859280356</v>
      </c>
      <c r="E25" s="1">
        <v>0.34271807006627902</v>
      </c>
      <c r="F25" s="1">
        <v>0.35497562605645255</v>
      </c>
      <c r="G25" s="1">
        <v>0.36465500796178352</v>
      </c>
      <c r="H25" s="1">
        <v>0.37104295529702769</v>
      </c>
      <c r="I25" s="1">
        <v>0.37622627182876067</v>
      </c>
      <c r="J25" s="1">
        <v>0.37615854470503096</v>
      </c>
      <c r="K25" s="1">
        <v>0.38209388253924981</v>
      </c>
      <c r="L25" s="1">
        <v>0.3849512602374503</v>
      </c>
      <c r="M25" s="1">
        <v>0.38854862042570198</v>
      </c>
      <c r="N25" s="1">
        <v>0.39074201550957194</v>
      </c>
      <c r="O25" s="1">
        <v>0.39109424773373636</v>
      </c>
      <c r="P25" s="1">
        <v>0.39539885878896169</v>
      </c>
      <c r="Q25" s="1">
        <v>0.39840618512978021</v>
      </c>
      <c r="R25" s="1">
        <v>0.3941392797089916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1">
        <v>0.27781792306646219</v>
      </c>
      <c r="D26" s="1">
        <v>0.34687929483139601</v>
      </c>
      <c r="E26" s="1">
        <v>0.3454346904047233</v>
      </c>
      <c r="F26" s="1">
        <v>0.35947557341080916</v>
      </c>
      <c r="G26" s="1">
        <v>0.36868882392794033</v>
      </c>
      <c r="H26" s="1">
        <v>0.373857409501752</v>
      </c>
      <c r="I26" s="1">
        <v>0.3785465072311921</v>
      </c>
      <c r="J26" s="1">
        <v>0.37827305427657809</v>
      </c>
      <c r="K26" s="1">
        <v>0.38388655632928337</v>
      </c>
      <c r="L26" s="1">
        <v>0.38634738700410065</v>
      </c>
      <c r="M26" s="1">
        <v>0.38973552560217017</v>
      </c>
      <c r="N26" s="1">
        <v>0.39184681899621937</v>
      </c>
      <c r="O26" s="1">
        <v>0.39206229986948898</v>
      </c>
      <c r="P26" s="1">
        <v>0.39643825540697386</v>
      </c>
      <c r="Q26" s="1">
        <v>0.39930907919510106</v>
      </c>
      <c r="R26" s="1">
        <v>0.3950419192633588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1">
        <v>0.35729457662136549</v>
      </c>
      <c r="D27" s="1">
        <v>0.37764624442854056</v>
      </c>
      <c r="E27" s="1">
        <v>0.37519650015657158</v>
      </c>
      <c r="F27" s="1">
        <v>0.39621480555142102</v>
      </c>
      <c r="G27" s="1">
        <v>0.40861961723281653</v>
      </c>
      <c r="H27" s="1">
        <v>0.42190678417302968</v>
      </c>
      <c r="I27" s="1">
        <v>0.42655488579002315</v>
      </c>
      <c r="J27" s="1">
        <v>0.43192646163379944</v>
      </c>
      <c r="K27" s="1">
        <v>0.43283166606300927</v>
      </c>
      <c r="L27" s="1">
        <v>0.44137846364484756</v>
      </c>
      <c r="M27" s="1">
        <v>0.44546636862277211</v>
      </c>
      <c r="N27" s="1">
        <v>0.44724419764547224</v>
      </c>
      <c r="O27" s="1">
        <v>0.44629330938760425</v>
      </c>
      <c r="P27" s="1">
        <v>0.44609198571567976</v>
      </c>
      <c r="Q27" s="1">
        <v>0.44596864918498935</v>
      </c>
      <c r="R27" s="1">
        <v>0.44804415251773755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1">
        <v>0.35729457662136549</v>
      </c>
      <c r="D28" s="1">
        <v>0.37858383600170925</v>
      </c>
      <c r="E28" s="1">
        <v>0.38014412695575805</v>
      </c>
      <c r="F28" s="1">
        <v>0.40016210602733499</v>
      </c>
      <c r="G28" s="1">
        <v>0.40910886247823564</v>
      </c>
      <c r="H28" s="1">
        <v>0.42221993021372073</v>
      </c>
      <c r="I28" s="1">
        <v>0.42682671189883292</v>
      </c>
      <c r="J28" s="1">
        <v>0.43216083653389348</v>
      </c>
      <c r="K28" s="1">
        <v>0.43304713895870828</v>
      </c>
      <c r="L28" s="1">
        <v>0.44153017394537669</v>
      </c>
      <c r="M28" s="1">
        <v>0.44559015429978832</v>
      </c>
      <c r="N28" s="1">
        <v>0.4473671582587489</v>
      </c>
      <c r="O28" s="1">
        <v>0.44640678470476125</v>
      </c>
      <c r="P28" s="1">
        <v>0.44620364356619258</v>
      </c>
      <c r="Q28" s="1">
        <v>0.44607776934354393</v>
      </c>
      <c r="R28" s="1">
        <v>0.44815615732281666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1">
        <v>0.36338913447515758</v>
      </c>
      <c r="D29" s="1">
        <v>0.37627385865750795</v>
      </c>
      <c r="E29" s="1">
        <v>0.37753276049304269</v>
      </c>
      <c r="F29" s="1">
        <v>0.39857798651869852</v>
      </c>
      <c r="G29" s="1">
        <v>0.40767913317290994</v>
      </c>
      <c r="H29" s="1">
        <v>0.41991761032136099</v>
      </c>
      <c r="I29" s="1">
        <v>0.42440930492230294</v>
      </c>
      <c r="J29" s="1">
        <v>0.42966521377713968</v>
      </c>
      <c r="K29" s="1">
        <v>0.43114738822695636</v>
      </c>
      <c r="L29" s="1">
        <v>0.4402438045966191</v>
      </c>
      <c r="M29" s="1">
        <v>0.44423668988251519</v>
      </c>
      <c r="N29" s="1">
        <v>0.44616447424133571</v>
      </c>
      <c r="O29" s="1">
        <v>0.4451748815163562</v>
      </c>
      <c r="P29" s="1">
        <v>0.44497025258281581</v>
      </c>
      <c r="Q29" s="1">
        <v>0.44488520583889291</v>
      </c>
      <c r="R29" s="1">
        <v>0.44699574157413435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1">
        <v>0.37763753743784556</v>
      </c>
      <c r="D30" s="1">
        <v>0.38233096648690285</v>
      </c>
      <c r="E30" s="1">
        <v>0.37860471448846494</v>
      </c>
      <c r="F30" s="1">
        <v>0.40640225446705436</v>
      </c>
      <c r="G30" s="1">
        <v>0.42268744496370914</v>
      </c>
      <c r="H30" s="1">
        <v>0.43261429590850009</v>
      </c>
      <c r="I30" s="1">
        <v>0.43878510055186687</v>
      </c>
      <c r="J30" s="1">
        <v>0.436514693459085</v>
      </c>
      <c r="K30" s="1">
        <v>0.4421635033627716</v>
      </c>
      <c r="L30" s="1">
        <v>0.44498026508794242</v>
      </c>
      <c r="M30" s="1">
        <v>0.44905605483542532</v>
      </c>
      <c r="N30" s="1">
        <v>0.4515630678638301</v>
      </c>
      <c r="O30" s="1">
        <v>0.45310214675599353</v>
      </c>
      <c r="P30" s="1">
        <v>0.45570082693500341</v>
      </c>
      <c r="Q30" s="1">
        <v>0.45827965330001724</v>
      </c>
      <c r="R30" s="1">
        <v>0.45339810747394083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1">
        <v>0.37411542958428817</v>
      </c>
      <c r="D31" s="1">
        <v>0.37214902920413373</v>
      </c>
      <c r="E31" s="1">
        <v>0.37801703637796696</v>
      </c>
      <c r="F31" s="1">
        <v>0.40922170997139651</v>
      </c>
      <c r="G31" s="1">
        <v>0.41970970282019981</v>
      </c>
      <c r="H31" s="1">
        <v>0.4294438708441099</v>
      </c>
      <c r="I31" s="1">
        <v>0.43554700910111849</v>
      </c>
      <c r="J31" s="1">
        <v>0.43532467646458378</v>
      </c>
      <c r="K31" s="1">
        <v>0.43786559737944258</v>
      </c>
      <c r="L31" s="1">
        <v>0.44216954482849102</v>
      </c>
      <c r="M31" s="1">
        <v>0.4475720070434851</v>
      </c>
      <c r="N31" s="1">
        <v>0.44548514048446225</v>
      </c>
      <c r="O31" s="1">
        <v>0.44791915592295173</v>
      </c>
      <c r="P31" s="1">
        <v>0.44832367752036184</v>
      </c>
      <c r="Q31" s="1">
        <v>0.44906254521432692</v>
      </c>
      <c r="R31" s="1">
        <v>0.45039599885436371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1">
        <v>0.35417306337202065</v>
      </c>
      <c r="D32" s="1">
        <v>0.37975831539185756</v>
      </c>
      <c r="E32" s="1">
        <v>0.37564403291271214</v>
      </c>
      <c r="F32" s="1">
        <v>0.39652551477893511</v>
      </c>
      <c r="G32" s="1">
        <v>0.40610210411976777</v>
      </c>
      <c r="H32" s="1">
        <v>0.41922329802975822</v>
      </c>
      <c r="I32" s="1">
        <v>0.42403688215731761</v>
      </c>
      <c r="J32" s="1">
        <v>0.42901409280514746</v>
      </c>
      <c r="K32" s="1">
        <v>0.42974802953541708</v>
      </c>
      <c r="L32" s="1">
        <v>0.43927072546438667</v>
      </c>
      <c r="M32" s="1">
        <v>0.44343187159724817</v>
      </c>
      <c r="N32" s="1">
        <v>0.44559233836961976</v>
      </c>
      <c r="O32" s="1">
        <v>0.44471974174435613</v>
      </c>
      <c r="P32" s="1">
        <v>0.44461082584824768</v>
      </c>
      <c r="Q32" s="1">
        <v>0.44446023059125811</v>
      </c>
      <c r="R32" s="1">
        <v>0.44681593644894946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1">
        <v>0.35711983249977414</v>
      </c>
      <c r="D33" s="1">
        <v>0.3736527412690096</v>
      </c>
      <c r="E33" s="1">
        <v>0.37360815570696365</v>
      </c>
      <c r="F33" s="1">
        <v>0.40209826834030321</v>
      </c>
      <c r="G33" s="1">
        <v>0.41171559959822679</v>
      </c>
      <c r="H33" s="1">
        <v>0.41811972444137735</v>
      </c>
      <c r="I33" s="1">
        <v>0.42024339228950724</v>
      </c>
      <c r="J33" s="1">
        <v>0.42367865561418611</v>
      </c>
      <c r="K33" s="1">
        <v>0.42541413187186183</v>
      </c>
      <c r="L33" s="1">
        <v>0.43082766918799803</v>
      </c>
      <c r="M33" s="1">
        <v>0.43363237052605585</v>
      </c>
      <c r="N33" s="1">
        <v>0.43572106687550177</v>
      </c>
      <c r="O33" s="1">
        <v>0.43470789286992606</v>
      </c>
      <c r="P33" s="1">
        <v>0.43412555011622145</v>
      </c>
      <c r="Q33" s="1">
        <v>0.43423486768486363</v>
      </c>
      <c r="R33" s="1">
        <v>0.43660903364696474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1">
        <v>0.39038895093667714</v>
      </c>
      <c r="D34" s="1">
        <v>0.37733993575681679</v>
      </c>
      <c r="E34" s="1">
        <v>0.37729209279947773</v>
      </c>
      <c r="F34" s="1">
        <v>0.40651665734036824</v>
      </c>
      <c r="G34" s="1">
        <v>0.41836016779558288</v>
      </c>
      <c r="H34" s="1">
        <v>0.42922079514929684</v>
      </c>
      <c r="I34" s="1">
        <v>0.43208444399207713</v>
      </c>
      <c r="J34" s="1">
        <v>0.4358931223444501</v>
      </c>
      <c r="K34" s="1">
        <v>0.43703574156920605</v>
      </c>
      <c r="L34" s="1">
        <v>0.44470552173747296</v>
      </c>
      <c r="M34" s="1">
        <v>0.44793934325009704</v>
      </c>
      <c r="N34" s="1">
        <v>0.44935288681492391</v>
      </c>
      <c r="O34" s="1">
        <v>0.44829199173844464</v>
      </c>
      <c r="P34" s="1">
        <v>0.44807183150677388</v>
      </c>
      <c r="Q34" s="1">
        <v>0.44764209773767422</v>
      </c>
      <c r="R34" s="1">
        <v>0.45006725028983385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1">
        <v>0.35233574224069475</v>
      </c>
      <c r="D35" s="1">
        <v>0.37564606945016826</v>
      </c>
      <c r="E35" s="1">
        <v>0.37510392555288208</v>
      </c>
      <c r="F35" s="1">
        <v>0.40574832563943825</v>
      </c>
      <c r="G35" s="1">
        <v>0.41787016475785449</v>
      </c>
      <c r="H35" s="1">
        <v>0.4289916452324099</v>
      </c>
      <c r="I35" s="1">
        <v>0.43185713888822264</v>
      </c>
      <c r="J35" s="1">
        <v>0.4356527651346026</v>
      </c>
      <c r="K35" s="1">
        <v>0.43682066439966505</v>
      </c>
      <c r="L35" s="1">
        <v>0.44455001348780254</v>
      </c>
      <c r="M35" s="1">
        <v>0.44778216445303132</v>
      </c>
      <c r="N35" s="1">
        <v>0.44920034290533473</v>
      </c>
      <c r="O35" s="1">
        <v>0.44813876774707884</v>
      </c>
      <c r="P35" s="1">
        <v>0.44791995693018627</v>
      </c>
      <c r="Q35" s="1">
        <v>0.44751005093146573</v>
      </c>
      <c r="R35" s="1">
        <v>0.44993259752796622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1">
        <v>7.7530690206939604E-2</v>
      </c>
      <c r="D36" s="1">
        <v>9.2305374072673294E-2</v>
      </c>
      <c r="E36" s="1">
        <v>8.6272696431306126E-2</v>
      </c>
      <c r="F36" s="1">
        <v>8.6634645276768327E-2</v>
      </c>
      <c r="G36" s="1">
        <v>8.651933796518832E-2</v>
      </c>
      <c r="H36" s="1">
        <v>8.7145068507958112E-2</v>
      </c>
      <c r="I36" s="1">
        <v>8.7565215766503182E-2</v>
      </c>
      <c r="J36" s="1">
        <v>8.633024092440067E-2</v>
      </c>
      <c r="K36" s="1">
        <v>8.7222753805456257E-2</v>
      </c>
      <c r="L36" s="1">
        <v>8.6930789585855789E-2</v>
      </c>
      <c r="M36" s="1">
        <v>8.7013606405389618E-2</v>
      </c>
      <c r="N36" s="1">
        <v>8.700497554138871E-2</v>
      </c>
      <c r="O36" s="1">
        <v>8.7242498675801028E-2</v>
      </c>
      <c r="P36" s="1">
        <v>8.7426935300701517E-2</v>
      </c>
      <c r="Q36" s="1">
        <v>8.7884964882059935E-2</v>
      </c>
      <c r="R36" s="1">
        <v>8.6838654163451545E-2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1">
        <v>7.2434058650112959E-2</v>
      </c>
      <c r="D37" s="1">
        <v>8.8685944612396456E-2</v>
      </c>
      <c r="E37" s="1">
        <v>8.2715218954315023E-2</v>
      </c>
      <c r="F37" s="1">
        <v>8.3104172819851885E-2</v>
      </c>
      <c r="G37" s="1">
        <v>8.2963168860747463E-2</v>
      </c>
      <c r="H37" s="1">
        <v>8.3630732518788817E-2</v>
      </c>
      <c r="I37" s="1">
        <v>8.3986135371745221E-2</v>
      </c>
      <c r="J37" s="1">
        <v>8.2873647952277002E-2</v>
      </c>
      <c r="K37" s="1">
        <v>8.3592871136074914E-2</v>
      </c>
      <c r="L37" s="1">
        <v>8.3432603451026002E-2</v>
      </c>
      <c r="M37" s="1">
        <v>8.3453822191660657E-2</v>
      </c>
      <c r="N37" s="1">
        <v>8.3409289661409813E-2</v>
      </c>
      <c r="O37" s="1">
        <v>8.3700806778846476E-2</v>
      </c>
      <c r="P37" s="1">
        <v>8.3855819008647983E-2</v>
      </c>
      <c r="Q37" s="1">
        <v>8.4232780560878504E-2</v>
      </c>
      <c r="R37" s="1">
        <v>8.3373917054393759E-2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1">
        <v>7.8591618152829418E-2</v>
      </c>
      <c r="D38" s="1">
        <v>8.2810300552005681E-2</v>
      </c>
      <c r="E38" s="1">
        <v>7.9550558505701668E-2</v>
      </c>
      <c r="F38" s="1">
        <v>8.03823799359418E-2</v>
      </c>
      <c r="G38" s="1">
        <v>8.0559510709209997E-2</v>
      </c>
      <c r="H38" s="1">
        <v>8.0466277305653949E-2</v>
      </c>
      <c r="I38" s="1">
        <v>8.0662488680449312E-2</v>
      </c>
      <c r="J38" s="1">
        <v>7.9930459730652492E-2</v>
      </c>
      <c r="K38" s="1">
        <v>8.049582823215487E-2</v>
      </c>
      <c r="L38" s="1">
        <v>8.0326610608977903E-2</v>
      </c>
      <c r="M38" s="1">
        <v>8.0382576814402043E-2</v>
      </c>
      <c r="N38" s="1">
        <v>8.0373572619490907E-2</v>
      </c>
      <c r="O38" s="1">
        <v>8.0586869545333145E-2</v>
      </c>
      <c r="P38" s="1">
        <v>8.0654350348933548E-2</v>
      </c>
      <c r="Q38" s="1">
        <v>8.1009660871707648E-2</v>
      </c>
      <c r="R38" s="1">
        <v>8.0546921374147151E-2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1">
        <v>6.3763160948049458E-2</v>
      </c>
      <c r="D39" s="1">
        <v>7.4276272954324818E-2</v>
      </c>
      <c r="E39" s="1">
        <v>7.2018603852453594E-2</v>
      </c>
      <c r="F39" s="1">
        <v>7.2106203135811023E-2</v>
      </c>
      <c r="G39" s="1">
        <v>7.2081809935216776E-2</v>
      </c>
      <c r="H39" s="1">
        <v>7.2441634532186022E-2</v>
      </c>
      <c r="I39" s="1">
        <v>7.2627238652363188E-2</v>
      </c>
      <c r="J39" s="1">
        <v>7.189917559835729E-2</v>
      </c>
      <c r="K39" s="1">
        <v>7.2540251763220598E-2</v>
      </c>
      <c r="L39" s="1">
        <v>7.2177037659914206E-2</v>
      </c>
      <c r="M39" s="1">
        <v>7.2340164656647776E-2</v>
      </c>
      <c r="N39" s="1">
        <v>7.2320328250440546E-2</v>
      </c>
      <c r="O39" s="1">
        <v>7.2495574444218946E-2</v>
      </c>
      <c r="P39" s="1">
        <v>7.2637099717218545E-2</v>
      </c>
      <c r="Q39" s="1">
        <v>7.2963926348656769E-2</v>
      </c>
      <c r="R39" s="1">
        <v>7.2236154575587755E-2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1">
        <v>0.35732738325983143</v>
      </c>
      <c r="D40" s="1">
        <v>0.3265335465466187</v>
      </c>
      <c r="E40" s="1">
        <v>0.33076937197124678</v>
      </c>
      <c r="F40" s="1">
        <v>0.32909477644160706</v>
      </c>
      <c r="G40" s="1">
        <v>0.33299865601233458</v>
      </c>
      <c r="H40" s="1">
        <v>0.33109370369391211</v>
      </c>
      <c r="I40" s="1">
        <v>0.33351701648243492</v>
      </c>
      <c r="J40" s="1">
        <v>0.32952381131034275</v>
      </c>
      <c r="K40" s="1">
        <v>0.33271740655980786</v>
      </c>
      <c r="L40" s="1">
        <v>0.33072137629231096</v>
      </c>
      <c r="M40" s="1">
        <v>0.33222914667161868</v>
      </c>
      <c r="N40" s="1">
        <v>0.3323595433859457</v>
      </c>
      <c r="O40" s="1">
        <v>0.33248205355859212</v>
      </c>
      <c r="P40" s="1">
        <v>0.33316312209936622</v>
      </c>
      <c r="Q40" s="1">
        <v>0.33589715007649912</v>
      </c>
      <c r="R40" s="1">
        <v>0.33043263516813182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1">
        <v>0.3783861731655877</v>
      </c>
      <c r="D41" s="1">
        <v>0.41762787585123179</v>
      </c>
      <c r="E41" s="1">
        <v>0.44834946736997272</v>
      </c>
      <c r="F41" s="1">
        <v>0.4497186241833443</v>
      </c>
      <c r="G41" s="1">
        <v>0.45326675630402125</v>
      </c>
      <c r="H41" s="1">
        <v>0.45297409154555385</v>
      </c>
      <c r="I41" s="1">
        <v>0.45474101287516078</v>
      </c>
      <c r="J41" s="1">
        <v>0.45112752201968986</v>
      </c>
      <c r="K41" s="1">
        <v>0.45523723862649296</v>
      </c>
      <c r="L41" s="1">
        <v>0.45278423317848848</v>
      </c>
      <c r="M41" s="1">
        <v>0.45372195907942975</v>
      </c>
      <c r="N41" s="1">
        <v>0.45442499224528671</v>
      </c>
      <c r="O41" s="1">
        <v>0.45426629276717057</v>
      </c>
      <c r="P41" s="1">
        <v>0.45460963590815479</v>
      </c>
      <c r="Q41" s="1">
        <v>0.45709951946290839</v>
      </c>
      <c r="R41" s="1">
        <v>0.45253372056625718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3CF9-1618-4BC6-9A95-515993A3F5AE}">
  <dimension ref="A1:R41"/>
  <sheetViews>
    <sheetView topLeftCell="A40" zoomScaleNormal="100" workbookViewId="0">
      <selection activeCell="E10" sqref="E10"/>
    </sheetView>
  </sheetViews>
  <sheetFormatPr defaultRowHeight="15" x14ac:dyDescent="0.25"/>
  <cols>
    <col min="1" max="1" width="7" customWidth="1"/>
    <col min="2" max="2" width="36.42578125" style="5" bestFit="1" customWidth="1"/>
    <col min="19" max="19" width="10.710937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51</v>
      </c>
      <c r="B2" s="5" t="str">
        <f>VLOOKUP(A2,ShownNames!$A$2:$B$54,2,FALSE)</f>
        <v>ActivityWithBeforesAndDataAndKBs</v>
      </c>
      <c r="C2" s="1">
        <v>0.39355242841203869</v>
      </c>
      <c r="D2" s="1">
        <v>0.48922728822801353</v>
      </c>
      <c r="E2" s="1">
        <v>0.54114258249858849</v>
      </c>
      <c r="F2" s="1">
        <v>0.57748825672473225</v>
      </c>
      <c r="G2" s="1">
        <v>0.5839475209367887</v>
      </c>
      <c r="H2" s="1">
        <v>0.58877338065423523</v>
      </c>
      <c r="I2" s="1">
        <v>0.59106338764434674</v>
      </c>
      <c r="J2" s="1">
        <v>0.58972532323780846</v>
      </c>
      <c r="K2" s="1">
        <v>0.59400708403852798</v>
      </c>
      <c r="L2" s="1">
        <v>0.59574402290592965</v>
      </c>
      <c r="M2" s="1">
        <v>0.59642824475615019</v>
      </c>
      <c r="N2" s="1">
        <v>0.59973278084494208</v>
      </c>
      <c r="O2" s="1">
        <v>0.5984147128755577</v>
      </c>
      <c r="P2" s="1">
        <v>0.60036511469703757</v>
      </c>
      <c r="Q2" s="1">
        <v>0.60354397254024938</v>
      </c>
      <c r="R2" s="1">
        <v>0.60266546959015876</v>
      </c>
    </row>
    <row r="3" spans="1:18" x14ac:dyDescent="0.25">
      <c r="A3" t="s">
        <v>22</v>
      </c>
      <c r="B3" s="5" t="str">
        <f>VLOOKUP(A3,ShownNames!$A$2:$B$54,2,FALSE)</f>
        <v>ActivityWithBefores</v>
      </c>
      <c r="C3" s="1">
        <v>0.39406752327430472</v>
      </c>
      <c r="D3" s="1">
        <v>0.43028930138571014</v>
      </c>
      <c r="E3" s="1">
        <v>0.43347343100308883</v>
      </c>
      <c r="F3" s="1">
        <v>0.51137943951002363</v>
      </c>
      <c r="G3" s="1">
        <v>0.5329092651792211</v>
      </c>
      <c r="H3" s="1">
        <v>0.54184380275711708</v>
      </c>
      <c r="I3" s="1">
        <v>0.54828360766610329</v>
      </c>
      <c r="J3" s="1">
        <v>0.54664909172749898</v>
      </c>
      <c r="K3" s="1">
        <v>0.55409922197573536</v>
      </c>
      <c r="L3" s="1">
        <v>0.55871720387470791</v>
      </c>
      <c r="M3" s="1">
        <v>0.56386538502572736</v>
      </c>
      <c r="N3" s="1">
        <v>0.56679256550138069</v>
      </c>
      <c r="O3" s="1">
        <v>0.5700953396897056</v>
      </c>
      <c r="P3" s="1">
        <v>0.57146538690603188</v>
      </c>
      <c r="Q3" s="1">
        <v>0.57537943349659126</v>
      </c>
      <c r="R3" s="1">
        <v>0.57326524200357598</v>
      </c>
    </row>
    <row r="4" spans="1:18" x14ac:dyDescent="0.25">
      <c r="A4" t="s">
        <v>49</v>
      </c>
      <c r="B4" s="5" t="str">
        <f>VLOOKUP(A4,ShownNames!$A$2:$B$54,2,FALSE)</f>
        <v>ActivityWithBeforesAndData</v>
      </c>
      <c r="C4" s="1">
        <v>0.37275165112889674</v>
      </c>
      <c r="D4" s="1">
        <v>0.41680196396268332</v>
      </c>
      <c r="E4" s="1">
        <v>0.44360164463241725</v>
      </c>
      <c r="F4" s="1">
        <v>0.51450314988332102</v>
      </c>
      <c r="G4" s="1">
        <v>0.52632173242960345</v>
      </c>
      <c r="H4" s="1">
        <v>0.53148323299219569</v>
      </c>
      <c r="I4" s="1">
        <v>0.53929171452084013</v>
      </c>
      <c r="J4" s="1">
        <v>0.54133690259571299</v>
      </c>
      <c r="K4" s="1">
        <v>0.54470736444883905</v>
      </c>
      <c r="L4" s="1">
        <v>0.55514012732358053</v>
      </c>
      <c r="M4" s="1">
        <v>0.55828679385598057</v>
      </c>
      <c r="N4" s="1">
        <v>0.56224766325979236</v>
      </c>
      <c r="O4" s="1">
        <v>0.56259049865951227</v>
      </c>
      <c r="P4" s="1">
        <v>0.56272335945936491</v>
      </c>
      <c r="Q4" s="1">
        <v>0.56466243563789675</v>
      </c>
      <c r="R4" s="1">
        <v>0.56853679762583764</v>
      </c>
    </row>
    <row r="5" spans="1:18" x14ac:dyDescent="0.25">
      <c r="A5" t="s">
        <v>19</v>
      </c>
      <c r="B5" s="5" t="str">
        <f>VLOOKUP(A5,ShownNames!$A$2:$B$54,2,FALSE)</f>
        <v>Activity</v>
      </c>
      <c r="C5" s="1">
        <v>0.39235815008148367</v>
      </c>
      <c r="D5" s="1">
        <v>0.44015958571413571</v>
      </c>
      <c r="E5" s="1">
        <v>0.4478637702489765</v>
      </c>
      <c r="F5" s="1">
        <v>0.50780382834687632</v>
      </c>
      <c r="G5" s="1">
        <v>0.52114691748355912</v>
      </c>
      <c r="H5" s="1">
        <v>0.5303245490908981</v>
      </c>
      <c r="I5" s="1">
        <v>0.53608875801090794</v>
      </c>
      <c r="J5" s="1">
        <v>0.53628209859597964</v>
      </c>
      <c r="K5" s="1">
        <v>0.54057970106252562</v>
      </c>
      <c r="L5" s="1">
        <v>0.5470110914345695</v>
      </c>
      <c r="M5" s="1">
        <v>0.55393698455913531</v>
      </c>
      <c r="N5" s="1">
        <v>0.55545264632041846</v>
      </c>
      <c r="O5" s="1">
        <v>0.55872737887848734</v>
      </c>
      <c r="P5" s="1">
        <v>0.55850217621655007</v>
      </c>
      <c r="Q5" s="1">
        <v>0.56254603316994922</v>
      </c>
      <c r="R5" s="1">
        <v>0.56035146630784016</v>
      </c>
    </row>
    <row r="6" spans="1:18" x14ac:dyDescent="0.25">
      <c r="A6" t="s">
        <v>10</v>
      </c>
      <c r="B6" s="5" t="str">
        <f>VLOOKUP(A6,ShownNames!$A$2:$B$54,2,FALSE)</f>
        <v>RespondedFrequency</v>
      </c>
      <c r="C6" s="1">
        <v>0.38781544287582387</v>
      </c>
      <c r="D6" s="1">
        <v>0.48292646404723111</v>
      </c>
      <c r="E6" s="1">
        <v>0.54512619400584372</v>
      </c>
      <c r="F6" s="1">
        <v>0.55133160614841903</v>
      </c>
      <c r="G6" s="1">
        <v>0.55451075394374016</v>
      </c>
      <c r="H6" s="1">
        <v>0.5524634086163831</v>
      </c>
      <c r="I6" s="1">
        <v>0.55327753439748706</v>
      </c>
      <c r="J6" s="1">
        <v>0.55204349931757224</v>
      </c>
      <c r="K6" s="1">
        <v>0.55469455393947897</v>
      </c>
      <c r="L6" s="1">
        <v>0.55513270463334563</v>
      </c>
      <c r="M6" s="1">
        <v>0.55418023074507239</v>
      </c>
      <c r="N6" s="1">
        <v>0.55563537402785179</v>
      </c>
      <c r="O6" s="1">
        <v>0.5548884043698481</v>
      </c>
      <c r="P6" s="1">
        <v>0.55416219787593268</v>
      </c>
      <c r="Q6" s="1">
        <v>0.55542714473390864</v>
      </c>
      <c r="R6" s="1">
        <v>0.55517828291741367</v>
      </c>
    </row>
    <row r="7" spans="1:18" x14ac:dyDescent="0.25">
      <c r="A7" t="s">
        <v>35</v>
      </c>
      <c r="B7" s="5" t="str">
        <f>VLOOKUP(A7,ShownNames!$A$2:$B$54,2,FALSE)</f>
        <v>ActivityGeneralizedOverlapCoefficient</v>
      </c>
      <c r="C7" s="1">
        <v>0.36037085347457876</v>
      </c>
      <c r="D7" s="1">
        <v>0.42796696985513732</v>
      </c>
      <c r="E7" s="1">
        <v>0.46013170813265492</v>
      </c>
      <c r="F7" s="1">
        <v>0.51166998261205021</v>
      </c>
      <c r="G7" s="1">
        <v>0.52294653946268332</v>
      </c>
      <c r="H7" s="1">
        <v>0.52939627865387551</v>
      </c>
      <c r="I7" s="1">
        <v>0.53099039876795107</v>
      </c>
      <c r="J7" s="1">
        <v>0.5342198573060839</v>
      </c>
      <c r="K7" s="1">
        <v>0.5373230812776878</v>
      </c>
      <c r="L7" s="1">
        <v>0.54098839210691785</v>
      </c>
      <c r="M7" s="1">
        <v>0.54536455124355976</v>
      </c>
      <c r="N7" s="1">
        <v>0.54664977584436369</v>
      </c>
      <c r="O7" s="1">
        <v>0.54570515002985232</v>
      </c>
      <c r="P7" s="1">
        <v>0.54449145152782508</v>
      </c>
      <c r="Q7" s="1">
        <v>0.54421454400836</v>
      </c>
      <c r="R7" s="1">
        <v>0.54720630656624292</v>
      </c>
    </row>
    <row r="8" spans="1:18" x14ac:dyDescent="0.25">
      <c r="A8" t="s">
        <v>33</v>
      </c>
      <c r="B8" s="5" t="str">
        <f>VLOOKUP(A8,ShownNames!$A$2:$B$54,2,FALSE)</f>
        <v>ActivityGeneralizedJaccard</v>
      </c>
      <c r="C8" s="1">
        <v>0.35729457662136549</v>
      </c>
      <c r="D8" s="1">
        <v>0.41539700039223482</v>
      </c>
      <c r="E8" s="1">
        <v>0.43882520195698094</v>
      </c>
      <c r="F8" s="1">
        <v>0.48652671748474641</v>
      </c>
      <c r="G8" s="1">
        <v>0.50839861699832212</v>
      </c>
      <c r="H8" s="1">
        <v>0.51978791365661825</v>
      </c>
      <c r="I8" s="1">
        <v>0.5250393288724412</v>
      </c>
      <c r="J8" s="1">
        <v>0.53022433274040748</v>
      </c>
      <c r="K8" s="1">
        <v>0.53135863092161295</v>
      </c>
      <c r="L8" s="1">
        <v>0.53849450250684616</v>
      </c>
      <c r="M8" s="1">
        <v>0.54406115823175116</v>
      </c>
      <c r="N8" s="1">
        <v>0.54472651211557965</v>
      </c>
      <c r="O8" s="1">
        <v>0.54506850677965724</v>
      </c>
      <c r="P8" s="1">
        <v>0.54372252605631066</v>
      </c>
      <c r="Q8" s="1">
        <v>0.54458100776589657</v>
      </c>
      <c r="R8" s="1">
        <v>0.54650517981606828</v>
      </c>
    </row>
    <row r="9" spans="1:18" x14ac:dyDescent="0.25">
      <c r="A9" t="s">
        <v>25</v>
      </c>
      <c r="B9" s="5" t="str">
        <f>VLOOKUP(A9,ShownNames!$A$2:$B$54,2,FALSE)</f>
        <v>ActivityBlockDistance</v>
      </c>
      <c r="C9" s="1">
        <v>0.35729457662136549</v>
      </c>
      <c r="D9" s="1">
        <v>0.41664214043494274</v>
      </c>
      <c r="E9" s="1">
        <v>0.43893301757382003</v>
      </c>
      <c r="F9" s="1">
        <v>0.47793748725171287</v>
      </c>
      <c r="G9" s="1">
        <v>0.50758709880455855</v>
      </c>
      <c r="H9" s="1">
        <v>0.51933147344973152</v>
      </c>
      <c r="I9" s="1">
        <v>0.52449850728128866</v>
      </c>
      <c r="J9" s="1">
        <v>0.5297016158488449</v>
      </c>
      <c r="K9" s="1">
        <v>0.53121466388843219</v>
      </c>
      <c r="L9" s="1">
        <v>0.53845890161976995</v>
      </c>
      <c r="M9" s="1">
        <v>0.54399057197586442</v>
      </c>
      <c r="N9" s="1">
        <v>0.54475511751735339</v>
      </c>
      <c r="O9" s="1">
        <v>0.54492605046853848</v>
      </c>
      <c r="P9" s="1">
        <v>0.54342850146623245</v>
      </c>
      <c r="Q9" s="1">
        <v>0.54449704368111129</v>
      </c>
      <c r="R9" s="1">
        <v>0.54640168471787776</v>
      </c>
    </row>
    <row r="10" spans="1:18" x14ac:dyDescent="0.25">
      <c r="A10" t="s">
        <v>42</v>
      </c>
      <c r="B10" s="5" t="str">
        <f>VLOOKUP(A10,ShownNames!$A$2:$B$54,2,FALSE)</f>
        <v>ActivitySimonWhite</v>
      </c>
      <c r="C10" s="1">
        <v>0.35729457662136549</v>
      </c>
      <c r="D10" s="1">
        <v>0.41487394369307218</v>
      </c>
      <c r="E10" s="1">
        <v>0.43614587666107429</v>
      </c>
      <c r="F10" s="1">
        <v>0.48537147662929847</v>
      </c>
      <c r="G10" s="1">
        <v>0.50757219814083365</v>
      </c>
      <c r="H10" s="1">
        <v>0.51935120665992285</v>
      </c>
      <c r="I10" s="1">
        <v>0.52446732170771537</v>
      </c>
      <c r="J10" s="1">
        <v>0.52965580857204964</v>
      </c>
      <c r="K10" s="1">
        <v>0.5312132501275002</v>
      </c>
      <c r="L10" s="1">
        <v>0.53844607687550283</v>
      </c>
      <c r="M10" s="1">
        <v>0.54399108232949733</v>
      </c>
      <c r="N10" s="1">
        <v>0.54475581325222044</v>
      </c>
      <c r="O10" s="1">
        <v>0.54492605046853848</v>
      </c>
      <c r="P10" s="1">
        <v>0.54343347146871746</v>
      </c>
      <c r="Q10" s="1">
        <v>0.54449181334516283</v>
      </c>
      <c r="R10" s="1">
        <v>0.54639619835149822</v>
      </c>
    </row>
    <row r="11" spans="1:18" x14ac:dyDescent="0.25">
      <c r="A11" t="s">
        <v>31</v>
      </c>
      <c r="B11" s="5" t="str">
        <f>VLOOKUP(A11,ShownNames!$A$2:$B$54,2,FALSE)</f>
        <v>ActivityEuclideanDistance</v>
      </c>
      <c r="C11" s="1">
        <v>0.36338913447515758</v>
      </c>
      <c r="D11" s="1">
        <v>0.41778358532503479</v>
      </c>
      <c r="E11" s="1">
        <v>0.44007040598662162</v>
      </c>
      <c r="F11" s="1">
        <v>0.48722803087139954</v>
      </c>
      <c r="G11" s="1">
        <v>0.50583971776811631</v>
      </c>
      <c r="H11" s="1">
        <v>0.51613352152954595</v>
      </c>
      <c r="I11" s="1">
        <v>0.52210819833406119</v>
      </c>
      <c r="J11" s="1">
        <v>0.52783650131051518</v>
      </c>
      <c r="K11" s="1">
        <v>0.53016316054822055</v>
      </c>
      <c r="L11" s="1">
        <v>0.53713759175863507</v>
      </c>
      <c r="M11" s="1">
        <v>0.542344858753665</v>
      </c>
      <c r="N11" s="1">
        <v>0.54354193694140462</v>
      </c>
      <c r="O11" s="1">
        <v>0.54355038098717912</v>
      </c>
      <c r="P11" s="1">
        <v>0.54268106294743457</v>
      </c>
      <c r="Q11" s="1">
        <v>0.5428012390520236</v>
      </c>
      <c r="R11" s="1">
        <v>0.54508372609140088</v>
      </c>
    </row>
    <row r="12" spans="1:18" x14ac:dyDescent="0.25">
      <c r="A12" t="s">
        <v>27</v>
      </c>
      <c r="B12" s="5" t="str">
        <f>VLOOKUP(A12,ShownNames!$A$2:$B$54,2,FALSE)</f>
        <v>ActivityCosine</v>
      </c>
      <c r="C12" s="1">
        <v>0.35417306337202065</v>
      </c>
      <c r="D12" s="1">
        <v>0.41440220881177992</v>
      </c>
      <c r="E12" s="1">
        <v>0.42900233822844791</v>
      </c>
      <c r="F12" s="1">
        <v>0.47882644260610052</v>
      </c>
      <c r="G12" s="1">
        <v>0.49762365661381935</v>
      </c>
      <c r="H12" s="1">
        <v>0.51117118138206685</v>
      </c>
      <c r="I12" s="1">
        <v>0.51701634448095246</v>
      </c>
      <c r="J12" s="1">
        <v>0.52326695790420352</v>
      </c>
      <c r="K12" s="1">
        <v>0.52679080863872341</v>
      </c>
      <c r="L12" s="1">
        <v>0.53458462653093097</v>
      </c>
      <c r="M12" s="1">
        <v>0.53915157111193224</v>
      </c>
      <c r="N12" s="1">
        <v>0.54133438235848597</v>
      </c>
      <c r="O12" s="1">
        <v>0.5408494070284714</v>
      </c>
      <c r="P12" s="1">
        <v>0.53983993989549695</v>
      </c>
      <c r="Q12" s="1">
        <v>0.54062688162555295</v>
      </c>
      <c r="R12" s="1">
        <v>0.54339600301578872</v>
      </c>
    </row>
    <row r="13" spans="1:18" x14ac:dyDescent="0.25">
      <c r="A13" t="s">
        <v>21</v>
      </c>
      <c r="B13" s="5" t="str">
        <f>VLOOKUP(A13,ShownNames!$A$2:$B$54,2,FALSE)</f>
        <v>ActivityTransition</v>
      </c>
      <c r="C13" s="1">
        <v>0.37581119335898344</v>
      </c>
      <c r="D13" s="1">
        <v>0.4045769594856285</v>
      </c>
      <c r="E13" s="1">
        <v>0.4170506089575306</v>
      </c>
      <c r="F13" s="1">
        <v>0.44035762985285187</v>
      </c>
      <c r="G13" s="1">
        <v>0.46912624698134059</v>
      </c>
      <c r="H13" s="1">
        <v>0.49277822997448428</v>
      </c>
      <c r="I13" s="1">
        <v>0.50331955105486315</v>
      </c>
      <c r="J13" s="1">
        <v>0.50706588597382285</v>
      </c>
      <c r="K13" s="1">
        <v>0.51586912289049836</v>
      </c>
      <c r="L13" s="1">
        <v>0.52234943387730437</v>
      </c>
      <c r="M13" s="1">
        <v>0.5309126630400367</v>
      </c>
      <c r="N13" s="1">
        <v>0.53468269710660843</v>
      </c>
      <c r="O13" s="1">
        <v>0.53778509191343038</v>
      </c>
      <c r="P13" s="1">
        <v>0.5396292933055622</v>
      </c>
      <c r="Q13" s="1">
        <v>0.54586547027898968</v>
      </c>
      <c r="R13" s="1">
        <v>0.54283006201306705</v>
      </c>
    </row>
    <row r="14" spans="1:18" x14ac:dyDescent="0.25">
      <c r="A14" t="s">
        <v>20</v>
      </c>
      <c r="B14" s="5" t="str">
        <f>VLOOKUP(A14,ShownNames!$A$2:$B$54,2,FALSE)</f>
        <v>ActivityUniqueTransition</v>
      </c>
      <c r="C14" s="1">
        <v>0.37565540868169667</v>
      </c>
      <c r="D14" s="1">
        <v>0.40558568326903277</v>
      </c>
      <c r="E14" s="1">
        <v>0.41809677410189022</v>
      </c>
      <c r="F14" s="1">
        <v>0.43868378328219704</v>
      </c>
      <c r="G14" s="1">
        <v>0.46731756499159738</v>
      </c>
      <c r="H14" s="1">
        <v>0.490057626403061</v>
      </c>
      <c r="I14" s="1">
        <v>0.5025174778670205</v>
      </c>
      <c r="J14" s="1">
        <v>0.50331883336680527</v>
      </c>
      <c r="K14" s="1">
        <v>0.5133943111246948</v>
      </c>
      <c r="L14" s="1">
        <v>0.51873011931297552</v>
      </c>
      <c r="M14" s="1">
        <v>0.52734920874215463</v>
      </c>
      <c r="N14" s="1">
        <v>0.5300983462130201</v>
      </c>
      <c r="O14" s="1">
        <v>0.53463906527010374</v>
      </c>
      <c r="P14" s="1">
        <v>0.53580492554943804</v>
      </c>
      <c r="Q14" s="1">
        <v>0.54277656691045451</v>
      </c>
      <c r="R14" s="1">
        <v>0.53908688049837483</v>
      </c>
    </row>
    <row r="15" spans="1:18" x14ac:dyDescent="0.25">
      <c r="A15" t="s">
        <v>18</v>
      </c>
      <c r="B15" s="5" t="str">
        <f>VLOOKUP(A15,ShownNames!$A$2:$B$54,2,FALSE)</f>
        <v>UniqueActivity</v>
      </c>
      <c r="C15" s="1">
        <v>0.37763753743784556</v>
      </c>
      <c r="D15" s="1">
        <v>0.43320429215425299</v>
      </c>
      <c r="E15" s="1">
        <v>0.43577053952670247</v>
      </c>
      <c r="F15" s="1">
        <v>0.48940556329322205</v>
      </c>
      <c r="G15" s="1">
        <v>0.50481362689785558</v>
      </c>
      <c r="H15" s="1">
        <v>0.51086994821867304</v>
      </c>
      <c r="I15" s="1">
        <v>0.51582206317026003</v>
      </c>
      <c r="J15" s="1">
        <v>0.51408186894140451</v>
      </c>
      <c r="K15" s="1">
        <v>0.51983923588974057</v>
      </c>
      <c r="L15" s="1">
        <v>0.52389732318320248</v>
      </c>
      <c r="M15" s="1">
        <v>0.52714710823569999</v>
      </c>
      <c r="N15" s="1">
        <v>0.52945208287661505</v>
      </c>
      <c r="O15" s="1">
        <v>0.53167290713555515</v>
      </c>
      <c r="P15" s="1">
        <v>0.53297356201372126</v>
      </c>
      <c r="Q15" s="1">
        <v>0.53566752411801744</v>
      </c>
      <c r="R15" s="1">
        <v>0.53202623934583149</v>
      </c>
    </row>
    <row r="16" spans="1:18" x14ac:dyDescent="0.25">
      <c r="A16" t="s">
        <v>40</v>
      </c>
      <c r="B16" s="5" t="str">
        <f>VLOOKUP(A16,ShownNames!$A$2:$B$54,2,FALSE)</f>
        <v>ActivityOverlapCoefficient</v>
      </c>
      <c r="C16" s="1">
        <v>0.35711983249977414</v>
      </c>
      <c r="D16" s="1">
        <v>0.4242790151988311</v>
      </c>
      <c r="E16" s="1">
        <v>0.44516130804415049</v>
      </c>
      <c r="F16" s="1">
        <v>0.49490247140462246</v>
      </c>
      <c r="G16" s="1">
        <v>0.50623380809865492</v>
      </c>
      <c r="H16" s="1">
        <v>0.50848445269785569</v>
      </c>
      <c r="I16" s="1">
        <v>0.51054423629487378</v>
      </c>
      <c r="J16" s="1">
        <v>0.51280464017212224</v>
      </c>
      <c r="K16" s="1">
        <v>0.51554641632844533</v>
      </c>
      <c r="L16" s="1">
        <v>0.52130531830783322</v>
      </c>
      <c r="M16" s="1">
        <v>0.52351651678117472</v>
      </c>
      <c r="N16" s="1">
        <v>0.52555887705993964</v>
      </c>
      <c r="O16" s="1">
        <v>0.52498308076643629</v>
      </c>
      <c r="P16" s="1">
        <v>0.52439084677417847</v>
      </c>
      <c r="Q16" s="1">
        <v>0.52348972257671422</v>
      </c>
      <c r="R16" s="1">
        <v>0.5271746072564748</v>
      </c>
    </row>
    <row r="17" spans="1:18" x14ac:dyDescent="0.25">
      <c r="A17" t="s">
        <v>38</v>
      </c>
      <c r="B17" s="5" t="str">
        <f>VLOOKUP(A17,ShownNames!$A$2:$B$54,2,FALSE)</f>
        <v>ActivityJaccard</v>
      </c>
      <c r="C17" s="1">
        <v>0.39038895093667714</v>
      </c>
      <c r="D17" s="1">
        <v>0.42116348672176346</v>
      </c>
      <c r="E17" s="1">
        <v>0.42768804547917305</v>
      </c>
      <c r="F17" s="1">
        <v>0.48440036186412538</v>
      </c>
      <c r="G17" s="1">
        <v>0.49196284791071498</v>
      </c>
      <c r="H17" s="1">
        <v>0.50403756794563104</v>
      </c>
      <c r="I17" s="1">
        <v>0.50467292744383818</v>
      </c>
      <c r="J17" s="1">
        <v>0.50994737908871512</v>
      </c>
      <c r="K17" s="1">
        <v>0.51135743800469124</v>
      </c>
      <c r="L17" s="1">
        <v>0.51821923832939221</v>
      </c>
      <c r="M17" s="1">
        <v>0.52218979567353552</v>
      </c>
      <c r="N17" s="1">
        <v>0.52359235105920265</v>
      </c>
      <c r="O17" s="1">
        <v>0.52403889334044396</v>
      </c>
      <c r="P17" s="1">
        <v>0.52403831031313308</v>
      </c>
      <c r="Q17" s="1">
        <v>0.52288546435068872</v>
      </c>
      <c r="R17" s="1">
        <v>0.5263905687980639</v>
      </c>
    </row>
    <row r="18" spans="1:18" x14ac:dyDescent="0.25">
      <c r="A18" t="s">
        <v>44</v>
      </c>
      <c r="B18" s="5" t="str">
        <f>VLOOKUP(A18,ShownNames!$A$2:$B$54,2,FALSE)</f>
        <v>ActivityTanimotoCoefficient</v>
      </c>
      <c r="C18" s="1">
        <v>0.35233574224069475</v>
      </c>
      <c r="D18" s="1">
        <v>0.41893616087817015</v>
      </c>
      <c r="E18" s="1">
        <v>0.42568348786961252</v>
      </c>
      <c r="F18" s="1">
        <v>0.48169642722340533</v>
      </c>
      <c r="G18" s="1">
        <v>0.49159106239876732</v>
      </c>
      <c r="H18" s="1">
        <v>0.50370139134225245</v>
      </c>
      <c r="I18" s="1">
        <v>0.50422902020266425</v>
      </c>
      <c r="J18" s="1">
        <v>0.50937328671534554</v>
      </c>
      <c r="K18" s="1">
        <v>0.51113828678112849</v>
      </c>
      <c r="L18" s="1">
        <v>0.51802487985677581</v>
      </c>
      <c r="M18" s="1">
        <v>0.52200527247656092</v>
      </c>
      <c r="N18" s="1">
        <v>0.52334611358091343</v>
      </c>
      <c r="O18" s="1">
        <v>0.52388104091715459</v>
      </c>
      <c r="P18" s="1">
        <v>0.52393203421860035</v>
      </c>
      <c r="Q18" s="1">
        <v>0.52274714544599754</v>
      </c>
      <c r="R18" s="1">
        <v>0.52619653609836259</v>
      </c>
    </row>
    <row r="19" spans="1:18" x14ac:dyDescent="0.25">
      <c r="A19" t="s">
        <v>29</v>
      </c>
      <c r="B19" s="5" t="str">
        <f>VLOOKUP(A19,ShownNames!$A$2:$B$54,2,FALSE)</f>
        <v>ActivityDice</v>
      </c>
      <c r="C19" s="1">
        <v>0.37411542958428817</v>
      </c>
      <c r="D19" s="1">
        <v>0.4209434967175773</v>
      </c>
      <c r="E19" s="1">
        <v>0.42660252388428682</v>
      </c>
      <c r="F19" s="1">
        <v>0.48563820646234063</v>
      </c>
      <c r="G19" s="1">
        <v>0.49278310959649241</v>
      </c>
      <c r="H19" s="1">
        <v>0.50140667302885067</v>
      </c>
      <c r="I19" s="1">
        <v>0.5081301154998108</v>
      </c>
      <c r="J19" s="1">
        <v>0.51083971537617834</v>
      </c>
      <c r="K19" s="1">
        <v>0.51293613368828983</v>
      </c>
      <c r="L19" s="1">
        <v>0.51709358668046634</v>
      </c>
      <c r="M19" s="1">
        <v>0.52241825857799618</v>
      </c>
      <c r="N19" s="1">
        <v>0.5202936346159156</v>
      </c>
      <c r="O19" s="1">
        <v>0.52499383563370317</v>
      </c>
      <c r="P19" s="1">
        <v>0.52457068343656443</v>
      </c>
      <c r="Q19" s="1">
        <v>0.52404144146055698</v>
      </c>
      <c r="R19" s="1">
        <v>0.52610942390913962</v>
      </c>
    </row>
    <row r="20" spans="1:18" x14ac:dyDescent="0.25">
      <c r="A20" t="s">
        <v>0</v>
      </c>
      <c r="B20" s="5" t="str">
        <f>VLOOKUP(A20,ShownNames!$A$2:$B$54,2,FALSE)</f>
        <v>DataStateCustomOverlap</v>
      </c>
      <c r="C20" s="1">
        <v>0.36528091791997919</v>
      </c>
      <c r="D20" s="1">
        <v>0.38715748025792301</v>
      </c>
      <c r="E20" s="1">
        <v>0.39166063791277062</v>
      </c>
      <c r="F20" s="1">
        <v>0.43320066791027473</v>
      </c>
      <c r="G20" s="1">
        <v>0.44270145026326624</v>
      </c>
      <c r="H20" s="1">
        <v>0.4438348435495848</v>
      </c>
      <c r="I20" s="1">
        <v>0.44941818228118197</v>
      </c>
      <c r="J20" s="1">
        <v>0.45036929387694508</v>
      </c>
      <c r="K20" s="1">
        <v>0.45203482688271579</v>
      </c>
      <c r="L20" s="1">
        <v>0.45739766956291855</v>
      </c>
      <c r="M20" s="1">
        <v>0.45621718030966213</v>
      </c>
      <c r="N20" s="1">
        <v>0.45972311248449155</v>
      </c>
      <c r="O20" s="1">
        <v>0.4590400409628197</v>
      </c>
      <c r="P20" s="1">
        <v>0.46503550751177375</v>
      </c>
      <c r="Q20" s="1">
        <v>0.46748832441586369</v>
      </c>
      <c r="R20" s="1">
        <v>0.46427068258997251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1">
        <v>0.3283553359737198</v>
      </c>
      <c r="D21" s="1">
        <v>0.36570589037301365</v>
      </c>
      <c r="E21" s="1">
        <v>0.38690989169665407</v>
      </c>
      <c r="F21" s="1">
        <v>0.42118071767351656</v>
      </c>
      <c r="G21" s="1">
        <v>0.43497864069736147</v>
      </c>
      <c r="H21" s="1">
        <v>0.43607336531730495</v>
      </c>
      <c r="I21" s="1">
        <v>0.44229574942505695</v>
      </c>
      <c r="J21" s="1">
        <v>0.4431743525296642</v>
      </c>
      <c r="K21" s="1">
        <v>0.44452595578641596</v>
      </c>
      <c r="L21" s="1">
        <v>0.44839729548660656</v>
      </c>
      <c r="M21" s="1">
        <v>0.45083449701819156</v>
      </c>
      <c r="N21" s="1">
        <v>0.45232153473476067</v>
      </c>
      <c r="O21" s="1">
        <v>0.45167027600401488</v>
      </c>
      <c r="P21" s="1">
        <v>0.4567475671428558</v>
      </c>
      <c r="Q21" s="1">
        <v>0.4588341264368363</v>
      </c>
      <c r="R21" s="1">
        <v>0.45615452447529847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1">
        <v>0.36181567095996753</v>
      </c>
      <c r="D22" s="1">
        <v>0.3775220297075409</v>
      </c>
      <c r="E22" s="1">
        <v>0.38516642359167624</v>
      </c>
      <c r="F22" s="1">
        <v>0.42059616161416036</v>
      </c>
      <c r="G22" s="1">
        <v>0.4307561419732388</v>
      </c>
      <c r="H22" s="1">
        <v>0.43389898215075295</v>
      </c>
      <c r="I22" s="1">
        <v>0.43741821391472346</v>
      </c>
      <c r="J22" s="1">
        <v>0.43757054587185851</v>
      </c>
      <c r="K22" s="1">
        <v>0.44179850004845161</v>
      </c>
      <c r="L22" s="1">
        <v>0.44491735005576472</v>
      </c>
      <c r="M22" s="1">
        <v>0.44410754642200984</v>
      </c>
      <c r="N22" s="1">
        <v>0.44793600097723907</v>
      </c>
      <c r="O22" s="1">
        <v>0.44818885272998399</v>
      </c>
      <c r="P22" s="1">
        <v>0.4543255117858811</v>
      </c>
      <c r="Q22" s="1">
        <v>0.45450184536863719</v>
      </c>
      <c r="R22" s="1">
        <v>0.45233408549801823</v>
      </c>
    </row>
    <row r="23" spans="1:18" x14ac:dyDescent="0.25">
      <c r="A23" t="s">
        <v>70</v>
      </c>
      <c r="B23" s="5" t="str">
        <f>VLOOKUP(A23,ShownNames!$A$2:$B$54,2,FALSE)</f>
        <v>DataStateBlockDistance</v>
      </c>
      <c r="C23" s="1">
        <v>0.36181567095996753</v>
      </c>
      <c r="D23" s="1">
        <v>0.37628551730147819</v>
      </c>
      <c r="E23" s="1">
        <v>0.38408051212776179</v>
      </c>
      <c r="F23" s="1">
        <v>0.41949898100866356</v>
      </c>
      <c r="G23" s="1">
        <v>0.43016329579816015</v>
      </c>
      <c r="H23" s="1">
        <v>0.43324177953134801</v>
      </c>
      <c r="I23" s="1">
        <v>0.43685646125568639</v>
      </c>
      <c r="J23" s="1">
        <v>0.43711384140410098</v>
      </c>
      <c r="K23" s="1">
        <v>0.4415806768705563</v>
      </c>
      <c r="L23" s="1">
        <v>0.44447156342290484</v>
      </c>
      <c r="M23" s="1">
        <v>0.44343925911540155</v>
      </c>
      <c r="N23" s="1">
        <v>0.44757521641563275</v>
      </c>
      <c r="O23" s="1">
        <v>0.44791132234950393</v>
      </c>
      <c r="P23" s="1">
        <v>0.45406641674519593</v>
      </c>
      <c r="Q23" s="1">
        <v>0.45426116305147585</v>
      </c>
      <c r="R23" s="1">
        <v>0.45204718587647086</v>
      </c>
    </row>
    <row r="24" spans="1:18" x14ac:dyDescent="0.25">
      <c r="A24" t="s">
        <v>75</v>
      </c>
      <c r="B24" s="5" t="str">
        <f>VLOOKUP(A24,ShownNames!$A$2:$B$54,2,FALSE)</f>
        <v>DataStateDice</v>
      </c>
      <c r="C24" s="1">
        <v>0.36181567095996753</v>
      </c>
      <c r="D24" s="1">
        <v>0.37628551730147819</v>
      </c>
      <c r="E24" s="1">
        <v>0.38408051212776179</v>
      </c>
      <c r="F24" s="1">
        <v>0.41948319764129727</v>
      </c>
      <c r="G24" s="1">
        <v>0.43013218976557271</v>
      </c>
      <c r="H24" s="1">
        <v>0.43328203842541557</v>
      </c>
      <c r="I24" s="1">
        <v>0.43686779550510624</v>
      </c>
      <c r="J24" s="1">
        <v>0.4371091453867052</v>
      </c>
      <c r="K24" s="1">
        <v>0.44157400530836266</v>
      </c>
      <c r="L24" s="1">
        <v>0.44450172266020671</v>
      </c>
      <c r="M24" s="1">
        <v>0.44342928342130872</v>
      </c>
      <c r="N24" s="1">
        <v>0.44755090026219074</v>
      </c>
      <c r="O24" s="1">
        <v>0.44792599075961592</v>
      </c>
      <c r="P24" s="1">
        <v>0.45406641674519593</v>
      </c>
      <c r="Q24" s="1">
        <v>0.45429929684833947</v>
      </c>
      <c r="R24" s="1">
        <v>0.45204718587647086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1">
        <v>0.36198593930753276</v>
      </c>
      <c r="D25" s="1">
        <v>0.36797236479519296</v>
      </c>
      <c r="E25" s="1">
        <v>0.38065218478876017</v>
      </c>
      <c r="F25" s="1">
        <v>0.41006410917604919</v>
      </c>
      <c r="G25" s="1">
        <v>0.42213492755335069</v>
      </c>
      <c r="H25" s="1">
        <v>0.42850209201147899</v>
      </c>
      <c r="I25" s="1">
        <v>0.43158801989173751</v>
      </c>
      <c r="J25" s="1">
        <v>0.43185967199464492</v>
      </c>
      <c r="K25" s="1">
        <v>0.43680202564652937</v>
      </c>
      <c r="L25" s="1">
        <v>0.44119364687132212</v>
      </c>
      <c r="M25" s="1">
        <v>0.44064591982262102</v>
      </c>
      <c r="N25" s="1">
        <v>0.44460189315379983</v>
      </c>
      <c r="O25" s="1">
        <v>0.4451922096182297</v>
      </c>
      <c r="P25" s="1">
        <v>0.45147151084349096</v>
      </c>
      <c r="Q25" s="1">
        <v>0.4520605263425943</v>
      </c>
      <c r="R25" s="1">
        <v>0.44936367735397514</v>
      </c>
    </row>
    <row r="26" spans="1:18" x14ac:dyDescent="0.25">
      <c r="A26" t="s">
        <v>77</v>
      </c>
      <c r="B26" s="5" t="str">
        <f>VLOOKUP(A26,ShownNames!$A$2:$B$54,2,FALSE)</f>
        <v>DataStateEuclideanDistance</v>
      </c>
      <c r="C26" s="1">
        <v>0.15250946394059373</v>
      </c>
      <c r="D26" s="1">
        <v>0.21256819485777637</v>
      </c>
      <c r="E26" s="1">
        <v>0.29912462345672436</v>
      </c>
      <c r="F26" s="1">
        <v>0.25136575278168577</v>
      </c>
      <c r="G26" s="1">
        <v>0.26449443135196515</v>
      </c>
      <c r="H26" s="1">
        <v>0.27332556009920522</v>
      </c>
      <c r="I26" s="1">
        <v>0.30630359992120315</v>
      </c>
      <c r="J26" s="1">
        <v>0.29132400086759491</v>
      </c>
      <c r="K26" s="1">
        <v>0.31157204870882194</v>
      </c>
      <c r="L26" s="1">
        <v>0.33828621664719416</v>
      </c>
      <c r="M26" s="1">
        <v>0.35761333370099191</v>
      </c>
      <c r="N26" s="1">
        <v>0.37244585239908767</v>
      </c>
      <c r="O26" s="1">
        <v>0.37538028606682861</v>
      </c>
      <c r="P26" s="1">
        <v>0.3917111096751027</v>
      </c>
      <c r="Q26" s="1">
        <v>0.39137649406027147</v>
      </c>
      <c r="R26" s="1">
        <v>0.39464771800818044</v>
      </c>
    </row>
    <row r="27" spans="1:18" x14ac:dyDescent="0.25">
      <c r="A27" t="s">
        <v>11</v>
      </c>
      <c r="B27" s="5" t="str">
        <f>VLOOKUP(A27,ShownNames!$A$2:$B$54,2,FALSE)</f>
        <v>StepFrequency</v>
      </c>
      <c r="C27" s="1">
        <v>0.35732738325983143</v>
      </c>
      <c r="D27" s="1">
        <v>0.3539023544384588</v>
      </c>
      <c r="E27" s="1">
        <v>0.38300927096491461</v>
      </c>
      <c r="F27" s="1">
        <v>0.39182725892976128</v>
      </c>
      <c r="G27" s="1">
        <v>0.39345061089331829</v>
      </c>
      <c r="H27" s="1">
        <v>0.39298300189089663</v>
      </c>
      <c r="I27" s="1">
        <v>0.39209656577010987</v>
      </c>
      <c r="J27" s="1">
        <v>0.39186097103322537</v>
      </c>
      <c r="K27" s="1">
        <v>0.39217623059693774</v>
      </c>
      <c r="L27" s="1">
        <v>0.39057106451942092</v>
      </c>
      <c r="M27" s="1">
        <v>0.39168717717729895</v>
      </c>
      <c r="N27" s="1">
        <v>0.39061291207775772</v>
      </c>
      <c r="O27" s="1">
        <v>0.3935013187346354</v>
      </c>
      <c r="P27" s="1">
        <v>0.3906984595134651</v>
      </c>
      <c r="Q27" s="1">
        <v>0.39862382473306973</v>
      </c>
      <c r="R27" s="1">
        <v>0.39210821656210543</v>
      </c>
    </row>
    <row r="28" spans="1:18" x14ac:dyDescent="0.25">
      <c r="A28" t="s">
        <v>66</v>
      </c>
      <c r="B28" s="5" t="str">
        <f>VLOOKUP(A28,ShownNames!$A$2:$B$54,2,FALSE)</f>
        <v>DataOverlapCoefficient</v>
      </c>
      <c r="C28" s="1">
        <v>0.33865772737339794</v>
      </c>
      <c r="D28" s="1">
        <v>0.31540821245952644</v>
      </c>
      <c r="E28" s="1">
        <v>0.33683594504278658</v>
      </c>
      <c r="F28" s="1">
        <v>0.36156267308050327</v>
      </c>
      <c r="G28" s="1">
        <v>0.3678235268924101</v>
      </c>
      <c r="H28" s="1">
        <v>0.36961281580586414</v>
      </c>
      <c r="I28" s="1">
        <v>0.37368803187933619</v>
      </c>
      <c r="J28" s="1">
        <v>0.37035128865876588</v>
      </c>
      <c r="K28" s="1">
        <v>0.37331146088340744</v>
      </c>
      <c r="L28" s="1">
        <v>0.37275615377774568</v>
      </c>
      <c r="M28" s="1">
        <v>0.37687000579933488</v>
      </c>
      <c r="N28" s="1">
        <v>0.37798901799391543</v>
      </c>
      <c r="O28" s="1">
        <v>0.37714418161000124</v>
      </c>
      <c r="P28" s="1">
        <v>0.37957072386861529</v>
      </c>
      <c r="Q28" s="1">
        <v>0.38472632568119031</v>
      </c>
      <c r="R28" s="1">
        <v>0.37580669546457246</v>
      </c>
    </row>
    <row r="29" spans="1:18" x14ac:dyDescent="0.25">
      <c r="A29" t="s">
        <v>62</v>
      </c>
      <c r="B29" s="5" t="str">
        <f>VLOOKUP(A29,ShownNames!$A$2:$B$54,2,FALSE)</f>
        <v>DataGeneralizedOverlapCoefficient</v>
      </c>
      <c r="C29" s="1">
        <v>0.33865772737339794</v>
      </c>
      <c r="D29" s="1">
        <v>0.31542736890600498</v>
      </c>
      <c r="E29" s="1">
        <v>0.33683217316590064</v>
      </c>
      <c r="F29" s="1">
        <v>0.36156267308050327</v>
      </c>
      <c r="G29" s="1">
        <v>0.36782608054101662</v>
      </c>
      <c r="H29" s="1">
        <v>0.36951062798999662</v>
      </c>
      <c r="I29" s="1">
        <v>0.37370745620008217</v>
      </c>
      <c r="J29" s="1">
        <v>0.37036153711951419</v>
      </c>
      <c r="K29" s="1">
        <v>0.37333716782068949</v>
      </c>
      <c r="L29" s="1">
        <v>0.37272962903029866</v>
      </c>
      <c r="M29" s="1">
        <v>0.37690119369315855</v>
      </c>
      <c r="N29" s="1">
        <v>0.37798312642786563</v>
      </c>
      <c r="O29" s="1">
        <v>0.37717414707637287</v>
      </c>
      <c r="P29" s="1">
        <v>0.37955649789117113</v>
      </c>
      <c r="Q29" s="1">
        <v>0.38473691340578248</v>
      </c>
      <c r="R29" s="1">
        <v>0.37578657878784749</v>
      </c>
    </row>
    <row r="30" spans="1:18" x14ac:dyDescent="0.25">
      <c r="A30" t="s">
        <v>15</v>
      </c>
      <c r="B30" s="5" t="str">
        <f>VLOOKUP(A30,ShownNames!$A$2:$B$54,2,FALSE)</f>
        <v>IntraTraceFrequencyNotNull</v>
      </c>
      <c r="C30" s="1">
        <v>3.8456152108390429E-2</v>
      </c>
      <c r="D30" s="1">
        <v>0.27460657913177078</v>
      </c>
      <c r="E30" s="1">
        <v>0.33967416092700542</v>
      </c>
      <c r="F30" s="1">
        <v>0.333624736978129</v>
      </c>
      <c r="G30" s="1">
        <v>0.37114476704640759</v>
      </c>
      <c r="H30" s="1">
        <v>0.35347558707763499</v>
      </c>
      <c r="I30" s="1">
        <v>0.37422571503705238</v>
      </c>
      <c r="J30" s="1">
        <v>0.36950963063081704</v>
      </c>
      <c r="K30" s="1">
        <v>0.37198277926964207</v>
      </c>
      <c r="L30" s="1">
        <v>0.36947958714703988</v>
      </c>
      <c r="M30" s="1">
        <v>0.37173115083609354</v>
      </c>
      <c r="N30" s="1">
        <v>0.37212401335412659</v>
      </c>
      <c r="O30" s="1">
        <v>0.37169452376508638</v>
      </c>
      <c r="P30" s="1">
        <v>0.37308019056174069</v>
      </c>
      <c r="Q30" s="1">
        <v>0.37713335011741628</v>
      </c>
      <c r="R30" s="1">
        <v>0.36885731445617065</v>
      </c>
    </row>
    <row r="31" spans="1:18" x14ac:dyDescent="0.25">
      <c r="A31" t="s">
        <v>60</v>
      </c>
      <c r="B31" s="5" t="str">
        <f>VLOOKUP(A31,ShownNames!$A$2:$B$54,2,FALSE)</f>
        <v>DataGeneralizedJaccard</v>
      </c>
      <c r="C31" s="1">
        <v>0.3299235072576211</v>
      </c>
      <c r="D31" s="1">
        <v>0.24749262332866362</v>
      </c>
      <c r="E31" s="1">
        <v>0.18518555907625794</v>
      </c>
      <c r="F31" s="1">
        <v>0.18222927958460328</v>
      </c>
      <c r="G31" s="1">
        <v>0.18315035537107183</v>
      </c>
      <c r="H31" s="1">
        <v>0.17895881145409781</v>
      </c>
      <c r="I31" s="1">
        <v>0.17681641840737031</v>
      </c>
      <c r="J31" s="1">
        <v>0.17214328515525917</v>
      </c>
      <c r="K31" s="1">
        <v>0.17416731102237426</v>
      </c>
      <c r="L31" s="1">
        <v>0.18482500109278815</v>
      </c>
      <c r="M31" s="1">
        <v>0.20142292743866874</v>
      </c>
      <c r="N31" s="1">
        <v>0.21570514741839208</v>
      </c>
      <c r="O31" s="1">
        <v>0.23329782874125587</v>
      </c>
      <c r="P31" s="1">
        <v>0.25439890260832082</v>
      </c>
      <c r="Q31" s="1">
        <v>0.27402828380008432</v>
      </c>
      <c r="R31" s="1">
        <v>0.27939038642759351</v>
      </c>
    </row>
    <row r="32" spans="1:18" x14ac:dyDescent="0.25">
      <c r="A32" t="s">
        <v>64</v>
      </c>
      <c r="B32" s="5" t="str">
        <f>VLOOKUP(A32,ShownNames!$A$2:$B$54,2,FALSE)</f>
        <v>DataJaccard</v>
      </c>
      <c r="C32" s="1">
        <v>0.3299235072576211</v>
      </c>
      <c r="D32" s="1">
        <v>0.247489776957452</v>
      </c>
      <c r="E32" s="1">
        <v>0.18518555907625794</v>
      </c>
      <c r="F32" s="1">
        <v>0.18222927958460328</v>
      </c>
      <c r="G32" s="1">
        <v>0.18315035537107183</v>
      </c>
      <c r="H32" s="1">
        <v>0.17895881145409781</v>
      </c>
      <c r="I32" s="1">
        <v>0.17681117057865942</v>
      </c>
      <c r="J32" s="1">
        <v>0.17213825598607793</v>
      </c>
      <c r="K32" s="1">
        <v>0.17416731102237426</v>
      </c>
      <c r="L32" s="1">
        <v>0.18482500109278815</v>
      </c>
      <c r="M32" s="1">
        <v>0.20141664097719217</v>
      </c>
      <c r="N32" s="1">
        <v>0.21570514741839208</v>
      </c>
      <c r="O32" s="1">
        <v>0.2333062177335456</v>
      </c>
      <c r="P32" s="1">
        <v>0.2544032757989132</v>
      </c>
      <c r="Q32" s="1">
        <v>0.27400593193705652</v>
      </c>
      <c r="R32" s="1">
        <v>0.27938952755619628</v>
      </c>
    </row>
    <row r="33" spans="1:18" x14ac:dyDescent="0.25">
      <c r="A33" t="s">
        <v>52</v>
      </c>
      <c r="B33" s="5" t="str">
        <f>VLOOKUP(A33,ShownNames!$A$2:$B$54,2,FALSE)</f>
        <v>DataBlockDistance</v>
      </c>
      <c r="C33" s="1">
        <v>0.3299235072576211</v>
      </c>
      <c r="D33" s="1">
        <v>0.24754682063809841</v>
      </c>
      <c r="E33" s="1">
        <v>0.18516329064860601</v>
      </c>
      <c r="F33" s="1">
        <v>0.18193146977043106</v>
      </c>
      <c r="G33" s="1">
        <v>0.18309180125889954</v>
      </c>
      <c r="H33" s="1">
        <v>0.17893449923590449</v>
      </c>
      <c r="I33" s="1">
        <v>0.17664210839623964</v>
      </c>
      <c r="J33" s="1">
        <v>0.17182239288255635</v>
      </c>
      <c r="K33" s="1">
        <v>0.17365016171329575</v>
      </c>
      <c r="L33" s="1">
        <v>0.18296160146890023</v>
      </c>
      <c r="M33" s="1">
        <v>0.19804506143023748</v>
      </c>
      <c r="N33" s="1">
        <v>0.2097032593557476</v>
      </c>
      <c r="O33" s="1">
        <v>0.22366019462551701</v>
      </c>
      <c r="P33" s="1">
        <v>0.2422883653315262</v>
      </c>
      <c r="Q33" s="1">
        <v>0.2640609531305193</v>
      </c>
      <c r="R33" s="1">
        <v>0.27064234332961168</v>
      </c>
    </row>
    <row r="34" spans="1:18" x14ac:dyDescent="0.25">
      <c r="A34" t="s">
        <v>56</v>
      </c>
      <c r="B34" s="5" t="str">
        <f>VLOOKUP(A34,ShownNames!$A$2:$B$54,2,FALSE)</f>
        <v>DataDice</v>
      </c>
      <c r="C34" s="1">
        <v>0.3299235072576211</v>
      </c>
      <c r="D34" s="1">
        <v>0.24742298282389735</v>
      </c>
      <c r="E34" s="1">
        <v>0.1851658697097246</v>
      </c>
      <c r="F34" s="1">
        <v>0.18191638226288731</v>
      </c>
      <c r="G34" s="1">
        <v>0.18309180125889954</v>
      </c>
      <c r="H34" s="1">
        <v>0.17893449923590449</v>
      </c>
      <c r="I34" s="1">
        <v>0.17664735622495051</v>
      </c>
      <c r="J34" s="1">
        <v>0.17182239288255635</v>
      </c>
      <c r="K34" s="1">
        <v>0.17365590933521718</v>
      </c>
      <c r="L34" s="1">
        <v>0.1829585065955579</v>
      </c>
      <c r="M34" s="1">
        <v>0.19804019449232016</v>
      </c>
      <c r="N34" s="1">
        <v>0.2097032593557476</v>
      </c>
      <c r="O34" s="1">
        <v>0.22366301971549229</v>
      </c>
      <c r="P34" s="1">
        <v>0.24228347586148882</v>
      </c>
      <c r="Q34" s="1">
        <v>0.26410121656467733</v>
      </c>
      <c r="R34" s="1">
        <v>0.27064234332961168</v>
      </c>
    </row>
    <row r="35" spans="1:18" x14ac:dyDescent="0.25">
      <c r="A35" t="s">
        <v>68</v>
      </c>
      <c r="B35" s="5" t="str">
        <f>VLOOKUP(A35,ShownNames!$A$2:$B$54,2,FALSE)</f>
        <v>DataSimonWhite</v>
      </c>
      <c r="C35" s="1">
        <v>0.3299235072576211</v>
      </c>
      <c r="D35" s="1">
        <v>0.24747372911875751</v>
      </c>
      <c r="E35" s="1">
        <v>0.1851658697097246</v>
      </c>
      <c r="F35" s="1">
        <v>0.18191638226288731</v>
      </c>
      <c r="G35" s="1">
        <v>0.18309180125889954</v>
      </c>
      <c r="H35" s="1">
        <v>0.17893449923590449</v>
      </c>
      <c r="I35" s="1">
        <v>0.17664735622495051</v>
      </c>
      <c r="J35" s="1">
        <v>0.17182239288255635</v>
      </c>
      <c r="K35" s="1">
        <v>0.17365590933521718</v>
      </c>
      <c r="L35" s="1">
        <v>0.18295657229971898</v>
      </c>
      <c r="M35" s="1">
        <v>0.19804019449232016</v>
      </c>
      <c r="N35" s="1">
        <v>0.20968497146781576</v>
      </c>
      <c r="O35" s="1">
        <v>0.22366129850627503</v>
      </c>
      <c r="P35" s="1">
        <v>0.24227718940001228</v>
      </c>
      <c r="Q35" s="1">
        <v>0.26404533690710785</v>
      </c>
      <c r="R35" s="1">
        <v>0.27064234332961168</v>
      </c>
    </row>
    <row r="36" spans="1:18" x14ac:dyDescent="0.25">
      <c r="A36" t="s">
        <v>58</v>
      </c>
      <c r="B36" s="5" t="str">
        <f>VLOOKUP(A36,ShownNames!$A$2:$B$54,2,FALSE)</f>
        <v>DataEuclideanDistance</v>
      </c>
      <c r="C36" s="1">
        <v>0.15423101068390993</v>
      </c>
      <c r="D36" s="1">
        <v>0.17280854956068864</v>
      </c>
      <c r="E36" s="1">
        <v>0.26832788638642635</v>
      </c>
      <c r="F36" s="1">
        <v>0.21168142822384142</v>
      </c>
      <c r="G36" s="1">
        <v>0.1718597271461913</v>
      </c>
      <c r="H36" s="1">
        <v>0.18000799103180601</v>
      </c>
      <c r="I36" s="1">
        <v>0.18613237824312828</v>
      </c>
      <c r="J36" s="1">
        <v>0.18995672046346232</v>
      </c>
      <c r="K36" s="1">
        <v>0.18616564006954617</v>
      </c>
      <c r="L36" s="1">
        <v>0.18749115102328484</v>
      </c>
      <c r="M36" s="1">
        <v>0.18924349830157347</v>
      </c>
      <c r="N36" s="1">
        <v>0.19292577926808951</v>
      </c>
      <c r="O36" s="1">
        <v>0.19648146123669888</v>
      </c>
      <c r="P36" s="1">
        <v>0.1907602676517606</v>
      </c>
      <c r="Q36" s="1">
        <v>0.19489990354043676</v>
      </c>
      <c r="R36" s="1">
        <v>0.19811704211785736</v>
      </c>
    </row>
    <row r="37" spans="1:18" x14ac:dyDescent="0.25">
      <c r="A37" t="s">
        <v>5</v>
      </c>
      <c r="B37" s="5" t="str">
        <f>VLOOKUP(A37,ShownNames!$A$2:$B$54,2,FALSE)</f>
        <v>AbsoluteFrequency</v>
      </c>
      <c r="C37" s="1">
        <v>9.5764552040556297E-2</v>
      </c>
      <c r="D37" s="1">
        <v>0.15400422116215767</v>
      </c>
      <c r="E37" s="1">
        <v>0.187285706312947</v>
      </c>
      <c r="F37" s="1">
        <v>0.18552880494760088</v>
      </c>
      <c r="G37" s="1">
        <v>0.18672912768937988</v>
      </c>
      <c r="H37" s="1">
        <v>0.18768994004651179</v>
      </c>
      <c r="I37" s="1">
        <v>0.18746854523520254</v>
      </c>
      <c r="J37" s="1">
        <v>0.18569853125727043</v>
      </c>
      <c r="K37" s="1">
        <v>0.18785232729942589</v>
      </c>
      <c r="L37" s="1">
        <v>0.18430543860176404</v>
      </c>
      <c r="M37" s="1">
        <v>0.18660940763125763</v>
      </c>
      <c r="N37" s="1">
        <v>0.18548783037389996</v>
      </c>
      <c r="O37" s="1">
        <v>0.18674425060738178</v>
      </c>
      <c r="P37" s="1">
        <v>0.18752446927138933</v>
      </c>
      <c r="Q37" s="1">
        <v>0.18972916528163353</v>
      </c>
      <c r="R37" s="1">
        <v>0.18571193058807428</v>
      </c>
    </row>
    <row r="38" spans="1:18" x14ac:dyDescent="0.25">
      <c r="A38" t="s">
        <v>54</v>
      </c>
      <c r="B38" s="5" t="str">
        <f>VLOOKUP(A38,ShownNames!$A$2:$B$54,2,FALSE)</f>
        <v>DataCosineSimilarity</v>
      </c>
      <c r="C38" s="1">
        <v>0.32984047472636374</v>
      </c>
      <c r="D38" s="1">
        <v>0.24556724536220295</v>
      </c>
      <c r="E38" s="1">
        <v>0.17696095693840835</v>
      </c>
      <c r="F38" s="1">
        <v>0.17285197078949738</v>
      </c>
      <c r="G38" s="1">
        <v>0.17394755692408409</v>
      </c>
      <c r="H38" s="1">
        <v>0.17250851363151148</v>
      </c>
      <c r="I38" s="1">
        <v>0.17213783646047415</v>
      </c>
      <c r="J38" s="1">
        <v>0.16793406937795413</v>
      </c>
      <c r="K38" s="1">
        <v>0.17062379442856287</v>
      </c>
      <c r="L38" s="1">
        <v>0.16731995459338206</v>
      </c>
      <c r="M38" s="1">
        <v>0.16774694097256976</v>
      </c>
      <c r="N38" s="1">
        <v>0.16786430266546237</v>
      </c>
      <c r="O38" s="1">
        <v>0.16732428558699122</v>
      </c>
      <c r="P38" s="1">
        <v>0.1682472573591117</v>
      </c>
      <c r="Q38" s="1">
        <v>0.17311119491700122</v>
      </c>
      <c r="R38" s="1">
        <v>0.1758295642430972</v>
      </c>
    </row>
    <row r="39" spans="1:18" x14ac:dyDescent="0.25">
      <c r="A39" t="s">
        <v>91</v>
      </c>
      <c r="B39" s="5" t="str">
        <f>VLOOKUP(A39,ShownNames!$A$2:$B$54,2,FALSE)</f>
        <v>DataTanimotoCoefficient</v>
      </c>
      <c r="C39" s="1">
        <v>0.32984047472636374</v>
      </c>
      <c r="D39" s="1">
        <v>0.24556674161661335</v>
      </c>
      <c r="E39" s="1">
        <v>0.17696095693840835</v>
      </c>
      <c r="F39" s="1">
        <v>0.17285197078949738</v>
      </c>
      <c r="G39" s="1">
        <v>0.17394755692408409</v>
      </c>
      <c r="H39" s="1">
        <v>0.17250851363151148</v>
      </c>
      <c r="I39" s="1">
        <v>0.17213783646047415</v>
      </c>
      <c r="J39" s="1">
        <v>0.16793406937795413</v>
      </c>
      <c r="K39" s="1">
        <v>0.17062379442856287</v>
      </c>
      <c r="L39" s="1">
        <v>0.16731995459338206</v>
      </c>
      <c r="M39" s="1">
        <v>0.16774694097256976</v>
      </c>
      <c r="N39" s="1">
        <v>0.16786430266546237</v>
      </c>
      <c r="O39" s="1">
        <v>0.16732428558699122</v>
      </c>
      <c r="P39" s="1">
        <v>0.1682472573591117</v>
      </c>
      <c r="Q39" s="1">
        <v>0.17313634076290743</v>
      </c>
      <c r="R39" s="1">
        <v>0.17581983036726256</v>
      </c>
    </row>
    <row r="40" spans="1:18" x14ac:dyDescent="0.25">
      <c r="A40" t="s">
        <v>14</v>
      </c>
      <c r="B40" s="5" t="str">
        <f>VLOOKUP(A40,ShownNames!$A$2:$B$54,2,FALSE)</f>
        <v>IntraTraceFrequency</v>
      </c>
      <c r="C40" s="1">
        <v>5.1427204372578791E-2</v>
      </c>
      <c r="D40" s="1">
        <v>8.3118823532822697E-2</v>
      </c>
      <c r="E40" s="1">
        <v>8.3158652740042832E-2</v>
      </c>
      <c r="F40" s="1">
        <v>8.2340599689529628E-2</v>
      </c>
      <c r="G40" s="1">
        <v>8.3096303430671731E-2</v>
      </c>
      <c r="H40" s="1">
        <v>8.2902649934637723E-2</v>
      </c>
      <c r="I40" s="1">
        <v>8.3496975670666496E-2</v>
      </c>
      <c r="J40" s="1">
        <v>8.2268308807543863E-2</v>
      </c>
      <c r="K40" s="1">
        <v>8.3797175755236042E-2</v>
      </c>
      <c r="L40" s="1">
        <v>8.2612328039153263E-2</v>
      </c>
      <c r="M40" s="1">
        <v>8.3118078688706049E-2</v>
      </c>
      <c r="N40" s="1">
        <v>8.3439289187973512E-2</v>
      </c>
      <c r="O40" s="1">
        <v>8.3115515705605367E-2</v>
      </c>
      <c r="P40" s="1">
        <v>8.3418135253754536E-2</v>
      </c>
      <c r="Q40" s="1">
        <v>8.4142825387397854E-2</v>
      </c>
      <c r="R40" s="1">
        <v>8.2412930732906786E-2</v>
      </c>
    </row>
    <row r="41" spans="1:18" x14ac:dyDescent="0.25">
      <c r="A41" t="s">
        <v>6</v>
      </c>
      <c r="B41" s="5" t="str">
        <f>VLOOKUP(A41,ShownNames!$A$2:$B$54,2,FALSE)</f>
        <v>ActivityInTraceFrequency</v>
      </c>
      <c r="C41" s="1">
        <v>5.1517960732543867E-2</v>
      </c>
      <c r="D41" s="1">
        <v>8.3118823532822697E-2</v>
      </c>
      <c r="E41" s="1">
        <v>8.3158652740042832E-2</v>
      </c>
      <c r="F41" s="1">
        <v>8.2340599689529628E-2</v>
      </c>
      <c r="G41" s="1">
        <v>8.3096303430671731E-2</v>
      </c>
      <c r="H41" s="1">
        <v>8.2902649934637723E-2</v>
      </c>
      <c r="I41" s="1">
        <v>8.3496975670666496E-2</v>
      </c>
      <c r="J41" s="1">
        <v>8.2268308807543863E-2</v>
      </c>
      <c r="K41" s="1">
        <v>8.3797175755236042E-2</v>
      </c>
      <c r="L41" s="1">
        <v>8.2612328039153263E-2</v>
      </c>
      <c r="M41" s="1">
        <v>8.3118078688706049E-2</v>
      </c>
      <c r="N41" s="1">
        <v>8.3439289187973512E-2</v>
      </c>
      <c r="O41" s="1">
        <v>8.3115515705605367E-2</v>
      </c>
      <c r="P41" s="1">
        <v>8.3418135253754536E-2</v>
      </c>
      <c r="Q41" s="1">
        <v>8.4142825387397854E-2</v>
      </c>
      <c r="R41" s="1">
        <v>8.2412930732906786E-2</v>
      </c>
    </row>
  </sheetData>
  <sortState ref="A1:R41">
    <sortCondition descending="1" ref="R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51CA-4464-442F-A5DD-8E9E0DED5A88}">
  <dimension ref="A1:R41"/>
  <sheetViews>
    <sheetView zoomScale="80" zoomScaleNormal="80" workbookViewId="0">
      <selection activeCell="R2" sqref="C2:R41"/>
    </sheetView>
  </sheetViews>
  <sheetFormatPr defaultRowHeight="15" x14ac:dyDescent="0.25"/>
  <cols>
    <col min="1" max="1" width="7" customWidth="1"/>
    <col min="2" max="2" width="36.42578125" style="5" bestFit="1" customWidth="1"/>
    <col min="19" max="19" width="10.710937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51</v>
      </c>
      <c r="B2" s="5" t="str">
        <f>VLOOKUP(A2,ShownNames!$A$2:$B$54,2,FALSE)</f>
        <v>ActivityWithBeforesAndDataAndKBs</v>
      </c>
      <c r="C2" s="1">
        <v>0.39355242841203869</v>
      </c>
      <c r="D2" s="1">
        <v>0.48922728822801353</v>
      </c>
      <c r="E2" s="1">
        <v>0.54114258249858849</v>
      </c>
      <c r="F2" s="1">
        <v>0.57748825672473225</v>
      </c>
      <c r="G2" s="1">
        <v>0.5839475209367887</v>
      </c>
      <c r="H2" s="1">
        <v>0.58877338065423523</v>
      </c>
      <c r="I2" s="1">
        <v>0.59106338764434674</v>
      </c>
      <c r="J2" s="1">
        <v>0.58972532323780846</v>
      </c>
      <c r="K2" s="1">
        <v>0.59400708403852798</v>
      </c>
      <c r="L2" s="1">
        <v>0.59574402290592965</v>
      </c>
      <c r="M2" s="1">
        <v>0.59642824475615019</v>
      </c>
      <c r="N2" s="1">
        <v>0.59973278084494208</v>
      </c>
      <c r="O2" s="1">
        <v>0.5984147128755577</v>
      </c>
      <c r="P2" s="1">
        <v>0.60036511469703757</v>
      </c>
      <c r="Q2" s="1">
        <v>0.60354397254024938</v>
      </c>
      <c r="R2" s="1">
        <v>0.60266546959015876</v>
      </c>
    </row>
    <row r="3" spans="1:18" x14ac:dyDescent="0.25">
      <c r="A3" t="s">
        <v>22</v>
      </c>
      <c r="B3" s="5" t="str">
        <f>VLOOKUP(A3,ShownNames!$A$2:$B$54,2,FALSE)</f>
        <v>ActivityWithBefores</v>
      </c>
      <c r="C3" s="1">
        <v>0.39406752327430472</v>
      </c>
      <c r="D3" s="1">
        <v>0.43028930138571014</v>
      </c>
      <c r="E3" s="1">
        <v>0.43347343100308883</v>
      </c>
      <c r="F3" s="1">
        <v>0.51137943951002363</v>
      </c>
      <c r="G3" s="1">
        <v>0.5329092651792211</v>
      </c>
      <c r="H3" s="1">
        <v>0.54184380275711708</v>
      </c>
      <c r="I3" s="1">
        <v>0.54828360766610329</v>
      </c>
      <c r="J3" s="1">
        <v>0.54664909172749898</v>
      </c>
      <c r="K3" s="1">
        <v>0.55409922197573536</v>
      </c>
      <c r="L3" s="1">
        <v>0.55871720387470791</v>
      </c>
      <c r="M3" s="1">
        <v>0.56386538502572736</v>
      </c>
      <c r="N3" s="1">
        <v>0.56679256550138069</v>
      </c>
      <c r="O3" s="1">
        <v>0.5700953396897056</v>
      </c>
      <c r="P3" s="1">
        <v>0.57146538690603188</v>
      </c>
      <c r="Q3" s="1">
        <v>0.57537943349659126</v>
      </c>
      <c r="R3" s="1">
        <v>0.57326524200357598</v>
      </c>
    </row>
    <row r="4" spans="1:18" x14ac:dyDescent="0.25">
      <c r="A4" t="s">
        <v>49</v>
      </c>
      <c r="B4" s="5" t="str">
        <f>VLOOKUP(A4,ShownNames!$A$2:$B$54,2,FALSE)</f>
        <v>ActivityWithBeforesAndData</v>
      </c>
      <c r="C4" s="1">
        <v>0.37275165112889674</v>
      </c>
      <c r="D4" s="1">
        <v>0.41680196396268332</v>
      </c>
      <c r="E4" s="1">
        <v>0.44360164463241725</v>
      </c>
      <c r="F4" s="1">
        <v>0.51450314988332102</v>
      </c>
      <c r="G4" s="1">
        <v>0.52632173242960345</v>
      </c>
      <c r="H4" s="1">
        <v>0.53148323299219569</v>
      </c>
      <c r="I4" s="1">
        <v>0.53929171452084013</v>
      </c>
      <c r="J4" s="1">
        <v>0.54133690259571299</v>
      </c>
      <c r="K4" s="1">
        <v>0.54470736444883905</v>
      </c>
      <c r="L4" s="1">
        <v>0.55514012732358053</v>
      </c>
      <c r="M4" s="1">
        <v>0.55828679385598057</v>
      </c>
      <c r="N4" s="1">
        <v>0.56224766325979236</v>
      </c>
      <c r="O4" s="1">
        <v>0.56259049865951227</v>
      </c>
      <c r="P4" s="1">
        <v>0.56272335945936491</v>
      </c>
      <c r="Q4" s="1">
        <v>0.56466243563789675</v>
      </c>
      <c r="R4" s="1">
        <v>0.56853679762583764</v>
      </c>
    </row>
    <row r="5" spans="1:18" x14ac:dyDescent="0.25">
      <c r="A5" t="s">
        <v>19</v>
      </c>
      <c r="B5" s="5" t="str">
        <f>VLOOKUP(A5,ShownNames!$A$2:$B$54,2,FALSE)</f>
        <v>Activity</v>
      </c>
      <c r="C5" s="1">
        <v>0.39235815008148367</v>
      </c>
      <c r="D5" s="1">
        <v>0.44015958571413571</v>
      </c>
      <c r="E5" s="1">
        <v>0.4478637702489765</v>
      </c>
      <c r="F5" s="1">
        <v>0.50780382834687632</v>
      </c>
      <c r="G5" s="1">
        <v>0.52114691748355912</v>
      </c>
      <c r="H5" s="1">
        <v>0.5303245490908981</v>
      </c>
      <c r="I5" s="1">
        <v>0.53608875801090794</v>
      </c>
      <c r="J5" s="1">
        <v>0.53628209859597964</v>
      </c>
      <c r="K5" s="1">
        <v>0.54057970106252562</v>
      </c>
      <c r="L5" s="1">
        <v>0.5470110914345695</v>
      </c>
      <c r="M5" s="1">
        <v>0.55393698455913531</v>
      </c>
      <c r="N5" s="1">
        <v>0.55545264632041846</v>
      </c>
      <c r="O5" s="1">
        <v>0.55872737887848734</v>
      </c>
      <c r="P5" s="1">
        <v>0.55850217621655007</v>
      </c>
      <c r="Q5" s="1">
        <v>0.56254603316994922</v>
      </c>
      <c r="R5" s="1">
        <v>0.56035146630784016</v>
      </c>
    </row>
    <row r="6" spans="1:18" x14ac:dyDescent="0.25">
      <c r="A6" t="s">
        <v>10</v>
      </c>
      <c r="B6" s="5" t="str">
        <f>VLOOKUP(A6,ShownNames!$A$2:$B$54,2,FALSE)</f>
        <v>RespondedFrequency</v>
      </c>
      <c r="C6" s="1">
        <v>0.38781544287582387</v>
      </c>
      <c r="D6" s="1">
        <v>0.48292646404723111</v>
      </c>
      <c r="E6" s="1">
        <v>0.54512619400584372</v>
      </c>
      <c r="F6" s="1">
        <v>0.55133160614841903</v>
      </c>
      <c r="G6" s="1">
        <v>0.55451075394374016</v>
      </c>
      <c r="H6" s="1">
        <v>0.5524634086163831</v>
      </c>
      <c r="I6" s="1">
        <v>0.55327753439748706</v>
      </c>
      <c r="J6" s="1">
        <v>0.55204349931757224</v>
      </c>
      <c r="K6" s="1">
        <v>0.55469455393947897</v>
      </c>
      <c r="L6" s="1">
        <v>0.55513270463334563</v>
      </c>
      <c r="M6" s="1">
        <v>0.55418023074507239</v>
      </c>
      <c r="N6" s="1">
        <v>0.55563537402785179</v>
      </c>
      <c r="O6" s="1">
        <v>0.5548884043698481</v>
      </c>
      <c r="P6" s="1">
        <v>0.55416219787593268</v>
      </c>
      <c r="Q6" s="1">
        <v>0.55542714473390864</v>
      </c>
      <c r="R6" s="1">
        <v>0.55517828291741367</v>
      </c>
    </row>
    <row r="7" spans="1:18" x14ac:dyDescent="0.25">
      <c r="A7" t="s">
        <v>35</v>
      </c>
      <c r="B7" s="5" t="str">
        <f>VLOOKUP(A7,ShownNames!$A$2:$B$54,2,FALSE)</f>
        <v>ActivityGeneralizedOverlapCoefficient</v>
      </c>
      <c r="C7" s="1">
        <v>0.36037085347457876</v>
      </c>
      <c r="D7" s="1">
        <v>0.42796696985513732</v>
      </c>
      <c r="E7" s="1">
        <v>0.46013170813265492</v>
      </c>
      <c r="F7" s="1">
        <v>0.51166998261205021</v>
      </c>
      <c r="G7" s="1">
        <v>0.52294653946268332</v>
      </c>
      <c r="H7" s="1">
        <v>0.52939627865387551</v>
      </c>
      <c r="I7" s="1">
        <v>0.53099039876795107</v>
      </c>
      <c r="J7" s="1">
        <v>0.5342198573060839</v>
      </c>
      <c r="K7" s="1">
        <v>0.5373230812776878</v>
      </c>
      <c r="L7" s="1">
        <v>0.54098839210691785</v>
      </c>
      <c r="M7" s="1">
        <v>0.54536455124355976</v>
      </c>
      <c r="N7" s="1">
        <v>0.54664977584436369</v>
      </c>
      <c r="O7" s="1">
        <v>0.54570515002985232</v>
      </c>
      <c r="P7" s="1">
        <v>0.54449145152782508</v>
      </c>
      <c r="Q7" s="1">
        <v>0.54421454400836</v>
      </c>
      <c r="R7" s="1">
        <v>0.54720630656624292</v>
      </c>
    </row>
    <row r="8" spans="1:18" x14ac:dyDescent="0.25">
      <c r="A8" t="s">
        <v>33</v>
      </c>
      <c r="B8" s="5" t="str">
        <f>VLOOKUP(A8,ShownNames!$A$2:$B$54,2,FALSE)</f>
        <v>ActivityGeneralizedJaccard</v>
      </c>
      <c r="C8" s="1">
        <v>0.35729457662136549</v>
      </c>
      <c r="D8" s="1">
        <v>0.41539700039223482</v>
      </c>
      <c r="E8" s="1">
        <v>0.43882520195698094</v>
      </c>
      <c r="F8" s="1">
        <v>0.48652671748474641</v>
      </c>
      <c r="G8" s="1">
        <v>0.50839861699832212</v>
      </c>
      <c r="H8" s="1">
        <v>0.51978791365661825</v>
      </c>
      <c r="I8" s="1">
        <v>0.5250393288724412</v>
      </c>
      <c r="J8" s="1">
        <v>0.53022433274040748</v>
      </c>
      <c r="K8" s="1">
        <v>0.53135863092161295</v>
      </c>
      <c r="L8" s="1">
        <v>0.53849450250684616</v>
      </c>
      <c r="M8" s="1">
        <v>0.54406115823175116</v>
      </c>
      <c r="N8" s="1">
        <v>0.54472651211557965</v>
      </c>
      <c r="O8" s="1">
        <v>0.54506850677965724</v>
      </c>
      <c r="P8" s="1">
        <v>0.54372252605631066</v>
      </c>
      <c r="Q8" s="1">
        <v>0.54458100776589657</v>
      </c>
      <c r="R8" s="1">
        <v>0.54650517981606828</v>
      </c>
    </row>
    <row r="9" spans="1:18" x14ac:dyDescent="0.25">
      <c r="A9" t="s">
        <v>25</v>
      </c>
      <c r="B9" s="5" t="str">
        <f>VLOOKUP(A9,ShownNames!$A$2:$B$54,2,FALSE)</f>
        <v>ActivityBlockDistance</v>
      </c>
      <c r="C9" s="1">
        <v>0.35729457662136549</v>
      </c>
      <c r="D9" s="1">
        <v>0.41664214043494274</v>
      </c>
      <c r="E9" s="1">
        <v>0.43893301757382003</v>
      </c>
      <c r="F9" s="1">
        <v>0.47793748725171287</v>
      </c>
      <c r="G9" s="1">
        <v>0.50758709880455855</v>
      </c>
      <c r="H9" s="1">
        <v>0.51933147344973152</v>
      </c>
      <c r="I9" s="1">
        <v>0.52449850728128866</v>
      </c>
      <c r="J9" s="1">
        <v>0.5297016158488449</v>
      </c>
      <c r="K9" s="1">
        <v>0.53121466388843219</v>
      </c>
      <c r="L9" s="1">
        <v>0.53845890161976995</v>
      </c>
      <c r="M9" s="1">
        <v>0.54399057197586442</v>
      </c>
      <c r="N9" s="1">
        <v>0.54475511751735339</v>
      </c>
      <c r="O9" s="1">
        <v>0.54492605046853848</v>
      </c>
      <c r="P9" s="1">
        <v>0.54342850146623245</v>
      </c>
      <c r="Q9" s="1">
        <v>0.54449704368111129</v>
      </c>
      <c r="R9" s="1">
        <v>0.54640168471787776</v>
      </c>
    </row>
    <row r="10" spans="1:18" x14ac:dyDescent="0.25">
      <c r="A10" t="s">
        <v>42</v>
      </c>
      <c r="B10" s="5" t="str">
        <f>VLOOKUP(A10,ShownNames!$A$2:$B$54,2,FALSE)</f>
        <v>ActivitySimonWhite</v>
      </c>
      <c r="C10" s="1">
        <v>0.35729457662136549</v>
      </c>
      <c r="D10" s="1">
        <v>0.41487394369307218</v>
      </c>
      <c r="E10" s="1">
        <v>0.43614587666107429</v>
      </c>
      <c r="F10" s="1">
        <v>0.48537147662929847</v>
      </c>
      <c r="G10" s="1">
        <v>0.50757219814083365</v>
      </c>
      <c r="H10" s="1">
        <v>0.51935120665992285</v>
      </c>
      <c r="I10" s="1">
        <v>0.52446732170771537</v>
      </c>
      <c r="J10" s="1">
        <v>0.52965580857204964</v>
      </c>
      <c r="K10" s="1">
        <v>0.5312132501275002</v>
      </c>
      <c r="L10" s="1">
        <v>0.53844607687550283</v>
      </c>
      <c r="M10" s="1">
        <v>0.54399108232949733</v>
      </c>
      <c r="N10" s="1">
        <v>0.54475581325222044</v>
      </c>
      <c r="O10" s="1">
        <v>0.54492605046853848</v>
      </c>
      <c r="P10" s="1">
        <v>0.54343347146871746</v>
      </c>
      <c r="Q10" s="1">
        <v>0.54449181334516283</v>
      </c>
      <c r="R10" s="1">
        <v>0.54639619835149822</v>
      </c>
    </row>
    <row r="11" spans="1:18" x14ac:dyDescent="0.25">
      <c r="A11" t="s">
        <v>31</v>
      </c>
      <c r="B11" s="5" t="str">
        <f>VLOOKUP(A11,ShownNames!$A$2:$B$54,2,FALSE)</f>
        <v>ActivityEuclideanDistance</v>
      </c>
      <c r="C11" s="1">
        <v>0.36338913447515758</v>
      </c>
      <c r="D11" s="1">
        <v>0.41778358532503479</v>
      </c>
      <c r="E11" s="1">
        <v>0.44007040598662162</v>
      </c>
      <c r="F11" s="1">
        <v>0.48722803087139954</v>
      </c>
      <c r="G11" s="1">
        <v>0.50583971776811631</v>
      </c>
      <c r="H11" s="1">
        <v>0.51613352152954595</v>
      </c>
      <c r="I11" s="1">
        <v>0.52210819833406119</v>
      </c>
      <c r="J11" s="1">
        <v>0.52783650131051518</v>
      </c>
      <c r="K11" s="1">
        <v>0.53016316054822055</v>
      </c>
      <c r="L11" s="1">
        <v>0.53713759175863507</v>
      </c>
      <c r="M11" s="1">
        <v>0.542344858753665</v>
      </c>
      <c r="N11" s="1">
        <v>0.54354193694140462</v>
      </c>
      <c r="O11" s="1">
        <v>0.54355038098717912</v>
      </c>
      <c r="P11" s="1">
        <v>0.54268106294743457</v>
      </c>
      <c r="Q11" s="1">
        <v>0.5428012390520236</v>
      </c>
      <c r="R11" s="1">
        <v>0.54508372609140088</v>
      </c>
    </row>
    <row r="12" spans="1:18" x14ac:dyDescent="0.25">
      <c r="A12" t="s">
        <v>27</v>
      </c>
      <c r="B12" s="5" t="str">
        <f>VLOOKUP(A12,ShownNames!$A$2:$B$54,2,FALSE)</f>
        <v>ActivityCosine</v>
      </c>
      <c r="C12" s="1">
        <v>0.35417306337202065</v>
      </c>
      <c r="D12" s="1">
        <v>0.41440220881177992</v>
      </c>
      <c r="E12" s="1">
        <v>0.42900233822844791</v>
      </c>
      <c r="F12" s="1">
        <v>0.47882644260610052</v>
      </c>
      <c r="G12" s="1">
        <v>0.49762365661381935</v>
      </c>
      <c r="H12" s="1">
        <v>0.51117118138206685</v>
      </c>
      <c r="I12" s="1">
        <v>0.51701634448095246</v>
      </c>
      <c r="J12" s="1">
        <v>0.52326695790420352</v>
      </c>
      <c r="K12" s="1">
        <v>0.52679080863872341</v>
      </c>
      <c r="L12" s="1">
        <v>0.53458462653093097</v>
      </c>
      <c r="M12" s="1">
        <v>0.53915157111193224</v>
      </c>
      <c r="N12" s="1">
        <v>0.54133438235848597</v>
      </c>
      <c r="O12" s="1">
        <v>0.5408494070284714</v>
      </c>
      <c r="P12" s="1">
        <v>0.53983993989549695</v>
      </c>
      <c r="Q12" s="1">
        <v>0.54062688162555295</v>
      </c>
      <c r="R12" s="1">
        <v>0.54339600301578872</v>
      </c>
    </row>
    <row r="13" spans="1:18" x14ac:dyDescent="0.25">
      <c r="A13" t="s">
        <v>21</v>
      </c>
      <c r="B13" s="5" t="str">
        <f>VLOOKUP(A13,ShownNames!$A$2:$B$54,2,FALSE)</f>
        <v>ActivityTransition</v>
      </c>
      <c r="C13" s="1">
        <v>0.37581119335898344</v>
      </c>
      <c r="D13" s="1">
        <v>0.4045769594856285</v>
      </c>
      <c r="E13" s="1">
        <v>0.4170506089575306</v>
      </c>
      <c r="F13" s="1">
        <v>0.44035762985285187</v>
      </c>
      <c r="G13" s="1">
        <v>0.46912624698134059</v>
      </c>
      <c r="H13" s="1">
        <v>0.49277822997448428</v>
      </c>
      <c r="I13" s="1">
        <v>0.50331955105486315</v>
      </c>
      <c r="J13" s="1">
        <v>0.50706588597382285</v>
      </c>
      <c r="K13" s="1">
        <v>0.51586912289049836</v>
      </c>
      <c r="L13" s="1">
        <v>0.52234943387730437</v>
      </c>
      <c r="M13" s="1">
        <v>0.5309126630400367</v>
      </c>
      <c r="N13" s="1">
        <v>0.53468269710660843</v>
      </c>
      <c r="O13" s="1">
        <v>0.53778509191343038</v>
      </c>
      <c r="P13" s="1">
        <v>0.5396292933055622</v>
      </c>
      <c r="Q13" s="1">
        <v>0.54586547027898968</v>
      </c>
      <c r="R13" s="1">
        <v>0.54283006201306705</v>
      </c>
    </row>
    <row r="14" spans="1:18" x14ac:dyDescent="0.25">
      <c r="A14" t="s">
        <v>20</v>
      </c>
      <c r="B14" s="5" t="str">
        <f>VLOOKUP(A14,ShownNames!$A$2:$B$54,2,FALSE)</f>
        <v>ActivityUniqueTransition</v>
      </c>
      <c r="C14" s="1">
        <v>0.37565540868169667</v>
      </c>
      <c r="D14" s="1">
        <v>0.40558568326903277</v>
      </c>
      <c r="E14" s="1">
        <v>0.41809677410189022</v>
      </c>
      <c r="F14" s="1">
        <v>0.43868378328219704</v>
      </c>
      <c r="G14" s="1">
        <v>0.46731756499159738</v>
      </c>
      <c r="H14" s="1">
        <v>0.490057626403061</v>
      </c>
      <c r="I14" s="1">
        <v>0.5025174778670205</v>
      </c>
      <c r="J14" s="1">
        <v>0.50331883336680527</v>
      </c>
      <c r="K14" s="1">
        <v>0.5133943111246948</v>
      </c>
      <c r="L14" s="1">
        <v>0.51873011931297552</v>
      </c>
      <c r="M14" s="1">
        <v>0.52734920874215463</v>
      </c>
      <c r="N14" s="1">
        <v>0.5300983462130201</v>
      </c>
      <c r="O14" s="1">
        <v>0.53463906527010374</v>
      </c>
      <c r="P14" s="1">
        <v>0.53580492554943804</v>
      </c>
      <c r="Q14" s="1">
        <v>0.54277656691045451</v>
      </c>
      <c r="R14" s="1">
        <v>0.53908688049837483</v>
      </c>
    </row>
    <row r="15" spans="1:18" x14ac:dyDescent="0.25">
      <c r="A15" t="s">
        <v>18</v>
      </c>
      <c r="B15" s="5" t="str">
        <f>VLOOKUP(A15,ShownNames!$A$2:$B$54,2,FALSE)</f>
        <v>UniqueActivity</v>
      </c>
      <c r="C15" s="1">
        <v>0.37763753743784556</v>
      </c>
      <c r="D15" s="1">
        <v>0.43320429215425299</v>
      </c>
      <c r="E15" s="1">
        <v>0.43577053952670247</v>
      </c>
      <c r="F15" s="1">
        <v>0.48940556329322205</v>
      </c>
      <c r="G15" s="1">
        <v>0.50481362689785558</v>
      </c>
      <c r="H15" s="1">
        <v>0.51086994821867304</v>
      </c>
      <c r="I15" s="1">
        <v>0.51582206317026003</v>
      </c>
      <c r="J15" s="1">
        <v>0.51408186894140451</v>
      </c>
      <c r="K15" s="1">
        <v>0.51983923588974057</v>
      </c>
      <c r="L15" s="1">
        <v>0.52389732318320248</v>
      </c>
      <c r="M15" s="1">
        <v>0.52714710823569999</v>
      </c>
      <c r="N15" s="1">
        <v>0.52945208287661505</v>
      </c>
      <c r="O15" s="1">
        <v>0.53167290713555515</v>
      </c>
      <c r="P15" s="1">
        <v>0.53297356201372126</v>
      </c>
      <c r="Q15" s="1">
        <v>0.53566752411801744</v>
      </c>
      <c r="R15" s="1">
        <v>0.53202623934583149</v>
      </c>
    </row>
    <row r="16" spans="1:18" x14ac:dyDescent="0.25">
      <c r="A16" t="s">
        <v>40</v>
      </c>
      <c r="B16" s="5" t="str">
        <f>VLOOKUP(A16,ShownNames!$A$2:$B$54,2,FALSE)</f>
        <v>ActivityOverlapCoefficient</v>
      </c>
      <c r="C16" s="1">
        <v>0.35711983249977414</v>
      </c>
      <c r="D16" s="1">
        <v>0.4242790151988311</v>
      </c>
      <c r="E16" s="1">
        <v>0.44516130804415049</v>
      </c>
      <c r="F16" s="1">
        <v>0.49490247140462246</v>
      </c>
      <c r="G16" s="1">
        <v>0.50623380809865492</v>
      </c>
      <c r="H16" s="1">
        <v>0.50848445269785569</v>
      </c>
      <c r="I16" s="1">
        <v>0.51054423629487378</v>
      </c>
      <c r="J16" s="1">
        <v>0.51280464017212224</v>
      </c>
      <c r="K16" s="1">
        <v>0.51554641632844533</v>
      </c>
      <c r="L16" s="1">
        <v>0.52130531830783322</v>
      </c>
      <c r="M16" s="1">
        <v>0.52351651678117472</v>
      </c>
      <c r="N16" s="1">
        <v>0.52555887705993964</v>
      </c>
      <c r="O16" s="1">
        <v>0.52498308076643629</v>
      </c>
      <c r="P16" s="1">
        <v>0.52439084677417847</v>
      </c>
      <c r="Q16" s="1">
        <v>0.52348972257671422</v>
      </c>
      <c r="R16" s="1">
        <v>0.5271746072564748</v>
      </c>
    </row>
    <row r="17" spans="1:18" x14ac:dyDescent="0.25">
      <c r="A17" t="s">
        <v>38</v>
      </c>
      <c r="B17" s="5" t="str">
        <f>VLOOKUP(A17,ShownNames!$A$2:$B$54,2,FALSE)</f>
        <v>ActivityJaccard</v>
      </c>
      <c r="C17" s="1">
        <v>0.39038895093667714</v>
      </c>
      <c r="D17" s="1">
        <v>0.42116348672176346</v>
      </c>
      <c r="E17" s="1">
        <v>0.42768804547917305</v>
      </c>
      <c r="F17" s="1">
        <v>0.48440036186412538</v>
      </c>
      <c r="G17" s="1">
        <v>0.49196284791071498</v>
      </c>
      <c r="H17" s="1">
        <v>0.50403756794563104</v>
      </c>
      <c r="I17" s="1">
        <v>0.50467292744383818</v>
      </c>
      <c r="J17" s="1">
        <v>0.50994737908871512</v>
      </c>
      <c r="K17" s="1">
        <v>0.51135743800469124</v>
      </c>
      <c r="L17" s="1">
        <v>0.51821923832939221</v>
      </c>
      <c r="M17" s="1">
        <v>0.52218979567353552</v>
      </c>
      <c r="N17" s="1">
        <v>0.52359235105920265</v>
      </c>
      <c r="O17" s="1">
        <v>0.52403889334044396</v>
      </c>
      <c r="P17" s="1">
        <v>0.52403831031313308</v>
      </c>
      <c r="Q17" s="1">
        <v>0.52288546435068872</v>
      </c>
      <c r="R17" s="1">
        <v>0.5263905687980639</v>
      </c>
    </row>
    <row r="18" spans="1:18" x14ac:dyDescent="0.25">
      <c r="A18" t="s">
        <v>44</v>
      </c>
      <c r="B18" s="5" t="str">
        <f>VLOOKUP(A18,ShownNames!$A$2:$B$54,2,FALSE)</f>
        <v>ActivityTanimotoCoefficient</v>
      </c>
      <c r="C18" s="1">
        <v>0.35233574224069475</v>
      </c>
      <c r="D18" s="1">
        <v>0.41893616087817015</v>
      </c>
      <c r="E18" s="1">
        <v>0.42568348786961252</v>
      </c>
      <c r="F18" s="1">
        <v>0.48169642722340533</v>
      </c>
      <c r="G18" s="1">
        <v>0.49159106239876732</v>
      </c>
      <c r="H18" s="1">
        <v>0.50370139134225245</v>
      </c>
      <c r="I18" s="1">
        <v>0.50422902020266425</v>
      </c>
      <c r="J18" s="1">
        <v>0.50937328671534554</v>
      </c>
      <c r="K18" s="1">
        <v>0.51113828678112849</v>
      </c>
      <c r="L18" s="1">
        <v>0.51802487985677581</v>
      </c>
      <c r="M18" s="1">
        <v>0.52200527247656092</v>
      </c>
      <c r="N18" s="1">
        <v>0.52334611358091343</v>
      </c>
      <c r="O18" s="1">
        <v>0.52388104091715459</v>
      </c>
      <c r="P18" s="1">
        <v>0.52393203421860035</v>
      </c>
      <c r="Q18" s="1">
        <v>0.52274714544599754</v>
      </c>
      <c r="R18" s="1">
        <v>0.52619653609836259</v>
      </c>
    </row>
    <row r="19" spans="1:18" x14ac:dyDescent="0.25">
      <c r="A19" t="s">
        <v>29</v>
      </c>
      <c r="B19" s="5" t="str">
        <f>VLOOKUP(A19,ShownNames!$A$2:$B$54,2,FALSE)</f>
        <v>ActivityDice</v>
      </c>
      <c r="C19" s="1">
        <v>0.37411542958428817</v>
      </c>
      <c r="D19" s="1">
        <v>0.4209434967175773</v>
      </c>
      <c r="E19" s="1">
        <v>0.42660252388428682</v>
      </c>
      <c r="F19" s="1">
        <v>0.48563820646234063</v>
      </c>
      <c r="G19" s="1">
        <v>0.49278310959649241</v>
      </c>
      <c r="H19" s="1">
        <v>0.50140667302885067</v>
      </c>
      <c r="I19" s="1">
        <v>0.5081301154998108</v>
      </c>
      <c r="J19" s="1">
        <v>0.51083971537617834</v>
      </c>
      <c r="K19" s="1">
        <v>0.51293613368828983</v>
      </c>
      <c r="L19" s="1">
        <v>0.51709358668046634</v>
      </c>
      <c r="M19" s="1">
        <v>0.52241825857799618</v>
      </c>
      <c r="N19" s="1">
        <v>0.5202936346159156</v>
      </c>
      <c r="O19" s="1">
        <v>0.52499383563370317</v>
      </c>
      <c r="P19" s="1">
        <v>0.52457068343656443</v>
      </c>
      <c r="Q19" s="1">
        <v>0.52404144146055698</v>
      </c>
      <c r="R19" s="1">
        <v>0.52610942390913962</v>
      </c>
    </row>
    <row r="20" spans="1:18" x14ac:dyDescent="0.25">
      <c r="A20" t="s">
        <v>0</v>
      </c>
      <c r="B20" s="5" t="str">
        <f>VLOOKUP(A20,ShownNames!$A$2:$B$54,2,FALSE)</f>
        <v>DataStateCustomOverlap</v>
      </c>
      <c r="C20" s="1">
        <v>0.36528091791997919</v>
      </c>
      <c r="D20" s="1">
        <v>0.38715748025792301</v>
      </c>
      <c r="E20" s="1">
        <v>0.39166063791277062</v>
      </c>
      <c r="F20" s="1">
        <v>0.43320066791027473</v>
      </c>
      <c r="G20" s="1">
        <v>0.44270145026326624</v>
      </c>
      <c r="H20" s="1">
        <v>0.4438348435495848</v>
      </c>
      <c r="I20" s="1">
        <v>0.44941818228118197</v>
      </c>
      <c r="J20" s="1">
        <v>0.45036929387694508</v>
      </c>
      <c r="K20" s="1">
        <v>0.45203482688271579</v>
      </c>
      <c r="L20" s="1">
        <v>0.45739766956291855</v>
      </c>
      <c r="M20" s="1">
        <v>0.45621718030966213</v>
      </c>
      <c r="N20" s="1">
        <v>0.45972311248449155</v>
      </c>
      <c r="O20" s="1">
        <v>0.4590400409628197</v>
      </c>
      <c r="P20" s="1">
        <v>0.46503550751177375</v>
      </c>
      <c r="Q20" s="1">
        <v>0.46748832441586369</v>
      </c>
      <c r="R20" s="1">
        <v>0.46427068258997251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1">
        <v>0.3283553359737198</v>
      </c>
      <c r="D21" s="1">
        <v>0.36570589037301365</v>
      </c>
      <c r="E21" s="1">
        <v>0.38690989169665407</v>
      </c>
      <c r="F21" s="1">
        <v>0.42118071767351656</v>
      </c>
      <c r="G21" s="1">
        <v>0.43497864069736147</v>
      </c>
      <c r="H21" s="1">
        <v>0.43607336531730495</v>
      </c>
      <c r="I21" s="1">
        <v>0.44229574942505695</v>
      </c>
      <c r="J21" s="1">
        <v>0.4431743525296642</v>
      </c>
      <c r="K21" s="1">
        <v>0.44452595578641596</v>
      </c>
      <c r="L21" s="1">
        <v>0.44839729548660656</v>
      </c>
      <c r="M21" s="1">
        <v>0.45083449701819156</v>
      </c>
      <c r="N21" s="1">
        <v>0.45232153473476067</v>
      </c>
      <c r="O21" s="1">
        <v>0.45167027600401488</v>
      </c>
      <c r="P21" s="1">
        <v>0.4567475671428558</v>
      </c>
      <c r="Q21" s="1">
        <v>0.4588341264368363</v>
      </c>
      <c r="R21" s="1">
        <v>0.45615452447529847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1">
        <v>0.36181567095996753</v>
      </c>
      <c r="D22" s="1">
        <v>0.3775220297075409</v>
      </c>
      <c r="E22" s="1">
        <v>0.38516642359167624</v>
      </c>
      <c r="F22" s="1">
        <v>0.42059616161416036</v>
      </c>
      <c r="G22" s="1">
        <v>0.4307561419732388</v>
      </c>
      <c r="H22" s="1">
        <v>0.43389898215075295</v>
      </c>
      <c r="I22" s="1">
        <v>0.43741821391472346</v>
      </c>
      <c r="J22" s="1">
        <v>0.43757054587185851</v>
      </c>
      <c r="K22" s="1">
        <v>0.44179850004845161</v>
      </c>
      <c r="L22" s="1">
        <v>0.44491735005576472</v>
      </c>
      <c r="M22" s="1">
        <v>0.44410754642200984</v>
      </c>
      <c r="N22" s="1">
        <v>0.44793600097723907</v>
      </c>
      <c r="O22" s="1">
        <v>0.44818885272998399</v>
      </c>
      <c r="P22" s="1">
        <v>0.4543255117858811</v>
      </c>
      <c r="Q22" s="1">
        <v>0.45450184536863719</v>
      </c>
      <c r="R22" s="1">
        <v>0.45233408549801823</v>
      </c>
    </row>
    <row r="23" spans="1:18" x14ac:dyDescent="0.25">
      <c r="A23" t="s">
        <v>70</v>
      </c>
      <c r="B23" s="5" t="str">
        <f>VLOOKUP(A23,ShownNames!$A$2:$B$54,2,FALSE)</f>
        <v>DataStateBlockDistance</v>
      </c>
      <c r="C23" s="1">
        <v>0.36181567095996753</v>
      </c>
      <c r="D23" s="1">
        <v>0.37628551730147819</v>
      </c>
      <c r="E23" s="1">
        <v>0.38408051212776179</v>
      </c>
      <c r="F23" s="1">
        <v>0.41949898100866356</v>
      </c>
      <c r="G23" s="1">
        <v>0.43016329579816015</v>
      </c>
      <c r="H23" s="1">
        <v>0.43324177953134801</v>
      </c>
      <c r="I23" s="1">
        <v>0.43685646125568639</v>
      </c>
      <c r="J23" s="1">
        <v>0.43711384140410098</v>
      </c>
      <c r="K23" s="1">
        <v>0.4415806768705563</v>
      </c>
      <c r="L23" s="1">
        <v>0.44447156342290484</v>
      </c>
      <c r="M23" s="1">
        <v>0.44343925911540155</v>
      </c>
      <c r="N23" s="1">
        <v>0.44757521641563275</v>
      </c>
      <c r="O23" s="1">
        <v>0.44791132234950393</v>
      </c>
      <c r="P23" s="1">
        <v>0.45406641674519593</v>
      </c>
      <c r="Q23" s="1">
        <v>0.45426116305147585</v>
      </c>
      <c r="R23" s="1">
        <v>0.45204718587647086</v>
      </c>
    </row>
    <row r="24" spans="1:18" x14ac:dyDescent="0.25">
      <c r="A24" t="s">
        <v>75</v>
      </c>
      <c r="B24" s="5" t="str">
        <f>VLOOKUP(A24,ShownNames!$A$2:$B$54,2,FALSE)</f>
        <v>DataStateDice</v>
      </c>
      <c r="C24" s="1">
        <v>0.36181567095996753</v>
      </c>
      <c r="D24" s="1">
        <v>0.37628551730147819</v>
      </c>
      <c r="E24" s="1">
        <v>0.38408051212776179</v>
      </c>
      <c r="F24" s="1">
        <v>0.41948319764129727</v>
      </c>
      <c r="G24" s="1">
        <v>0.43013218976557271</v>
      </c>
      <c r="H24" s="1">
        <v>0.43328203842541557</v>
      </c>
      <c r="I24" s="1">
        <v>0.43686779550510624</v>
      </c>
      <c r="J24" s="1">
        <v>0.4371091453867052</v>
      </c>
      <c r="K24" s="1">
        <v>0.44157400530836266</v>
      </c>
      <c r="L24" s="1">
        <v>0.44450172266020671</v>
      </c>
      <c r="M24" s="1">
        <v>0.44342928342130872</v>
      </c>
      <c r="N24" s="1">
        <v>0.44755090026219074</v>
      </c>
      <c r="O24" s="1">
        <v>0.44792599075961592</v>
      </c>
      <c r="P24" s="1">
        <v>0.45406641674519593</v>
      </c>
      <c r="Q24" s="1">
        <v>0.45429929684833947</v>
      </c>
      <c r="R24" s="1">
        <v>0.45204718587647086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1">
        <v>0.36198593930753276</v>
      </c>
      <c r="D25" s="1">
        <v>0.36797236479519296</v>
      </c>
      <c r="E25" s="1">
        <v>0.38065218478876017</v>
      </c>
      <c r="F25" s="1">
        <v>0.41006410917604919</v>
      </c>
      <c r="G25" s="1">
        <v>0.42213492755335069</v>
      </c>
      <c r="H25" s="1">
        <v>0.42850209201147899</v>
      </c>
      <c r="I25" s="1">
        <v>0.43158801989173751</v>
      </c>
      <c r="J25" s="1">
        <v>0.43185967199464492</v>
      </c>
      <c r="K25" s="1">
        <v>0.43680202564652937</v>
      </c>
      <c r="L25" s="1">
        <v>0.44119364687132212</v>
      </c>
      <c r="M25" s="1">
        <v>0.44064591982262102</v>
      </c>
      <c r="N25" s="1">
        <v>0.44460189315379983</v>
      </c>
      <c r="O25" s="1">
        <v>0.4451922096182297</v>
      </c>
      <c r="P25" s="1">
        <v>0.45147151084349096</v>
      </c>
      <c r="Q25" s="1">
        <v>0.4520605263425943</v>
      </c>
      <c r="R25" s="1">
        <v>0.44936367735397514</v>
      </c>
    </row>
    <row r="26" spans="1:18" x14ac:dyDescent="0.25">
      <c r="A26" t="s">
        <v>77</v>
      </c>
      <c r="B26" s="5" t="str">
        <f>VLOOKUP(A26,ShownNames!$A$2:$B$54,2,FALSE)</f>
        <v>DataStateEuclideanDistance</v>
      </c>
      <c r="C26" s="1">
        <v>0.15250946394059373</v>
      </c>
      <c r="D26" s="1">
        <v>0.21256819485777637</v>
      </c>
      <c r="E26" s="1">
        <v>0.29912462345672436</v>
      </c>
      <c r="F26" s="1">
        <v>0.25136575278168577</v>
      </c>
      <c r="G26" s="1">
        <v>0.26449443135196515</v>
      </c>
      <c r="H26" s="1">
        <v>0.27332556009920522</v>
      </c>
      <c r="I26" s="1">
        <v>0.30630359992120315</v>
      </c>
      <c r="J26" s="1">
        <v>0.29132400086759491</v>
      </c>
      <c r="K26" s="1">
        <v>0.31157204870882194</v>
      </c>
      <c r="L26" s="1">
        <v>0.33828621664719416</v>
      </c>
      <c r="M26" s="1">
        <v>0.35761333370099191</v>
      </c>
      <c r="N26" s="1">
        <v>0.37244585239908767</v>
      </c>
      <c r="O26" s="1">
        <v>0.37538028606682861</v>
      </c>
      <c r="P26" s="1">
        <v>0.3917111096751027</v>
      </c>
      <c r="Q26" s="1">
        <v>0.39137649406027147</v>
      </c>
      <c r="R26" s="1">
        <v>0.39464771800818044</v>
      </c>
    </row>
    <row r="27" spans="1:18" x14ac:dyDescent="0.25">
      <c r="A27" t="s">
        <v>11</v>
      </c>
      <c r="B27" s="5" t="str">
        <f>VLOOKUP(A27,ShownNames!$A$2:$B$54,2,FALSE)</f>
        <v>StepFrequency</v>
      </c>
      <c r="C27" s="1">
        <v>0.35732738325983143</v>
      </c>
      <c r="D27" s="1">
        <v>0.3539023544384588</v>
      </c>
      <c r="E27" s="1">
        <v>0.38300927096491461</v>
      </c>
      <c r="F27" s="1">
        <v>0.39182725892976128</v>
      </c>
      <c r="G27" s="1">
        <v>0.39345061089331829</v>
      </c>
      <c r="H27" s="1">
        <v>0.39298300189089663</v>
      </c>
      <c r="I27" s="1">
        <v>0.39209656577010987</v>
      </c>
      <c r="J27" s="1">
        <v>0.39186097103322537</v>
      </c>
      <c r="K27" s="1">
        <v>0.39217623059693774</v>
      </c>
      <c r="L27" s="1">
        <v>0.39057106451942092</v>
      </c>
      <c r="M27" s="1">
        <v>0.39168717717729895</v>
      </c>
      <c r="N27" s="1">
        <v>0.39061291207775772</v>
      </c>
      <c r="O27" s="1">
        <v>0.3935013187346354</v>
      </c>
      <c r="P27" s="1">
        <v>0.3906984595134651</v>
      </c>
      <c r="Q27" s="1">
        <v>0.39862382473306973</v>
      </c>
      <c r="R27" s="1">
        <v>0.39210821656210543</v>
      </c>
    </row>
    <row r="28" spans="1:18" x14ac:dyDescent="0.25">
      <c r="A28" t="s">
        <v>66</v>
      </c>
      <c r="B28" s="5" t="str">
        <f>VLOOKUP(A28,ShownNames!$A$2:$B$54,2,FALSE)</f>
        <v>DataOverlapCoefficient</v>
      </c>
      <c r="C28" s="1">
        <v>0.33865772737339794</v>
      </c>
      <c r="D28" s="1">
        <v>0.31540821245952644</v>
      </c>
      <c r="E28" s="1">
        <v>0.33683594504278658</v>
      </c>
      <c r="F28" s="1">
        <v>0.36156267308050327</v>
      </c>
      <c r="G28" s="1">
        <v>0.3678235268924101</v>
      </c>
      <c r="H28" s="1">
        <v>0.36961281580586414</v>
      </c>
      <c r="I28" s="1">
        <v>0.37368803187933619</v>
      </c>
      <c r="J28" s="1">
        <v>0.37035128865876588</v>
      </c>
      <c r="K28" s="1">
        <v>0.37331146088340744</v>
      </c>
      <c r="L28" s="1">
        <v>0.37275615377774568</v>
      </c>
      <c r="M28" s="1">
        <v>0.37687000579933488</v>
      </c>
      <c r="N28" s="1">
        <v>0.37798901799391543</v>
      </c>
      <c r="O28" s="1">
        <v>0.37714418161000124</v>
      </c>
      <c r="P28" s="1">
        <v>0.37957072386861529</v>
      </c>
      <c r="Q28" s="1">
        <v>0.38472632568119031</v>
      </c>
      <c r="R28" s="1">
        <v>0.37580669546457246</v>
      </c>
    </row>
    <row r="29" spans="1:18" x14ac:dyDescent="0.25">
      <c r="A29" t="s">
        <v>62</v>
      </c>
      <c r="B29" s="5" t="str">
        <f>VLOOKUP(A29,ShownNames!$A$2:$B$54,2,FALSE)</f>
        <v>DataGeneralizedOverlapCoefficient</v>
      </c>
      <c r="C29" s="1">
        <v>0.33865772737339794</v>
      </c>
      <c r="D29" s="1">
        <v>0.31542736890600498</v>
      </c>
      <c r="E29" s="1">
        <v>0.33683217316590064</v>
      </c>
      <c r="F29" s="1">
        <v>0.36156267308050327</v>
      </c>
      <c r="G29" s="1">
        <v>0.36782608054101662</v>
      </c>
      <c r="H29" s="1">
        <v>0.36951062798999662</v>
      </c>
      <c r="I29" s="1">
        <v>0.37370745620008217</v>
      </c>
      <c r="J29" s="1">
        <v>0.37036153711951419</v>
      </c>
      <c r="K29" s="1">
        <v>0.37333716782068949</v>
      </c>
      <c r="L29" s="1">
        <v>0.37272962903029866</v>
      </c>
      <c r="M29" s="1">
        <v>0.37690119369315855</v>
      </c>
      <c r="N29" s="1">
        <v>0.37798312642786563</v>
      </c>
      <c r="O29" s="1">
        <v>0.37717414707637287</v>
      </c>
      <c r="P29" s="1">
        <v>0.37955649789117113</v>
      </c>
      <c r="Q29" s="1">
        <v>0.38473691340578248</v>
      </c>
      <c r="R29" s="1">
        <v>0.37578657878784749</v>
      </c>
    </row>
    <row r="30" spans="1:18" x14ac:dyDescent="0.25">
      <c r="A30" t="s">
        <v>15</v>
      </c>
      <c r="B30" s="5" t="str">
        <f>VLOOKUP(A30,ShownNames!$A$2:$B$54,2,FALSE)</f>
        <v>IntraTraceFrequencyNotNull</v>
      </c>
      <c r="C30" s="1">
        <v>3.8456152108390429E-2</v>
      </c>
      <c r="D30" s="1">
        <v>0.27460657913177078</v>
      </c>
      <c r="E30" s="1">
        <v>0.33967416092700542</v>
      </c>
      <c r="F30" s="1">
        <v>0.333624736978129</v>
      </c>
      <c r="G30" s="1">
        <v>0.37114476704640759</v>
      </c>
      <c r="H30" s="1">
        <v>0.35347558707763499</v>
      </c>
      <c r="I30" s="1">
        <v>0.37422571503705238</v>
      </c>
      <c r="J30" s="1">
        <v>0.36950963063081704</v>
      </c>
      <c r="K30" s="1">
        <v>0.37198277926964207</v>
      </c>
      <c r="L30" s="1">
        <v>0.36947958714703988</v>
      </c>
      <c r="M30" s="1">
        <v>0.37173115083609354</v>
      </c>
      <c r="N30" s="1">
        <v>0.37212401335412659</v>
      </c>
      <c r="O30" s="1">
        <v>0.37169452376508638</v>
      </c>
      <c r="P30" s="1">
        <v>0.37308019056174069</v>
      </c>
      <c r="Q30" s="1">
        <v>0.37713335011741628</v>
      </c>
      <c r="R30" s="1">
        <v>0.36885731445617065</v>
      </c>
    </row>
    <row r="31" spans="1:18" x14ac:dyDescent="0.25">
      <c r="A31" t="s">
        <v>60</v>
      </c>
      <c r="B31" s="5" t="str">
        <f>VLOOKUP(A31,ShownNames!$A$2:$B$54,2,FALSE)</f>
        <v>DataGeneralizedJaccard</v>
      </c>
      <c r="C31" s="1">
        <v>0.3299235072576211</v>
      </c>
      <c r="D31" s="1">
        <v>0.24749262332866362</v>
      </c>
      <c r="E31" s="1">
        <v>0.18518555907625794</v>
      </c>
      <c r="F31" s="1">
        <v>0.18222927958460328</v>
      </c>
      <c r="G31" s="1">
        <v>0.18315035537107183</v>
      </c>
      <c r="H31" s="1">
        <v>0.17895881145409781</v>
      </c>
      <c r="I31" s="1">
        <v>0.17681641840737031</v>
      </c>
      <c r="J31" s="1">
        <v>0.17214328515525917</v>
      </c>
      <c r="K31" s="1">
        <v>0.17416731102237426</v>
      </c>
      <c r="L31" s="1">
        <v>0.18482500109278815</v>
      </c>
      <c r="M31" s="1">
        <v>0.20142292743866874</v>
      </c>
      <c r="N31" s="1">
        <v>0.21570514741839208</v>
      </c>
      <c r="O31" s="1">
        <v>0.23329782874125587</v>
      </c>
      <c r="P31" s="1">
        <v>0.25439890260832082</v>
      </c>
      <c r="Q31" s="1">
        <v>0.27402828380008432</v>
      </c>
      <c r="R31" s="1">
        <v>0.27939038642759351</v>
      </c>
    </row>
    <row r="32" spans="1:18" x14ac:dyDescent="0.25">
      <c r="A32" t="s">
        <v>64</v>
      </c>
      <c r="B32" s="5" t="str">
        <f>VLOOKUP(A32,ShownNames!$A$2:$B$54,2,FALSE)</f>
        <v>DataJaccard</v>
      </c>
      <c r="C32" s="1">
        <v>0.3299235072576211</v>
      </c>
      <c r="D32" s="1">
        <v>0.247489776957452</v>
      </c>
      <c r="E32" s="1">
        <v>0.18518555907625794</v>
      </c>
      <c r="F32" s="1">
        <v>0.18222927958460328</v>
      </c>
      <c r="G32" s="1">
        <v>0.18315035537107183</v>
      </c>
      <c r="H32" s="1">
        <v>0.17895881145409781</v>
      </c>
      <c r="I32" s="1">
        <v>0.17681117057865942</v>
      </c>
      <c r="J32" s="1">
        <v>0.17213825598607793</v>
      </c>
      <c r="K32" s="1">
        <v>0.17416731102237426</v>
      </c>
      <c r="L32" s="1">
        <v>0.18482500109278815</v>
      </c>
      <c r="M32" s="1">
        <v>0.20141664097719217</v>
      </c>
      <c r="N32" s="1">
        <v>0.21570514741839208</v>
      </c>
      <c r="O32" s="1">
        <v>0.2333062177335456</v>
      </c>
      <c r="P32" s="1">
        <v>0.2544032757989132</v>
      </c>
      <c r="Q32" s="1">
        <v>0.27400593193705652</v>
      </c>
      <c r="R32" s="1">
        <v>0.27938952755619628</v>
      </c>
    </row>
    <row r="33" spans="1:18" x14ac:dyDescent="0.25">
      <c r="A33" t="s">
        <v>52</v>
      </c>
      <c r="B33" s="5" t="str">
        <f>VLOOKUP(A33,ShownNames!$A$2:$B$54,2,FALSE)</f>
        <v>DataBlockDistance</v>
      </c>
      <c r="C33" s="1">
        <v>0.3299235072576211</v>
      </c>
      <c r="D33" s="1">
        <v>0.24754682063809841</v>
      </c>
      <c r="E33" s="1">
        <v>0.18516329064860601</v>
      </c>
      <c r="F33" s="1">
        <v>0.18193146977043106</v>
      </c>
      <c r="G33" s="1">
        <v>0.18309180125889954</v>
      </c>
      <c r="H33" s="1">
        <v>0.17893449923590449</v>
      </c>
      <c r="I33" s="1">
        <v>0.17664210839623964</v>
      </c>
      <c r="J33" s="1">
        <v>0.17182239288255635</v>
      </c>
      <c r="K33" s="1">
        <v>0.17365016171329575</v>
      </c>
      <c r="L33" s="1">
        <v>0.18296160146890023</v>
      </c>
      <c r="M33" s="1">
        <v>0.19804506143023748</v>
      </c>
      <c r="N33" s="1">
        <v>0.2097032593557476</v>
      </c>
      <c r="O33" s="1">
        <v>0.22366019462551701</v>
      </c>
      <c r="P33" s="1">
        <v>0.2422883653315262</v>
      </c>
      <c r="Q33" s="1">
        <v>0.2640609531305193</v>
      </c>
      <c r="R33" s="1">
        <v>0.27064234332961168</v>
      </c>
    </row>
    <row r="34" spans="1:18" x14ac:dyDescent="0.25">
      <c r="A34" t="s">
        <v>56</v>
      </c>
      <c r="B34" s="5" t="str">
        <f>VLOOKUP(A34,ShownNames!$A$2:$B$54,2,FALSE)</f>
        <v>DataDice</v>
      </c>
      <c r="C34" s="1">
        <v>0.3299235072576211</v>
      </c>
      <c r="D34" s="1">
        <v>0.24742298282389735</v>
      </c>
      <c r="E34" s="1">
        <v>0.1851658697097246</v>
      </c>
      <c r="F34" s="1">
        <v>0.18191638226288731</v>
      </c>
      <c r="G34" s="1">
        <v>0.18309180125889954</v>
      </c>
      <c r="H34" s="1">
        <v>0.17893449923590449</v>
      </c>
      <c r="I34" s="1">
        <v>0.17664735622495051</v>
      </c>
      <c r="J34" s="1">
        <v>0.17182239288255635</v>
      </c>
      <c r="K34" s="1">
        <v>0.17365590933521718</v>
      </c>
      <c r="L34" s="1">
        <v>0.1829585065955579</v>
      </c>
      <c r="M34" s="1">
        <v>0.19804019449232016</v>
      </c>
      <c r="N34" s="1">
        <v>0.2097032593557476</v>
      </c>
      <c r="O34" s="1">
        <v>0.22366301971549229</v>
      </c>
      <c r="P34" s="1">
        <v>0.24228347586148882</v>
      </c>
      <c r="Q34" s="1">
        <v>0.26410121656467733</v>
      </c>
      <c r="R34" s="1">
        <v>0.27064234332961168</v>
      </c>
    </row>
    <row r="35" spans="1:18" x14ac:dyDescent="0.25">
      <c r="A35" t="s">
        <v>68</v>
      </c>
      <c r="B35" s="5" t="str">
        <f>VLOOKUP(A35,ShownNames!$A$2:$B$54,2,FALSE)</f>
        <v>DataSimonWhite</v>
      </c>
      <c r="C35" s="1">
        <v>0.3299235072576211</v>
      </c>
      <c r="D35" s="1">
        <v>0.24747372911875751</v>
      </c>
      <c r="E35" s="1">
        <v>0.1851658697097246</v>
      </c>
      <c r="F35" s="1">
        <v>0.18191638226288731</v>
      </c>
      <c r="G35" s="1">
        <v>0.18309180125889954</v>
      </c>
      <c r="H35" s="1">
        <v>0.17893449923590449</v>
      </c>
      <c r="I35" s="1">
        <v>0.17664735622495051</v>
      </c>
      <c r="J35" s="1">
        <v>0.17182239288255635</v>
      </c>
      <c r="K35" s="1">
        <v>0.17365590933521718</v>
      </c>
      <c r="L35" s="1">
        <v>0.18295657229971898</v>
      </c>
      <c r="M35" s="1">
        <v>0.19804019449232016</v>
      </c>
      <c r="N35" s="1">
        <v>0.20968497146781576</v>
      </c>
      <c r="O35" s="1">
        <v>0.22366129850627503</v>
      </c>
      <c r="P35" s="1">
        <v>0.24227718940001228</v>
      </c>
      <c r="Q35" s="1">
        <v>0.26404533690710785</v>
      </c>
      <c r="R35" s="1">
        <v>0.27064234332961168</v>
      </c>
    </row>
    <row r="36" spans="1:18" x14ac:dyDescent="0.25">
      <c r="A36" t="s">
        <v>58</v>
      </c>
      <c r="B36" s="5" t="str">
        <f>VLOOKUP(A36,ShownNames!$A$2:$B$54,2,FALSE)</f>
        <v>DataEuclideanDistance</v>
      </c>
      <c r="C36" s="1">
        <v>0.15423101068390993</v>
      </c>
      <c r="D36" s="1">
        <v>0.17280854956068864</v>
      </c>
      <c r="E36" s="1">
        <v>0.26832788638642635</v>
      </c>
      <c r="F36" s="1">
        <v>0.21168142822384142</v>
      </c>
      <c r="G36" s="1">
        <v>0.1718597271461913</v>
      </c>
      <c r="H36" s="1">
        <v>0.18000799103180601</v>
      </c>
      <c r="I36" s="1">
        <v>0.18613237824312828</v>
      </c>
      <c r="J36" s="1">
        <v>0.18995672046346232</v>
      </c>
      <c r="K36" s="1">
        <v>0.18616564006954617</v>
      </c>
      <c r="L36" s="1">
        <v>0.18749115102328484</v>
      </c>
      <c r="M36" s="1">
        <v>0.18924349830157347</v>
      </c>
      <c r="N36" s="1">
        <v>0.19292577926808951</v>
      </c>
      <c r="O36" s="1">
        <v>0.19648146123669888</v>
      </c>
      <c r="P36" s="1">
        <v>0.1907602676517606</v>
      </c>
      <c r="Q36" s="1">
        <v>0.19489990354043676</v>
      </c>
      <c r="R36" s="1">
        <v>0.19811704211785736</v>
      </c>
    </row>
    <row r="37" spans="1:18" x14ac:dyDescent="0.25">
      <c r="A37" t="s">
        <v>5</v>
      </c>
      <c r="B37" s="5" t="str">
        <f>VLOOKUP(A37,ShownNames!$A$2:$B$54,2,FALSE)</f>
        <v>AbsoluteFrequency</v>
      </c>
      <c r="C37" s="1">
        <v>9.5764552040556297E-2</v>
      </c>
      <c r="D37" s="1">
        <v>0.15400422116215767</v>
      </c>
      <c r="E37" s="1">
        <v>0.187285706312947</v>
      </c>
      <c r="F37" s="1">
        <v>0.18552880494760088</v>
      </c>
      <c r="G37" s="1">
        <v>0.18672912768937988</v>
      </c>
      <c r="H37" s="1">
        <v>0.18768994004651179</v>
      </c>
      <c r="I37" s="1">
        <v>0.18746854523520254</v>
      </c>
      <c r="J37" s="1">
        <v>0.18569853125727043</v>
      </c>
      <c r="K37" s="1">
        <v>0.18785232729942589</v>
      </c>
      <c r="L37" s="1">
        <v>0.18430543860176404</v>
      </c>
      <c r="M37" s="1">
        <v>0.18660940763125763</v>
      </c>
      <c r="N37" s="1">
        <v>0.18548783037389996</v>
      </c>
      <c r="O37" s="1">
        <v>0.18674425060738178</v>
      </c>
      <c r="P37" s="1">
        <v>0.18752446927138933</v>
      </c>
      <c r="Q37" s="1">
        <v>0.18972916528163353</v>
      </c>
      <c r="R37" s="1">
        <v>0.18571193058807428</v>
      </c>
    </row>
    <row r="38" spans="1:18" x14ac:dyDescent="0.25">
      <c r="A38" t="s">
        <v>54</v>
      </c>
      <c r="B38" s="5" t="str">
        <f>VLOOKUP(A38,ShownNames!$A$2:$B$54,2,FALSE)</f>
        <v>DataCosineSimilarity</v>
      </c>
      <c r="C38" s="1">
        <v>0.32984047472636374</v>
      </c>
      <c r="D38" s="1">
        <v>0.24556724536220295</v>
      </c>
      <c r="E38" s="1">
        <v>0.17696095693840835</v>
      </c>
      <c r="F38" s="1">
        <v>0.17285197078949738</v>
      </c>
      <c r="G38" s="1">
        <v>0.17394755692408409</v>
      </c>
      <c r="H38" s="1">
        <v>0.17250851363151148</v>
      </c>
      <c r="I38" s="1">
        <v>0.17213783646047415</v>
      </c>
      <c r="J38" s="1">
        <v>0.16793406937795413</v>
      </c>
      <c r="K38" s="1">
        <v>0.17062379442856287</v>
      </c>
      <c r="L38" s="1">
        <v>0.16731995459338206</v>
      </c>
      <c r="M38" s="1">
        <v>0.16774694097256976</v>
      </c>
      <c r="N38" s="1">
        <v>0.16786430266546237</v>
      </c>
      <c r="O38" s="1">
        <v>0.16732428558699122</v>
      </c>
      <c r="P38" s="1">
        <v>0.1682472573591117</v>
      </c>
      <c r="Q38" s="1">
        <v>0.17311119491700122</v>
      </c>
      <c r="R38" s="1">
        <v>0.1758295642430972</v>
      </c>
    </row>
    <row r="39" spans="1:18" x14ac:dyDescent="0.25">
      <c r="A39" t="s">
        <v>91</v>
      </c>
      <c r="B39" s="5" t="str">
        <f>VLOOKUP(A39,ShownNames!$A$2:$B$54,2,FALSE)</f>
        <v>DataTanimotoCoefficient</v>
      </c>
      <c r="C39" s="1">
        <v>0.32984047472636374</v>
      </c>
      <c r="D39" s="1">
        <v>0.24556674161661335</v>
      </c>
      <c r="E39" s="1">
        <v>0.17696095693840835</v>
      </c>
      <c r="F39" s="1">
        <v>0.17285197078949738</v>
      </c>
      <c r="G39" s="1">
        <v>0.17394755692408409</v>
      </c>
      <c r="H39" s="1">
        <v>0.17250851363151148</v>
      </c>
      <c r="I39" s="1">
        <v>0.17213783646047415</v>
      </c>
      <c r="J39" s="1">
        <v>0.16793406937795413</v>
      </c>
      <c r="K39" s="1">
        <v>0.17062379442856287</v>
      </c>
      <c r="L39" s="1">
        <v>0.16731995459338206</v>
      </c>
      <c r="M39" s="1">
        <v>0.16774694097256976</v>
      </c>
      <c r="N39" s="1">
        <v>0.16786430266546237</v>
      </c>
      <c r="O39" s="1">
        <v>0.16732428558699122</v>
      </c>
      <c r="P39" s="1">
        <v>0.1682472573591117</v>
      </c>
      <c r="Q39" s="1">
        <v>0.17313634076290743</v>
      </c>
      <c r="R39" s="1">
        <v>0.17581983036726256</v>
      </c>
    </row>
    <row r="40" spans="1:18" x14ac:dyDescent="0.25">
      <c r="A40" t="s">
        <v>14</v>
      </c>
      <c r="B40" s="5" t="str">
        <f>VLOOKUP(A40,ShownNames!$A$2:$B$54,2,FALSE)</f>
        <v>IntraTraceFrequency</v>
      </c>
      <c r="C40" s="1">
        <v>5.1427204372578791E-2</v>
      </c>
      <c r="D40" s="1">
        <v>8.3118823532822697E-2</v>
      </c>
      <c r="E40" s="1">
        <v>8.3158652740042832E-2</v>
      </c>
      <c r="F40" s="1">
        <v>8.2340599689529628E-2</v>
      </c>
      <c r="G40" s="1">
        <v>8.3096303430671731E-2</v>
      </c>
      <c r="H40" s="1">
        <v>8.2902649934637723E-2</v>
      </c>
      <c r="I40" s="1">
        <v>8.3496975670666496E-2</v>
      </c>
      <c r="J40" s="1">
        <v>8.2268308807543863E-2</v>
      </c>
      <c r="K40" s="1">
        <v>8.3797175755236042E-2</v>
      </c>
      <c r="L40" s="1">
        <v>8.2612328039153263E-2</v>
      </c>
      <c r="M40" s="1">
        <v>8.3118078688706049E-2</v>
      </c>
      <c r="N40" s="1">
        <v>8.3439289187973512E-2</v>
      </c>
      <c r="O40" s="1">
        <v>8.3115515705605367E-2</v>
      </c>
      <c r="P40" s="1">
        <v>8.3418135253754536E-2</v>
      </c>
      <c r="Q40" s="1">
        <v>8.4142825387397854E-2</v>
      </c>
      <c r="R40" s="1">
        <v>8.2412930732906786E-2</v>
      </c>
    </row>
    <row r="41" spans="1:18" x14ac:dyDescent="0.25">
      <c r="A41" t="s">
        <v>6</v>
      </c>
      <c r="B41" s="5" t="str">
        <f>VLOOKUP(A41,ShownNames!$A$2:$B$54,2,FALSE)</f>
        <v>ActivityInTraceFrequency</v>
      </c>
      <c r="C41" s="1">
        <v>5.1517960732543867E-2</v>
      </c>
      <c r="D41" s="1">
        <v>8.3118823532822697E-2</v>
      </c>
      <c r="E41" s="1">
        <v>8.3158652740042832E-2</v>
      </c>
      <c r="F41" s="1">
        <v>8.2340599689529628E-2</v>
      </c>
      <c r="G41" s="1">
        <v>8.3096303430671731E-2</v>
      </c>
      <c r="H41" s="1">
        <v>8.2902649934637723E-2</v>
      </c>
      <c r="I41" s="1">
        <v>8.3496975670666496E-2</v>
      </c>
      <c r="J41" s="1">
        <v>8.2268308807543863E-2</v>
      </c>
      <c r="K41" s="1">
        <v>8.3797175755236042E-2</v>
      </c>
      <c r="L41" s="1">
        <v>8.2612328039153263E-2</v>
      </c>
      <c r="M41" s="1">
        <v>8.3118078688706049E-2</v>
      </c>
      <c r="N41" s="1">
        <v>8.3439289187973512E-2</v>
      </c>
      <c r="O41" s="1">
        <v>8.3115515705605367E-2</v>
      </c>
      <c r="P41" s="1">
        <v>8.3418135253754536E-2</v>
      </c>
      <c r="Q41" s="1">
        <v>8.4142825387397854E-2</v>
      </c>
      <c r="R41" s="1">
        <v>8.2412930732906786E-2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6FCA-64B4-43DD-995A-4F9D2EF83BF0}">
  <dimension ref="A1:T41"/>
  <sheetViews>
    <sheetView topLeftCell="A40" workbookViewId="0">
      <selection activeCell="I40" sqref="I40"/>
    </sheetView>
  </sheetViews>
  <sheetFormatPr defaultRowHeight="15" x14ac:dyDescent="0.25"/>
  <cols>
    <col min="1" max="1" width="7" customWidth="1"/>
    <col min="2" max="2" width="36.42578125" style="5" bestFit="1" customWidth="1"/>
    <col min="20" max="20" width="158.28515625" bestFit="1" customWidth="1"/>
  </cols>
  <sheetData>
    <row r="1" spans="1:20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20" x14ac:dyDescent="0.25">
      <c r="A2" t="s">
        <v>49</v>
      </c>
      <c r="B2" s="5" t="str">
        <f>VLOOKUP(A2,ShownNames!$A$2:$B$54,2,FALSE)</f>
        <v>ActivityWithBeforesAndData</v>
      </c>
      <c r="C2" s="6" t="s">
        <v>97</v>
      </c>
      <c r="D2" s="6" t="s">
        <v>97</v>
      </c>
      <c r="E2" s="6" t="s">
        <v>97</v>
      </c>
      <c r="F2" s="6" t="s">
        <v>97</v>
      </c>
      <c r="G2" s="6" t="s">
        <v>97</v>
      </c>
      <c r="H2" s="6" t="s">
        <v>97</v>
      </c>
      <c r="I2" s="6" t="s">
        <v>97</v>
      </c>
      <c r="J2" s="6" t="s">
        <v>97</v>
      </c>
      <c r="K2" s="6" t="s">
        <v>97</v>
      </c>
      <c r="L2" s="6" t="s">
        <v>97</v>
      </c>
      <c r="M2" s="6" t="s">
        <v>97</v>
      </c>
      <c r="N2" s="6" t="s">
        <v>97</v>
      </c>
      <c r="O2" s="6" t="s">
        <v>97</v>
      </c>
      <c r="P2" s="6" t="s">
        <v>97</v>
      </c>
      <c r="Q2" s="6" t="s">
        <v>97</v>
      </c>
      <c r="R2" s="6" t="s">
        <v>97</v>
      </c>
      <c r="T2" s="8" t="s">
        <v>98</v>
      </c>
    </row>
    <row r="3" spans="1:20" x14ac:dyDescent="0.25">
      <c r="A3" t="s">
        <v>51</v>
      </c>
      <c r="B3" s="5" t="str">
        <f>VLOOKUP(A3,ShownNames!$A$2:$B$54,2,FALSE)</f>
        <v>ActivityWithBeforesAndDataAndKBs</v>
      </c>
      <c r="C3" s="6">
        <v>7.6362260721884231E-3</v>
      </c>
      <c r="D3" s="6">
        <v>5.3672958266388132E-3</v>
      </c>
      <c r="E3" s="6">
        <v>4.9528929970633325E-3</v>
      </c>
      <c r="F3" s="6">
        <v>4.6958362812194896E-3</v>
      </c>
      <c r="G3" s="6">
        <v>4.6038328524552708E-3</v>
      </c>
      <c r="H3" s="6">
        <v>4.5486451118067197E-3</v>
      </c>
      <c r="I3" s="6">
        <v>4.5151510657489291E-3</v>
      </c>
      <c r="J3" s="6">
        <v>4.5217369316509926E-3</v>
      </c>
      <c r="K3" s="6">
        <v>4.47897042427629E-3</v>
      </c>
      <c r="L3" s="6">
        <v>4.4664206178161806E-3</v>
      </c>
      <c r="M3" s="6">
        <v>4.4421610262141645E-3</v>
      </c>
      <c r="N3" s="6">
        <v>4.4121466775641381E-3</v>
      </c>
      <c r="O3" s="6">
        <v>4.4098398438420115E-3</v>
      </c>
      <c r="P3" s="6">
        <v>4.3922580607711594E-3</v>
      </c>
      <c r="Q3" s="6">
        <v>4.3560698275540719E-3</v>
      </c>
      <c r="R3" s="6">
        <v>4.3837435388446424E-3</v>
      </c>
    </row>
    <row r="4" spans="1:20" x14ac:dyDescent="0.25">
      <c r="A4" t="s">
        <v>22</v>
      </c>
      <c r="B4" s="5" t="str">
        <f>VLOOKUP(A4,ShownNames!$A$2:$B$54,2,FALSE)</f>
        <v>ActivityWithBefores</v>
      </c>
      <c r="C4" s="6">
        <v>1.0357821875798553E-2</v>
      </c>
      <c r="D4" s="6">
        <v>6.0491513875938719E-3</v>
      </c>
      <c r="E4" s="6">
        <v>5.6452524824772881E-3</v>
      </c>
      <c r="F4" s="6">
        <v>5.1093483568247803E-3</v>
      </c>
      <c r="G4" s="6">
        <v>4.9459719445306641E-3</v>
      </c>
      <c r="H4" s="6">
        <v>4.8481668092701848E-3</v>
      </c>
      <c r="I4" s="6">
        <v>4.7965905936664683E-3</v>
      </c>
      <c r="J4" s="6">
        <v>4.8015778380829629E-3</v>
      </c>
      <c r="K4" s="6">
        <v>4.7475037448591632E-3</v>
      </c>
      <c r="L4" s="6">
        <v>4.7035212419576766E-3</v>
      </c>
      <c r="M4" s="6">
        <v>4.6641731522660866E-3</v>
      </c>
      <c r="N4" s="6">
        <v>4.6367889799277771E-3</v>
      </c>
      <c r="O4" s="6">
        <v>4.6123629276451006E-3</v>
      </c>
      <c r="P4" s="6">
        <v>4.5998560073204518E-3</v>
      </c>
      <c r="Q4" s="6">
        <v>4.5687099747600303E-3</v>
      </c>
      <c r="R4" s="6">
        <v>4.5935917201389564E-3</v>
      </c>
    </row>
    <row r="5" spans="1:20" x14ac:dyDescent="0.25">
      <c r="A5" t="s">
        <v>19</v>
      </c>
      <c r="B5" s="5" t="str">
        <f>VLOOKUP(A5,ShownNames!$A$2:$B$54,2,FALSE)</f>
        <v>Activity</v>
      </c>
      <c r="C5" s="6">
        <v>1.0387041935344097E-2</v>
      </c>
      <c r="D5" s="6">
        <v>5.981860497249086E-3</v>
      </c>
      <c r="E5" s="6">
        <v>5.5379699140032258E-3</v>
      </c>
      <c r="F5" s="6">
        <v>5.1062794315622686E-3</v>
      </c>
      <c r="G5" s="6">
        <v>4.9833469638860418E-3</v>
      </c>
      <c r="H5" s="6">
        <v>4.8947278318870052E-3</v>
      </c>
      <c r="I5" s="6">
        <v>4.8520154362593545E-3</v>
      </c>
      <c r="J5" s="6">
        <v>4.8595317279419943E-3</v>
      </c>
      <c r="K5" s="6">
        <v>4.8184371042159493E-3</v>
      </c>
      <c r="L5" s="6">
        <v>4.7712405720664805E-3</v>
      </c>
      <c r="M5" s="6">
        <v>4.7335928706531754E-3</v>
      </c>
      <c r="N5" s="6">
        <v>4.7035695507860889E-3</v>
      </c>
      <c r="O5" s="6">
        <v>4.6864345049744847E-3</v>
      </c>
      <c r="P5" s="6">
        <v>4.6727908344842452E-3</v>
      </c>
      <c r="Q5" s="6">
        <v>4.6405739066285772E-3</v>
      </c>
      <c r="R5" s="6">
        <v>4.6718066871713126E-3</v>
      </c>
    </row>
    <row r="6" spans="1:20" x14ac:dyDescent="0.25">
      <c r="A6" t="s">
        <v>52</v>
      </c>
      <c r="B6" s="5" t="str">
        <f>VLOOKUP(A6,ShownNames!$A$2:$B$54,2,FALSE)</f>
        <v>DataBlockDistance</v>
      </c>
      <c r="C6" s="6">
        <v>1.4215364607906811E-2</v>
      </c>
      <c r="D6" s="6">
        <v>1.2186213919829689E-2</v>
      </c>
      <c r="E6" s="6">
        <v>1.0559717696550917E-2</v>
      </c>
      <c r="F6" s="6">
        <v>1.0027433073696447E-2</v>
      </c>
      <c r="G6" s="6">
        <v>1.0664403019761997E-2</v>
      </c>
      <c r="H6" s="6">
        <v>1.0922381723194641E-2</v>
      </c>
      <c r="I6" s="6">
        <v>1.0971912626618946E-2</v>
      </c>
      <c r="J6" s="6">
        <v>1.0805619374793298E-2</v>
      </c>
      <c r="K6" s="6">
        <v>1.0664217430356204E-2</v>
      </c>
      <c r="L6" s="6">
        <v>9.9030733596136913E-3</v>
      </c>
      <c r="M6" s="6">
        <v>9.4521479029485538E-3</v>
      </c>
      <c r="N6" s="6">
        <v>9.1811540395245264E-3</v>
      </c>
      <c r="O6" s="6">
        <v>9.0111451414073562E-3</v>
      </c>
      <c r="P6" s="6">
        <v>8.7933614012472901E-3</v>
      </c>
      <c r="Q6" s="6">
        <v>8.6422099098457644E-3</v>
      </c>
      <c r="R6" s="6">
        <v>8.6262640329318879E-3</v>
      </c>
    </row>
    <row r="7" spans="1:20" x14ac:dyDescent="0.25">
      <c r="A7" t="s">
        <v>58</v>
      </c>
      <c r="B7" s="5" t="str">
        <f>VLOOKUP(A7,ShownNames!$A$2:$B$54,2,FALSE)</f>
        <v>DataEuclideanDistance</v>
      </c>
      <c r="C7" s="6" t="s">
        <v>97</v>
      </c>
      <c r="D7" s="6" t="s">
        <v>97</v>
      </c>
      <c r="E7" s="6" t="s">
        <v>97</v>
      </c>
      <c r="F7" s="6" t="s">
        <v>97</v>
      </c>
      <c r="G7" s="6" t="s">
        <v>97</v>
      </c>
      <c r="H7" s="6" t="s">
        <v>97</v>
      </c>
      <c r="I7" s="6" t="s">
        <v>97</v>
      </c>
      <c r="J7" s="6" t="s">
        <v>97</v>
      </c>
      <c r="K7" s="6" t="s">
        <v>97</v>
      </c>
      <c r="L7" s="6" t="s">
        <v>97</v>
      </c>
      <c r="M7" s="6" t="s">
        <v>97</v>
      </c>
      <c r="N7" s="6" t="s">
        <v>97</v>
      </c>
      <c r="O7" s="6" t="s">
        <v>97</v>
      </c>
      <c r="P7" s="6" t="s">
        <v>97</v>
      </c>
      <c r="Q7" s="6" t="s">
        <v>97</v>
      </c>
      <c r="R7" s="6" t="s">
        <v>97</v>
      </c>
    </row>
    <row r="8" spans="1:20" x14ac:dyDescent="0.25">
      <c r="A8" t="s">
        <v>54</v>
      </c>
      <c r="B8" s="5" t="str">
        <f>VLOOKUP(A8,ShownNames!$A$2:$B$54,2,FALSE)</f>
        <v>DataCosineSimilarity</v>
      </c>
      <c r="C8" s="6">
        <v>1.4231197535209983E-2</v>
      </c>
      <c r="D8" s="6">
        <v>1.2475054589965031E-2</v>
      </c>
      <c r="E8" s="6">
        <v>1.1447910039457335E-2</v>
      </c>
      <c r="F8" s="6">
        <v>1.1020780857655326E-2</v>
      </c>
      <c r="G8" s="6">
        <v>1.1548365016434305E-2</v>
      </c>
      <c r="H8" s="6">
        <v>1.197509400983653E-2</v>
      </c>
      <c r="I8" s="6">
        <v>1.2288173202831831E-2</v>
      </c>
      <c r="J8" s="6">
        <v>1.2372357611563528E-2</v>
      </c>
      <c r="K8" s="6">
        <v>1.2457183166962104E-2</v>
      </c>
      <c r="L8" s="6">
        <v>1.2192671020286271E-2</v>
      </c>
      <c r="M8" s="6">
        <v>1.1748896864001251E-2</v>
      </c>
      <c r="N8" s="6">
        <v>1.1307089500216312E-2</v>
      </c>
      <c r="O8" s="6">
        <v>1.0935568806309741E-2</v>
      </c>
      <c r="P8" s="6">
        <v>1.0535589158362215E-2</v>
      </c>
      <c r="Q8" s="6">
        <v>1.0163926654077117E-2</v>
      </c>
      <c r="R8" s="6">
        <v>1.002861739299845E-2</v>
      </c>
    </row>
    <row r="9" spans="1:20" x14ac:dyDescent="0.25">
      <c r="A9" t="s">
        <v>77</v>
      </c>
      <c r="B9" s="5" t="str">
        <f>VLOOKUP(A9,ShownNames!$A$2:$B$54,2,FALSE)</f>
        <v>DataStateEuclideanDistance</v>
      </c>
      <c r="C9" s="6">
        <v>1.4487020173210224E-2</v>
      </c>
      <c r="D9" s="6">
        <v>7.9777803675977216E-3</v>
      </c>
      <c r="E9" s="6">
        <v>7.2040413775910691E-3</v>
      </c>
      <c r="F9" s="6">
        <v>7.0491486110329498E-3</v>
      </c>
      <c r="G9" s="6">
        <v>6.8565086991281953E-3</v>
      </c>
      <c r="H9" s="6">
        <v>6.7335377613383218E-3</v>
      </c>
      <c r="I9" s="6">
        <v>6.5857435187890705E-3</v>
      </c>
      <c r="J9" s="6">
        <v>6.5978794197724859E-3</v>
      </c>
      <c r="K9" s="6">
        <v>6.4783558896095734E-3</v>
      </c>
      <c r="L9" s="6">
        <v>6.3340765335058152E-3</v>
      </c>
      <c r="M9" s="6">
        <v>6.2041016001091638E-3</v>
      </c>
      <c r="N9" s="6">
        <v>6.1085973144223774E-3</v>
      </c>
      <c r="O9" s="6">
        <v>6.116452054495812E-3</v>
      </c>
      <c r="P9" s="6">
        <v>6.0127170342148747E-3</v>
      </c>
      <c r="Q9" s="6">
        <v>6.0061061743344754E-3</v>
      </c>
      <c r="R9" s="6">
        <v>6.0167879593204261E-3</v>
      </c>
    </row>
    <row r="10" spans="1:20" x14ac:dyDescent="0.25">
      <c r="A10" t="s">
        <v>70</v>
      </c>
      <c r="B10" s="5" t="str">
        <f>VLOOKUP(A10,ShownNames!$A$2:$B$54,2,FALSE)</f>
        <v>DataStateBlockDistance</v>
      </c>
      <c r="C10" s="6">
        <v>1.1024157992573089E-2</v>
      </c>
      <c r="D10" s="6">
        <v>6.4865397505266594E-3</v>
      </c>
      <c r="E10" s="6">
        <v>6.1184314689502611E-3</v>
      </c>
      <c r="F10" s="6">
        <v>5.9232820653073708E-3</v>
      </c>
      <c r="G10" s="6">
        <v>5.843254856079695E-3</v>
      </c>
      <c r="H10" s="6">
        <v>5.8013163639007385E-3</v>
      </c>
      <c r="I10" s="6">
        <v>5.7862649131554108E-3</v>
      </c>
      <c r="J10" s="6">
        <v>5.7790209590920906E-3</v>
      </c>
      <c r="K10" s="6">
        <v>5.7492312194966227E-3</v>
      </c>
      <c r="L10" s="6">
        <v>5.7330544236017609E-3</v>
      </c>
      <c r="M10" s="6">
        <v>5.7324643859807478E-3</v>
      </c>
      <c r="N10" s="6">
        <v>5.7128689418080346E-3</v>
      </c>
      <c r="O10" s="6">
        <v>5.7151033861961263E-3</v>
      </c>
      <c r="P10" s="6">
        <v>5.6769074813817653E-3</v>
      </c>
      <c r="Q10" s="6">
        <v>5.6566647376913607E-3</v>
      </c>
      <c r="R10" s="6">
        <v>5.6664391664295851E-3</v>
      </c>
    </row>
    <row r="11" spans="1:20" x14ac:dyDescent="0.25">
      <c r="A11" t="s">
        <v>60</v>
      </c>
      <c r="B11" s="5" t="str">
        <f>VLOOKUP(A11,ShownNames!$A$2:$B$54,2,FALSE)</f>
        <v>DataGeneralizedJaccard</v>
      </c>
      <c r="C11" s="6">
        <v>1.4215364607906811E-2</v>
      </c>
      <c r="D11" s="6">
        <v>1.219418170892821E-2</v>
      </c>
      <c r="E11" s="6">
        <v>1.0576155244408181E-2</v>
      </c>
      <c r="F11" s="6">
        <v>1.0032635516248004E-2</v>
      </c>
      <c r="G11" s="6">
        <v>1.064251007729033E-2</v>
      </c>
      <c r="H11" s="6">
        <v>1.0869971486806591E-2</v>
      </c>
      <c r="I11" s="6">
        <v>1.0896007116165037E-2</v>
      </c>
      <c r="J11" s="6">
        <v>1.0715395265861885E-2</v>
      </c>
      <c r="K11" s="6">
        <v>1.0561191968725032E-2</v>
      </c>
      <c r="L11" s="6">
        <v>9.778119419034283E-3</v>
      </c>
      <c r="M11" s="6">
        <v>9.3274008151466459E-3</v>
      </c>
      <c r="N11" s="6">
        <v>9.0632227973796841E-3</v>
      </c>
      <c r="O11" s="6">
        <v>8.9023643423857407E-3</v>
      </c>
      <c r="P11" s="6">
        <v>8.6952833151386997E-3</v>
      </c>
      <c r="Q11" s="6">
        <v>8.5555042096572432E-3</v>
      </c>
      <c r="R11" s="6">
        <v>8.5507210575681211E-3</v>
      </c>
    </row>
    <row r="12" spans="1:20" x14ac:dyDescent="0.25">
      <c r="A12" t="s">
        <v>64</v>
      </c>
      <c r="B12" s="5" t="str">
        <f>VLOOKUP(A12,ShownNames!$A$2:$B$54,2,FALSE)</f>
        <v>DataJaccard</v>
      </c>
      <c r="C12" s="6">
        <v>1.4215364607906811E-2</v>
      </c>
      <c r="D12" s="6">
        <v>1.219418170892821E-2</v>
      </c>
      <c r="E12" s="6">
        <v>1.0576155244408181E-2</v>
      </c>
      <c r="F12" s="6">
        <v>1.0032635381464972E-2</v>
      </c>
      <c r="G12" s="6">
        <v>1.0642452171255526E-2</v>
      </c>
      <c r="H12" s="6">
        <v>1.0869988260808667E-2</v>
      </c>
      <c r="I12" s="6">
        <v>1.0895992653097326E-2</v>
      </c>
      <c r="J12" s="6">
        <v>1.0715456569097389E-2</v>
      </c>
      <c r="K12" s="6">
        <v>1.0561215205825109E-2</v>
      </c>
      <c r="L12" s="6">
        <v>9.7781978377540092E-3</v>
      </c>
      <c r="M12" s="6">
        <v>9.3273976723307183E-3</v>
      </c>
      <c r="N12" s="6">
        <v>9.0632428362351688E-3</v>
      </c>
      <c r="O12" s="6">
        <v>8.9023767783892229E-3</v>
      </c>
      <c r="P12" s="6">
        <v>8.6952698978312124E-3</v>
      </c>
      <c r="Q12" s="6">
        <v>8.555502362663548E-3</v>
      </c>
      <c r="R12" s="6">
        <v>8.550730960200802E-3</v>
      </c>
    </row>
    <row r="13" spans="1:20" x14ac:dyDescent="0.25">
      <c r="A13" t="s">
        <v>91</v>
      </c>
      <c r="B13" s="5" t="str">
        <f>VLOOKUP(A13,ShownNames!$A$2:$B$54,2,FALSE)</f>
        <v>DataTanimotoCoefficient</v>
      </c>
      <c r="C13" s="6">
        <v>1.4231197535209983E-2</v>
      </c>
      <c r="D13" s="6">
        <v>1.2475054589965031E-2</v>
      </c>
      <c r="E13" s="6">
        <v>1.1447910039457335E-2</v>
      </c>
      <c r="F13" s="6">
        <v>1.1020779991587631E-2</v>
      </c>
      <c r="G13" s="6">
        <v>1.1548215634836625E-2</v>
      </c>
      <c r="H13" s="6">
        <v>1.1974820526236548E-2</v>
      </c>
      <c r="I13" s="6">
        <v>1.2287945740008485E-2</v>
      </c>
      <c r="J13" s="6">
        <v>1.2372176429434096E-2</v>
      </c>
      <c r="K13" s="6">
        <v>1.2457325637112713E-2</v>
      </c>
      <c r="L13" s="6">
        <v>1.2192861288908886E-2</v>
      </c>
      <c r="M13" s="6">
        <v>1.1749165614716506E-2</v>
      </c>
      <c r="N13" s="6">
        <v>1.1307140580116093E-2</v>
      </c>
      <c r="O13" s="6">
        <v>1.0935622341069928E-2</v>
      </c>
      <c r="P13" s="6">
        <v>1.0535699859466277E-2</v>
      </c>
      <c r="Q13" s="6">
        <v>1.0163766206654622E-2</v>
      </c>
      <c r="R13" s="6">
        <v>1.0028646651202448E-2</v>
      </c>
    </row>
    <row r="14" spans="1:20" x14ac:dyDescent="0.25">
      <c r="A14" t="s">
        <v>56</v>
      </c>
      <c r="B14" s="5" t="str">
        <f>VLOOKUP(A14,ShownNames!$A$2:$B$54,2,FALSE)</f>
        <v>DataDice</v>
      </c>
      <c r="C14" s="6">
        <v>1.4215364607906811E-2</v>
      </c>
      <c r="D14" s="6">
        <v>1.2186213910991622E-2</v>
      </c>
      <c r="E14" s="6">
        <v>1.0559717695211576E-2</v>
      </c>
      <c r="F14" s="6">
        <v>1.0027434463305399E-2</v>
      </c>
      <c r="G14" s="6">
        <v>1.0664271906165385E-2</v>
      </c>
      <c r="H14" s="6">
        <v>1.0922429479754647E-2</v>
      </c>
      <c r="I14" s="6">
        <v>1.0971852905501584E-2</v>
      </c>
      <c r="J14" s="6">
        <v>1.0805650908366059E-2</v>
      </c>
      <c r="K14" s="6">
        <v>1.0664265789302791E-2</v>
      </c>
      <c r="L14" s="6">
        <v>9.9030934449642147E-3</v>
      </c>
      <c r="M14" s="6">
        <v>9.4521759375475918E-3</v>
      </c>
      <c r="N14" s="6">
        <v>9.1810848702294501E-3</v>
      </c>
      <c r="O14" s="6">
        <v>9.0110995551776346E-3</v>
      </c>
      <c r="P14" s="6">
        <v>8.7933425163206277E-3</v>
      </c>
      <c r="Q14" s="6">
        <v>8.6420712325115598E-3</v>
      </c>
      <c r="R14" s="6">
        <v>8.626281016229264E-3</v>
      </c>
    </row>
    <row r="15" spans="1:20" x14ac:dyDescent="0.25">
      <c r="A15" t="s">
        <v>20</v>
      </c>
      <c r="B15" s="5" t="str">
        <f>VLOOKUP(A15,ShownNames!$A$2:$B$54,2,FALSE)</f>
        <v>ActivityUniqueTransition</v>
      </c>
      <c r="C15" s="6">
        <v>1.0672558930886897E-2</v>
      </c>
      <c r="D15" s="6">
        <v>6.398756599595855E-3</v>
      </c>
      <c r="E15" s="6">
        <v>5.9104485218094355E-3</v>
      </c>
      <c r="F15" s="6">
        <v>5.6413677993783287E-3</v>
      </c>
      <c r="G15" s="6">
        <v>5.401875800070067E-3</v>
      </c>
      <c r="H15" s="6">
        <v>5.2527988715743452E-3</v>
      </c>
      <c r="I15" s="6">
        <v>5.161071263515728E-3</v>
      </c>
      <c r="J15" s="6">
        <v>5.1440421233146499E-3</v>
      </c>
      <c r="K15" s="6">
        <v>5.0759837075654299E-3</v>
      </c>
      <c r="L15" s="6">
        <v>5.0203097930804231E-3</v>
      </c>
      <c r="M15" s="6">
        <v>4.9714455159019996E-3</v>
      </c>
      <c r="N15" s="6">
        <v>4.9366873208407389E-3</v>
      </c>
      <c r="O15" s="6">
        <v>4.8980955129184758E-3</v>
      </c>
      <c r="P15" s="6">
        <v>4.8797004595840651E-3</v>
      </c>
      <c r="Q15" s="6">
        <v>4.8416349349610375E-3</v>
      </c>
      <c r="R15" s="6">
        <v>4.8668630223863227E-3</v>
      </c>
    </row>
    <row r="16" spans="1:20" x14ac:dyDescent="0.25">
      <c r="A16" t="s">
        <v>62</v>
      </c>
      <c r="B16" s="5" t="str">
        <f>VLOOKUP(A16,ShownNames!$A$2:$B$54,2,FALSE)</f>
        <v>DataGeneralizedOverlapCoefficient</v>
      </c>
      <c r="C16" s="6">
        <v>1.1531800899074556E-2</v>
      </c>
      <c r="D16" s="6">
        <v>9.5493728795625673E-3</v>
      </c>
      <c r="E16" s="6">
        <v>7.0535931993364592E-3</v>
      </c>
      <c r="F16" s="6">
        <v>6.3560814871319619E-3</v>
      </c>
      <c r="G16" s="6">
        <v>6.274940863109613E-3</v>
      </c>
      <c r="H16" s="6">
        <v>6.2678435258885249E-3</v>
      </c>
      <c r="I16" s="6">
        <v>6.2608912574508291E-3</v>
      </c>
      <c r="J16" s="6">
        <v>6.2706002700904052E-3</v>
      </c>
      <c r="K16" s="6">
        <v>6.2376744092051519E-3</v>
      </c>
      <c r="L16" s="6">
        <v>6.2100712194425702E-3</v>
      </c>
      <c r="M16" s="6">
        <v>6.1502773780424324E-3</v>
      </c>
      <c r="N16" s="6">
        <v>6.1504574438895074E-3</v>
      </c>
      <c r="O16" s="6">
        <v>6.133424778969063E-3</v>
      </c>
      <c r="P16" s="6">
        <v>6.1124350166749291E-3</v>
      </c>
      <c r="Q16" s="6">
        <v>6.0925161990289358E-3</v>
      </c>
      <c r="R16" s="6">
        <v>6.1587713350130281E-3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6">
        <v>1.4215364607906811E-2</v>
      </c>
      <c r="D17" s="6">
        <v>1.2186213910991622E-2</v>
      </c>
      <c r="E17" s="6">
        <v>1.0559717695211576E-2</v>
      </c>
      <c r="F17" s="6">
        <v>1.0027433647713141E-2</v>
      </c>
      <c r="G17" s="6">
        <v>1.0664277350962544E-2</v>
      </c>
      <c r="H17" s="6">
        <v>1.092243284287925E-2</v>
      </c>
      <c r="I17" s="6">
        <v>1.0971978570650423E-2</v>
      </c>
      <c r="J17" s="6">
        <v>1.0805529610442009E-2</v>
      </c>
      <c r="K17" s="6">
        <v>1.0664277236438945E-2</v>
      </c>
      <c r="L17" s="6">
        <v>9.903045011881096E-3</v>
      </c>
      <c r="M17" s="6">
        <v>9.4521405200885776E-3</v>
      </c>
      <c r="N17" s="6">
        <v>9.1811060247821638E-3</v>
      </c>
      <c r="O17" s="6">
        <v>9.0111129372901031E-3</v>
      </c>
      <c r="P17" s="6">
        <v>8.7933651957334338E-3</v>
      </c>
      <c r="Q17" s="6">
        <v>8.6421603276311456E-3</v>
      </c>
      <c r="R17" s="6">
        <v>8.6263069612837074E-3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6">
        <v>1.1531800899074556E-2</v>
      </c>
      <c r="D18" s="6">
        <v>9.5493728795625673E-3</v>
      </c>
      <c r="E18" s="6">
        <v>7.0535931993364592E-3</v>
      </c>
      <c r="F18" s="6">
        <v>6.3560756439208239E-3</v>
      </c>
      <c r="G18" s="6">
        <v>6.2749127292140413E-3</v>
      </c>
      <c r="H18" s="6">
        <v>6.2678066403465916E-3</v>
      </c>
      <c r="I18" s="6">
        <v>6.2607150707314927E-3</v>
      </c>
      <c r="J18" s="6">
        <v>6.2705078673889244E-3</v>
      </c>
      <c r="K18" s="6">
        <v>6.237608641627675E-3</v>
      </c>
      <c r="L18" s="6">
        <v>6.2100585331933012E-3</v>
      </c>
      <c r="M18" s="6">
        <v>6.1502281442751315E-3</v>
      </c>
      <c r="N18" s="6">
        <v>6.15048582694111E-3</v>
      </c>
      <c r="O18" s="6">
        <v>6.1334130388891253E-3</v>
      </c>
      <c r="P18" s="6">
        <v>6.1124214402789199E-3</v>
      </c>
      <c r="Q18" s="6">
        <v>6.0925233875188467E-3</v>
      </c>
      <c r="R18" s="6">
        <v>6.1587439099334345E-3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6">
        <v>1.0942722545031449E-2</v>
      </c>
      <c r="D19" s="6">
        <v>6.3453034663677795E-3</v>
      </c>
      <c r="E19" s="6">
        <v>6.0038763575197326E-3</v>
      </c>
      <c r="F19" s="6">
        <v>5.7499215306568039E-3</v>
      </c>
      <c r="G19" s="6">
        <v>5.6771359151904718E-3</v>
      </c>
      <c r="H19" s="6">
        <v>5.6538582054173449E-3</v>
      </c>
      <c r="I19" s="6">
        <v>5.6286172535626655E-3</v>
      </c>
      <c r="J19" s="6">
        <v>5.6221478592235934E-3</v>
      </c>
      <c r="K19" s="6">
        <v>5.6132625174402902E-3</v>
      </c>
      <c r="L19" s="6">
        <v>5.5894963832311068E-3</v>
      </c>
      <c r="M19" s="6">
        <v>5.5829913668433264E-3</v>
      </c>
      <c r="N19" s="6">
        <v>5.5597955853849343E-3</v>
      </c>
      <c r="O19" s="6">
        <v>5.5649376264203547E-3</v>
      </c>
      <c r="P19" s="6">
        <v>5.5259358132666364E-3</v>
      </c>
      <c r="Q19" s="6">
        <v>5.511309046697035E-3</v>
      </c>
      <c r="R19" s="6">
        <v>5.5149595826922207E-3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6">
        <v>1.0669895944497663E-2</v>
      </c>
      <c r="D20" s="6">
        <v>6.4304735245640735E-3</v>
      </c>
      <c r="E20" s="6">
        <v>5.9331774688956198E-3</v>
      </c>
      <c r="F20" s="6">
        <v>5.6286153193157978E-3</v>
      </c>
      <c r="G20" s="6">
        <v>5.3985637153391051E-3</v>
      </c>
      <c r="H20" s="6">
        <v>5.2326602644591708E-3</v>
      </c>
      <c r="I20" s="6">
        <v>5.1423178279673323E-3</v>
      </c>
      <c r="J20" s="6">
        <v>5.1203937141072638E-3</v>
      </c>
      <c r="K20" s="6">
        <v>5.0562322039313847E-3</v>
      </c>
      <c r="L20" s="6">
        <v>4.9955317310623661E-3</v>
      </c>
      <c r="M20" s="6">
        <v>4.9417471498169295E-3</v>
      </c>
      <c r="N20" s="6">
        <v>4.9065782904135586E-3</v>
      </c>
      <c r="O20" s="6">
        <v>4.8740423218600129E-3</v>
      </c>
      <c r="P20" s="6">
        <v>4.8534308373382323E-3</v>
      </c>
      <c r="Q20" s="6">
        <v>4.8150484121496995E-3</v>
      </c>
      <c r="R20" s="6">
        <v>4.8408262122417974E-3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6">
        <v>1.1600019568432037E-2</v>
      </c>
      <c r="D21" s="6">
        <v>6.5456890221406421E-3</v>
      </c>
      <c r="E21" s="6">
        <v>6.0987324391793456E-3</v>
      </c>
      <c r="F21" s="6">
        <v>5.7911254125256129E-3</v>
      </c>
      <c r="G21" s="6">
        <v>5.7054487847832793E-3</v>
      </c>
      <c r="H21" s="6">
        <v>5.7127120071523794E-3</v>
      </c>
      <c r="I21" s="6">
        <v>5.6709022643202335E-3</v>
      </c>
      <c r="J21" s="6">
        <v>5.6748239996657164E-3</v>
      </c>
      <c r="K21" s="6">
        <v>5.6584436881608703E-3</v>
      </c>
      <c r="L21" s="6">
        <v>5.6355602427818341E-3</v>
      </c>
      <c r="M21" s="6">
        <v>5.6136969322648413E-3</v>
      </c>
      <c r="N21" s="6">
        <v>5.6055069665125858E-3</v>
      </c>
      <c r="O21" s="6">
        <v>5.6003960197388274E-3</v>
      </c>
      <c r="P21" s="6">
        <v>5.5756550603753155E-3</v>
      </c>
      <c r="Q21" s="6">
        <v>5.5576948730315925E-3</v>
      </c>
      <c r="R21" s="6">
        <v>5.5833204083302907E-3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6">
        <v>1.1024157992573089E-2</v>
      </c>
      <c r="D22" s="6">
        <v>6.4926525219512563E-3</v>
      </c>
      <c r="E22" s="6">
        <v>6.1027250755284071E-3</v>
      </c>
      <c r="F22" s="6">
        <v>5.9145579699303261E-3</v>
      </c>
      <c r="G22" s="6">
        <v>5.8369217291549423E-3</v>
      </c>
      <c r="H22" s="6">
        <v>5.7964525189534762E-3</v>
      </c>
      <c r="I22" s="6">
        <v>5.7825022605959833E-3</v>
      </c>
      <c r="J22" s="6">
        <v>5.7755589222619188E-3</v>
      </c>
      <c r="K22" s="6">
        <v>5.7458482793971101E-3</v>
      </c>
      <c r="L22" s="6">
        <v>5.7300471930341497E-3</v>
      </c>
      <c r="M22" s="6">
        <v>5.7295980964171267E-3</v>
      </c>
      <c r="N22" s="6">
        <v>5.7102256873026854E-3</v>
      </c>
      <c r="O22" s="6">
        <v>5.7123739514175981E-3</v>
      </c>
      <c r="P22" s="6">
        <v>5.674536903184345E-3</v>
      </c>
      <c r="Q22" s="6">
        <v>5.653904122200658E-3</v>
      </c>
      <c r="R22" s="6">
        <v>5.6637289676816707E-3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6" t="s">
        <v>97</v>
      </c>
      <c r="D23" s="6" t="s">
        <v>97</v>
      </c>
      <c r="E23" s="6" t="s">
        <v>97</v>
      </c>
      <c r="F23" s="6" t="s">
        <v>97</v>
      </c>
      <c r="G23" s="6" t="s">
        <v>97</v>
      </c>
      <c r="H23" s="6" t="s">
        <v>97</v>
      </c>
      <c r="I23" s="6" t="s">
        <v>97</v>
      </c>
      <c r="J23" s="6" t="s">
        <v>97</v>
      </c>
      <c r="K23" s="6" t="s">
        <v>97</v>
      </c>
      <c r="L23" s="6" t="s">
        <v>97</v>
      </c>
      <c r="M23" s="6" t="s">
        <v>97</v>
      </c>
      <c r="N23" s="6" t="s">
        <v>97</v>
      </c>
      <c r="O23" s="6" t="s">
        <v>97</v>
      </c>
      <c r="P23" s="6" t="s">
        <v>97</v>
      </c>
      <c r="Q23" s="6" t="s">
        <v>97</v>
      </c>
      <c r="R23" s="6" t="s">
        <v>97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6" t="s">
        <v>97</v>
      </c>
      <c r="D24" s="6" t="s">
        <v>97</v>
      </c>
      <c r="E24" s="6" t="s">
        <v>97</v>
      </c>
      <c r="F24" s="6" t="s">
        <v>97</v>
      </c>
      <c r="G24" s="6" t="s">
        <v>97</v>
      </c>
      <c r="H24" s="6" t="s">
        <v>97</v>
      </c>
      <c r="I24" s="6" t="s">
        <v>97</v>
      </c>
      <c r="J24" s="6" t="s">
        <v>97</v>
      </c>
      <c r="K24" s="6" t="s">
        <v>97</v>
      </c>
      <c r="L24" s="6" t="s">
        <v>97</v>
      </c>
      <c r="M24" s="6" t="s">
        <v>97</v>
      </c>
      <c r="N24" s="6" t="s">
        <v>97</v>
      </c>
      <c r="O24" s="6" t="s">
        <v>97</v>
      </c>
      <c r="P24" s="6" t="s">
        <v>97</v>
      </c>
      <c r="Q24" s="6" t="s">
        <v>97</v>
      </c>
      <c r="R24" s="6" t="s">
        <v>97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6">
        <v>1.1176041443615352E-2</v>
      </c>
      <c r="D25" s="6">
        <v>6.527389958829702E-3</v>
      </c>
      <c r="E25" s="6">
        <v>6.1580159313801511E-3</v>
      </c>
      <c r="F25" s="6">
        <v>5.9938893540470994E-3</v>
      </c>
      <c r="G25" s="6">
        <v>5.9091714740294576E-3</v>
      </c>
      <c r="H25" s="6">
        <v>5.8526199770747925E-3</v>
      </c>
      <c r="I25" s="6">
        <v>5.8351784049930243E-3</v>
      </c>
      <c r="J25" s="6">
        <v>5.8275472438473518E-3</v>
      </c>
      <c r="K25" s="6">
        <v>5.7925199985711991E-3</v>
      </c>
      <c r="L25" s="6">
        <v>5.7691680720435377E-3</v>
      </c>
      <c r="M25" s="6">
        <v>5.7686341610980454E-3</v>
      </c>
      <c r="N25" s="6">
        <v>5.7466939084814825E-3</v>
      </c>
      <c r="O25" s="6">
        <v>5.7442758917592464E-3</v>
      </c>
      <c r="P25" s="6">
        <v>5.7081483576331138E-3</v>
      </c>
      <c r="Q25" s="6">
        <v>5.684309681984097E-3</v>
      </c>
      <c r="R25" s="6">
        <v>5.6947130652239396E-3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6">
        <v>1.1024157992573089E-2</v>
      </c>
      <c r="D26" s="6">
        <v>6.4865397528199682E-3</v>
      </c>
      <c r="E26" s="6">
        <v>6.1184314734848535E-3</v>
      </c>
      <c r="F26" s="6">
        <v>5.9233419586037558E-3</v>
      </c>
      <c r="G26" s="6">
        <v>5.8432248050552986E-3</v>
      </c>
      <c r="H26" s="6">
        <v>5.8013346775615858E-3</v>
      </c>
      <c r="I26" s="6">
        <v>5.7862696152347825E-3</v>
      </c>
      <c r="J26" s="6">
        <v>5.7790159819483935E-3</v>
      </c>
      <c r="K26" s="6">
        <v>5.7492598690972547E-3</v>
      </c>
      <c r="L26" s="6">
        <v>5.7330961298439915E-3</v>
      </c>
      <c r="M26" s="6">
        <v>5.7324529811387239E-3</v>
      </c>
      <c r="N26" s="6">
        <v>5.7129023853218245E-3</v>
      </c>
      <c r="O26" s="6">
        <v>5.7151083877021508E-3</v>
      </c>
      <c r="P26" s="6">
        <v>5.6769169109360806E-3</v>
      </c>
      <c r="Q26" s="6">
        <v>5.6566407878021439E-3</v>
      </c>
      <c r="R26" s="6">
        <v>5.6664376632578981E-3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6" t="s">
        <v>97</v>
      </c>
      <c r="D27" s="6" t="s">
        <v>97</v>
      </c>
      <c r="E27" s="6" t="s">
        <v>97</v>
      </c>
      <c r="F27" s="6" t="s">
        <v>97</v>
      </c>
      <c r="G27" s="6" t="s">
        <v>97</v>
      </c>
      <c r="H27" s="6" t="s">
        <v>97</v>
      </c>
      <c r="I27" s="6" t="s">
        <v>97</v>
      </c>
      <c r="J27" s="6" t="s">
        <v>97</v>
      </c>
      <c r="K27" s="6" t="s">
        <v>97</v>
      </c>
      <c r="L27" s="6" t="s">
        <v>97</v>
      </c>
      <c r="M27" s="6" t="s">
        <v>97</v>
      </c>
      <c r="N27" s="6" t="s">
        <v>97</v>
      </c>
      <c r="O27" s="6" t="s">
        <v>97</v>
      </c>
      <c r="P27" s="6" t="s">
        <v>97</v>
      </c>
      <c r="Q27" s="6" t="s">
        <v>97</v>
      </c>
      <c r="R27" s="6" t="s">
        <v>97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6" t="s">
        <v>97</v>
      </c>
      <c r="D28" s="6" t="s">
        <v>97</v>
      </c>
      <c r="E28" s="6" t="s">
        <v>97</v>
      </c>
      <c r="F28" s="6" t="s">
        <v>97</v>
      </c>
      <c r="G28" s="6" t="s">
        <v>97</v>
      </c>
      <c r="H28" s="6" t="s">
        <v>97</v>
      </c>
      <c r="I28" s="6" t="s">
        <v>97</v>
      </c>
      <c r="J28" s="6" t="s">
        <v>97</v>
      </c>
      <c r="K28" s="6" t="s">
        <v>97</v>
      </c>
      <c r="L28" s="6" t="s">
        <v>97</v>
      </c>
      <c r="M28" s="6" t="s">
        <v>97</v>
      </c>
      <c r="N28" s="6" t="s">
        <v>97</v>
      </c>
      <c r="O28" s="6" t="s">
        <v>97</v>
      </c>
      <c r="P28" s="6" t="s">
        <v>97</v>
      </c>
      <c r="Q28" s="6" t="s">
        <v>97</v>
      </c>
      <c r="R28" s="6" t="s">
        <v>97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6" t="s">
        <v>97</v>
      </c>
      <c r="D29" s="6" t="s">
        <v>97</v>
      </c>
      <c r="E29" s="6" t="s">
        <v>97</v>
      </c>
      <c r="F29" s="6" t="s">
        <v>97</v>
      </c>
      <c r="G29" s="6" t="s">
        <v>97</v>
      </c>
      <c r="H29" s="6" t="s">
        <v>97</v>
      </c>
      <c r="I29" s="6" t="s">
        <v>97</v>
      </c>
      <c r="J29" s="6" t="s">
        <v>97</v>
      </c>
      <c r="K29" s="6" t="s">
        <v>97</v>
      </c>
      <c r="L29" s="6" t="s">
        <v>97</v>
      </c>
      <c r="M29" s="6" t="s">
        <v>97</v>
      </c>
      <c r="N29" s="6" t="s">
        <v>97</v>
      </c>
      <c r="O29" s="6" t="s">
        <v>97</v>
      </c>
      <c r="P29" s="6" t="s">
        <v>97</v>
      </c>
      <c r="Q29" s="6" t="s">
        <v>97</v>
      </c>
      <c r="R29" s="6" t="s">
        <v>97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6">
        <v>1.0638676382286699E-2</v>
      </c>
      <c r="D30" s="6">
        <v>6.0915778387840361E-3</v>
      </c>
      <c r="E30" s="6">
        <v>5.6070078934047094E-3</v>
      </c>
      <c r="F30" s="6">
        <v>5.1901293352092943E-3</v>
      </c>
      <c r="G30" s="6">
        <v>5.0536540520691401E-3</v>
      </c>
      <c r="H30" s="6">
        <v>4.9852430665889864E-3</v>
      </c>
      <c r="I30" s="6">
        <v>4.9462625190761457E-3</v>
      </c>
      <c r="J30" s="6">
        <v>4.9653391886030542E-3</v>
      </c>
      <c r="K30" s="6">
        <v>4.9222065720725492E-3</v>
      </c>
      <c r="L30" s="6">
        <v>4.8859944084975911E-3</v>
      </c>
      <c r="M30" s="6">
        <v>4.8695765710111407E-3</v>
      </c>
      <c r="N30" s="6">
        <v>4.8358675185356109E-3</v>
      </c>
      <c r="O30" s="6">
        <v>4.8202438177581252E-3</v>
      </c>
      <c r="P30" s="6">
        <v>4.8065842055886121E-3</v>
      </c>
      <c r="Q30" s="6">
        <v>4.7761802104976389E-3</v>
      </c>
      <c r="R30" s="6">
        <v>4.8153440763571385E-3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1.0698883364377564E-2</v>
      </c>
      <c r="D31" s="6">
        <v>2.2866000606451969E-2</v>
      </c>
      <c r="E31" s="6">
        <v>3.8701521103896346E-2</v>
      </c>
      <c r="F31" s="6">
        <v>3.2299766970953304E-2</v>
      </c>
      <c r="G31" s="6">
        <v>3.0595503793216561E-2</v>
      </c>
      <c r="H31" s="6">
        <v>2.9262170842255915E-2</v>
      </c>
      <c r="I31" s="6">
        <v>2.8675264981220694E-2</v>
      </c>
      <c r="J31" s="6">
        <v>2.8090393519151345E-2</v>
      </c>
      <c r="K31" s="6">
        <v>2.7744757247379487E-2</v>
      </c>
      <c r="L31" s="6">
        <v>2.7442229554449072E-2</v>
      </c>
      <c r="M31" s="6">
        <v>2.6734622359680743E-2</v>
      </c>
      <c r="N31" s="6">
        <v>2.6813552377173595E-2</v>
      </c>
      <c r="O31" s="6">
        <v>2.6518570365872192E-2</v>
      </c>
      <c r="P31" s="6">
        <v>2.6607763348658615E-2</v>
      </c>
      <c r="Q31" s="6">
        <v>2.6490082168622687E-2</v>
      </c>
      <c r="R31" s="6">
        <v>2.6186628425526586E-2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6" t="s">
        <v>97</v>
      </c>
      <c r="D32" s="6" t="s">
        <v>97</v>
      </c>
      <c r="E32" s="6" t="s">
        <v>97</v>
      </c>
      <c r="F32" s="6" t="s">
        <v>97</v>
      </c>
      <c r="G32" s="6" t="s">
        <v>97</v>
      </c>
      <c r="H32" s="6" t="s">
        <v>97</v>
      </c>
      <c r="I32" s="6" t="s">
        <v>97</v>
      </c>
      <c r="J32" s="6" t="s">
        <v>97</v>
      </c>
      <c r="K32" s="6" t="s">
        <v>97</v>
      </c>
      <c r="L32" s="6" t="s">
        <v>97</v>
      </c>
      <c r="M32" s="6" t="s">
        <v>97</v>
      </c>
      <c r="N32" s="6" t="s">
        <v>97</v>
      </c>
      <c r="O32" s="6" t="s">
        <v>97</v>
      </c>
      <c r="P32" s="6" t="s">
        <v>97</v>
      </c>
      <c r="Q32" s="6" t="s">
        <v>97</v>
      </c>
      <c r="R32" s="6" t="s">
        <v>97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6" t="s">
        <v>97</v>
      </c>
      <c r="D33" s="6" t="s">
        <v>97</v>
      </c>
      <c r="E33" s="6" t="s">
        <v>97</v>
      </c>
      <c r="F33" s="6" t="s">
        <v>97</v>
      </c>
      <c r="G33" s="6" t="s">
        <v>97</v>
      </c>
      <c r="H33" s="6" t="s">
        <v>97</v>
      </c>
      <c r="I33" s="6" t="s">
        <v>97</v>
      </c>
      <c r="J33" s="6" t="s">
        <v>97</v>
      </c>
      <c r="K33" s="6" t="s">
        <v>97</v>
      </c>
      <c r="L33" s="6" t="s">
        <v>97</v>
      </c>
      <c r="M33" s="6" t="s">
        <v>97</v>
      </c>
      <c r="N33" s="6" t="s">
        <v>97</v>
      </c>
      <c r="O33" s="6" t="s">
        <v>97</v>
      </c>
      <c r="P33" s="6" t="s">
        <v>97</v>
      </c>
      <c r="Q33" s="6" t="s">
        <v>97</v>
      </c>
      <c r="R33" s="6" t="s">
        <v>97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6" t="s">
        <v>97</v>
      </c>
      <c r="D34" s="6" t="s">
        <v>97</v>
      </c>
      <c r="E34" s="6" t="s">
        <v>97</v>
      </c>
      <c r="F34" s="6" t="s">
        <v>97</v>
      </c>
      <c r="G34" s="6" t="s">
        <v>97</v>
      </c>
      <c r="H34" s="6" t="s">
        <v>97</v>
      </c>
      <c r="I34" s="6" t="s">
        <v>97</v>
      </c>
      <c r="J34" s="6" t="s">
        <v>97</v>
      </c>
      <c r="K34" s="6" t="s">
        <v>97</v>
      </c>
      <c r="L34" s="6" t="s">
        <v>97</v>
      </c>
      <c r="M34" s="6" t="s">
        <v>97</v>
      </c>
      <c r="N34" s="6" t="s">
        <v>97</v>
      </c>
      <c r="O34" s="6" t="s">
        <v>97</v>
      </c>
      <c r="P34" s="6" t="s">
        <v>97</v>
      </c>
      <c r="Q34" s="6" t="s">
        <v>97</v>
      </c>
      <c r="R34" s="6" t="s">
        <v>97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6" t="s">
        <v>97</v>
      </c>
      <c r="D35" s="6" t="s">
        <v>97</v>
      </c>
      <c r="E35" s="6" t="s">
        <v>97</v>
      </c>
      <c r="F35" s="6" t="s">
        <v>97</v>
      </c>
      <c r="G35" s="6" t="s">
        <v>97</v>
      </c>
      <c r="H35" s="6" t="s">
        <v>97</v>
      </c>
      <c r="I35" s="6" t="s">
        <v>97</v>
      </c>
      <c r="J35" s="6" t="s">
        <v>97</v>
      </c>
      <c r="K35" s="6" t="s">
        <v>97</v>
      </c>
      <c r="L35" s="6" t="s">
        <v>97</v>
      </c>
      <c r="M35" s="6" t="s">
        <v>97</v>
      </c>
      <c r="N35" s="6" t="s">
        <v>97</v>
      </c>
      <c r="O35" s="6" t="s">
        <v>97</v>
      </c>
      <c r="P35" s="6" t="s">
        <v>97</v>
      </c>
      <c r="Q35" s="6" t="s">
        <v>97</v>
      </c>
      <c r="R35" s="6" t="s">
        <v>97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6">
        <v>8.4592668471614695E-3</v>
      </c>
      <c r="D36" s="6">
        <v>7.8098596149113438E-3</v>
      </c>
      <c r="E36" s="6">
        <v>7.7386078375888652E-3</v>
      </c>
      <c r="F36" s="6">
        <v>7.7381766966086061E-3</v>
      </c>
      <c r="G36" s="6">
        <v>7.7337408715627016E-3</v>
      </c>
      <c r="H36" s="6">
        <v>7.7278319150378885E-3</v>
      </c>
      <c r="I36" s="6">
        <v>7.721776072806252E-3</v>
      </c>
      <c r="J36" s="6">
        <v>7.7362422697227302E-3</v>
      </c>
      <c r="K36" s="6">
        <v>7.7232708768905697E-3</v>
      </c>
      <c r="L36" s="6">
        <v>7.7320901619155032E-3</v>
      </c>
      <c r="M36" s="6">
        <v>7.7283483994696894E-3</v>
      </c>
      <c r="N36" s="6">
        <v>7.7275557937496056E-3</v>
      </c>
      <c r="O36" s="6">
        <v>7.7258419853503107E-3</v>
      </c>
      <c r="P36" s="6">
        <v>7.721393421924648E-3</v>
      </c>
      <c r="Q36" s="6">
        <v>7.7119288150431162E-3</v>
      </c>
      <c r="R36" s="6">
        <v>7.7332452715794548E-3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6">
        <v>8.8496274286910329E-3</v>
      </c>
      <c r="D37" s="6">
        <v>7.8814394446550407E-3</v>
      </c>
      <c r="E37" s="6">
        <v>7.7681442667824271E-3</v>
      </c>
      <c r="F37" s="6">
        <v>7.760530852014458E-3</v>
      </c>
      <c r="G37" s="6">
        <v>7.7587598226606007E-3</v>
      </c>
      <c r="H37" s="6">
        <v>7.7500594918468958E-3</v>
      </c>
      <c r="I37" s="6">
        <v>7.746089455848917E-3</v>
      </c>
      <c r="J37" s="6">
        <v>7.7576972106561132E-3</v>
      </c>
      <c r="K37" s="6">
        <v>7.7486041819702063E-3</v>
      </c>
      <c r="L37" s="6">
        <v>7.754138153077514E-3</v>
      </c>
      <c r="M37" s="6">
        <v>7.7521292764792735E-3</v>
      </c>
      <c r="N37" s="6">
        <v>7.7521699228806562E-3</v>
      </c>
      <c r="O37" s="6">
        <v>7.7487582484719614E-3</v>
      </c>
      <c r="P37" s="6">
        <v>7.7452262652189692E-3</v>
      </c>
      <c r="Q37" s="6">
        <v>7.7380601383304284E-3</v>
      </c>
      <c r="R37" s="6">
        <v>7.7541514510612395E-3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6">
        <v>8.3305612310755252E-3</v>
      </c>
      <c r="D38" s="6">
        <v>7.9381691592539053E-3</v>
      </c>
      <c r="E38" s="6">
        <v>7.8871503876138983E-3</v>
      </c>
      <c r="F38" s="6">
        <v>7.8683381600250148E-3</v>
      </c>
      <c r="G38" s="6">
        <v>7.8677611155721222E-3</v>
      </c>
      <c r="H38" s="6">
        <v>7.8671254740539671E-3</v>
      </c>
      <c r="I38" s="6">
        <v>7.8679345531840698E-3</v>
      </c>
      <c r="J38" s="6">
        <v>7.8736646521331763E-3</v>
      </c>
      <c r="K38" s="6">
        <v>7.8679639009567228E-3</v>
      </c>
      <c r="L38" s="6">
        <v>7.8721891202744674E-3</v>
      </c>
      <c r="M38" s="6">
        <v>7.8700871471689814E-3</v>
      </c>
      <c r="N38" s="6">
        <v>7.8702699884263694E-3</v>
      </c>
      <c r="O38" s="6">
        <v>7.8673361042867103E-3</v>
      </c>
      <c r="P38" s="6">
        <v>7.8658252852357082E-3</v>
      </c>
      <c r="Q38" s="6">
        <v>7.860133444170669E-3</v>
      </c>
      <c r="R38" s="6">
        <v>7.8680351314920419E-3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6">
        <v>8.2305615818030406E-3</v>
      </c>
      <c r="D39" s="6">
        <v>7.946906124988622E-3</v>
      </c>
      <c r="E39" s="6">
        <v>7.9060730539581466E-3</v>
      </c>
      <c r="F39" s="6">
        <v>7.9095759878005135E-3</v>
      </c>
      <c r="G39" s="6">
        <v>7.9057161758429272E-3</v>
      </c>
      <c r="H39" s="6">
        <v>7.903829164577483E-3</v>
      </c>
      <c r="I39" s="6">
        <v>7.9017364650345104E-3</v>
      </c>
      <c r="J39" s="6">
        <v>7.9089787379093696E-3</v>
      </c>
      <c r="K39" s="6">
        <v>7.9006831767548698E-3</v>
      </c>
      <c r="L39" s="6">
        <v>7.9084873657070207E-3</v>
      </c>
      <c r="M39" s="6">
        <v>7.904557784098723E-3</v>
      </c>
      <c r="N39" s="6">
        <v>7.9044689834472676E-3</v>
      </c>
      <c r="O39" s="6">
        <v>7.9022044799346974E-3</v>
      </c>
      <c r="P39" s="6">
        <v>7.8997118939876602E-3</v>
      </c>
      <c r="Q39" s="6">
        <v>7.8943652348923057E-3</v>
      </c>
      <c r="R39" s="6">
        <v>7.9068761965406069E-3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6">
        <v>1.098585856400877E-2</v>
      </c>
      <c r="D40" s="6">
        <v>7.1508769311363577E-3</v>
      </c>
      <c r="E40" s="6">
        <v>5.9148959096217641E-3</v>
      </c>
      <c r="F40" s="6">
        <v>5.8002150501754186E-3</v>
      </c>
      <c r="G40" s="6">
        <v>5.760438319678091E-3</v>
      </c>
      <c r="H40" s="6">
        <v>5.7699839660434425E-3</v>
      </c>
      <c r="I40" s="6">
        <v>5.7488791801980875E-3</v>
      </c>
      <c r="J40" s="6">
        <v>5.7769342649296894E-3</v>
      </c>
      <c r="K40" s="6">
        <v>5.762182641212134E-3</v>
      </c>
      <c r="L40" s="6">
        <v>5.7633713857034663E-3</v>
      </c>
      <c r="M40" s="6">
        <v>5.756436961829179E-3</v>
      </c>
      <c r="N40" s="6">
        <v>5.7587696344254822E-3</v>
      </c>
      <c r="O40" s="6">
        <v>5.7468101118298073E-3</v>
      </c>
      <c r="P40" s="6">
        <v>5.7464179149426956E-3</v>
      </c>
      <c r="Q40" s="6">
        <v>5.7169761733734635E-3</v>
      </c>
      <c r="R40" s="6">
        <v>5.7657066863593632E-3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6">
        <v>7.0602184693985314E-3</v>
      </c>
      <c r="D41" s="6">
        <v>5.6284602571489064E-3</v>
      </c>
      <c r="E41" s="6">
        <v>4.8740818064011027E-3</v>
      </c>
      <c r="F41" s="6">
        <v>4.7652329939121404E-3</v>
      </c>
      <c r="G41" s="6">
        <v>4.724918796883977E-3</v>
      </c>
      <c r="H41" s="6">
        <v>4.7245881076479011E-3</v>
      </c>
      <c r="I41" s="6">
        <v>4.7198218543732361E-3</v>
      </c>
      <c r="J41" s="6">
        <v>4.7416928219332745E-3</v>
      </c>
      <c r="K41" s="6">
        <v>4.7051318045103537E-3</v>
      </c>
      <c r="L41" s="6">
        <v>4.7149444927299753E-3</v>
      </c>
      <c r="M41" s="6">
        <v>4.7175667582295966E-3</v>
      </c>
      <c r="N41" s="6">
        <v>4.7058109139061889E-3</v>
      </c>
      <c r="O41" s="6">
        <v>4.7046605315853429E-3</v>
      </c>
      <c r="P41" s="6">
        <v>4.7110350110566978E-3</v>
      </c>
      <c r="Q41" s="6">
        <v>4.6840225096010475E-3</v>
      </c>
      <c r="R41" s="6">
        <v>4.7146668410498853E-3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55AA-DBE9-465D-B28B-AEB50318D3C6}">
  <dimension ref="A1:T41"/>
  <sheetViews>
    <sheetView zoomScale="80" zoomScaleNormal="80" workbookViewId="0">
      <selection activeCell="K36" sqref="K36"/>
    </sheetView>
  </sheetViews>
  <sheetFormatPr defaultRowHeight="15" x14ac:dyDescent="0.25"/>
  <cols>
    <col min="1" max="1" width="7" customWidth="1"/>
    <col min="2" max="2" width="36.42578125" style="5" bestFit="1" customWidth="1"/>
    <col min="20" max="20" width="158.28515625" bestFit="1" customWidth="1"/>
  </cols>
  <sheetData>
    <row r="1" spans="1:20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20" x14ac:dyDescent="0.25">
      <c r="A2" t="s">
        <v>49</v>
      </c>
      <c r="B2" s="5" t="str">
        <f>VLOOKUP(A2,ShownNames!$A$2:$B$54,2,FALSE)</f>
        <v>ActivityWithBeforesAndData</v>
      </c>
      <c r="C2" s="6" t="s">
        <v>97</v>
      </c>
      <c r="D2" s="6" t="s">
        <v>97</v>
      </c>
      <c r="E2" s="6" t="s">
        <v>97</v>
      </c>
      <c r="F2" s="6" t="s">
        <v>97</v>
      </c>
      <c r="G2" s="6" t="s">
        <v>97</v>
      </c>
      <c r="H2" s="6" t="s">
        <v>97</v>
      </c>
      <c r="I2" s="6" t="s">
        <v>97</v>
      </c>
      <c r="J2" s="6" t="s">
        <v>97</v>
      </c>
      <c r="K2" s="6" t="s">
        <v>97</v>
      </c>
      <c r="L2" s="6" t="s">
        <v>97</v>
      </c>
      <c r="M2" s="6" t="s">
        <v>97</v>
      </c>
      <c r="N2" s="6" t="s">
        <v>97</v>
      </c>
      <c r="O2" s="6" t="s">
        <v>97</v>
      </c>
      <c r="P2" s="6" t="s">
        <v>97</v>
      </c>
      <c r="Q2" s="6" t="s">
        <v>97</v>
      </c>
      <c r="R2" s="6" t="s">
        <v>97</v>
      </c>
      <c r="T2" s="8" t="s">
        <v>98</v>
      </c>
    </row>
    <row r="3" spans="1:20" x14ac:dyDescent="0.25">
      <c r="A3" t="s">
        <v>58</v>
      </c>
      <c r="B3" s="5" t="str">
        <f>VLOOKUP(A3,ShownNames!$A$2:$B$54,2,FALSE)</f>
        <v>DataEuclideanDistance</v>
      </c>
      <c r="C3" s="6" t="s">
        <v>97</v>
      </c>
      <c r="D3" s="6" t="s">
        <v>97</v>
      </c>
      <c r="E3" s="6" t="s">
        <v>97</v>
      </c>
      <c r="F3" s="6" t="s">
        <v>97</v>
      </c>
      <c r="G3" s="6" t="s">
        <v>97</v>
      </c>
      <c r="H3" s="6" t="s">
        <v>97</v>
      </c>
      <c r="I3" s="6" t="s">
        <v>97</v>
      </c>
      <c r="J3" s="6" t="s">
        <v>97</v>
      </c>
      <c r="K3" s="6" t="s">
        <v>97</v>
      </c>
      <c r="L3" s="6" t="s">
        <v>97</v>
      </c>
      <c r="M3" s="6" t="s">
        <v>97</v>
      </c>
      <c r="N3" s="6" t="s">
        <v>97</v>
      </c>
      <c r="O3" s="6" t="s">
        <v>97</v>
      </c>
      <c r="P3" s="6" t="s">
        <v>97</v>
      </c>
      <c r="Q3" s="6" t="s">
        <v>97</v>
      </c>
      <c r="R3" s="6" t="s">
        <v>97</v>
      </c>
    </row>
    <row r="4" spans="1:20" x14ac:dyDescent="0.25">
      <c r="A4" t="s">
        <v>35</v>
      </c>
      <c r="B4" s="5" t="str">
        <f>VLOOKUP(A4,ShownNames!$A$2:$B$54,2,FALSE)</f>
        <v>ActivityGeneralizedOverlapCoefficient</v>
      </c>
      <c r="C4" s="6" t="s">
        <v>97</v>
      </c>
      <c r="D4" s="6" t="s">
        <v>97</v>
      </c>
      <c r="E4" s="6" t="s">
        <v>97</v>
      </c>
      <c r="F4" s="6" t="s">
        <v>97</v>
      </c>
      <c r="G4" s="6" t="s">
        <v>97</v>
      </c>
      <c r="H4" s="6" t="s">
        <v>97</v>
      </c>
      <c r="I4" s="6" t="s">
        <v>97</v>
      </c>
      <c r="J4" s="6" t="s">
        <v>97</v>
      </c>
      <c r="K4" s="6" t="s">
        <v>97</v>
      </c>
      <c r="L4" s="6" t="s">
        <v>97</v>
      </c>
      <c r="M4" s="6" t="s">
        <v>97</v>
      </c>
      <c r="N4" s="6" t="s">
        <v>97</v>
      </c>
      <c r="O4" s="6" t="s">
        <v>97</v>
      </c>
      <c r="P4" s="6" t="s">
        <v>97</v>
      </c>
      <c r="Q4" s="6" t="s">
        <v>97</v>
      </c>
      <c r="R4" s="6" t="s">
        <v>97</v>
      </c>
    </row>
    <row r="5" spans="1:20" x14ac:dyDescent="0.25">
      <c r="A5" t="s">
        <v>42</v>
      </c>
      <c r="B5" s="5" t="str">
        <f>VLOOKUP(A5,ShownNames!$A$2:$B$54,2,FALSE)</f>
        <v>ActivitySimonWhite</v>
      </c>
      <c r="C5" s="6" t="s">
        <v>97</v>
      </c>
      <c r="D5" s="6" t="s">
        <v>97</v>
      </c>
      <c r="E5" s="6" t="s">
        <v>97</v>
      </c>
      <c r="F5" s="6" t="s">
        <v>97</v>
      </c>
      <c r="G5" s="6" t="s">
        <v>97</v>
      </c>
      <c r="H5" s="6" t="s">
        <v>97</v>
      </c>
      <c r="I5" s="6" t="s">
        <v>97</v>
      </c>
      <c r="J5" s="6" t="s">
        <v>97</v>
      </c>
      <c r="K5" s="6" t="s">
        <v>97</v>
      </c>
      <c r="L5" s="6" t="s">
        <v>97</v>
      </c>
      <c r="M5" s="6" t="s">
        <v>97</v>
      </c>
      <c r="N5" s="6" t="s">
        <v>97</v>
      </c>
      <c r="O5" s="6" t="s">
        <v>97</v>
      </c>
      <c r="P5" s="6" t="s">
        <v>97</v>
      </c>
      <c r="Q5" s="6" t="s">
        <v>97</v>
      </c>
      <c r="R5" s="6" t="s">
        <v>97</v>
      </c>
    </row>
    <row r="6" spans="1:20" x14ac:dyDescent="0.25">
      <c r="A6" t="s">
        <v>25</v>
      </c>
      <c r="B6" s="5" t="str">
        <f>VLOOKUP(A6,ShownNames!$A$2:$B$54,2,FALSE)</f>
        <v>ActivityBlockDistance</v>
      </c>
      <c r="C6" s="6" t="s">
        <v>97</v>
      </c>
      <c r="D6" s="6" t="s">
        <v>97</v>
      </c>
      <c r="E6" s="6" t="s">
        <v>97</v>
      </c>
      <c r="F6" s="6" t="s">
        <v>97</v>
      </c>
      <c r="G6" s="6" t="s">
        <v>97</v>
      </c>
      <c r="H6" s="6" t="s">
        <v>97</v>
      </c>
      <c r="I6" s="6" t="s">
        <v>97</v>
      </c>
      <c r="J6" s="6" t="s">
        <v>97</v>
      </c>
      <c r="K6" s="6" t="s">
        <v>97</v>
      </c>
      <c r="L6" s="6" t="s">
        <v>97</v>
      </c>
      <c r="M6" s="6" t="s">
        <v>97</v>
      </c>
      <c r="N6" s="6" t="s">
        <v>97</v>
      </c>
      <c r="O6" s="6" t="s">
        <v>97</v>
      </c>
      <c r="P6" s="6" t="s">
        <v>97</v>
      </c>
      <c r="Q6" s="6" t="s">
        <v>97</v>
      </c>
      <c r="R6" s="6" t="s">
        <v>97</v>
      </c>
    </row>
    <row r="7" spans="1:20" x14ac:dyDescent="0.25">
      <c r="A7" t="s">
        <v>33</v>
      </c>
      <c r="B7" s="5" t="str">
        <f>VLOOKUP(A7,ShownNames!$A$2:$B$54,2,FALSE)</f>
        <v>ActivityGeneralizedJaccard</v>
      </c>
      <c r="C7" s="6" t="s">
        <v>97</v>
      </c>
      <c r="D7" s="6" t="s">
        <v>97</v>
      </c>
      <c r="E7" s="6" t="s">
        <v>97</v>
      </c>
      <c r="F7" s="6" t="s">
        <v>97</v>
      </c>
      <c r="G7" s="6" t="s">
        <v>97</v>
      </c>
      <c r="H7" s="6" t="s">
        <v>97</v>
      </c>
      <c r="I7" s="6" t="s">
        <v>97</v>
      </c>
      <c r="J7" s="6" t="s">
        <v>97</v>
      </c>
      <c r="K7" s="6" t="s">
        <v>97</v>
      </c>
      <c r="L7" s="6" t="s">
        <v>97</v>
      </c>
      <c r="M7" s="6" t="s">
        <v>97</v>
      </c>
      <c r="N7" s="6" t="s">
        <v>97</v>
      </c>
      <c r="O7" s="6" t="s">
        <v>97</v>
      </c>
      <c r="P7" s="6" t="s">
        <v>97</v>
      </c>
      <c r="Q7" s="6" t="s">
        <v>97</v>
      </c>
      <c r="R7" s="6" t="s">
        <v>97</v>
      </c>
    </row>
    <row r="8" spans="1:20" x14ac:dyDescent="0.25">
      <c r="A8" t="s">
        <v>31</v>
      </c>
      <c r="B8" s="5" t="str">
        <f>VLOOKUP(A8,ShownNames!$A$2:$B$54,2,FALSE)</f>
        <v>ActivityEuclideanDistance</v>
      </c>
      <c r="C8" s="6" t="s">
        <v>97</v>
      </c>
      <c r="D8" s="6" t="s">
        <v>97</v>
      </c>
      <c r="E8" s="6" t="s">
        <v>97</v>
      </c>
      <c r="F8" s="6" t="s">
        <v>97</v>
      </c>
      <c r="G8" s="6" t="s">
        <v>97</v>
      </c>
      <c r="H8" s="6" t="s">
        <v>97</v>
      </c>
      <c r="I8" s="6" t="s">
        <v>97</v>
      </c>
      <c r="J8" s="6" t="s">
        <v>97</v>
      </c>
      <c r="K8" s="6" t="s">
        <v>97</v>
      </c>
      <c r="L8" s="6" t="s">
        <v>97</v>
      </c>
      <c r="M8" s="6" t="s">
        <v>97</v>
      </c>
      <c r="N8" s="6" t="s">
        <v>97</v>
      </c>
      <c r="O8" s="6" t="s">
        <v>97</v>
      </c>
      <c r="P8" s="6" t="s">
        <v>97</v>
      </c>
      <c r="Q8" s="6" t="s">
        <v>97</v>
      </c>
      <c r="R8" s="6" t="s">
        <v>97</v>
      </c>
    </row>
    <row r="9" spans="1:20" x14ac:dyDescent="0.25">
      <c r="A9" t="s">
        <v>27</v>
      </c>
      <c r="B9" s="5" t="str">
        <f>VLOOKUP(A9,ShownNames!$A$2:$B$54,2,FALSE)</f>
        <v>ActivityCosine</v>
      </c>
      <c r="C9" s="6" t="s">
        <v>97</v>
      </c>
      <c r="D9" s="6" t="s">
        <v>97</v>
      </c>
      <c r="E9" s="6" t="s">
        <v>97</v>
      </c>
      <c r="F9" s="6" t="s">
        <v>97</v>
      </c>
      <c r="G9" s="6" t="s">
        <v>97</v>
      </c>
      <c r="H9" s="6" t="s">
        <v>97</v>
      </c>
      <c r="I9" s="6" t="s">
        <v>97</v>
      </c>
      <c r="J9" s="6" t="s">
        <v>97</v>
      </c>
      <c r="K9" s="6" t="s">
        <v>97</v>
      </c>
      <c r="L9" s="6" t="s">
        <v>97</v>
      </c>
      <c r="M9" s="6" t="s">
        <v>97</v>
      </c>
      <c r="N9" s="6" t="s">
        <v>97</v>
      </c>
      <c r="O9" s="6" t="s">
        <v>97</v>
      </c>
      <c r="P9" s="6" t="s">
        <v>97</v>
      </c>
      <c r="Q9" s="6" t="s">
        <v>97</v>
      </c>
      <c r="R9" s="6" t="s">
        <v>97</v>
      </c>
    </row>
    <row r="10" spans="1:20" x14ac:dyDescent="0.25">
      <c r="A10" t="s">
        <v>40</v>
      </c>
      <c r="B10" s="5" t="str">
        <f>VLOOKUP(A10,ShownNames!$A$2:$B$54,2,FALSE)</f>
        <v>ActivityOverlapCoefficient</v>
      </c>
      <c r="C10" s="6" t="s">
        <v>97</v>
      </c>
      <c r="D10" s="6" t="s">
        <v>97</v>
      </c>
      <c r="E10" s="6" t="s">
        <v>97</v>
      </c>
      <c r="F10" s="6" t="s">
        <v>97</v>
      </c>
      <c r="G10" s="6" t="s">
        <v>97</v>
      </c>
      <c r="H10" s="6" t="s">
        <v>97</v>
      </c>
      <c r="I10" s="6" t="s">
        <v>97</v>
      </c>
      <c r="J10" s="6" t="s">
        <v>97</v>
      </c>
      <c r="K10" s="6" t="s">
        <v>97</v>
      </c>
      <c r="L10" s="6" t="s">
        <v>97</v>
      </c>
      <c r="M10" s="6" t="s">
        <v>97</v>
      </c>
      <c r="N10" s="6" t="s">
        <v>97</v>
      </c>
      <c r="O10" s="6" t="s">
        <v>97</v>
      </c>
      <c r="P10" s="6" t="s">
        <v>97</v>
      </c>
      <c r="Q10" s="6" t="s">
        <v>97</v>
      </c>
      <c r="R10" s="6" t="s">
        <v>97</v>
      </c>
    </row>
    <row r="11" spans="1:20" x14ac:dyDescent="0.25">
      <c r="A11" t="s">
        <v>38</v>
      </c>
      <c r="B11" s="5" t="str">
        <f>VLOOKUP(A11,ShownNames!$A$2:$B$54,2,FALSE)</f>
        <v>ActivityJaccard</v>
      </c>
      <c r="C11" s="6" t="s">
        <v>97</v>
      </c>
      <c r="D11" s="6" t="s">
        <v>97</v>
      </c>
      <c r="E11" s="6" t="s">
        <v>97</v>
      </c>
      <c r="F11" s="6" t="s">
        <v>97</v>
      </c>
      <c r="G11" s="6" t="s">
        <v>97</v>
      </c>
      <c r="H11" s="6" t="s">
        <v>97</v>
      </c>
      <c r="I11" s="6" t="s">
        <v>97</v>
      </c>
      <c r="J11" s="6" t="s">
        <v>97</v>
      </c>
      <c r="K11" s="6" t="s">
        <v>97</v>
      </c>
      <c r="L11" s="6" t="s">
        <v>97</v>
      </c>
      <c r="M11" s="6" t="s">
        <v>97</v>
      </c>
      <c r="N11" s="6" t="s">
        <v>97</v>
      </c>
      <c r="O11" s="6" t="s">
        <v>97</v>
      </c>
      <c r="P11" s="6" t="s">
        <v>97</v>
      </c>
      <c r="Q11" s="6" t="s">
        <v>97</v>
      </c>
      <c r="R11" s="6" t="s">
        <v>97</v>
      </c>
    </row>
    <row r="12" spans="1:20" x14ac:dyDescent="0.25">
      <c r="A12" t="s">
        <v>44</v>
      </c>
      <c r="B12" s="5" t="str">
        <f>VLOOKUP(A12,ShownNames!$A$2:$B$54,2,FALSE)</f>
        <v>ActivityTanimotoCoefficient</v>
      </c>
      <c r="C12" s="6" t="s">
        <v>97</v>
      </c>
      <c r="D12" s="6" t="s">
        <v>97</v>
      </c>
      <c r="E12" s="6" t="s">
        <v>97</v>
      </c>
      <c r="F12" s="6" t="s">
        <v>97</v>
      </c>
      <c r="G12" s="6" t="s">
        <v>97</v>
      </c>
      <c r="H12" s="6" t="s">
        <v>97</v>
      </c>
      <c r="I12" s="6" t="s">
        <v>97</v>
      </c>
      <c r="J12" s="6" t="s">
        <v>97</v>
      </c>
      <c r="K12" s="6" t="s">
        <v>97</v>
      </c>
      <c r="L12" s="6" t="s">
        <v>97</v>
      </c>
      <c r="M12" s="6" t="s">
        <v>97</v>
      </c>
      <c r="N12" s="6" t="s">
        <v>97</v>
      </c>
      <c r="O12" s="6" t="s">
        <v>97</v>
      </c>
      <c r="P12" s="6" t="s">
        <v>97</v>
      </c>
      <c r="Q12" s="6" t="s">
        <v>97</v>
      </c>
      <c r="R12" s="6" t="s">
        <v>97</v>
      </c>
    </row>
    <row r="13" spans="1:20" x14ac:dyDescent="0.25">
      <c r="A13" t="s">
        <v>29</v>
      </c>
      <c r="B13" s="5" t="str">
        <f>VLOOKUP(A13,ShownNames!$A$2:$B$54,2,FALSE)</f>
        <v>ActivityDice</v>
      </c>
      <c r="C13" s="6">
        <v>1.0698883364377564E-2</v>
      </c>
      <c r="D13" s="6">
        <v>2.2866000606451969E-2</v>
      </c>
      <c r="E13" s="6">
        <v>3.8701521103896346E-2</v>
      </c>
      <c r="F13" s="6">
        <v>3.2299766970953304E-2</v>
      </c>
      <c r="G13" s="6">
        <v>3.0595503793216561E-2</v>
      </c>
      <c r="H13" s="6">
        <v>2.9262170842255915E-2</v>
      </c>
      <c r="I13" s="6">
        <v>2.8675264981220694E-2</v>
      </c>
      <c r="J13" s="6">
        <v>2.8090393519151345E-2</v>
      </c>
      <c r="K13" s="6">
        <v>2.7744757247379487E-2</v>
      </c>
      <c r="L13" s="6">
        <v>2.7442229554449072E-2</v>
      </c>
      <c r="M13" s="6">
        <v>2.6734622359680743E-2</v>
      </c>
      <c r="N13" s="6">
        <v>2.6813552377173595E-2</v>
      </c>
      <c r="O13" s="6">
        <v>2.6518570365872192E-2</v>
      </c>
      <c r="P13" s="6">
        <v>2.6607763348658615E-2</v>
      </c>
      <c r="Q13" s="6">
        <v>2.6490082168622687E-2</v>
      </c>
      <c r="R13" s="6">
        <v>2.6186628425526586E-2</v>
      </c>
    </row>
    <row r="14" spans="1:20" x14ac:dyDescent="0.25">
      <c r="A14" t="s">
        <v>91</v>
      </c>
      <c r="B14" s="5" t="str">
        <f>VLOOKUP(A14,ShownNames!$A$2:$B$54,2,FALSE)</f>
        <v>DataTanimotoCoefficient</v>
      </c>
      <c r="C14" s="6">
        <v>1.4231197535209983E-2</v>
      </c>
      <c r="D14" s="6">
        <v>1.2475054589965031E-2</v>
      </c>
      <c r="E14" s="6">
        <v>1.1447910039457335E-2</v>
      </c>
      <c r="F14" s="6">
        <v>1.1020779991587631E-2</v>
      </c>
      <c r="G14" s="6">
        <v>1.1548215634836625E-2</v>
      </c>
      <c r="H14" s="6">
        <v>1.1974820526236548E-2</v>
      </c>
      <c r="I14" s="6">
        <v>1.2287945740008485E-2</v>
      </c>
      <c r="J14" s="6">
        <v>1.2372176429434096E-2</v>
      </c>
      <c r="K14" s="6">
        <v>1.2457325637112713E-2</v>
      </c>
      <c r="L14" s="6">
        <v>1.2192861288908886E-2</v>
      </c>
      <c r="M14" s="6">
        <v>1.1749165614716506E-2</v>
      </c>
      <c r="N14" s="6">
        <v>1.1307140580116093E-2</v>
      </c>
      <c r="O14" s="6">
        <v>1.0935622341069928E-2</v>
      </c>
      <c r="P14" s="6">
        <v>1.0535699859466277E-2</v>
      </c>
      <c r="Q14" s="6">
        <v>1.0163766206654622E-2</v>
      </c>
      <c r="R14" s="6">
        <v>1.0028646651202448E-2</v>
      </c>
    </row>
    <row r="15" spans="1:20" x14ac:dyDescent="0.25">
      <c r="A15" t="s">
        <v>54</v>
      </c>
      <c r="B15" s="5" t="str">
        <f>VLOOKUP(A15,ShownNames!$A$2:$B$54,2,FALSE)</f>
        <v>DataCosineSimilarity</v>
      </c>
      <c r="C15" s="6">
        <v>1.4231197535209983E-2</v>
      </c>
      <c r="D15" s="6">
        <v>1.2475054589965031E-2</v>
      </c>
      <c r="E15" s="6">
        <v>1.1447910039457335E-2</v>
      </c>
      <c r="F15" s="6">
        <v>1.1020780857655326E-2</v>
      </c>
      <c r="G15" s="6">
        <v>1.1548365016434305E-2</v>
      </c>
      <c r="H15" s="6">
        <v>1.197509400983653E-2</v>
      </c>
      <c r="I15" s="6">
        <v>1.2288173202831831E-2</v>
      </c>
      <c r="J15" s="6">
        <v>1.2372357611563528E-2</v>
      </c>
      <c r="K15" s="6">
        <v>1.2457183166962104E-2</v>
      </c>
      <c r="L15" s="6">
        <v>1.2192671020286271E-2</v>
      </c>
      <c r="M15" s="6">
        <v>1.1748896864001251E-2</v>
      </c>
      <c r="N15" s="6">
        <v>1.1307089500216312E-2</v>
      </c>
      <c r="O15" s="6">
        <v>1.0935568806309741E-2</v>
      </c>
      <c r="P15" s="6">
        <v>1.0535589158362215E-2</v>
      </c>
      <c r="Q15" s="6">
        <v>1.0163926654077117E-2</v>
      </c>
      <c r="R15" s="6">
        <v>1.002861739299845E-2</v>
      </c>
    </row>
    <row r="16" spans="1:20" x14ac:dyDescent="0.25">
      <c r="A16" t="s">
        <v>68</v>
      </c>
      <c r="B16" s="5" t="str">
        <f>VLOOKUP(A16,ShownNames!$A$2:$B$54,2,FALSE)</f>
        <v>DataSimonWhite</v>
      </c>
      <c r="C16" s="6">
        <v>1.4215364607906811E-2</v>
      </c>
      <c r="D16" s="6">
        <v>1.2186213910991622E-2</v>
      </c>
      <c r="E16" s="6">
        <v>1.0559717695211576E-2</v>
      </c>
      <c r="F16" s="6">
        <v>1.0027433647713141E-2</v>
      </c>
      <c r="G16" s="6">
        <v>1.0664277350962544E-2</v>
      </c>
      <c r="H16" s="6">
        <v>1.092243284287925E-2</v>
      </c>
      <c r="I16" s="6">
        <v>1.0971978570650423E-2</v>
      </c>
      <c r="J16" s="6">
        <v>1.0805529610442009E-2</v>
      </c>
      <c r="K16" s="6">
        <v>1.0664277236438945E-2</v>
      </c>
      <c r="L16" s="6">
        <v>9.903045011881096E-3</v>
      </c>
      <c r="M16" s="6">
        <v>9.4521405200885776E-3</v>
      </c>
      <c r="N16" s="6">
        <v>9.1811060247821638E-3</v>
      </c>
      <c r="O16" s="6">
        <v>9.0111129372901031E-3</v>
      </c>
      <c r="P16" s="6">
        <v>8.7933651957334338E-3</v>
      </c>
      <c r="Q16" s="6">
        <v>8.6421603276311456E-3</v>
      </c>
      <c r="R16" s="6">
        <v>8.6263069612837074E-3</v>
      </c>
    </row>
    <row r="17" spans="1:18" x14ac:dyDescent="0.25">
      <c r="A17" t="s">
        <v>56</v>
      </c>
      <c r="B17" s="5" t="str">
        <f>VLOOKUP(A17,ShownNames!$A$2:$B$54,2,FALSE)</f>
        <v>DataDice</v>
      </c>
      <c r="C17" s="6">
        <v>1.4215364607906811E-2</v>
      </c>
      <c r="D17" s="6">
        <v>1.2186213910991622E-2</v>
      </c>
      <c r="E17" s="6">
        <v>1.0559717695211576E-2</v>
      </c>
      <c r="F17" s="6">
        <v>1.0027434463305399E-2</v>
      </c>
      <c r="G17" s="6">
        <v>1.0664271906165385E-2</v>
      </c>
      <c r="H17" s="6">
        <v>1.0922429479754647E-2</v>
      </c>
      <c r="I17" s="6">
        <v>1.0971852905501584E-2</v>
      </c>
      <c r="J17" s="6">
        <v>1.0805650908366059E-2</v>
      </c>
      <c r="K17" s="6">
        <v>1.0664265789302791E-2</v>
      </c>
      <c r="L17" s="6">
        <v>9.9030934449642147E-3</v>
      </c>
      <c r="M17" s="6">
        <v>9.4521759375475918E-3</v>
      </c>
      <c r="N17" s="6">
        <v>9.1810848702294501E-3</v>
      </c>
      <c r="O17" s="6">
        <v>9.0110995551776346E-3</v>
      </c>
      <c r="P17" s="6">
        <v>8.7933425163206277E-3</v>
      </c>
      <c r="Q17" s="6">
        <v>8.6420712325115598E-3</v>
      </c>
      <c r="R17" s="6">
        <v>8.626281016229264E-3</v>
      </c>
    </row>
    <row r="18" spans="1:18" x14ac:dyDescent="0.25">
      <c r="A18" t="s">
        <v>52</v>
      </c>
      <c r="B18" s="5" t="str">
        <f>VLOOKUP(A18,ShownNames!$A$2:$B$54,2,FALSE)</f>
        <v>DataBlockDistance</v>
      </c>
      <c r="C18" s="6">
        <v>1.4215364607906811E-2</v>
      </c>
      <c r="D18" s="6">
        <v>1.2186213919829689E-2</v>
      </c>
      <c r="E18" s="6">
        <v>1.0559717696550917E-2</v>
      </c>
      <c r="F18" s="6">
        <v>1.0027433073696447E-2</v>
      </c>
      <c r="G18" s="6">
        <v>1.0664403019761997E-2</v>
      </c>
      <c r="H18" s="6">
        <v>1.0922381723194641E-2</v>
      </c>
      <c r="I18" s="6">
        <v>1.0971912626618946E-2</v>
      </c>
      <c r="J18" s="6">
        <v>1.0805619374793298E-2</v>
      </c>
      <c r="K18" s="6">
        <v>1.0664217430356204E-2</v>
      </c>
      <c r="L18" s="6">
        <v>9.9030733596136913E-3</v>
      </c>
      <c r="M18" s="6">
        <v>9.4521479029485538E-3</v>
      </c>
      <c r="N18" s="6">
        <v>9.1811540395245264E-3</v>
      </c>
      <c r="O18" s="6">
        <v>9.0111451414073562E-3</v>
      </c>
      <c r="P18" s="6">
        <v>8.7933614012472901E-3</v>
      </c>
      <c r="Q18" s="6">
        <v>8.6422099098457644E-3</v>
      </c>
      <c r="R18" s="6">
        <v>8.6262640329318879E-3</v>
      </c>
    </row>
    <row r="19" spans="1:18" x14ac:dyDescent="0.25">
      <c r="A19" t="s">
        <v>64</v>
      </c>
      <c r="B19" s="5" t="str">
        <f>VLOOKUP(A19,ShownNames!$A$2:$B$54,2,FALSE)</f>
        <v>DataJaccard</v>
      </c>
      <c r="C19" s="6">
        <v>1.4215364607906811E-2</v>
      </c>
      <c r="D19" s="6">
        <v>1.219418170892821E-2</v>
      </c>
      <c r="E19" s="6">
        <v>1.0576155244408181E-2</v>
      </c>
      <c r="F19" s="6">
        <v>1.0032635381464972E-2</v>
      </c>
      <c r="G19" s="6">
        <v>1.0642452171255526E-2</v>
      </c>
      <c r="H19" s="6">
        <v>1.0869988260808667E-2</v>
      </c>
      <c r="I19" s="6">
        <v>1.0895992653097326E-2</v>
      </c>
      <c r="J19" s="6">
        <v>1.0715456569097389E-2</v>
      </c>
      <c r="K19" s="6">
        <v>1.0561215205825109E-2</v>
      </c>
      <c r="L19" s="6">
        <v>9.7781978377540092E-3</v>
      </c>
      <c r="M19" s="6">
        <v>9.3273976723307183E-3</v>
      </c>
      <c r="N19" s="6">
        <v>9.0632428362351688E-3</v>
      </c>
      <c r="O19" s="6">
        <v>8.9023767783892229E-3</v>
      </c>
      <c r="P19" s="6">
        <v>8.6952698978312124E-3</v>
      </c>
      <c r="Q19" s="6">
        <v>8.555502362663548E-3</v>
      </c>
      <c r="R19" s="6">
        <v>8.550730960200802E-3</v>
      </c>
    </row>
    <row r="20" spans="1:18" x14ac:dyDescent="0.25">
      <c r="A20" t="s">
        <v>60</v>
      </c>
      <c r="B20" s="5" t="str">
        <f>VLOOKUP(A20,ShownNames!$A$2:$B$54,2,FALSE)</f>
        <v>DataGeneralizedJaccard</v>
      </c>
      <c r="C20" s="6">
        <v>1.4215364607906811E-2</v>
      </c>
      <c r="D20" s="6">
        <v>1.219418170892821E-2</v>
      </c>
      <c r="E20" s="6">
        <v>1.0576155244408181E-2</v>
      </c>
      <c r="F20" s="6">
        <v>1.0032635516248004E-2</v>
      </c>
      <c r="G20" s="6">
        <v>1.064251007729033E-2</v>
      </c>
      <c r="H20" s="6">
        <v>1.0869971486806591E-2</v>
      </c>
      <c r="I20" s="6">
        <v>1.0896007116165037E-2</v>
      </c>
      <c r="J20" s="6">
        <v>1.0715395265861885E-2</v>
      </c>
      <c r="K20" s="6">
        <v>1.0561191968725032E-2</v>
      </c>
      <c r="L20" s="6">
        <v>9.778119419034283E-3</v>
      </c>
      <c r="M20" s="6">
        <v>9.3274008151466459E-3</v>
      </c>
      <c r="N20" s="6">
        <v>9.0632227973796841E-3</v>
      </c>
      <c r="O20" s="6">
        <v>8.9023643423857407E-3</v>
      </c>
      <c r="P20" s="6">
        <v>8.6952833151386997E-3</v>
      </c>
      <c r="Q20" s="6">
        <v>8.5555042096572432E-3</v>
      </c>
      <c r="R20" s="6">
        <v>8.5507210575681211E-3</v>
      </c>
    </row>
    <row r="21" spans="1:18" x14ac:dyDescent="0.25">
      <c r="A21" t="s">
        <v>6</v>
      </c>
      <c r="B21" s="5" t="str">
        <f>VLOOKUP(A21,ShownNames!$A$2:$B$54,2,FALSE)</f>
        <v>ActivityInTraceFrequency</v>
      </c>
      <c r="C21" s="6">
        <v>8.2305615818030406E-3</v>
      </c>
      <c r="D21" s="6">
        <v>7.946906124988622E-3</v>
      </c>
      <c r="E21" s="6">
        <v>7.9060730539581466E-3</v>
      </c>
      <c r="F21" s="6">
        <v>7.9095759878005135E-3</v>
      </c>
      <c r="G21" s="6">
        <v>7.9057161758429272E-3</v>
      </c>
      <c r="H21" s="6">
        <v>7.903829164577483E-3</v>
      </c>
      <c r="I21" s="6">
        <v>7.9017364650345104E-3</v>
      </c>
      <c r="J21" s="6">
        <v>7.9089787379093696E-3</v>
      </c>
      <c r="K21" s="6">
        <v>7.9006831767548698E-3</v>
      </c>
      <c r="L21" s="6">
        <v>7.9084873657070207E-3</v>
      </c>
      <c r="M21" s="6">
        <v>7.904557784098723E-3</v>
      </c>
      <c r="N21" s="6">
        <v>7.9044689834472676E-3</v>
      </c>
      <c r="O21" s="6">
        <v>7.9022044799346974E-3</v>
      </c>
      <c r="P21" s="6">
        <v>7.8997118939876602E-3</v>
      </c>
      <c r="Q21" s="6">
        <v>7.8943652348923057E-3</v>
      </c>
      <c r="R21" s="6">
        <v>7.9068761965406069E-3</v>
      </c>
    </row>
    <row r="22" spans="1:18" x14ac:dyDescent="0.25">
      <c r="A22" t="s">
        <v>5</v>
      </c>
      <c r="B22" s="5" t="str">
        <f>VLOOKUP(A22,ShownNames!$A$2:$B$54,2,FALSE)</f>
        <v>AbsoluteFrequency</v>
      </c>
      <c r="C22" s="6">
        <v>8.3305612310755252E-3</v>
      </c>
      <c r="D22" s="6">
        <v>7.9381691592539053E-3</v>
      </c>
      <c r="E22" s="6">
        <v>7.8871503876138983E-3</v>
      </c>
      <c r="F22" s="6">
        <v>7.8683381600250148E-3</v>
      </c>
      <c r="G22" s="6">
        <v>7.8677611155721222E-3</v>
      </c>
      <c r="H22" s="6">
        <v>7.8671254740539671E-3</v>
      </c>
      <c r="I22" s="6">
        <v>7.8679345531840698E-3</v>
      </c>
      <c r="J22" s="6">
        <v>7.8736646521331763E-3</v>
      </c>
      <c r="K22" s="6">
        <v>7.8679639009567228E-3</v>
      </c>
      <c r="L22" s="6">
        <v>7.8721891202744674E-3</v>
      </c>
      <c r="M22" s="6">
        <v>7.8700871471689814E-3</v>
      </c>
      <c r="N22" s="6">
        <v>7.8702699884263694E-3</v>
      </c>
      <c r="O22" s="6">
        <v>7.8673361042867103E-3</v>
      </c>
      <c r="P22" s="6">
        <v>7.8658252852357082E-3</v>
      </c>
      <c r="Q22" s="6">
        <v>7.860133444170669E-3</v>
      </c>
      <c r="R22" s="6">
        <v>7.8680351314920419E-3</v>
      </c>
    </row>
    <row r="23" spans="1:18" x14ac:dyDescent="0.25">
      <c r="A23" t="s">
        <v>15</v>
      </c>
      <c r="B23" s="5" t="str">
        <f>VLOOKUP(A23,ShownNames!$A$2:$B$54,2,FALSE)</f>
        <v>IntraTraceFrequencyNotNull</v>
      </c>
      <c r="C23" s="6">
        <v>8.8496274286910329E-3</v>
      </c>
      <c r="D23" s="6">
        <v>7.8814394446550407E-3</v>
      </c>
      <c r="E23" s="6">
        <v>7.7681442667824271E-3</v>
      </c>
      <c r="F23" s="6">
        <v>7.760530852014458E-3</v>
      </c>
      <c r="G23" s="6">
        <v>7.7587598226606007E-3</v>
      </c>
      <c r="H23" s="6">
        <v>7.7500594918468958E-3</v>
      </c>
      <c r="I23" s="6">
        <v>7.746089455848917E-3</v>
      </c>
      <c r="J23" s="6">
        <v>7.7576972106561132E-3</v>
      </c>
      <c r="K23" s="6">
        <v>7.7486041819702063E-3</v>
      </c>
      <c r="L23" s="6">
        <v>7.754138153077514E-3</v>
      </c>
      <c r="M23" s="6">
        <v>7.7521292764792735E-3</v>
      </c>
      <c r="N23" s="6">
        <v>7.7521699228806562E-3</v>
      </c>
      <c r="O23" s="6">
        <v>7.7487582484719614E-3</v>
      </c>
      <c r="P23" s="6">
        <v>7.7452262652189692E-3</v>
      </c>
      <c r="Q23" s="6">
        <v>7.7380601383304284E-3</v>
      </c>
      <c r="R23" s="6">
        <v>7.7541514510612395E-3</v>
      </c>
    </row>
    <row r="24" spans="1:18" x14ac:dyDescent="0.25">
      <c r="A24" t="s">
        <v>14</v>
      </c>
      <c r="B24" s="5" t="str">
        <f>VLOOKUP(A24,ShownNames!$A$2:$B$54,2,FALSE)</f>
        <v>IntraTraceFrequency</v>
      </c>
      <c r="C24" s="6">
        <v>8.4592668471614695E-3</v>
      </c>
      <c r="D24" s="6">
        <v>7.8098596149113438E-3</v>
      </c>
      <c r="E24" s="6">
        <v>7.7386078375888652E-3</v>
      </c>
      <c r="F24" s="6">
        <v>7.7381766966086061E-3</v>
      </c>
      <c r="G24" s="6">
        <v>7.7337408715627016E-3</v>
      </c>
      <c r="H24" s="6">
        <v>7.7278319150378885E-3</v>
      </c>
      <c r="I24" s="6">
        <v>7.721776072806252E-3</v>
      </c>
      <c r="J24" s="6">
        <v>7.7362422697227302E-3</v>
      </c>
      <c r="K24" s="6">
        <v>7.7232708768905697E-3</v>
      </c>
      <c r="L24" s="6">
        <v>7.7320901619155032E-3</v>
      </c>
      <c r="M24" s="6">
        <v>7.7283483994696894E-3</v>
      </c>
      <c r="N24" s="6">
        <v>7.7275557937496056E-3</v>
      </c>
      <c r="O24" s="6">
        <v>7.7258419853503107E-3</v>
      </c>
      <c r="P24" s="6">
        <v>7.721393421924648E-3</v>
      </c>
      <c r="Q24" s="6">
        <v>7.7119288150431162E-3</v>
      </c>
      <c r="R24" s="6">
        <v>7.7332452715794548E-3</v>
      </c>
    </row>
    <row r="25" spans="1:18" x14ac:dyDescent="0.25">
      <c r="A25" t="s">
        <v>62</v>
      </c>
      <c r="B25" s="5" t="str">
        <f>VLOOKUP(A25,ShownNames!$A$2:$B$54,2,FALSE)</f>
        <v>DataGeneralizedOverlapCoefficient</v>
      </c>
      <c r="C25" s="6">
        <v>1.1531800899074556E-2</v>
      </c>
      <c r="D25" s="6">
        <v>9.5493728795625673E-3</v>
      </c>
      <c r="E25" s="6">
        <v>7.0535931993364592E-3</v>
      </c>
      <c r="F25" s="6">
        <v>6.3560814871319619E-3</v>
      </c>
      <c r="G25" s="6">
        <v>6.274940863109613E-3</v>
      </c>
      <c r="H25" s="6">
        <v>6.2678435258885249E-3</v>
      </c>
      <c r="I25" s="6">
        <v>6.2608912574508291E-3</v>
      </c>
      <c r="J25" s="6">
        <v>6.2706002700904052E-3</v>
      </c>
      <c r="K25" s="6">
        <v>6.2376744092051519E-3</v>
      </c>
      <c r="L25" s="6">
        <v>6.2100712194425702E-3</v>
      </c>
      <c r="M25" s="6">
        <v>6.1502773780424324E-3</v>
      </c>
      <c r="N25" s="6">
        <v>6.1504574438895074E-3</v>
      </c>
      <c r="O25" s="6">
        <v>6.133424778969063E-3</v>
      </c>
      <c r="P25" s="6">
        <v>6.1124350166749291E-3</v>
      </c>
      <c r="Q25" s="6">
        <v>6.0925161990289358E-3</v>
      </c>
      <c r="R25" s="6">
        <v>6.1587713350130281E-3</v>
      </c>
    </row>
    <row r="26" spans="1:18" x14ac:dyDescent="0.25">
      <c r="A26" t="s">
        <v>66</v>
      </c>
      <c r="B26" s="5" t="str">
        <f>VLOOKUP(A26,ShownNames!$A$2:$B$54,2,FALSE)</f>
        <v>DataOverlapCoefficient</v>
      </c>
      <c r="C26" s="6">
        <v>1.1531800899074556E-2</v>
      </c>
      <c r="D26" s="6">
        <v>9.5493728795625673E-3</v>
      </c>
      <c r="E26" s="6">
        <v>7.0535931993364592E-3</v>
      </c>
      <c r="F26" s="6">
        <v>6.3560756439208239E-3</v>
      </c>
      <c r="G26" s="6">
        <v>6.2749127292140413E-3</v>
      </c>
      <c r="H26" s="6">
        <v>6.2678066403465916E-3</v>
      </c>
      <c r="I26" s="6">
        <v>6.2607150707314927E-3</v>
      </c>
      <c r="J26" s="6">
        <v>6.2705078673889244E-3</v>
      </c>
      <c r="K26" s="6">
        <v>6.237608641627675E-3</v>
      </c>
      <c r="L26" s="6">
        <v>6.2100585331933012E-3</v>
      </c>
      <c r="M26" s="6">
        <v>6.1502281442751315E-3</v>
      </c>
      <c r="N26" s="6">
        <v>6.15048582694111E-3</v>
      </c>
      <c r="O26" s="6">
        <v>6.1334130388891253E-3</v>
      </c>
      <c r="P26" s="6">
        <v>6.1124214402789199E-3</v>
      </c>
      <c r="Q26" s="6">
        <v>6.0925233875188467E-3</v>
      </c>
      <c r="R26" s="6">
        <v>6.1587439099334345E-3</v>
      </c>
    </row>
    <row r="27" spans="1:18" x14ac:dyDescent="0.25">
      <c r="A27" t="s">
        <v>77</v>
      </c>
      <c r="B27" s="5" t="str">
        <f>VLOOKUP(A27,ShownNames!$A$2:$B$54,2,FALSE)</f>
        <v>DataStateEuclideanDistance</v>
      </c>
      <c r="C27" s="6">
        <v>1.4487020173210224E-2</v>
      </c>
      <c r="D27" s="6">
        <v>7.9777803675977216E-3</v>
      </c>
      <c r="E27" s="6">
        <v>7.2040413775910691E-3</v>
      </c>
      <c r="F27" s="6">
        <v>7.0491486110329498E-3</v>
      </c>
      <c r="G27" s="6">
        <v>6.8565086991281953E-3</v>
      </c>
      <c r="H27" s="6">
        <v>6.7335377613383218E-3</v>
      </c>
      <c r="I27" s="6">
        <v>6.5857435187890705E-3</v>
      </c>
      <c r="J27" s="6">
        <v>6.5978794197724859E-3</v>
      </c>
      <c r="K27" s="6">
        <v>6.4783558896095734E-3</v>
      </c>
      <c r="L27" s="6">
        <v>6.3340765335058152E-3</v>
      </c>
      <c r="M27" s="6">
        <v>6.2041016001091638E-3</v>
      </c>
      <c r="N27" s="6">
        <v>6.1085973144223774E-3</v>
      </c>
      <c r="O27" s="6">
        <v>6.116452054495812E-3</v>
      </c>
      <c r="P27" s="6">
        <v>6.0127170342148747E-3</v>
      </c>
      <c r="Q27" s="6">
        <v>6.0061061743344754E-3</v>
      </c>
      <c r="R27" s="6">
        <v>6.0167879593204261E-3</v>
      </c>
    </row>
    <row r="28" spans="1:18" x14ac:dyDescent="0.25">
      <c r="A28" t="s">
        <v>11</v>
      </c>
      <c r="B28" s="5" t="str">
        <f>VLOOKUP(A28,ShownNames!$A$2:$B$54,2,FALSE)</f>
        <v>StepFrequency</v>
      </c>
      <c r="C28" s="6">
        <v>1.098585856400877E-2</v>
      </c>
      <c r="D28" s="6">
        <v>7.1508769311363577E-3</v>
      </c>
      <c r="E28" s="6">
        <v>5.9148959096217641E-3</v>
      </c>
      <c r="F28" s="6">
        <v>5.8002150501754186E-3</v>
      </c>
      <c r="G28" s="6">
        <v>5.760438319678091E-3</v>
      </c>
      <c r="H28" s="6">
        <v>5.7699839660434425E-3</v>
      </c>
      <c r="I28" s="6">
        <v>5.7488791801980875E-3</v>
      </c>
      <c r="J28" s="6">
        <v>5.7769342649296894E-3</v>
      </c>
      <c r="K28" s="6">
        <v>5.762182641212134E-3</v>
      </c>
      <c r="L28" s="6">
        <v>5.7633713857034663E-3</v>
      </c>
      <c r="M28" s="6">
        <v>5.756436961829179E-3</v>
      </c>
      <c r="N28" s="6">
        <v>5.7587696344254822E-3</v>
      </c>
      <c r="O28" s="6">
        <v>5.7468101118298073E-3</v>
      </c>
      <c r="P28" s="6">
        <v>5.7464179149426956E-3</v>
      </c>
      <c r="Q28" s="6">
        <v>5.7169761733734635E-3</v>
      </c>
      <c r="R28" s="6">
        <v>5.7657066863593632E-3</v>
      </c>
    </row>
    <row r="29" spans="1:18" x14ac:dyDescent="0.25">
      <c r="A29" t="s">
        <v>89</v>
      </c>
      <c r="B29" s="5" t="str">
        <f>VLOOKUP(A29,ShownNames!$A$2:$B$54,2,FALSE)</f>
        <v>DataStateTanimotoCoefficient</v>
      </c>
      <c r="C29" s="6">
        <v>1.1176041443615352E-2</v>
      </c>
      <c r="D29" s="6">
        <v>6.527389958829702E-3</v>
      </c>
      <c r="E29" s="6">
        <v>6.1580159313801511E-3</v>
      </c>
      <c r="F29" s="6">
        <v>5.9938893540470994E-3</v>
      </c>
      <c r="G29" s="6">
        <v>5.9091714740294576E-3</v>
      </c>
      <c r="H29" s="6">
        <v>5.8526199770747925E-3</v>
      </c>
      <c r="I29" s="6">
        <v>5.8351784049930243E-3</v>
      </c>
      <c r="J29" s="6">
        <v>5.8275472438473518E-3</v>
      </c>
      <c r="K29" s="6">
        <v>5.7925199985711991E-3</v>
      </c>
      <c r="L29" s="6">
        <v>5.7691680720435377E-3</v>
      </c>
      <c r="M29" s="6">
        <v>5.7686341610980454E-3</v>
      </c>
      <c r="N29" s="6">
        <v>5.7466939084814825E-3</v>
      </c>
      <c r="O29" s="6">
        <v>5.7442758917592464E-3</v>
      </c>
      <c r="P29" s="6">
        <v>5.7081483576331138E-3</v>
      </c>
      <c r="Q29" s="6">
        <v>5.684309681984097E-3</v>
      </c>
      <c r="R29" s="6">
        <v>5.6947130652239396E-3</v>
      </c>
    </row>
    <row r="30" spans="1:18" x14ac:dyDescent="0.25">
      <c r="A30" t="s">
        <v>70</v>
      </c>
      <c r="B30" s="5" t="str">
        <f>VLOOKUP(A30,ShownNames!$A$2:$B$54,2,FALSE)</f>
        <v>DataStateBlockDistance</v>
      </c>
      <c r="C30" s="6">
        <v>1.1024157992573089E-2</v>
      </c>
      <c r="D30" s="6">
        <v>6.4865397505266594E-3</v>
      </c>
      <c r="E30" s="6">
        <v>6.1184314689502611E-3</v>
      </c>
      <c r="F30" s="6">
        <v>5.9232820653073708E-3</v>
      </c>
      <c r="G30" s="6">
        <v>5.843254856079695E-3</v>
      </c>
      <c r="H30" s="6">
        <v>5.8013163639007385E-3</v>
      </c>
      <c r="I30" s="6">
        <v>5.7862649131554108E-3</v>
      </c>
      <c r="J30" s="6">
        <v>5.7790209590920906E-3</v>
      </c>
      <c r="K30" s="6">
        <v>5.7492312194966227E-3</v>
      </c>
      <c r="L30" s="6">
        <v>5.7330544236017609E-3</v>
      </c>
      <c r="M30" s="6">
        <v>5.7324643859807478E-3</v>
      </c>
      <c r="N30" s="6">
        <v>5.7128689418080346E-3</v>
      </c>
      <c r="O30" s="6">
        <v>5.7151033861961263E-3</v>
      </c>
      <c r="P30" s="6">
        <v>5.6769074813817653E-3</v>
      </c>
      <c r="Q30" s="6">
        <v>5.6566647376913607E-3</v>
      </c>
      <c r="R30" s="6">
        <v>5.6664391664295851E-3</v>
      </c>
    </row>
    <row r="31" spans="1:18" x14ac:dyDescent="0.25">
      <c r="A31" t="s">
        <v>75</v>
      </c>
      <c r="B31" s="5" t="str">
        <f>VLOOKUP(A31,ShownNames!$A$2:$B$54,2,FALSE)</f>
        <v>DataStateDice</v>
      </c>
      <c r="C31" s="6">
        <v>1.1024157992573089E-2</v>
      </c>
      <c r="D31" s="6">
        <v>6.4865397528199682E-3</v>
      </c>
      <c r="E31" s="6">
        <v>6.1184314734848535E-3</v>
      </c>
      <c r="F31" s="6">
        <v>5.9233419586037558E-3</v>
      </c>
      <c r="G31" s="6">
        <v>5.8432248050552986E-3</v>
      </c>
      <c r="H31" s="6">
        <v>5.8013346775615858E-3</v>
      </c>
      <c r="I31" s="6">
        <v>5.7862696152347825E-3</v>
      </c>
      <c r="J31" s="6">
        <v>5.7790159819483935E-3</v>
      </c>
      <c r="K31" s="6">
        <v>5.7492598690972547E-3</v>
      </c>
      <c r="L31" s="6">
        <v>5.7330961298439915E-3</v>
      </c>
      <c r="M31" s="6">
        <v>5.7324529811387239E-3</v>
      </c>
      <c r="N31" s="6">
        <v>5.7129023853218245E-3</v>
      </c>
      <c r="O31" s="6">
        <v>5.7151083877021508E-3</v>
      </c>
      <c r="P31" s="6">
        <v>5.6769169109360806E-3</v>
      </c>
      <c r="Q31" s="6">
        <v>5.6566407878021439E-3</v>
      </c>
      <c r="R31" s="6">
        <v>5.6664376632578981E-3</v>
      </c>
    </row>
    <row r="32" spans="1:18" x14ac:dyDescent="0.25">
      <c r="A32" t="s">
        <v>83</v>
      </c>
      <c r="B32" s="5" t="str">
        <f>VLOOKUP(A32,ShownNames!$A$2:$B$54,2,FALSE)</f>
        <v>DataStateJaccard</v>
      </c>
      <c r="C32" s="6">
        <v>1.1024157992573089E-2</v>
      </c>
      <c r="D32" s="6">
        <v>6.4926525219512563E-3</v>
      </c>
      <c r="E32" s="6">
        <v>6.1027250755284071E-3</v>
      </c>
      <c r="F32" s="6">
        <v>5.9145579699303261E-3</v>
      </c>
      <c r="G32" s="6">
        <v>5.8369217291549423E-3</v>
      </c>
      <c r="H32" s="6">
        <v>5.7964525189534762E-3</v>
      </c>
      <c r="I32" s="6">
        <v>5.7825022605959833E-3</v>
      </c>
      <c r="J32" s="6">
        <v>5.7755589222619188E-3</v>
      </c>
      <c r="K32" s="6">
        <v>5.7458482793971101E-3</v>
      </c>
      <c r="L32" s="6">
        <v>5.7300471930341497E-3</v>
      </c>
      <c r="M32" s="6">
        <v>5.7295980964171267E-3</v>
      </c>
      <c r="N32" s="6">
        <v>5.7102256873026854E-3</v>
      </c>
      <c r="O32" s="6">
        <v>5.7123739514175981E-3</v>
      </c>
      <c r="P32" s="6">
        <v>5.674536903184345E-3</v>
      </c>
      <c r="Q32" s="6">
        <v>5.653904122200658E-3</v>
      </c>
      <c r="R32" s="6">
        <v>5.6637289676816707E-3</v>
      </c>
    </row>
    <row r="33" spans="1:18" x14ac:dyDescent="0.25">
      <c r="A33" t="s">
        <v>85</v>
      </c>
      <c r="B33" s="5" t="str">
        <f>VLOOKUP(A33,ShownNames!$A$2:$B$54,2,FALSE)</f>
        <v>DataStateOverlapCoefficient</v>
      </c>
      <c r="C33" s="6">
        <v>1.1600019568432037E-2</v>
      </c>
      <c r="D33" s="6">
        <v>6.5456890221406421E-3</v>
      </c>
      <c r="E33" s="6">
        <v>6.0987324391793456E-3</v>
      </c>
      <c r="F33" s="6">
        <v>5.7911254125256129E-3</v>
      </c>
      <c r="G33" s="6">
        <v>5.7054487847832793E-3</v>
      </c>
      <c r="H33" s="6">
        <v>5.7127120071523794E-3</v>
      </c>
      <c r="I33" s="6">
        <v>5.6709022643202335E-3</v>
      </c>
      <c r="J33" s="6">
        <v>5.6748239996657164E-3</v>
      </c>
      <c r="K33" s="6">
        <v>5.6584436881608703E-3</v>
      </c>
      <c r="L33" s="6">
        <v>5.6355602427818341E-3</v>
      </c>
      <c r="M33" s="6">
        <v>5.6136969322648413E-3</v>
      </c>
      <c r="N33" s="6">
        <v>5.6055069665125858E-3</v>
      </c>
      <c r="O33" s="6">
        <v>5.6003960197388274E-3</v>
      </c>
      <c r="P33" s="6">
        <v>5.5756550603753155E-3</v>
      </c>
      <c r="Q33" s="6">
        <v>5.5576948730315925E-3</v>
      </c>
      <c r="R33" s="6">
        <v>5.5833204083302907E-3</v>
      </c>
    </row>
    <row r="34" spans="1:18" x14ac:dyDescent="0.25">
      <c r="A34" t="s">
        <v>0</v>
      </c>
      <c r="B34" s="5" t="str">
        <f>VLOOKUP(A34,ShownNames!$A$2:$B$54,2,FALSE)</f>
        <v>DataStateCustomOverlap</v>
      </c>
      <c r="C34" s="6">
        <v>1.0942722545031449E-2</v>
      </c>
      <c r="D34" s="6">
        <v>6.3453034663677795E-3</v>
      </c>
      <c r="E34" s="6">
        <v>6.0038763575197326E-3</v>
      </c>
      <c r="F34" s="6">
        <v>5.7499215306568039E-3</v>
      </c>
      <c r="G34" s="6">
        <v>5.6771359151904718E-3</v>
      </c>
      <c r="H34" s="6">
        <v>5.6538582054173449E-3</v>
      </c>
      <c r="I34" s="6">
        <v>5.6286172535626655E-3</v>
      </c>
      <c r="J34" s="6">
        <v>5.6221478592235934E-3</v>
      </c>
      <c r="K34" s="6">
        <v>5.6132625174402902E-3</v>
      </c>
      <c r="L34" s="6">
        <v>5.5894963832311068E-3</v>
      </c>
      <c r="M34" s="6">
        <v>5.5829913668433264E-3</v>
      </c>
      <c r="N34" s="6">
        <v>5.5597955853849343E-3</v>
      </c>
      <c r="O34" s="6">
        <v>5.5649376264203547E-3</v>
      </c>
      <c r="P34" s="6">
        <v>5.5259358132666364E-3</v>
      </c>
      <c r="Q34" s="6">
        <v>5.511309046697035E-3</v>
      </c>
      <c r="R34" s="6">
        <v>5.5149595826922207E-3</v>
      </c>
    </row>
    <row r="35" spans="1:18" x14ac:dyDescent="0.25">
      <c r="A35" t="s">
        <v>20</v>
      </c>
      <c r="B35" s="5" t="str">
        <f>VLOOKUP(A35,ShownNames!$A$2:$B$54,2,FALSE)</f>
        <v>ActivityUniqueTransition</v>
      </c>
      <c r="C35" s="6">
        <v>1.0672558930886897E-2</v>
      </c>
      <c r="D35" s="6">
        <v>6.398756599595855E-3</v>
      </c>
      <c r="E35" s="6">
        <v>5.9104485218094355E-3</v>
      </c>
      <c r="F35" s="6">
        <v>5.6413677993783287E-3</v>
      </c>
      <c r="G35" s="6">
        <v>5.401875800070067E-3</v>
      </c>
      <c r="H35" s="6">
        <v>5.2527988715743452E-3</v>
      </c>
      <c r="I35" s="6">
        <v>5.161071263515728E-3</v>
      </c>
      <c r="J35" s="6">
        <v>5.1440421233146499E-3</v>
      </c>
      <c r="K35" s="6">
        <v>5.0759837075654299E-3</v>
      </c>
      <c r="L35" s="6">
        <v>5.0203097930804231E-3</v>
      </c>
      <c r="M35" s="6">
        <v>4.9714455159019996E-3</v>
      </c>
      <c r="N35" s="6">
        <v>4.9366873208407389E-3</v>
      </c>
      <c r="O35" s="6">
        <v>4.8980955129184758E-3</v>
      </c>
      <c r="P35" s="6">
        <v>4.8797004595840651E-3</v>
      </c>
      <c r="Q35" s="6">
        <v>4.8416349349610375E-3</v>
      </c>
      <c r="R35" s="6">
        <v>4.8668630223863227E-3</v>
      </c>
    </row>
    <row r="36" spans="1:18" x14ac:dyDescent="0.25">
      <c r="A36" t="s">
        <v>21</v>
      </c>
      <c r="B36" s="5" t="str">
        <f>VLOOKUP(A36,ShownNames!$A$2:$B$54,2,FALSE)</f>
        <v>ActivityTransition</v>
      </c>
      <c r="C36" s="6">
        <v>1.0669895944497663E-2</v>
      </c>
      <c r="D36" s="6">
        <v>6.4304735245640735E-3</v>
      </c>
      <c r="E36" s="6">
        <v>5.9331774688956198E-3</v>
      </c>
      <c r="F36" s="6">
        <v>5.6286153193157978E-3</v>
      </c>
      <c r="G36" s="6">
        <v>5.3985637153391051E-3</v>
      </c>
      <c r="H36" s="6">
        <v>5.2326602644591708E-3</v>
      </c>
      <c r="I36" s="6">
        <v>5.1423178279673323E-3</v>
      </c>
      <c r="J36" s="6">
        <v>5.1203937141072638E-3</v>
      </c>
      <c r="K36" s="6">
        <v>5.0562322039313847E-3</v>
      </c>
      <c r="L36" s="6">
        <v>4.9955317310623661E-3</v>
      </c>
      <c r="M36" s="6">
        <v>4.9417471498169295E-3</v>
      </c>
      <c r="N36" s="6">
        <v>4.9065782904135586E-3</v>
      </c>
      <c r="O36" s="6">
        <v>4.8740423218600129E-3</v>
      </c>
      <c r="P36" s="6">
        <v>4.8534308373382323E-3</v>
      </c>
      <c r="Q36" s="6">
        <v>4.8150484121496995E-3</v>
      </c>
      <c r="R36" s="6">
        <v>4.8408262122417974E-3</v>
      </c>
    </row>
    <row r="37" spans="1:18" x14ac:dyDescent="0.25">
      <c r="A37" t="s">
        <v>18</v>
      </c>
      <c r="B37" s="5" t="str">
        <f>VLOOKUP(A37,ShownNames!$A$2:$B$54,2,FALSE)</f>
        <v>UniqueActivity</v>
      </c>
      <c r="C37" s="6">
        <v>1.0638676382286699E-2</v>
      </c>
      <c r="D37" s="6">
        <v>6.0915778387840361E-3</v>
      </c>
      <c r="E37" s="6">
        <v>5.6070078934047094E-3</v>
      </c>
      <c r="F37" s="6">
        <v>5.1901293352092943E-3</v>
      </c>
      <c r="G37" s="6">
        <v>5.0536540520691401E-3</v>
      </c>
      <c r="H37" s="6">
        <v>4.9852430665889864E-3</v>
      </c>
      <c r="I37" s="6">
        <v>4.9462625190761457E-3</v>
      </c>
      <c r="J37" s="6">
        <v>4.9653391886030542E-3</v>
      </c>
      <c r="K37" s="6">
        <v>4.9222065720725492E-3</v>
      </c>
      <c r="L37" s="6">
        <v>4.8859944084975911E-3</v>
      </c>
      <c r="M37" s="6">
        <v>4.8695765710111407E-3</v>
      </c>
      <c r="N37" s="6">
        <v>4.8358675185356109E-3</v>
      </c>
      <c r="O37" s="6">
        <v>4.8202438177581252E-3</v>
      </c>
      <c r="P37" s="6">
        <v>4.8065842055886121E-3</v>
      </c>
      <c r="Q37" s="6">
        <v>4.7761802104976389E-3</v>
      </c>
      <c r="R37" s="6">
        <v>4.8153440763571385E-3</v>
      </c>
    </row>
    <row r="38" spans="1:18" x14ac:dyDescent="0.25">
      <c r="A38" t="s">
        <v>10</v>
      </c>
      <c r="B38" s="5" t="str">
        <f>VLOOKUP(A38,ShownNames!$A$2:$B$54,2,FALSE)</f>
        <v>RespondedFrequency</v>
      </c>
      <c r="C38" s="6">
        <v>7.0602184693985314E-3</v>
      </c>
      <c r="D38" s="6">
        <v>5.6284602571489064E-3</v>
      </c>
      <c r="E38" s="6">
        <v>4.8740818064011027E-3</v>
      </c>
      <c r="F38" s="6">
        <v>4.7652329939121404E-3</v>
      </c>
      <c r="G38" s="6">
        <v>4.724918796883977E-3</v>
      </c>
      <c r="H38" s="6">
        <v>4.7245881076479011E-3</v>
      </c>
      <c r="I38" s="6">
        <v>4.7198218543732361E-3</v>
      </c>
      <c r="J38" s="6">
        <v>4.7416928219332745E-3</v>
      </c>
      <c r="K38" s="6">
        <v>4.7051318045103537E-3</v>
      </c>
      <c r="L38" s="6">
        <v>4.7149444927299753E-3</v>
      </c>
      <c r="M38" s="6">
        <v>4.7175667582295966E-3</v>
      </c>
      <c r="N38" s="6">
        <v>4.7058109139061889E-3</v>
      </c>
      <c r="O38" s="6">
        <v>4.7046605315853429E-3</v>
      </c>
      <c r="P38" s="6">
        <v>4.7110350110566978E-3</v>
      </c>
      <c r="Q38" s="6">
        <v>4.6840225096010475E-3</v>
      </c>
      <c r="R38" s="6">
        <v>4.7146668410498853E-3</v>
      </c>
    </row>
    <row r="39" spans="1:18" x14ac:dyDescent="0.25">
      <c r="A39" t="s">
        <v>19</v>
      </c>
      <c r="B39" s="5" t="str">
        <f>VLOOKUP(A39,ShownNames!$A$2:$B$54,2,FALSE)</f>
        <v>Activity</v>
      </c>
      <c r="C39" s="6">
        <v>1.0387041935344097E-2</v>
      </c>
      <c r="D39" s="6">
        <v>5.981860497249086E-3</v>
      </c>
      <c r="E39" s="6">
        <v>5.5379699140032258E-3</v>
      </c>
      <c r="F39" s="6">
        <v>5.1062794315622686E-3</v>
      </c>
      <c r="G39" s="6">
        <v>4.9833469638860418E-3</v>
      </c>
      <c r="H39" s="6">
        <v>4.8947278318870052E-3</v>
      </c>
      <c r="I39" s="6">
        <v>4.8520154362593545E-3</v>
      </c>
      <c r="J39" s="6">
        <v>4.8595317279419943E-3</v>
      </c>
      <c r="K39" s="6">
        <v>4.8184371042159493E-3</v>
      </c>
      <c r="L39" s="6">
        <v>4.7712405720664805E-3</v>
      </c>
      <c r="M39" s="6">
        <v>4.7335928706531754E-3</v>
      </c>
      <c r="N39" s="6">
        <v>4.7035695507860889E-3</v>
      </c>
      <c r="O39" s="6">
        <v>4.6864345049744847E-3</v>
      </c>
      <c r="P39" s="6">
        <v>4.6727908344842452E-3</v>
      </c>
      <c r="Q39" s="6">
        <v>4.6405739066285772E-3</v>
      </c>
      <c r="R39" s="6">
        <v>4.6718066871713126E-3</v>
      </c>
    </row>
    <row r="40" spans="1:18" x14ac:dyDescent="0.25">
      <c r="A40" t="s">
        <v>22</v>
      </c>
      <c r="B40" s="5" t="str">
        <f>VLOOKUP(A40,ShownNames!$A$2:$B$54,2,FALSE)</f>
        <v>ActivityWithBefores</v>
      </c>
      <c r="C40" s="6">
        <v>1.0357821875798553E-2</v>
      </c>
      <c r="D40" s="6">
        <v>6.0491513875938719E-3</v>
      </c>
      <c r="E40" s="6">
        <v>5.6452524824772881E-3</v>
      </c>
      <c r="F40" s="6">
        <v>5.1093483568247803E-3</v>
      </c>
      <c r="G40" s="6">
        <v>4.9459719445306641E-3</v>
      </c>
      <c r="H40" s="6">
        <v>4.8481668092701848E-3</v>
      </c>
      <c r="I40" s="6">
        <v>4.7965905936664683E-3</v>
      </c>
      <c r="J40" s="6">
        <v>4.8015778380829629E-3</v>
      </c>
      <c r="K40" s="6">
        <v>4.7475037448591632E-3</v>
      </c>
      <c r="L40" s="6">
        <v>4.7035212419576766E-3</v>
      </c>
      <c r="M40" s="6">
        <v>4.6641731522660866E-3</v>
      </c>
      <c r="N40" s="6">
        <v>4.6367889799277771E-3</v>
      </c>
      <c r="O40" s="6">
        <v>4.6123629276451006E-3</v>
      </c>
      <c r="P40" s="6">
        <v>4.5998560073204518E-3</v>
      </c>
      <c r="Q40" s="6">
        <v>4.5687099747600303E-3</v>
      </c>
      <c r="R40" s="6">
        <v>4.5935917201389564E-3</v>
      </c>
    </row>
    <row r="41" spans="1:18" x14ac:dyDescent="0.25">
      <c r="A41" t="s">
        <v>51</v>
      </c>
      <c r="B41" s="5" t="str">
        <f>VLOOKUP(A41,ShownNames!$A$2:$B$54,2,FALSE)</f>
        <v>ActivityWithBeforesAndDataAndKBs</v>
      </c>
      <c r="C41" s="6">
        <v>7.6362260721884231E-3</v>
      </c>
      <c r="D41" s="6">
        <v>5.3672958266388132E-3</v>
      </c>
      <c r="E41" s="6">
        <v>4.9528929970633325E-3</v>
      </c>
      <c r="F41" s="6">
        <v>4.6958362812194896E-3</v>
      </c>
      <c r="G41" s="6">
        <v>4.6038328524552708E-3</v>
      </c>
      <c r="H41" s="6">
        <v>4.5486451118067197E-3</v>
      </c>
      <c r="I41" s="6">
        <v>4.5151510657489291E-3</v>
      </c>
      <c r="J41" s="6">
        <v>4.5217369316509926E-3</v>
      </c>
      <c r="K41" s="6">
        <v>4.47897042427629E-3</v>
      </c>
      <c r="L41" s="6">
        <v>4.4664206178161806E-3</v>
      </c>
      <c r="M41" s="6">
        <v>4.4421610262141645E-3</v>
      </c>
      <c r="N41" s="6">
        <v>4.4121466775641381E-3</v>
      </c>
      <c r="O41" s="6">
        <v>4.4098398438420115E-3</v>
      </c>
      <c r="P41" s="6">
        <v>4.3922580607711594E-3</v>
      </c>
      <c r="Q41" s="6">
        <v>4.3560698275540719E-3</v>
      </c>
      <c r="R41" s="6">
        <v>4.3837435388446424E-3</v>
      </c>
    </row>
  </sheetData>
  <sortState ref="A3:R41">
    <sortCondition descending="1" ref="R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4674-2766-4F70-BA8F-73CA794912A2}">
  <dimension ref="A1:R42"/>
  <sheetViews>
    <sheetView topLeftCell="A40" workbookViewId="0">
      <selection activeCell="R41" sqref="C2:R41"/>
    </sheetView>
  </sheetViews>
  <sheetFormatPr defaultRowHeight="15" x14ac:dyDescent="0.25"/>
  <cols>
    <col min="1" max="1" width="7" customWidth="1"/>
    <col min="2" max="2" width="36.42578125" style="5" bestFit="1" customWidth="1"/>
  </cols>
  <sheetData>
    <row r="1" spans="1:18" s="5" customFormat="1" x14ac:dyDescent="0.25">
      <c r="C1" s="5">
        <v>1</v>
      </c>
      <c r="D1" s="5">
        <v>10</v>
      </c>
      <c r="E1" s="5">
        <v>100</v>
      </c>
      <c r="F1" s="5">
        <v>500</v>
      </c>
      <c r="G1" s="5">
        <v>1000</v>
      </c>
      <c r="H1" s="5">
        <v>2000</v>
      </c>
      <c r="I1" s="5">
        <v>3000</v>
      </c>
      <c r="J1" s="5">
        <v>4000</v>
      </c>
      <c r="K1" s="5">
        <v>5000</v>
      </c>
      <c r="L1" s="5">
        <v>10000</v>
      </c>
      <c r="M1" s="5">
        <v>15000</v>
      </c>
      <c r="N1" s="5">
        <v>20000</v>
      </c>
      <c r="O1" s="5">
        <v>25000</v>
      </c>
      <c r="P1" s="5">
        <v>30000</v>
      </c>
      <c r="Q1" s="5">
        <v>35000</v>
      </c>
      <c r="R1" s="5">
        <v>40000</v>
      </c>
    </row>
    <row r="2" spans="1:18" x14ac:dyDescent="0.25">
      <c r="A2" t="s">
        <v>49</v>
      </c>
      <c r="B2" s="5" t="str">
        <f>VLOOKUP(A2,ShownNames!$A$2:$B$54,2,FALSE)</f>
        <v>ActivityWithBeforesAndData</v>
      </c>
      <c r="C2" s="6">
        <v>29.265196533917884</v>
      </c>
      <c r="D2" s="6">
        <v>14.78363422707584</v>
      </c>
      <c r="E2" s="6">
        <v>5.202981818482149</v>
      </c>
      <c r="F2" s="6">
        <v>3.9585621507431483</v>
      </c>
      <c r="G2" s="6">
        <v>3.827028771269819</v>
      </c>
      <c r="H2" s="6">
        <v>3.6000882863232042</v>
      </c>
      <c r="I2" s="6">
        <v>3.4970441117190547</v>
      </c>
      <c r="J2" s="6">
        <v>3.4353437389076169</v>
      </c>
      <c r="K2" s="6">
        <v>3.351220834668287</v>
      </c>
      <c r="L2" s="6">
        <v>3.2205754764418089</v>
      </c>
      <c r="M2" s="6">
        <v>3.209805595571229</v>
      </c>
      <c r="N2" s="6">
        <v>3.1922980801255334</v>
      </c>
      <c r="O2" s="6">
        <v>3.1677669535934871</v>
      </c>
      <c r="P2" s="6">
        <v>3.1782063434475383</v>
      </c>
      <c r="Q2" s="6">
        <v>3.0869850685875511</v>
      </c>
      <c r="R2" s="6">
        <v>3.0577063608109714</v>
      </c>
    </row>
    <row r="3" spans="1:18" x14ac:dyDescent="0.25">
      <c r="A3" t="s">
        <v>51</v>
      </c>
      <c r="B3" s="5" t="str">
        <f>VLOOKUP(A3,ShownNames!$A$2:$B$54,2,FALSE)</f>
        <v>ActivityWithBeforesAndDataAndKBs</v>
      </c>
      <c r="C3" s="6">
        <v>16.06206069968125</v>
      </c>
      <c r="D3" s="6">
        <v>5.7488639397641395</v>
      </c>
      <c r="E3" s="6">
        <v>2.8067038203415096</v>
      </c>
      <c r="F3" s="6">
        <v>2.2879727885624037</v>
      </c>
      <c r="G3" s="6">
        <v>2.1954308047272333</v>
      </c>
      <c r="H3" s="6">
        <v>2.0910281502931012</v>
      </c>
      <c r="I3" s="6">
        <v>2.0613320401630526</v>
      </c>
      <c r="J3" s="6">
        <v>2.0553943914971176</v>
      </c>
      <c r="K3" s="6">
        <v>2.009477184777551</v>
      </c>
      <c r="L3" s="6">
        <v>1.9998164791155415</v>
      </c>
      <c r="M3" s="6">
        <v>1.9729040157698436</v>
      </c>
      <c r="N3" s="6">
        <v>1.9715586082893708</v>
      </c>
      <c r="O3" s="6">
        <v>1.9488676821237723</v>
      </c>
      <c r="P3" s="6">
        <v>1.9378558999159956</v>
      </c>
      <c r="Q3" s="6">
        <v>1.9267104381566369</v>
      </c>
      <c r="R3" s="6">
        <v>1.9451552304786794</v>
      </c>
    </row>
    <row r="4" spans="1:18" x14ac:dyDescent="0.25">
      <c r="A4" t="s">
        <v>22</v>
      </c>
      <c r="B4" s="5" t="str">
        <f>VLOOKUP(A4,ShownNames!$A$2:$B$54,2,FALSE)</f>
        <v>ActivityWithBefores</v>
      </c>
      <c r="C4" s="6">
        <v>28.15141130616059</v>
      </c>
      <c r="D4" s="6">
        <v>14.078966375558485</v>
      </c>
      <c r="E4" s="6">
        <v>5.3725608963199551</v>
      </c>
      <c r="F4" s="6">
        <v>4.0586786662948517</v>
      </c>
      <c r="G4" s="6">
        <v>3.8133960748886224</v>
      </c>
      <c r="H4" s="6">
        <v>3.475726033058661</v>
      </c>
      <c r="I4" s="6">
        <v>3.4181955903422505</v>
      </c>
      <c r="J4" s="6">
        <v>3.3823657601875268</v>
      </c>
      <c r="K4" s="6">
        <v>3.1763536365156435</v>
      </c>
      <c r="L4" s="6">
        <v>3.1456459832655863</v>
      </c>
      <c r="M4" s="6">
        <v>3.0387695236612542</v>
      </c>
      <c r="N4" s="6">
        <v>3.0192522854577959</v>
      </c>
      <c r="O4" s="6">
        <v>2.9358427360973991</v>
      </c>
      <c r="P4" s="6">
        <v>2.9260198364793588</v>
      </c>
      <c r="Q4" s="6">
        <v>2.8819244426129962</v>
      </c>
      <c r="R4" s="6">
        <v>2.8857319701974076</v>
      </c>
    </row>
    <row r="5" spans="1:18" x14ac:dyDescent="0.25">
      <c r="A5" t="s">
        <v>19</v>
      </c>
      <c r="B5" s="5" t="str">
        <f>VLOOKUP(A5,ShownNames!$A$2:$B$54,2,FALSE)</f>
        <v>Activity</v>
      </c>
      <c r="C5" s="6">
        <v>28.222487569072079</v>
      </c>
      <c r="D5" s="6">
        <v>14.682364152486036</v>
      </c>
      <c r="E5" s="6">
        <v>5.464210154098148</v>
      </c>
      <c r="F5" s="6">
        <v>4.1313566464298237</v>
      </c>
      <c r="G5" s="6">
        <v>3.8762371651293939</v>
      </c>
      <c r="H5" s="6">
        <v>3.5112921688060532</v>
      </c>
      <c r="I5" s="6">
        <v>3.4507401897171057</v>
      </c>
      <c r="J5" s="6">
        <v>3.3869919503449397</v>
      </c>
      <c r="K5" s="6">
        <v>3.2622844266554933</v>
      </c>
      <c r="L5" s="6">
        <v>3.1839015293230895</v>
      </c>
      <c r="M5" s="6">
        <v>3.0810356184740795</v>
      </c>
      <c r="N5" s="6">
        <v>3.0231882755634873</v>
      </c>
      <c r="O5" s="6">
        <v>2.9260402708900255</v>
      </c>
      <c r="P5" s="6">
        <v>2.9470891737914418</v>
      </c>
      <c r="Q5" s="6">
        <v>2.8547275371465823</v>
      </c>
      <c r="R5" s="6">
        <v>2.9062879322028841</v>
      </c>
    </row>
    <row r="6" spans="1:18" x14ac:dyDescent="0.25">
      <c r="A6" t="s">
        <v>52</v>
      </c>
      <c r="B6" s="5" t="str">
        <f>VLOOKUP(A6,ShownNames!$A$2:$B$54,2,FALSE)</f>
        <v>DataBlockDistance</v>
      </c>
      <c r="C6" s="6">
        <v>39.939494943903135</v>
      </c>
      <c r="D6" s="6">
        <v>36.605131858044217</v>
      </c>
      <c r="E6" s="6">
        <v>29.330256129462828</v>
      </c>
      <c r="F6" s="6">
        <v>20.80049737655861</v>
      </c>
      <c r="G6" s="6">
        <v>21.377241392396545</v>
      </c>
      <c r="H6" s="6">
        <v>21.993613415173293</v>
      </c>
      <c r="I6" s="6">
        <v>22.679836890574979</v>
      </c>
      <c r="J6" s="6">
        <v>22.237744955218567</v>
      </c>
      <c r="K6" s="6">
        <v>21.598689236661649</v>
      </c>
      <c r="L6" s="6">
        <v>19.652951317364977</v>
      </c>
      <c r="M6" s="6">
        <v>18.107615645300758</v>
      </c>
      <c r="N6" s="6">
        <v>17.396764252896414</v>
      </c>
      <c r="O6" s="6">
        <v>17.168908270645392</v>
      </c>
      <c r="P6" s="6">
        <v>16.609673416925204</v>
      </c>
      <c r="Q6" s="6">
        <v>16.299951098743406</v>
      </c>
      <c r="R6" s="6">
        <v>16.073372971830281</v>
      </c>
    </row>
    <row r="7" spans="1:18" x14ac:dyDescent="0.25">
      <c r="A7" t="s">
        <v>58</v>
      </c>
      <c r="B7" s="5" t="str">
        <f>VLOOKUP(A7,ShownNames!$A$2:$B$54,2,FALSE)</f>
        <v>DataEuclideanDistance</v>
      </c>
      <c r="C7" s="6">
        <v>39.329272476697739</v>
      </c>
      <c r="D7" s="6">
        <v>26.266107059468347</v>
      </c>
      <c r="E7" s="6">
        <v>12.707288057429961</v>
      </c>
      <c r="F7" s="6">
        <v>13.854360224292961</v>
      </c>
      <c r="G7" s="6">
        <v>11.525449932662614</v>
      </c>
      <c r="H7" s="6">
        <v>12.435038778748432</v>
      </c>
      <c r="I7" s="6">
        <v>11.55486642404237</v>
      </c>
      <c r="J7" s="6">
        <v>12.37000241137061</v>
      </c>
      <c r="K7" s="6">
        <v>11.708234603464502</v>
      </c>
      <c r="L7" s="6">
        <v>12.548090576993257</v>
      </c>
      <c r="M7" s="6">
        <v>11.511098662783178</v>
      </c>
      <c r="N7" s="6">
        <v>12.809985080168463</v>
      </c>
      <c r="O7" s="6">
        <v>12.118197424096428</v>
      </c>
      <c r="P7" s="6">
        <v>13.665914649876305</v>
      </c>
      <c r="Q7" s="6">
        <v>14.061703951884372</v>
      </c>
      <c r="R7" s="6">
        <v>14.01386132501076</v>
      </c>
    </row>
    <row r="8" spans="1:18" x14ac:dyDescent="0.25">
      <c r="A8" t="s">
        <v>54</v>
      </c>
      <c r="B8" s="5" t="str">
        <f>VLOOKUP(A8,ShownNames!$A$2:$B$54,2,FALSE)</f>
        <v>DataCosineSimilarity</v>
      </c>
      <c r="C8" s="6">
        <v>39.969018678080893</v>
      </c>
      <c r="D8" s="6">
        <v>36.712695673528927</v>
      </c>
      <c r="E8" s="6">
        <v>29.572647601427917</v>
      </c>
      <c r="F8" s="6">
        <v>21.140550201491912</v>
      </c>
      <c r="G8" s="6">
        <v>22.322256336153011</v>
      </c>
      <c r="H8" s="6">
        <v>23.797306329088283</v>
      </c>
      <c r="I8" s="6">
        <v>25.498004214774088</v>
      </c>
      <c r="J8" s="6">
        <v>25.586177418655002</v>
      </c>
      <c r="K8" s="6">
        <v>25.72391926889544</v>
      </c>
      <c r="L8" s="6">
        <v>25.45476014895279</v>
      </c>
      <c r="M8" s="6">
        <v>24.737927524326508</v>
      </c>
      <c r="N8" s="6">
        <v>24.038190201912883</v>
      </c>
      <c r="O8" s="6">
        <v>23.564892233567715</v>
      </c>
      <c r="P8" s="6">
        <v>22.955908814697949</v>
      </c>
      <c r="Q8" s="6">
        <v>22.445465937310104</v>
      </c>
      <c r="R8" s="6">
        <v>22.318192348213667</v>
      </c>
    </row>
    <row r="9" spans="1:18" x14ac:dyDescent="0.25">
      <c r="A9" t="s">
        <v>77</v>
      </c>
      <c r="B9" s="5" t="str">
        <f>VLOOKUP(A9,ShownNames!$A$2:$B$54,2,FALSE)</f>
        <v>DataStateEuclideanDistance</v>
      </c>
      <c r="C9" s="6">
        <v>39.43162060232855</v>
      </c>
      <c r="D9" s="6">
        <v>21.153862343773845</v>
      </c>
      <c r="E9" s="6">
        <v>8.4522611677349868</v>
      </c>
      <c r="F9" s="6">
        <v>8.2711708627702958</v>
      </c>
      <c r="G9" s="6">
        <v>8.3803502541420052</v>
      </c>
      <c r="H9" s="6">
        <v>8.5561674974364621</v>
      </c>
      <c r="I9" s="6">
        <v>8.5155643839323947</v>
      </c>
      <c r="J9" s="6">
        <v>7.4780519040929221</v>
      </c>
      <c r="K9" s="6">
        <v>7.2679292713419246</v>
      </c>
      <c r="L9" s="6">
        <v>8.5742315508433684</v>
      </c>
      <c r="M9" s="6">
        <v>8.4048873168941967</v>
      </c>
      <c r="N9" s="6">
        <v>8.4679504752865977</v>
      </c>
      <c r="O9" s="6">
        <v>8.3791606951384168</v>
      </c>
      <c r="P9" s="6">
        <v>8.1857949162600665</v>
      </c>
      <c r="Q9" s="6">
        <v>8.1848511644545656</v>
      </c>
      <c r="R9" s="6">
        <v>8.1627966519567412</v>
      </c>
    </row>
    <row r="10" spans="1:18" x14ac:dyDescent="0.25">
      <c r="A10" t="s">
        <v>70</v>
      </c>
      <c r="B10" s="5" t="str">
        <f>VLOOKUP(A10,ShownNames!$A$2:$B$54,2,FALSE)</f>
        <v>DataStateBlockDistance</v>
      </c>
      <c r="C10" s="6">
        <v>34.054360042673004</v>
      </c>
      <c r="D10" s="6">
        <v>17.555755172171462</v>
      </c>
      <c r="E10" s="6">
        <v>8.8810948272033841</v>
      </c>
      <c r="F10" s="6">
        <v>7.9483564348738298</v>
      </c>
      <c r="G10" s="6">
        <v>7.8124891975849859</v>
      </c>
      <c r="H10" s="6">
        <v>7.5893613130651572</v>
      </c>
      <c r="I10" s="6">
        <v>7.668307773151497</v>
      </c>
      <c r="J10" s="6">
        <v>7.5229263766785568</v>
      </c>
      <c r="K10" s="6">
        <v>7.4975917115180621</v>
      </c>
      <c r="L10" s="6">
        <v>7.3158711348333414</v>
      </c>
      <c r="M10" s="6">
        <v>7.3074244512799496</v>
      </c>
      <c r="N10" s="6">
        <v>7.3122679464238765</v>
      </c>
      <c r="O10" s="6">
        <v>7.2686864497775527</v>
      </c>
      <c r="P10" s="6">
        <v>7.2715222479284067</v>
      </c>
      <c r="Q10" s="6">
        <v>7.2289284765282105</v>
      </c>
      <c r="R10" s="6">
        <v>7.1762614908623377</v>
      </c>
    </row>
    <row r="11" spans="1:18" x14ac:dyDescent="0.25">
      <c r="A11" t="s">
        <v>60</v>
      </c>
      <c r="B11" s="5" t="str">
        <f>VLOOKUP(A11,ShownNames!$A$2:$B$54,2,FALSE)</f>
        <v>DataGeneralizedJaccard</v>
      </c>
      <c r="C11" s="6">
        <v>39.939494943903135</v>
      </c>
      <c r="D11" s="6">
        <v>36.605940662029667</v>
      </c>
      <c r="E11" s="6">
        <v>29.334306484719825</v>
      </c>
      <c r="F11" s="6">
        <v>20.803908011782056</v>
      </c>
      <c r="G11" s="6">
        <v>21.370432507266035</v>
      </c>
      <c r="H11" s="6">
        <v>21.977885667641623</v>
      </c>
      <c r="I11" s="6">
        <v>22.661552636209535</v>
      </c>
      <c r="J11" s="6">
        <v>22.214247739932684</v>
      </c>
      <c r="K11" s="6">
        <v>21.570763086682401</v>
      </c>
      <c r="L11" s="6">
        <v>19.62562167407426</v>
      </c>
      <c r="M11" s="6">
        <v>18.08100606197786</v>
      </c>
      <c r="N11" s="6">
        <v>17.373700961836928</v>
      </c>
      <c r="O11" s="6">
        <v>17.147125255958734</v>
      </c>
      <c r="P11" s="6">
        <v>16.590589572924902</v>
      </c>
      <c r="Q11" s="6">
        <v>16.283576833162723</v>
      </c>
      <c r="R11" s="6">
        <v>16.05866717715892</v>
      </c>
    </row>
    <row r="12" spans="1:18" x14ac:dyDescent="0.25">
      <c r="A12" t="s">
        <v>64</v>
      </c>
      <c r="B12" s="5" t="str">
        <f>VLOOKUP(A12,ShownNames!$A$2:$B$54,2,FALSE)</f>
        <v>DataJaccard</v>
      </c>
      <c r="C12" s="6">
        <v>39.939494943903135</v>
      </c>
      <c r="D12" s="6">
        <v>36.605940662029667</v>
      </c>
      <c r="E12" s="6">
        <v>29.334306484719825</v>
      </c>
      <c r="F12" s="6">
        <v>20.803908011782056</v>
      </c>
      <c r="G12" s="6">
        <v>21.36888716768372</v>
      </c>
      <c r="H12" s="6">
        <v>21.978905712260591</v>
      </c>
      <c r="I12" s="6">
        <v>22.660922509475</v>
      </c>
      <c r="J12" s="6">
        <v>22.215801064853149</v>
      </c>
      <c r="K12" s="6">
        <v>21.571655204837803</v>
      </c>
      <c r="L12" s="6">
        <v>19.62493999228284</v>
      </c>
      <c r="M12" s="6">
        <v>18.082626474187713</v>
      </c>
      <c r="N12" s="6">
        <v>17.374088419516834</v>
      </c>
      <c r="O12" s="6">
        <v>17.14778363189134</v>
      </c>
      <c r="P12" s="6">
        <v>16.590615323090294</v>
      </c>
      <c r="Q12" s="6">
        <v>16.283135524887964</v>
      </c>
      <c r="R12" s="6">
        <v>16.060131915562859</v>
      </c>
    </row>
    <row r="13" spans="1:18" x14ac:dyDescent="0.25">
      <c r="A13" t="s">
        <v>91</v>
      </c>
      <c r="B13" s="5" t="str">
        <f>VLOOKUP(A13,ShownNames!$A$2:$B$54,2,FALSE)</f>
        <v>DataTanimotoCoefficient</v>
      </c>
      <c r="C13" s="6">
        <v>39.969018678080893</v>
      </c>
      <c r="D13" s="6">
        <v>36.712695673528927</v>
      </c>
      <c r="E13" s="6">
        <v>29.572647601427917</v>
      </c>
      <c r="F13" s="6">
        <v>21.140533529495961</v>
      </c>
      <c r="G13" s="6">
        <v>22.318147730083165</v>
      </c>
      <c r="H13" s="6">
        <v>23.792807991413163</v>
      </c>
      <c r="I13" s="6">
        <v>25.498876722025653</v>
      </c>
      <c r="J13" s="6">
        <v>25.588275384566924</v>
      </c>
      <c r="K13" s="6">
        <v>25.724524837157066</v>
      </c>
      <c r="L13" s="6">
        <v>25.456286408070731</v>
      </c>
      <c r="M13" s="6">
        <v>24.740373155034725</v>
      </c>
      <c r="N13" s="6">
        <v>24.03441549306557</v>
      </c>
      <c r="O13" s="6">
        <v>23.566488484418478</v>
      </c>
      <c r="P13" s="6">
        <v>22.954042086394509</v>
      </c>
      <c r="Q13" s="6">
        <v>22.443987769351764</v>
      </c>
      <c r="R13" s="6">
        <v>22.318236176411311</v>
      </c>
    </row>
    <row r="14" spans="1:18" x14ac:dyDescent="0.25">
      <c r="A14" t="s">
        <v>56</v>
      </c>
      <c r="B14" s="5" t="str">
        <f>VLOOKUP(A14,ShownNames!$A$2:$B$54,2,FALSE)</f>
        <v>DataDice</v>
      </c>
      <c r="C14" s="6">
        <v>39.939494943903135</v>
      </c>
      <c r="D14" s="6">
        <v>36.605131857376492</v>
      </c>
      <c r="E14" s="6">
        <v>29.330256127764024</v>
      </c>
      <c r="F14" s="6">
        <v>20.800501825239589</v>
      </c>
      <c r="G14" s="6">
        <v>21.37757349063045</v>
      </c>
      <c r="H14" s="6">
        <v>21.993543811525335</v>
      </c>
      <c r="I14" s="6">
        <v>22.680224352031637</v>
      </c>
      <c r="J14" s="6">
        <v>22.238309200780144</v>
      </c>
      <c r="K14" s="6">
        <v>21.597454817310656</v>
      </c>
      <c r="L14" s="6">
        <v>19.652954217143837</v>
      </c>
      <c r="M14" s="6">
        <v>18.10666347317342</v>
      </c>
      <c r="N14" s="6">
        <v>17.395319495475022</v>
      </c>
      <c r="O14" s="6">
        <v>17.168247596652254</v>
      </c>
      <c r="P14" s="6">
        <v>16.609665470821398</v>
      </c>
      <c r="Q14" s="6">
        <v>16.299940447282861</v>
      </c>
      <c r="R14" s="6">
        <v>16.073151812504882</v>
      </c>
    </row>
    <row r="15" spans="1:18" x14ac:dyDescent="0.25">
      <c r="A15" t="s">
        <v>20</v>
      </c>
      <c r="B15" s="5" t="str">
        <f>VLOOKUP(A15,ShownNames!$A$2:$B$54,2,FALSE)</f>
        <v>ActivityUniqueTransition</v>
      </c>
      <c r="C15" s="6">
        <v>29.002232067586171</v>
      </c>
      <c r="D15" s="6">
        <v>16.858255697558484</v>
      </c>
      <c r="E15" s="6">
        <v>6.2249556054877857</v>
      </c>
      <c r="F15" s="6">
        <v>5.0690636254799504</v>
      </c>
      <c r="G15" s="6">
        <v>4.6528163467387227</v>
      </c>
      <c r="H15" s="6">
        <v>4.2009483229279274</v>
      </c>
      <c r="I15" s="6">
        <v>4.0754818914441966</v>
      </c>
      <c r="J15" s="6">
        <v>3.9234257535279773</v>
      </c>
      <c r="K15" s="6">
        <v>3.7833558185568608</v>
      </c>
      <c r="L15" s="6">
        <v>3.6485676264150855</v>
      </c>
      <c r="M15" s="6">
        <v>3.5288307363116478</v>
      </c>
      <c r="N15" s="6">
        <v>3.525331579257132</v>
      </c>
      <c r="O15" s="6">
        <v>3.3655683624522497</v>
      </c>
      <c r="P15" s="6">
        <v>3.3096825473170846</v>
      </c>
      <c r="Q15" s="6">
        <v>3.2682001006667605</v>
      </c>
      <c r="R15" s="6">
        <v>3.3132351868099534</v>
      </c>
    </row>
    <row r="16" spans="1:18" x14ac:dyDescent="0.25">
      <c r="A16" t="s">
        <v>62</v>
      </c>
      <c r="B16" s="5" t="str">
        <f>VLOOKUP(A16,ShownNames!$A$2:$B$54,2,FALSE)</f>
        <v>DataGeneralizedOverlapCoefficient</v>
      </c>
      <c r="C16" s="6">
        <v>35.092791665675364</v>
      </c>
      <c r="D16" s="6">
        <v>29.52959036009517</v>
      </c>
      <c r="E16" s="6">
        <v>18.255288099298745</v>
      </c>
      <c r="F16" s="6">
        <v>10.24775019216886</v>
      </c>
      <c r="G16" s="6">
        <v>8.7161059225815531</v>
      </c>
      <c r="H16" s="6">
        <v>8.3602042170444655</v>
      </c>
      <c r="I16" s="6">
        <v>8.4420659506368203</v>
      </c>
      <c r="J16" s="6">
        <v>8.1533670652408254</v>
      </c>
      <c r="K16" s="6">
        <v>8.2445969099116496</v>
      </c>
      <c r="L16" s="6">
        <v>8.229608192851618</v>
      </c>
      <c r="M16" s="6">
        <v>8.0770740207477711</v>
      </c>
      <c r="N16" s="6">
        <v>8.2031294643382413</v>
      </c>
      <c r="O16" s="6">
        <v>8.1418109663723612</v>
      </c>
      <c r="P16" s="6">
        <v>8.1170730726279956</v>
      </c>
      <c r="Q16" s="6">
        <v>8.1976453734683936</v>
      </c>
      <c r="R16" s="6">
        <v>8.0155294410875548</v>
      </c>
    </row>
    <row r="17" spans="1:18" x14ac:dyDescent="0.25">
      <c r="A17" t="s">
        <v>68</v>
      </c>
      <c r="B17" s="5" t="str">
        <f>VLOOKUP(A17,ShownNames!$A$2:$B$54,2,FALSE)</f>
        <v>DataSimonWhite</v>
      </c>
      <c r="C17" s="6">
        <v>39.939494943903135</v>
      </c>
      <c r="D17" s="6">
        <v>36.605131857376492</v>
      </c>
      <c r="E17" s="6">
        <v>29.330256127764024</v>
      </c>
      <c r="F17" s="6">
        <v>20.80049910075244</v>
      </c>
      <c r="G17" s="6">
        <v>21.376002663769988</v>
      </c>
      <c r="H17" s="6">
        <v>21.993325779348577</v>
      </c>
      <c r="I17" s="6">
        <v>22.681667259072604</v>
      </c>
      <c r="J17" s="6">
        <v>22.235678573220461</v>
      </c>
      <c r="K17" s="6">
        <v>21.598479909037874</v>
      </c>
      <c r="L17" s="6">
        <v>19.653589269319635</v>
      </c>
      <c r="M17" s="6">
        <v>18.108308544958028</v>
      </c>
      <c r="N17" s="6">
        <v>17.396497634250252</v>
      </c>
      <c r="O17" s="6">
        <v>17.16892599650177</v>
      </c>
      <c r="P17" s="6">
        <v>16.609687541161065</v>
      </c>
      <c r="Q17" s="6">
        <v>16.299941854968186</v>
      </c>
      <c r="R17" s="6">
        <v>16.074646994078421</v>
      </c>
    </row>
    <row r="18" spans="1:18" x14ac:dyDescent="0.25">
      <c r="A18" t="s">
        <v>66</v>
      </c>
      <c r="B18" s="5" t="str">
        <f>VLOOKUP(A18,ShownNames!$A$2:$B$54,2,FALSE)</f>
        <v>DataOverlapCoefficient</v>
      </c>
      <c r="C18" s="6">
        <v>35.092791665675364</v>
      </c>
      <c r="D18" s="6">
        <v>29.52959036009517</v>
      </c>
      <c r="E18" s="6">
        <v>18.255288099298745</v>
      </c>
      <c r="F18" s="6">
        <v>10.24774866456745</v>
      </c>
      <c r="G18" s="6">
        <v>8.7154829271404335</v>
      </c>
      <c r="H18" s="6">
        <v>8.3611451057630468</v>
      </c>
      <c r="I18" s="6">
        <v>8.4435174728952145</v>
      </c>
      <c r="J18" s="6">
        <v>8.1560427271957536</v>
      </c>
      <c r="K18" s="6">
        <v>8.2448939967681838</v>
      </c>
      <c r="L18" s="6">
        <v>8.2292093311107131</v>
      </c>
      <c r="M18" s="6">
        <v>8.076445121352851</v>
      </c>
      <c r="N18" s="6">
        <v>8.2031543892993302</v>
      </c>
      <c r="O18" s="6">
        <v>8.1421437912251022</v>
      </c>
      <c r="P18" s="6">
        <v>8.1170788992333218</v>
      </c>
      <c r="Q18" s="6">
        <v>8.1976714123652474</v>
      </c>
      <c r="R18" s="6">
        <v>8.0154993736952171</v>
      </c>
    </row>
    <row r="19" spans="1:18" x14ac:dyDescent="0.25">
      <c r="A19" t="s">
        <v>0</v>
      </c>
      <c r="B19" s="5" t="str">
        <f>VLOOKUP(A19,ShownNames!$A$2:$B$54,2,FALSE)</f>
        <v>DataStateCustomOverlap</v>
      </c>
      <c r="C19" s="6">
        <v>33.538435975629127</v>
      </c>
      <c r="D19" s="6">
        <v>17.284899973831827</v>
      </c>
      <c r="E19" s="6">
        <v>8.6451118965958909</v>
      </c>
      <c r="F19" s="6">
        <v>7.2779433080669618</v>
      </c>
      <c r="G19" s="6">
        <v>7.2127769061894211</v>
      </c>
      <c r="H19" s="6">
        <v>7.1335114502779264</v>
      </c>
      <c r="I19" s="6">
        <v>7.1095557555800912</v>
      </c>
      <c r="J19" s="6">
        <v>6.9808426112074953</v>
      </c>
      <c r="K19" s="6">
        <v>6.9826569091257058</v>
      </c>
      <c r="L19" s="6">
        <v>6.8327008790246309</v>
      </c>
      <c r="M19" s="6">
        <v>6.8070796992603668</v>
      </c>
      <c r="N19" s="6">
        <v>6.8272411801753039</v>
      </c>
      <c r="O19" s="6">
        <v>6.8186945195652013</v>
      </c>
      <c r="P19" s="6">
        <v>6.7586901084727868</v>
      </c>
      <c r="Q19" s="6">
        <v>6.776985271061025</v>
      </c>
      <c r="R19" s="6">
        <v>6.6902820959851628</v>
      </c>
    </row>
    <row r="20" spans="1:18" x14ac:dyDescent="0.25">
      <c r="A20" t="s">
        <v>21</v>
      </c>
      <c r="B20" s="5" t="str">
        <f>VLOOKUP(A20,ShownNames!$A$2:$B$54,2,FALSE)</f>
        <v>ActivityTransition</v>
      </c>
      <c r="C20" s="6">
        <v>28.998776222075424</v>
      </c>
      <c r="D20" s="6">
        <v>16.913109631835127</v>
      </c>
      <c r="E20" s="6">
        <v>6.3814762049205127</v>
      </c>
      <c r="F20" s="6">
        <v>5.0888847934215509</v>
      </c>
      <c r="G20" s="6">
        <v>4.6803551013212603</v>
      </c>
      <c r="H20" s="6">
        <v>4.2159148958573853</v>
      </c>
      <c r="I20" s="6">
        <v>4.1010888402138574</v>
      </c>
      <c r="J20" s="6">
        <v>3.9641024476853195</v>
      </c>
      <c r="K20" s="6">
        <v>3.7964089754525765</v>
      </c>
      <c r="L20" s="6">
        <v>3.6821308011917155</v>
      </c>
      <c r="M20" s="6">
        <v>3.5260981876920834</v>
      </c>
      <c r="N20" s="6">
        <v>3.5690742884422786</v>
      </c>
      <c r="O20" s="6">
        <v>3.3940863296504622</v>
      </c>
      <c r="P20" s="6">
        <v>3.3124861807795756</v>
      </c>
      <c r="Q20" s="6">
        <v>3.270688515631917</v>
      </c>
      <c r="R20" s="6">
        <v>3.2916800822248549</v>
      </c>
    </row>
    <row r="21" spans="1:18" x14ac:dyDescent="0.25">
      <c r="A21" t="s">
        <v>85</v>
      </c>
      <c r="B21" s="5" t="str">
        <f>VLOOKUP(A21,ShownNames!$A$2:$B$54,2,FALSE)</f>
        <v>DataStateOverlapCoefficient</v>
      </c>
      <c r="C21" s="6">
        <v>35.491184991170215</v>
      </c>
      <c r="D21" s="6">
        <v>17.502597293413086</v>
      </c>
      <c r="E21" s="6">
        <v>8.2631813739748718</v>
      </c>
      <c r="F21" s="6">
        <v>7.0537239804587557</v>
      </c>
      <c r="G21" s="6">
        <v>7.0291667818456371</v>
      </c>
      <c r="H21" s="6">
        <v>6.9672485785891212</v>
      </c>
      <c r="I21" s="6">
        <v>6.9578133148859154</v>
      </c>
      <c r="J21" s="6">
        <v>6.7947790844150093</v>
      </c>
      <c r="K21" s="6">
        <v>6.7907694413745245</v>
      </c>
      <c r="L21" s="6">
        <v>6.7361519342538951</v>
      </c>
      <c r="M21" s="6">
        <v>6.6826181934155429</v>
      </c>
      <c r="N21" s="6">
        <v>6.7097004084333447</v>
      </c>
      <c r="O21" s="6">
        <v>6.6960989726353848</v>
      </c>
      <c r="P21" s="6">
        <v>6.6523851812118266</v>
      </c>
      <c r="Q21" s="6">
        <v>6.6742389847926544</v>
      </c>
      <c r="R21" s="6">
        <v>6.6241208413711359</v>
      </c>
    </row>
    <row r="22" spans="1:18" x14ac:dyDescent="0.25">
      <c r="A22" t="s">
        <v>83</v>
      </c>
      <c r="B22" s="5" t="str">
        <f>VLOOKUP(A22,ShownNames!$A$2:$B$54,2,FALSE)</f>
        <v>DataStateJaccard</v>
      </c>
      <c r="C22" s="6">
        <v>34.054360042673004</v>
      </c>
      <c r="D22" s="6">
        <v>17.554857252259428</v>
      </c>
      <c r="E22" s="6">
        <v>8.871415319583642</v>
      </c>
      <c r="F22" s="6">
        <v>7.9429187978003002</v>
      </c>
      <c r="G22" s="6">
        <v>7.8093393796820347</v>
      </c>
      <c r="H22" s="6">
        <v>7.5865649220036264</v>
      </c>
      <c r="I22" s="6">
        <v>7.6661922166832497</v>
      </c>
      <c r="J22" s="6">
        <v>7.5200011163728622</v>
      </c>
      <c r="K22" s="6">
        <v>7.4955537754080339</v>
      </c>
      <c r="L22" s="6">
        <v>7.3142550892060338</v>
      </c>
      <c r="M22" s="6">
        <v>7.3058875096893718</v>
      </c>
      <c r="N22" s="6">
        <v>7.3108996957570289</v>
      </c>
      <c r="O22" s="6">
        <v>7.2672573387961528</v>
      </c>
      <c r="P22" s="6">
        <v>7.2701411499874089</v>
      </c>
      <c r="Q22" s="6">
        <v>7.2275986756598618</v>
      </c>
      <c r="R22" s="6">
        <v>7.174764644985216</v>
      </c>
    </row>
    <row r="23" spans="1:18" x14ac:dyDescent="0.25">
      <c r="A23" t="s">
        <v>35</v>
      </c>
      <c r="B23" s="5" t="str">
        <f>VLOOKUP(A23,ShownNames!$A$2:$B$54,2,FALSE)</f>
        <v>ActivityGeneralizedOverlapCoefficient</v>
      </c>
      <c r="C23" s="6">
        <v>29.642747484441436</v>
      </c>
      <c r="D23" s="6">
        <v>14.678427827405381</v>
      </c>
      <c r="E23" s="6">
        <v>5.5653278160194022</v>
      </c>
      <c r="F23" s="6">
        <v>3.8865983254975078</v>
      </c>
      <c r="G23" s="6">
        <v>3.5587158170929252</v>
      </c>
      <c r="H23" s="6">
        <v>3.3776827605898321</v>
      </c>
      <c r="I23" s="6">
        <v>3.2782087798736015</v>
      </c>
      <c r="J23" s="6">
        <v>3.2076658160978164</v>
      </c>
      <c r="K23" s="6">
        <v>3.1058162998502015</v>
      </c>
      <c r="L23" s="6">
        <v>3.0123246959699284</v>
      </c>
      <c r="M23" s="6">
        <v>2.8659081167582765</v>
      </c>
      <c r="N23" s="6">
        <v>2.8323428853458852</v>
      </c>
      <c r="O23" s="6">
        <v>2.7752277710940159</v>
      </c>
      <c r="P23" s="6">
        <v>2.7980486249798657</v>
      </c>
      <c r="Q23" s="6">
        <v>2.7524667467634787</v>
      </c>
      <c r="R23" s="6">
        <v>2.7321296378399635</v>
      </c>
    </row>
    <row r="24" spans="1:18" x14ac:dyDescent="0.25">
      <c r="A24" t="s">
        <v>42</v>
      </c>
      <c r="B24" s="5" t="str">
        <f>VLOOKUP(A24,ShownNames!$A$2:$B$54,2,FALSE)</f>
        <v>ActivitySimonWhite</v>
      </c>
      <c r="C24" s="6">
        <v>29.770508411557746</v>
      </c>
      <c r="D24" s="6">
        <v>15.990017277124092</v>
      </c>
      <c r="E24" s="6">
        <v>5.6399663864409533</v>
      </c>
      <c r="F24" s="6">
        <v>4.3165540096352215</v>
      </c>
      <c r="G24" s="6">
        <v>3.9475750901485229</v>
      </c>
      <c r="H24" s="6">
        <v>3.6803458187670612</v>
      </c>
      <c r="I24" s="6">
        <v>3.5820409428134652</v>
      </c>
      <c r="J24" s="6">
        <v>3.5554769894862175</v>
      </c>
      <c r="K24" s="6">
        <v>3.3838663350511666</v>
      </c>
      <c r="L24" s="6">
        <v>3.3330422969219571</v>
      </c>
      <c r="M24" s="6">
        <v>3.140465870866274</v>
      </c>
      <c r="N24" s="6">
        <v>3.1196537708483434</v>
      </c>
      <c r="O24" s="6">
        <v>3.0655672400473275</v>
      </c>
      <c r="P24" s="6">
        <v>3.0937825130858654</v>
      </c>
      <c r="Q24" s="6">
        <v>3.0919222712571175</v>
      </c>
      <c r="R24" s="6">
        <v>3.0500925900404261</v>
      </c>
    </row>
    <row r="25" spans="1:18" x14ac:dyDescent="0.25">
      <c r="A25" t="s">
        <v>89</v>
      </c>
      <c r="B25" s="5" t="str">
        <f>VLOOKUP(A25,ShownNames!$A$2:$B$54,2,FALSE)</f>
        <v>DataStateTanimotoCoefficient</v>
      </c>
      <c r="C25" s="6">
        <v>34.105238468059774</v>
      </c>
      <c r="D25" s="6">
        <v>17.732772501420172</v>
      </c>
      <c r="E25" s="6">
        <v>8.9701394928752016</v>
      </c>
      <c r="F25" s="6">
        <v>8.2125634452945935</v>
      </c>
      <c r="G25" s="6">
        <v>8.0372020991608153</v>
      </c>
      <c r="H25" s="6">
        <v>7.7634102609101392</v>
      </c>
      <c r="I25" s="6">
        <v>7.8220292498643147</v>
      </c>
      <c r="J25" s="6">
        <v>7.6885407366452014</v>
      </c>
      <c r="K25" s="6">
        <v>7.6546864588073138</v>
      </c>
      <c r="L25" s="6">
        <v>7.4847749116219093</v>
      </c>
      <c r="M25" s="6">
        <v>7.4323932600070819</v>
      </c>
      <c r="N25" s="6">
        <v>7.4333477370839249</v>
      </c>
      <c r="O25" s="6">
        <v>7.3769973403716111</v>
      </c>
      <c r="P25" s="6">
        <v>7.4114762920292314</v>
      </c>
      <c r="Q25" s="6">
        <v>7.3398464668842829</v>
      </c>
      <c r="R25" s="6">
        <v>7.3143194644172471</v>
      </c>
    </row>
    <row r="26" spans="1:18" x14ac:dyDescent="0.25">
      <c r="A26" t="s">
        <v>75</v>
      </c>
      <c r="B26" s="5" t="str">
        <f>VLOOKUP(A26,ShownNames!$A$2:$B$54,2,FALSE)</f>
        <v>DataStateDice</v>
      </c>
      <c r="C26" s="6">
        <v>34.054360042673004</v>
      </c>
      <c r="D26" s="6">
        <v>17.555755173383023</v>
      </c>
      <c r="E26" s="6">
        <v>8.8810948279816433</v>
      </c>
      <c r="F26" s="6">
        <v>7.9484288551282773</v>
      </c>
      <c r="G26" s="6">
        <v>7.812530284630955</v>
      </c>
      <c r="H26" s="6">
        <v>7.5893517762056701</v>
      </c>
      <c r="I26" s="6">
        <v>7.6688667355048832</v>
      </c>
      <c r="J26" s="6">
        <v>7.5229385775106916</v>
      </c>
      <c r="K26" s="6">
        <v>7.4980771607417438</v>
      </c>
      <c r="L26" s="6">
        <v>7.3158840928655735</v>
      </c>
      <c r="M26" s="6">
        <v>7.3074177945249978</v>
      </c>
      <c r="N26" s="6">
        <v>7.3122722107629698</v>
      </c>
      <c r="O26" s="6">
        <v>7.2686933644314031</v>
      </c>
      <c r="P26" s="6">
        <v>7.2715255299976365</v>
      </c>
      <c r="Q26" s="6">
        <v>7.2289431062610632</v>
      </c>
      <c r="R26" s="6">
        <v>7.1762604615159038</v>
      </c>
    </row>
    <row r="27" spans="1:18" x14ac:dyDescent="0.25">
      <c r="A27" t="s">
        <v>25</v>
      </c>
      <c r="B27" s="5" t="str">
        <f>VLOOKUP(A27,ShownNames!$A$2:$B$54,2,FALSE)</f>
        <v>ActivityBlockDistance</v>
      </c>
      <c r="C27" s="6">
        <v>29.770508411557746</v>
      </c>
      <c r="D27" s="6">
        <v>16.116346796532685</v>
      </c>
      <c r="E27" s="6">
        <v>5.9936782675061595</v>
      </c>
      <c r="F27" s="6">
        <v>4.4390160054960957</v>
      </c>
      <c r="G27" s="6">
        <v>3.9475802186484437</v>
      </c>
      <c r="H27" s="6">
        <v>3.6802540412940545</v>
      </c>
      <c r="I27" s="6">
        <v>3.5819991103494053</v>
      </c>
      <c r="J27" s="6">
        <v>3.5552811607876222</v>
      </c>
      <c r="K27" s="6">
        <v>3.3838597695325463</v>
      </c>
      <c r="L27" s="6">
        <v>3.3330352512823902</v>
      </c>
      <c r="M27" s="6">
        <v>3.1409254579886476</v>
      </c>
      <c r="N27" s="6">
        <v>3.1196549575490398</v>
      </c>
      <c r="O27" s="6">
        <v>3.06557359197391</v>
      </c>
      <c r="P27" s="6">
        <v>3.0937915374713478</v>
      </c>
      <c r="Q27" s="6">
        <v>3.0919306120506591</v>
      </c>
      <c r="R27" s="6">
        <v>3.0506686847585778</v>
      </c>
    </row>
    <row r="28" spans="1:18" x14ac:dyDescent="0.25">
      <c r="A28" t="s">
        <v>33</v>
      </c>
      <c r="B28" s="5" t="str">
        <f>VLOOKUP(A28,ShownNames!$A$2:$B$54,2,FALSE)</f>
        <v>ActivityGeneralizedJaccard</v>
      </c>
      <c r="C28" s="6">
        <v>29.770508411557746</v>
      </c>
      <c r="D28" s="6">
        <v>15.986959881991433</v>
      </c>
      <c r="E28" s="6">
        <v>5.6197035238202702</v>
      </c>
      <c r="F28" s="6">
        <v>4.3106073541446097</v>
      </c>
      <c r="G28" s="6">
        <v>3.9422389236391</v>
      </c>
      <c r="H28" s="6">
        <v>3.6784464490346402</v>
      </c>
      <c r="I28" s="6">
        <v>3.5811677784934788</v>
      </c>
      <c r="J28" s="6">
        <v>3.5535646532834511</v>
      </c>
      <c r="K28" s="6">
        <v>3.3817454734191692</v>
      </c>
      <c r="L28" s="6">
        <v>3.3317470087763974</v>
      </c>
      <c r="M28" s="6">
        <v>3.1393531778089208</v>
      </c>
      <c r="N28" s="6">
        <v>3.1180311292162139</v>
      </c>
      <c r="O28" s="6">
        <v>3.0646147171478986</v>
      </c>
      <c r="P28" s="6">
        <v>3.0928446654079336</v>
      </c>
      <c r="Q28" s="6">
        <v>3.0910223348199608</v>
      </c>
      <c r="R28" s="6">
        <v>3.049662736033282</v>
      </c>
    </row>
    <row r="29" spans="1:18" x14ac:dyDescent="0.25">
      <c r="A29" t="s">
        <v>31</v>
      </c>
      <c r="B29" s="5" t="str">
        <f>VLOOKUP(A29,ShownNames!$A$2:$B$54,2,FALSE)</f>
        <v>ActivityEuclideanDistance</v>
      </c>
      <c r="C29" s="6">
        <v>29.519122846849008</v>
      </c>
      <c r="D29" s="6">
        <v>16.017490152662514</v>
      </c>
      <c r="E29" s="6">
        <v>5.8876294024618705</v>
      </c>
      <c r="F29" s="6">
        <v>4.5046750507428088</v>
      </c>
      <c r="G29" s="6">
        <v>4.1063257071359791</v>
      </c>
      <c r="H29" s="6">
        <v>3.8474402012064779</v>
      </c>
      <c r="I29" s="6">
        <v>3.6675604190983875</v>
      </c>
      <c r="J29" s="6">
        <v>3.6675493086989328</v>
      </c>
      <c r="K29" s="6">
        <v>3.4679590491345174</v>
      </c>
      <c r="L29" s="6">
        <v>3.3991678245448904</v>
      </c>
      <c r="M29" s="6">
        <v>3.2075245602827369</v>
      </c>
      <c r="N29" s="6">
        <v>3.1664719955505762</v>
      </c>
      <c r="O29" s="6">
        <v>3.1155169584815381</v>
      </c>
      <c r="P29" s="6">
        <v>3.1173159842310563</v>
      </c>
      <c r="Q29" s="6">
        <v>3.1229462330482947</v>
      </c>
      <c r="R29" s="6">
        <v>3.0736279513284397</v>
      </c>
    </row>
    <row r="30" spans="1:18" x14ac:dyDescent="0.25">
      <c r="A30" t="s">
        <v>18</v>
      </c>
      <c r="B30" s="5" t="str">
        <f>VLOOKUP(A30,ShownNames!$A$2:$B$54,2,FALSE)</f>
        <v>UniqueActivity</v>
      </c>
      <c r="C30" s="6">
        <v>28.920354213267093</v>
      </c>
      <c r="D30" s="6">
        <v>15.1024505039411</v>
      </c>
      <c r="E30" s="6">
        <v>5.4613327738305841</v>
      </c>
      <c r="F30" s="6">
        <v>4.0896606522608057</v>
      </c>
      <c r="G30" s="6">
        <v>3.8321024969048691</v>
      </c>
      <c r="H30" s="6">
        <v>3.4678128701986766</v>
      </c>
      <c r="I30" s="6">
        <v>3.4273757692268125</v>
      </c>
      <c r="J30" s="6">
        <v>3.3890900594641225</v>
      </c>
      <c r="K30" s="6">
        <v>3.2738347844872822</v>
      </c>
      <c r="L30" s="6">
        <v>3.1260182299000272</v>
      </c>
      <c r="M30" s="6">
        <v>3.0491092063267513</v>
      </c>
      <c r="N30" s="6">
        <v>3.0172197701794055</v>
      </c>
      <c r="O30" s="6">
        <v>2.9113744221212445</v>
      </c>
      <c r="P30" s="6">
        <v>2.898587647423021</v>
      </c>
      <c r="Q30" s="6">
        <v>2.8385154894597093</v>
      </c>
      <c r="R30" s="6">
        <v>2.8682669077264302</v>
      </c>
    </row>
    <row r="31" spans="1:18" x14ac:dyDescent="0.25">
      <c r="A31" t="s">
        <v>29</v>
      </c>
      <c r="B31" s="5" t="str">
        <f>VLOOKUP(A31,ShownNames!$A$2:$B$54,2,FALSE)</f>
        <v>ActivityDice</v>
      </c>
      <c r="C31" s="6">
        <v>29.056737577964668</v>
      </c>
      <c r="D31" s="6">
        <v>14.842295494662983</v>
      </c>
      <c r="E31" s="6">
        <v>5.8257239595590002</v>
      </c>
      <c r="F31" s="6">
        <v>4.4541413492079656</v>
      </c>
      <c r="G31" s="6">
        <v>4.0473915582944828</v>
      </c>
      <c r="H31" s="6">
        <v>3.7548564503204664</v>
      </c>
      <c r="I31" s="6">
        <v>3.6382397864352525</v>
      </c>
      <c r="J31" s="6">
        <v>3.6173713509262577</v>
      </c>
      <c r="K31" s="6">
        <v>3.4806249712649633</v>
      </c>
      <c r="L31" s="6">
        <v>3.3100749271906031</v>
      </c>
      <c r="M31" s="6">
        <v>3.1548568027457877</v>
      </c>
      <c r="N31" s="6">
        <v>3.2241331062313905</v>
      </c>
      <c r="O31" s="6">
        <v>3.1252977315712251</v>
      </c>
      <c r="P31" s="6">
        <v>3.0758763490251324</v>
      </c>
      <c r="Q31" s="6">
        <v>3.0207175743168406</v>
      </c>
      <c r="R31" s="6">
        <v>2.9791275383254878</v>
      </c>
    </row>
    <row r="32" spans="1:18" x14ac:dyDescent="0.25">
      <c r="A32" t="s">
        <v>27</v>
      </c>
      <c r="B32" s="5" t="str">
        <f>VLOOKUP(A32,ShownNames!$A$2:$B$54,2,FALSE)</f>
        <v>ActivityCosine</v>
      </c>
      <c r="C32" s="6">
        <v>29.935682964951308</v>
      </c>
      <c r="D32" s="6">
        <v>17.061772761880988</v>
      </c>
      <c r="E32" s="6">
        <v>6.1164254043641888</v>
      </c>
      <c r="F32" s="6">
        <v>4.6481578797961847</v>
      </c>
      <c r="G32" s="6">
        <v>4.1597451530050833</v>
      </c>
      <c r="H32" s="6">
        <v>3.8355064165099022</v>
      </c>
      <c r="I32" s="6">
        <v>3.6820041018628951</v>
      </c>
      <c r="J32" s="6">
        <v>3.7009878426159588</v>
      </c>
      <c r="K32" s="6">
        <v>3.4768458172110073</v>
      </c>
      <c r="L32" s="6">
        <v>3.4180896568015826</v>
      </c>
      <c r="M32" s="6">
        <v>3.2084520277860964</v>
      </c>
      <c r="N32" s="6">
        <v>3.1942526548724581</v>
      </c>
      <c r="O32" s="6">
        <v>3.1193705074532074</v>
      </c>
      <c r="P32" s="6">
        <v>3.1339914186591615</v>
      </c>
      <c r="Q32" s="6">
        <v>3.1233391382384532</v>
      </c>
      <c r="R32" s="6">
        <v>3.083152543178675</v>
      </c>
    </row>
    <row r="33" spans="1:18" x14ac:dyDescent="0.25">
      <c r="A33" t="s">
        <v>40</v>
      </c>
      <c r="B33" s="5" t="str">
        <f>VLOOKUP(A33,ShownNames!$A$2:$B$54,2,FALSE)</f>
        <v>ActivityOverlapCoefficient</v>
      </c>
      <c r="C33" s="6">
        <v>29.785879977398327</v>
      </c>
      <c r="D33" s="6">
        <v>15.590727612668058</v>
      </c>
      <c r="E33" s="6">
        <v>5.3385832848971368</v>
      </c>
      <c r="F33" s="6">
        <v>3.8256091225113606</v>
      </c>
      <c r="G33" s="6">
        <v>3.5981287880847077</v>
      </c>
      <c r="H33" s="6">
        <v>3.4247775915128722</v>
      </c>
      <c r="I33" s="6">
        <v>3.2851518228142083</v>
      </c>
      <c r="J33" s="6">
        <v>3.2389622153998294</v>
      </c>
      <c r="K33" s="6">
        <v>3.1122915011096652</v>
      </c>
      <c r="L33" s="6">
        <v>2.9840984458385185</v>
      </c>
      <c r="M33" s="6">
        <v>2.8346441414290662</v>
      </c>
      <c r="N33" s="6">
        <v>2.7674749803100087</v>
      </c>
      <c r="O33" s="6">
        <v>2.7246198491275218</v>
      </c>
      <c r="P33" s="6">
        <v>2.7185213331923999</v>
      </c>
      <c r="Q33" s="6">
        <v>2.6761211319069731</v>
      </c>
      <c r="R33" s="6">
        <v>2.6349190774815652</v>
      </c>
    </row>
    <row r="34" spans="1:18" x14ac:dyDescent="0.25">
      <c r="A34" t="s">
        <v>38</v>
      </c>
      <c r="B34" s="5" t="str">
        <f>VLOOKUP(A34,ShownNames!$A$2:$B$54,2,FALSE)</f>
        <v>ActivityJaccard</v>
      </c>
      <c r="C34" s="6">
        <v>28.230624222811979</v>
      </c>
      <c r="D34" s="6">
        <v>16.042344555980925</v>
      </c>
      <c r="E34" s="6">
        <v>5.5911304467299745</v>
      </c>
      <c r="F34" s="6">
        <v>4.3639326831607548</v>
      </c>
      <c r="G34" s="6">
        <v>3.995363750554648</v>
      </c>
      <c r="H34" s="6">
        <v>3.7566024535680933</v>
      </c>
      <c r="I34" s="6">
        <v>3.6634354135306788</v>
      </c>
      <c r="J34" s="6">
        <v>3.6564629781803495</v>
      </c>
      <c r="K34" s="6">
        <v>3.4950633867184528</v>
      </c>
      <c r="L34" s="6">
        <v>3.2989531337809899</v>
      </c>
      <c r="M34" s="6">
        <v>3.1923560427263067</v>
      </c>
      <c r="N34" s="6">
        <v>3.1639483048054946</v>
      </c>
      <c r="O34" s="6">
        <v>3.0916772367237413</v>
      </c>
      <c r="P34" s="6">
        <v>3.0774221959381824</v>
      </c>
      <c r="Q34" s="6">
        <v>3.0503257663605949</v>
      </c>
      <c r="R34" s="6">
        <v>2.9846957332199233</v>
      </c>
    </row>
    <row r="35" spans="1:18" x14ac:dyDescent="0.25">
      <c r="A35" t="s">
        <v>44</v>
      </c>
      <c r="B35" s="5" t="str">
        <f>VLOOKUP(A35,ShownNames!$A$2:$B$54,2,FALSE)</f>
        <v>ActivityTanimotoCoefficient</v>
      </c>
      <c r="C35" s="6">
        <v>30.021548016643841</v>
      </c>
      <c r="D35" s="6">
        <v>16.056991259596202</v>
      </c>
      <c r="E35" s="6">
        <v>5.6341634522241533</v>
      </c>
      <c r="F35" s="6">
        <v>4.3986232466098523</v>
      </c>
      <c r="G35" s="6">
        <v>4.0047846759458423</v>
      </c>
      <c r="H35" s="6">
        <v>3.7626781704908923</v>
      </c>
      <c r="I35" s="6">
        <v>3.6646928035524566</v>
      </c>
      <c r="J35" s="6">
        <v>3.6636851124998522</v>
      </c>
      <c r="K35" s="6">
        <v>3.4984560365075152</v>
      </c>
      <c r="L35" s="6">
        <v>3.3006672057271915</v>
      </c>
      <c r="M35" s="6">
        <v>3.196961509478899</v>
      </c>
      <c r="N35" s="6">
        <v>3.1663556195572768</v>
      </c>
      <c r="O35" s="6">
        <v>3.0948156208127053</v>
      </c>
      <c r="P35" s="6">
        <v>3.0781074733834553</v>
      </c>
      <c r="Q35" s="6">
        <v>3.0521013050107606</v>
      </c>
      <c r="R35" s="6">
        <v>2.9865532089149882</v>
      </c>
    </row>
    <row r="36" spans="1:18" x14ac:dyDescent="0.25">
      <c r="A36" t="s">
        <v>14</v>
      </c>
      <c r="B36" s="5" t="str">
        <f>VLOOKUP(A36,ShownNames!$A$2:$B$54,2,FALSE)</f>
        <v>IntraTraceFrequency</v>
      </c>
      <c r="C36" s="6">
        <v>19.453538004303876</v>
      </c>
      <c r="D36" s="6">
        <v>8.2238713319021635</v>
      </c>
      <c r="E36" s="6">
        <v>4.6116059785143424</v>
      </c>
      <c r="F36" s="6">
        <v>4.162779884051</v>
      </c>
      <c r="G36" s="6">
        <v>4.1046498301917804</v>
      </c>
      <c r="H36" s="6">
        <v>4.0473174804963312</v>
      </c>
      <c r="I36" s="6">
        <v>4.0342090312247834</v>
      </c>
      <c r="J36" s="6">
        <v>4.0463446913966639</v>
      </c>
      <c r="K36" s="6">
        <v>4.0041210792711537</v>
      </c>
      <c r="L36" s="6">
        <v>4.0238675685831229</v>
      </c>
      <c r="M36" s="6">
        <v>4.0118108637339125</v>
      </c>
      <c r="N36" s="6">
        <v>4.0272851619133183</v>
      </c>
      <c r="O36" s="6">
        <v>4.0010755262466224</v>
      </c>
      <c r="P36" s="6">
        <v>3.9976343359009916</v>
      </c>
      <c r="Q36" s="6">
        <v>3.9807462297855323</v>
      </c>
      <c r="R36" s="6">
        <v>4.0307922203610715</v>
      </c>
    </row>
    <row r="37" spans="1:18" x14ac:dyDescent="0.25">
      <c r="A37" t="s">
        <v>15</v>
      </c>
      <c r="B37" s="5" t="str">
        <f>VLOOKUP(A37,ShownNames!$A$2:$B$54,2,FALSE)</f>
        <v>IntraTraceFrequencyNotNull</v>
      </c>
      <c r="C37" s="6">
        <v>22.9838813332249</v>
      </c>
      <c r="D37" s="6">
        <v>11.712791323987471</v>
      </c>
      <c r="E37" s="6">
        <v>8.0579885850982933</v>
      </c>
      <c r="F37" s="6">
        <v>7.5809080062840151</v>
      </c>
      <c r="G37" s="6">
        <v>7.5274915364004205</v>
      </c>
      <c r="H37" s="6">
        <v>7.4855685322285739</v>
      </c>
      <c r="I37" s="6">
        <v>7.5005318452166776</v>
      </c>
      <c r="J37" s="6">
        <v>7.4547784565455375</v>
      </c>
      <c r="K37" s="6">
        <v>7.5014276331536704</v>
      </c>
      <c r="L37" s="6">
        <v>7.4448691733665173</v>
      </c>
      <c r="M37" s="6">
        <v>7.4595056077164594</v>
      </c>
      <c r="N37" s="6">
        <v>7.4733487343031308</v>
      </c>
      <c r="O37" s="6">
        <v>7.4558815289601288</v>
      </c>
      <c r="P37" s="6">
        <v>7.4614401845751033</v>
      </c>
      <c r="Q37" s="6">
        <v>7.4776531574631271</v>
      </c>
      <c r="R37" s="6">
        <v>7.4290836182178532</v>
      </c>
    </row>
    <row r="38" spans="1:18" x14ac:dyDescent="0.25">
      <c r="A38" t="s">
        <v>5</v>
      </c>
      <c r="B38" s="5" t="str">
        <f>VLOOKUP(A38,ShownNames!$A$2:$B$54,2,FALSE)</f>
        <v>AbsoluteFrequency</v>
      </c>
      <c r="C38" s="6">
        <v>15.308328581630258</v>
      </c>
      <c r="D38" s="6">
        <v>6.2879782749900208</v>
      </c>
      <c r="E38" s="6">
        <v>4.3238775907143534</v>
      </c>
      <c r="F38" s="6">
        <v>4.0714979947978804</v>
      </c>
      <c r="G38" s="6">
        <v>4.0541185552107617</v>
      </c>
      <c r="H38" s="6">
        <v>4.0278175940352057</v>
      </c>
      <c r="I38" s="6">
        <v>4.0257830932455478</v>
      </c>
      <c r="J38" s="6">
        <v>4.03344320547198</v>
      </c>
      <c r="K38" s="6">
        <v>4.0178688077925733</v>
      </c>
      <c r="L38" s="6">
        <v>4.0258382062804818</v>
      </c>
      <c r="M38" s="6">
        <v>4.01743517376166</v>
      </c>
      <c r="N38" s="6">
        <v>4.0264745657091652</v>
      </c>
      <c r="O38" s="6">
        <v>4.0139595759473767</v>
      </c>
      <c r="P38" s="6">
        <v>4.0096078205623948</v>
      </c>
      <c r="Q38" s="6">
        <v>4.0089241712875952</v>
      </c>
      <c r="R38" s="6">
        <v>4.0188206900912871</v>
      </c>
    </row>
    <row r="39" spans="1:18" x14ac:dyDescent="0.25">
      <c r="A39" t="s">
        <v>6</v>
      </c>
      <c r="B39" s="5" t="str">
        <f>VLOOKUP(A39,ShownNames!$A$2:$B$54,2,FALSE)</f>
        <v>ActivityInTraceFrequency</v>
      </c>
      <c r="C39" s="6">
        <v>15.401268246590462</v>
      </c>
      <c r="D39" s="6">
        <v>6.3982349072189333</v>
      </c>
      <c r="E39" s="6">
        <v>4.4213273988901234</v>
      </c>
      <c r="F39" s="6">
        <v>4.189468188993021</v>
      </c>
      <c r="G39" s="6">
        <v>4.1726410291853124</v>
      </c>
      <c r="H39" s="6">
        <v>4.140552591614064</v>
      </c>
      <c r="I39" s="6">
        <v>4.1368561930415728</v>
      </c>
      <c r="J39" s="6">
        <v>4.1444865819513277</v>
      </c>
      <c r="K39" s="6">
        <v>4.1213191145454688</v>
      </c>
      <c r="L39" s="6">
        <v>4.1413350355272822</v>
      </c>
      <c r="M39" s="6">
        <v>4.1280120877783988</v>
      </c>
      <c r="N39" s="6">
        <v>4.1393554947270301</v>
      </c>
      <c r="O39" s="6">
        <v>4.123511141330928</v>
      </c>
      <c r="P39" s="6">
        <v>4.1196104680052015</v>
      </c>
      <c r="Q39" s="6">
        <v>4.1145243271492413</v>
      </c>
      <c r="R39" s="6">
        <v>4.136835024865162</v>
      </c>
    </row>
    <row r="40" spans="1:18" x14ac:dyDescent="0.25">
      <c r="A40" t="s">
        <v>11</v>
      </c>
      <c r="B40" s="5" t="str">
        <f>VLOOKUP(A40,ShownNames!$A$2:$B$54,2,FALSE)</f>
        <v>StepFrequency</v>
      </c>
      <c r="C40" s="6">
        <v>29.825898644247264</v>
      </c>
      <c r="D40" s="6">
        <v>19.285010760926351</v>
      </c>
      <c r="E40" s="6">
        <v>6.3273335556897523</v>
      </c>
      <c r="F40" s="6">
        <v>4.0275298213682351</v>
      </c>
      <c r="G40" s="6">
        <v>3.6076984506992047</v>
      </c>
      <c r="H40" s="6">
        <v>3.2550161951733747</v>
      </c>
      <c r="I40" s="6">
        <v>3.1439645105725154</v>
      </c>
      <c r="J40" s="6">
        <v>3.0693148920776849</v>
      </c>
      <c r="K40" s="6">
        <v>2.9863679544542494</v>
      </c>
      <c r="L40" s="6">
        <v>2.9181996090788274</v>
      </c>
      <c r="M40" s="6">
        <v>2.8646910726480175</v>
      </c>
      <c r="N40" s="6">
        <v>2.8856589033544195</v>
      </c>
      <c r="O40" s="6">
        <v>2.8377672076883425</v>
      </c>
      <c r="P40" s="6">
        <v>2.8272143849753744</v>
      </c>
      <c r="Q40" s="6">
        <v>2.8142846542198012</v>
      </c>
      <c r="R40" s="6">
        <v>2.8467568629507953</v>
      </c>
    </row>
    <row r="41" spans="1:18" x14ac:dyDescent="0.25">
      <c r="A41" t="s">
        <v>10</v>
      </c>
      <c r="B41" s="5" t="str">
        <f>VLOOKUP(A41,ShownNames!$A$2:$B$54,2,FALSE)</f>
        <v>RespondedFrequency</v>
      </c>
      <c r="C41" s="6">
        <v>25.058560371647321</v>
      </c>
      <c r="D41" s="6">
        <v>13.157358193910033</v>
      </c>
      <c r="E41" s="6">
        <v>4.8237900716694115</v>
      </c>
      <c r="F41" s="6">
        <v>2.946436276612034</v>
      </c>
      <c r="G41" s="6">
        <v>2.7013816302196867</v>
      </c>
      <c r="H41" s="6">
        <v>2.445344048605647</v>
      </c>
      <c r="I41" s="6">
        <v>2.3771471856722757</v>
      </c>
      <c r="J41" s="6">
        <v>2.3465574985099735</v>
      </c>
      <c r="K41" s="6">
        <v>2.2732740025935563</v>
      </c>
      <c r="L41" s="6">
        <v>2.245738308163685</v>
      </c>
      <c r="M41" s="6">
        <v>2.2257460168205774</v>
      </c>
      <c r="N41" s="6">
        <v>2.2422634078004307</v>
      </c>
      <c r="O41" s="6">
        <v>2.1910350186513936</v>
      </c>
      <c r="P41" s="6">
        <v>2.1801011916907491</v>
      </c>
      <c r="Q41" s="6">
        <v>2.1708284049916906</v>
      </c>
      <c r="R41" s="6">
        <v>2.1946716255193373</v>
      </c>
    </row>
    <row r="42" spans="1:18" x14ac:dyDescent="0.25">
      <c r="A42" t="s">
        <v>15</v>
      </c>
      <c r="B42" s="5" t="str">
        <f>VLOOKUP(A42,ShownNames!$A$2:$B$54,2,FALSE)</f>
        <v>IntraTraceFrequencyNotNull</v>
      </c>
      <c r="C42">
        <f>[1]gemid!D2</f>
        <v>22.9838813332249</v>
      </c>
      <c r="D42">
        <f>[2]gemid!D2</f>
        <v>11.712791323987471</v>
      </c>
      <c r="E42">
        <f>[3]gemid!D2</f>
        <v>8.0579885850982933</v>
      </c>
      <c r="F42">
        <f>[4]gemid!D2</f>
        <v>7.5809080062840151</v>
      </c>
      <c r="G42">
        <f>[5]gemid!D2</f>
        <v>7.5274915364004205</v>
      </c>
      <c r="H42">
        <f>[6]gemid!D2</f>
        <v>7.4855685322285739</v>
      </c>
      <c r="I42">
        <f>[7]gemid!D2</f>
        <v>7.5005318452166776</v>
      </c>
      <c r="J42">
        <f>[8]gemid!D2</f>
        <v>7.4547784565455375</v>
      </c>
      <c r="K42">
        <f>[9]gemid!D2</f>
        <v>7.5014276331536704</v>
      </c>
      <c r="L42">
        <f>[10]gemid!D2</f>
        <v>7.4448691733665173</v>
      </c>
      <c r="M42">
        <f>[11]gemid!D2</f>
        <v>7.4595056077164594</v>
      </c>
      <c r="N42">
        <f>[12]gemid!D2</f>
        <v>7.4733487343031308</v>
      </c>
      <c r="O42">
        <f>[13]gemid!D2</f>
        <v>7.4558815289601288</v>
      </c>
      <c r="P42">
        <f>[14]gemid!D2</f>
        <v>7.4614401845751033</v>
      </c>
      <c r="Q42">
        <f>[15]gemid!D2</f>
        <v>7.4776531574631271</v>
      </c>
      <c r="R42">
        <f>[16]gemid!D2</f>
        <v>7.4290836182178532</v>
      </c>
    </row>
  </sheetData>
  <sortState ref="A1:Q41">
    <sortCondition descending="1"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ShownNames</vt:lpstr>
      <vt:lpstr>calc</vt:lpstr>
      <vt:lpstr>calc (3)</vt:lpstr>
      <vt:lpstr>perc</vt:lpstr>
      <vt:lpstr>accuracy</vt:lpstr>
      <vt:lpstr>accuracy (3)</vt:lpstr>
      <vt:lpstr>brier</vt:lpstr>
      <vt:lpstr>brier (3)</vt:lpstr>
      <vt:lpstr>logloss</vt:lpstr>
      <vt:lpstr>logloss (3)</vt:lpstr>
      <vt:lpstr>rank</vt:lpstr>
      <vt:lpstr>rankScore</vt:lpstr>
      <vt:lpstr>rankScore (3)</vt:lpstr>
      <vt:lpstr>ShownNames!Extract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2018-12-21T22:45:46Z</dcterms:created>
  <dcterms:modified xsi:type="dcterms:W3CDTF">2019-02-21T16:31:34Z</dcterms:modified>
</cp:coreProperties>
</file>