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UCL_DR_HJS/projects/rapidFFR/"/>
    </mc:Choice>
  </mc:AlternateContent>
  <xr:revisionPtr revIDLastSave="0" documentId="13_ncr:1_{E2A0110E-CE96-4048-B964-88CE710E8B87}" xr6:coauthVersionLast="47" xr6:coauthVersionMax="47" xr10:uidLastSave="{00000000-0000-0000-0000-000000000000}"/>
  <bookViews>
    <workbookView xWindow="0" yWindow="460" windowWidth="28040" windowHeight="17040" xr2:uid="{750C9733-1F21-8943-9AAB-0587A24484C2}"/>
  </bookViews>
  <sheets>
    <sheet name="expDetails" sheetId="1" r:id="rId1"/>
    <sheet name="participant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N18" i="1"/>
  <c r="L18" i="1" s="1"/>
  <c r="E3" i="1"/>
  <c r="G3" i="1" s="1"/>
  <c r="H3" i="1" s="1"/>
  <c r="E5" i="1"/>
  <c r="F5" i="1" s="1"/>
  <c r="E4" i="1"/>
  <c r="F4" i="1" s="1"/>
  <c r="N5" i="1"/>
  <c r="N3" i="1"/>
  <c r="C3" i="1"/>
  <c r="N20" i="1" s="1"/>
  <c r="L20" i="1" s="1"/>
  <c r="N4" i="1"/>
  <c r="N19" i="1" l="1"/>
  <c r="L19" i="1" s="1"/>
  <c r="R4" i="1"/>
  <c r="S4" i="1" s="1"/>
  <c r="T4" i="1" s="1"/>
  <c r="P4" i="1"/>
  <c r="S15" i="1" s="1"/>
  <c r="P5" i="1"/>
  <c r="S16" i="1" s="1"/>
  <c r="R3" i="1"/>
  <c r="S3" i="1" s="1"/>
  <c r="T3" i="1" s="1"/>
  <c r="R5" i="1"/>
  <c r="S5" i="1" s="1"/>
  <c r="T5" i="1" s="1"/>
</calcChain>
</file>

<file path=xl/sharedStrings.xml><?xml version="1.0" encoding="utf-8"?>
<sst xmlns="http://schemas.openxmlformats.org/spreadsheetml/2006/main" count="76" uniqueCount="64">
  <si>
    <t>1/128</t>
  </si>
  <si>
    <t>cycles / 
draws</t>
  </si>
  <si>
    <t>blocks / 
chunks</t>
  </si>
  <si>
    <t>SampFreq</t>
  </si>
  <si>
    <t>F0</t>
  </si>
  <si>
    <t>Which rapid FFR</t>
  </si>
  <si>
    <t>normal</t>
  </si>
  <si>
    <t>nSamples</t>
  </si>
  <si>
    <t>period in 
samples</t>
  </si>
  <si>
    <t>(1/128)*1000</t>
  </si>
  <si>
    <t>epoch length ms</t>
  </si>
  <si>
    <t>SampFreq / F0</t>
  </si>
  <si>
    <t>cycles * blocks</t>
  </si>
  <si>
    <t>total cycles * 
period in samples</t>
  </si>
  <si>
    <t>total time
ms</t>
  </si>
  <si>
    <t>total time
s</t>
  </si>
  <si>
    <t>total time 
m</t>
  </si>
  <si>
    <t>total cycles * epoch ms</t>
  </si>
  <si>
    <t>total individual cycles / 
draws / 
sweeps
nCycles</t>
  </si>
  <si>
    <t>long 1 mystery</t>
  </si>
  <si>
    <t xml:space="preserve">In experiment 1, two versions of the stimulus were used: one with a duration of 54 ms (7 F0 cycles) for the standard FFR measurement, and one with a duration of approximately 58 s (7503 F0 cycles) for the rapid FFR measurement. </t>
  </si>
  <si>
    <r>
      <t xml:space="preserve">In experiment 2, a stimulus was created with a duration of approximately 527 s </t>
    </r>
    <r>
      <rPr>
        <sz val="10"/>
        <color rgb="FFFF0000"/>
        <rFont val="Calibri"/>
        <family val="2"/>
        <scheme val="minor"/>
      </rPr>
      <t>(nearly 9 minutes)</t>
    </r>
    <r>
      <rPr>
        <sz val="10"/>
        <color theme="1"/>
        <rFont val="Calibri"/>
        <family val="2"/>
        <scheme val="minor"/>
      </rPr>
      <t xml:space="preserve">, which corresponds to 15 (continuously presented) blocks of 4500 F0 cycles. </t>
    </r>
    <r>
      <rPr>
        <sz val="10"/>
        <color rgb="FF0000FF"/>
        <rFont val="Calibri"/>
        <family val="2"/>
        <scheme val="minor"/>
      </rPr>
      <t xml:space="preserve">[What happened between blocks? Were the stimuli abutted with continuous phase (in which case no need to mention blocks)?] </t>
    </r>
    <r>
      <rPr>
        <sz val="10"/>
        <color theme="1"/>
        <rFont val="Calibri"/>
        <family val="2"/>
        <scheme val="minor"/>
      </rPr>
      <t>In both experiments the stimuli were tapered on and off across 7.8125 ms (1</t>
    </r>
    <r>
      <rPr>
        <sz val="10"/>
        <color rgb="FF0000FF"/>
        <rFont val="Calibri"/>
        <family val="2"/>
        <scheme val="minor"/>
      </rPr>
      <t xml:space="preserve">/ </t>
    </r>
    <r>
      <rPr>
        <sz val="10"/>
        <color theme="1"/>
        <rFont val="Calibri"/>
        <family val="2"/>
        <scheme val="minor"/>
      </rPr>
      <t xml:space="preserve">F0 </t>
    </r>
    <r>
      <rPr>
        <sz val="10"/>
        <color rgb="FF0000FF"/>
        <rFont val="Calibri"/>
        <family val="2"/>
        <scheme val="minor"/>
      </rPr>
      <t>cycle</t>
    </r>
    <r>
      <rPr>
        <sz val="10"/>
        <color theme="1"/>
        <rFont val="Calibri"/>
        <family val="2"/>
        <scheme val="minor"/>
      </rPr>
      <t xml:space="preserve">) </t>
    </r>
  </si>
  <si>
    <t>stimuli</t>
  </si>
  <si>
    <t>noise</t>
  </si>
  <si>
    <t>normal mystery</t>
  </si>
  <si>
    <t>Experiment</t>
  </si>
  <si>
    <t>length(FFR)</t>
  </si>
  <si>
    <t>long</t>
  </si>
  <si>
    <t xml:space="preserve">long </t>
  </si>
  <si>
    <t>unadjusted</t>
  </si>
  <si>
    <t>adjusted</t>
  </si>
  <si>
    <t>NA</t>
  </si>
  <si>
    <t>correct?</t>
  </si>
  <si>
    <t>blocks/cycles 
correct?</t>
  </si>
  <si>
    <t>no</t>
  </si>
  <si>
    <t>yes</t>
  </si>
  <si>
    <t>Paper</t>
  </si>
  <si>
    <t>Tim</t>
  </si>
  <si>
    <t>I think we did 7500 cycles of the rapid FFR and 1500 repetitions of a 5-cycle standard FFR. That would match up in the total number of cycles. With the rapid FFR we then tried to see how many cycles we really needed and decided 4500 would probably be good enough (but there should be 7500 cycles in the files). I have no idea why there would appear to be more..</t>
  </si>
  <si>
    <t>Experiment 1</t>
  </si>
  <si>
    <t xml:space="preserve">Standard vs. Rapid FFR sawtooth wave </t>
  </si>
  <si>
    <t>Standard</t>
  </si>
  <si>
    <t>Rapid</t>
  </si>
  <si>
    <t>Participant</t>
  </si>
  <si>
    <t>LXX-normal-neg-1</t>
  </si>
  <si>
    <t>LXX-normal-neg-2</t>
  </si>
  <si>
    <t>LXX-normal-pos-1</t>
  </si>
  <si>
    <t>LXX-normal-pos-2</t>
  </si>
  <si>
    <t>LXX-rapid-neg-1</t>
  </si>
  <si>
    <t>LXX-rapid-neg-2</t>
  </si>
  <si>
    <t>LXX-rapid-pos-1</t>
  </si>
  <si>
    <t>LXX-rapid-pos-2</t>
  </si>
  <si>
    <t>Notes</t>
  </si>
  <si>
    <t>rapid-neg-1 is short. Can only use up to 7,000 cycles</t>
  </si>
  <si>
    <t>Experiment 2</t>
  </si>
  <si>
    <t>Long rapid FFR sawtooth wave</t>
  </si>
  <si>
    <t>Gender</t>
  </si>
  <si>
    <t>Age</t>
  </si>
  <si>
    <t>Audiogram??</t>
  </si>
  <si>
    <t>Demographics</t>
  </si>
  <si>
    <t>Long rapid</t>
  </si>
  <si>
    <t>LXX-HC-quiet-neg</t>
  </si>
  <si>
    <t>LXX-HC-quiet-pos</t>
  </si>
  <si>
    <t>F0 cycle length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</si>
</sst>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theme="1"/>
      <name val="Calibri"/>
      <family val="2"/>
      <scheme val="minor"/>
    </font>
    <font>
      <sz val="10"/>
      <color rgb="FFFF0000"/>
      <name val="Calibri"/>
      <family val="2"/>
      <scheme val="minor"/>
    </font>
    <font>
      <sz val="10"/>
      <color rgb="FF0000FF"/>
      <name val="Calibri"/>
      <family val="2"/>
      <scheme val="minor"/>
    </font>
    <font>
      <sz val="10"/>
      <color rgb="FF201F1E"/>
      <name val="Calibri"/>
      <family val="2"/>
      <scheme val="minor"/>
    </font>
    <font>
      <sz val="12"/>
      <color rgb="FF00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horizontal="center" wrapText="1"/>
    </xf>
    <xf numFmtId="0" fontId="1" fillId="0" borderId="0" xfId="0" applyFont="1" applyAlignment="1">
      <alignment horizontal="center"/>
    </xf>
    <xf numFmtId="3" fontId="1" fillId="0" borderId="0" xfId="0" applyNumberFormat="1" applyFont="1" applyAlignment="1">
      <alignment horizontal="center" wrapText="1"/>
    </xf>
    <xf numFmtId="3" fontId="1" fillId="0" borderId="0" xfId="0" applyNumberFormat="1" applyFont="1" applyAlignment="1">
      <alignment horizontal="center"/>
    </xf>
    <xf numFmtId="3" fontId="0" fillId="0" borderId="0" xfId="0" applyNumberFormat="1"/>
    <xf numFmtId="0" fontId="0" fillId="0" borderId="0" xfId="0" applyFont="1" applyAlignment="1">
      <alignment horizontal="center"/>
    </xf>
    <xf numFmtId="0" fontId="0" fillId="0" borderId="0" xfId="0" applyFont="1" applyAlignment="1">
      <alignment horizontal="center" wrapText="1"/>
    </xf>
    <xf numFmtId="3" fontId="0" fillId="0" borderId="0" xfId="0" applyNumberFormat="1" applyFont="1" applyAlignment="1">
      <alignment horizontal="center" wrapText="1"/>
    </xf>
    <xf numFmtId="3" fontId="0" fillId="0" borderId="0" xfId="0" applyNumberFormat="1" applyFont="1" applyAlignment="1">
      <alignment horizontal="center"/>
    </xf>
    <xf numFmtId="0" fontId="0" fillId="2" borderId="4" xfId="0" applyFill="1" applyBorder="1"/>
    <xf numFmtId="0" fontId="0" fillId="2" borderId="0" xfId="0" applyFill="1" applyBorder="1"/>
    <xf numFmtId="3" fontId="0" fillId="2" borderId="0" xfId="0" applyNumberFormat="1" applyFill="1" applyBorder="1"/>
    <xf numFmtId="3" fontId="0" fillId="2" borderId="5" xfId="0" applyNumberFormat="1" applyFill="1" applyBorder="1" applyAlignment="1">
      <alignment horizontal="center"/>
    </xf>
    <xf numFmtId="0" fontId="0" fillId="2" borderId="6" xfId="0" applyFill="1" applyBorder="1"/>
    <xf numFmtId="0" fontId="0" fillId="2" borderId="7" xfId="0" applyFill="1" applyBorder="1"/>
    <xf numFmtId="3" fontId="0" fillId="2" borderId="7" xfId="0" applyNumberFormat="1" applyFill="1" applyBorder="1"/>
    <xf numFmtId="3" fontId="0" fillId="2" borderId="8" xfId="0" applyNumberFormat="1" applyFill="1" applyBorder="1" applyAlignment="1">
      <alignment horizontal="center"/>
    </xf>
    <xf numFmtId="3" fontId="0" fillId="2" borderId="0" xfId="0" applyNumberFormat="1" applyFill="1" applyBorder="1" applyAlignment="1">
      <alignment horizontal="right"/>
    </xf>
    <xf numFmtId="0" fontId="0" fillId="2" borderId="1" xfId="0" applyFill="1" applyBorder="1" applyAlignment="1">
      <alignment horizontal="center" vertical="center"/>
    </xf>
    <xf numFmtId="0" fontId="0" fillId="2" borderId="2" xfId="0" applyFill="1" applyBorder="1" applyAlignment="1">
      <alignment horizontal="center" vertical="center"/>
    </xf>
    <xf numFmtId="3" fontId="0" fillId="2" borderId="2" xfId="0" applyNumberFormat="1" applyFill="1" applyBorder="1" applyAlignment="1">
      <alignment horizontal="center" vertical="center"/>
    </xf>
    <xf numFmtId="3" fontId="0" fillId="2" borderId="2" xfId="0" applyNumberFormat="1" applyFill="1" applyBorder="1" applyAlignment="1">
      <alignment horizontal="center" vertical="center" wrapText="1"/>
    </xf>
    <xf numFmtId="3" fontId="0" fillId="2" borderId="3" xfId="0" applyNumberFormat="1" applyFill="1" applyBorder="1" applyAlignment="1">
      <alignment horizontal="center" vertical="center"/>
    </xf>
    <xf numFmtId="3" fontId="0" fillId="2" borderId="0" xfId="0" applyNumberFormat="1" applyFill="1" applyBorder="1" applyAlignment="1">
      <alignment horizontal="center"/>
    </xf>
    <xf numFmtId="3" fontId="0" fillId="2" borderId="7" xfId="0" applyNumberFormat="1" applyFill="1" applyBorder="1" applyAlignment="1">
      <alignment horizontal="center"/>
    </xf>
    <xf numFmtId="0" fontId="1" fillId="0" borderId="0" xfId="0" applyFont="1"/>
    <xf numFmtId="4" fontId="0" fillId="0" borderId="0" xfId="0" applyNumberFormat="1"/>
    <xf numFmtId="0" fontId="6" fillId="0" borderId="0" xfId="0" applyFont="1"/>
    <xf numFmtId="0" fontId="7" fillId="0" borderId="0" xfId="0" applyFont="1"/>
    <xf numFmtId="0" fontId="0" fillId="0" borderId="0" xfId="0" applyAlignment="1"/>
    <xf numFmtId="0" fontId="2"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3B5DF-0A84-674D-9E3A-CA21530D9BAF}">
  <dimension ref="A1:T20"/>
  <sheetViews>
    <sheetView tabSelected="1" workbookViewId="0">
      <selection activeCell="H1" sqref="H1"/>
    </sheetView>
  </sheetViews>
  <sheetFormatPr baseColWidth="10" defaultRowHeight="16" x14ac:dyDescent="0.2"/>
  <cols>
    <col min="5" max="5" width="10.1640625" bestFit="1" customWidth="1"/>
    <col min="6" max="6" width="12.33203125" bestFit="1" customWidth="1"/>
    <col min="7" max="8" width="12.33203125" customWidth="1"/>
    <col min="9" max="9" width="4.6640625" customWidth="1"/>
    <col min="10" max="10" width="10.6640625" bestFit="1" customWidth="1"/>
    <col min="11" max="11" width="14" bestFit="1" customWidth="1"/>
    <col min="12" max="13" width="11" style="5" bestFit="1" customWidth="1"/>
    <col min="14" max="14" width="11.6640625" style="5" customWidth="1"/>
    <col min="15" max="15" width="10.83203125" style="5"/>
    <col min="16" max="16" width="11.6640625" style="5" bestFit="1" customWidth="1"/>
    <col min="17" max="17" width="11.6640625" style="5" customWidth="1"/>
    <col min="18" max="18" width="11.5" style="5" customWidth="1"/>
  </cols>
  <sheetData>
    <row r="1" spans="1:20" s="2" customFormat="1" ht="102" x14ac:dyDescent="0.2">
      <c r="A1" s="2" t="s">
        <v>3</v>
      </c>
      <c r="B1" s="2" t="s">
        <v>4</v>
      </c>
      <c r="C1" s="1" t="s">
        <v>8</v>
      </c>
      <c r="D1" s="1"/>
      <c r="E1" s="1" t="s">
        <v>63</v>
      </c>
      <c r="F1" s="1" t="s">
        <v>10</v>
      </c>
      <c r="G1" s="1" t="s">
        <v>22</v>
      </c>
      <c r="H1" s="1" t="s">
        <v>23</v>
      </c>
      <c r="J1" s="2" t="s">
        <v>25</v>
      </c>
      <c r="K1" s="1" t="s">
        <v>5</v>
      </c>
      <c r="L1" s="3" t="s">
        <v>2</v>
      </c>
      <c r="M1" s="3" t="s">
        <v>1</v>
      </c>
      <c r="N1" s="3" t="s">
        <v>18</v>
      </c>
      <c r="O1" s="4"/>
      <c r="P1" s="2" t="s">
        <v>7</v>
      </c>
      <c r="R1" s="3" t="s">
        <v>14</v>
      </c>
      <c r="S1" s="1" t="s">
        <v>15</v>
      </c>
      <c r="T1" s="1" t="s">
        <v>16</v>
      </c>
    </row>
    <row r="2" spans="1:20" s="6" customFormat="1" ht="57" customHeight="1" x14ac:dyDescent="0.2">
      <c r="C2" s="7" t="s">
        <v>11</v>
      </c>
      <c r="D2" s="7"/>
      <c r="E2" s="7" t="s">
        <v>0</v>
      </c>
      <c r="F2" s="7" t="s">
        <v>9</v>
      </c>
      <c r="G2" s="7"/>
      <c r="H2" s="7"/>
      <c r="K2" s="7"/>
      <c r="L2" s="8"/>
      <c r="M2" s="8"/>
      <c r="N2" s="8" t="s">
        <v>12</v>
      </c>
      <c r="O2" s="9"/>
      <c r="P2" s="7" t="s">
        <v>13</v>
      </c>
      <c r="R2" s="8" t="s">
        <v>17</v>
      </c>
    </row>
    <row r="3" spans="1:20" x14ac:dyDescent="0.2">
      <c r="A3">
        <v>16384</v>
      </c>
      <c r="B3">
        <v>128</v>
      </c>
      <c r="C3">
        <f>A3/B3</f>
        <v>128</v>
      </c>
      <c r="E3">
        <f>1/B3</f>
        <v>7.8125E-3</v>
      </c>
      <c r="F3">
        <v>100</v>
      </c>
      <c r="G3">
        <f>(E3*1000)*7</f>
        <v>54.6875</v>
      </c>
      <c r="H3">
        <f>F3-G3</f>
        <v>45.3125</v>
      </c>
      <c r="J3">
        <v>1</v>
      </c>
      <c r="K3" t="s">
        <v>6</v>
      </c>
      <c r="L3" s="5">
        <v>5</v>
      </c>
      <c r="M3" s="5">
        <v>1500</v>
      </c>
      <c r="N3" s="5">
        <f>M3*L3</f>
        <v>7500</v>
      </c>
      <c r="P3" s="5">
        <f>N3*$C$3</f>
        <v>960000</v>
      </c>
      <c r="R3" s="5">
        <f>N3*$F$4</f>
        <v>58593.75</v>
      </c>
      <c r="S3">
        <f>R3/1000</f>
        <v>58.59375</v>
      </c>
      <c r="T3">
        <f>S3/60</f>
        <v>0.9765625</v>
      </c>
    </row>
    <row r="4" spans="1:20" x14ac:dyDescent="0.2">
      <c r="E4">
        <f>1/B3</f>
        <v>7.8125E-3</v>
      </c>
      <c r="F4">
        <f>E4*1000</f>
        <v>7.8125</v>
      </c>
      <c r="J4">
        <v>1</v>
      </c>
      <c r="K4" t="s">
        <v>27</v>
      </c>
      <c r="L4" s="5">
        <v>1</v>
      </c>
      <c r="M4" s="5">
        <v>7500</v>
      </c>
      <c r="N4" s="5">
        <f>M4*L4</f>
        <v>7500</v>
      </c>
      <c r="P4" s="5">
        <f>N4*$C$3</f>
        <v>960000</v>
      </c>
      <c r="R4" s="5">
        <f>N4*$F$4</f>
        <v>58593.75</v>
      </c>
      <c r="S4">
        <f>R4/1000</f>
        <v>58.59375</v>
      </c>
      <c r="T4">
        <f>S4/60</f>
        <v>0.9765625</v>
      </c>
    </row>
    <row r="5" spans="1:20" x14ac:dyDescent="0.2">
      <c r="E5">
        <f>1/B3</f>
        <v>7.8125E-3</v>
      </c>
      <c r="F5">
        <f>E5*1000</f>
        <v>7.8125</v>
      </c>
      <c r="J5">
        <v>2</v>
      </c>
      <c r="K5" t="s">
        <v>28</v>
      </c>
      <c r="L5" s="5">
        <v>15</v>
      </c>
      <c r="M5" s="5">
        <v>4500</v>
      </c>
      <c r="N5" s="5">
        <f>M5*L5</f>
        <v>67500</v>
      </c>
      <c r="P5" s="5">
        <f>N5*$C$3</f>
        <v>8640000</v>
      </c>
      <c r="R5" s="5">
        <f>N5*$F$4</f>
        <v>527343.75</v>
      </c>
      <c r="S5">
        <f>R5/1000</f>
        <v>527.34375</v>
      </c>
      <c r="T5">
        <f>S5/60</f>
        <v>8.7890625</v>
      </c>
    </row>
    <row r="7" spans="1:20" ht="16" customHeight="1" x14ac:dyDescent="0.2">
      <c r="B7" s="31" t="s">
        <v>20</v>
      </c>
      <c r="C7" s="31"/>
      <c r="D7" s="31"/>
      <c r="E7" s="31"/>
      <c r="G7" s="31" t="s">
        <v>21</v>
      </c>
      <c r="H7" s="31"/>
      <c r="I7" s="31"/>
      <c r="J7" s="31"/>
      <c r="K7" s="31"/>
      <c r="L7" s="31"/>
    </row>
    <row r="8" spans="1:20" x14ac:dyDescent="0.2">
      <c r="A8" s="26" t="s">
        <v>36</v>
      </c>
      <c r="B8" s="31"/>
      <c r="C8" s="31"/>
      <c r="D8" s="31"/>
      <c r="E8" s="31"/>
      <c r="G8" s="31"/>
      <c r="H8" s="31"/>
      <c r="I8" s="31"/>
      <c r="J8" s="31"/>
      <c r="K8" s="31"/>
      <c r="L8" s="31"/>
    </row>
    <row r="9" spans="1:20" x14ac:dyDescent="0.2">
      <c r="B9" s="31"/>
      <c r="C9" s="31"/>
      <c r="D9" s="31"/>
      <c r="E9" s="31"/>
      <c r="G9" s="31"/>
      <c r="H9" s="31"/>
      <c r="I9" s="31"/>
      <c r="J9" s="31"/>
      <c r="K9" s="31"/>
      <c r="L9" s="31"/>
    </row>
    <row r="10" spans="1:20" x14ac:dyDescent="0.2">
      <c r="B10" s="31"/>
      <c r="C10" s="31"/>
      <c r="D10" s="31"/>
      <c r="E10" s="31"/>
      <c r="G10" s="31"/>
      <c r="H10" s="31"/>
      <c r="I10" s="31"/>
      <c r="J10" s="31"/>
      <c r="K10" s="31"/>
      <c r="L10" s="31"/>
    </row>
    <row r="11" spans="1:20" x14ac:dyDescent="0.2">
      <c r="B11" s="31"/>
      <c r="C11" s="31"/>
      <c r="D11" s="31"/>
      <c r="E11" s="31"/>
      <c r="G11" s="31"/>
      <c r="H11" s="31"/>
      <c r="I11" s="31"/>
      <c r="J11" s="31"/>
      <c r="K11" s="31"/>
      <c r="L11" s="31"/>
    </row>
    <row r="12" spans="1:20" ht="17" thickBot="1" x14ac:dyDescent="0.25"/>
    <row r="13" spans="1:20" ht="51" x14ac:dyDescent="0.2">
      <c r="N13" s="19" t="s">
        <v>26</v>
      </c>
      <c r="O13" s="20"/>
      <c r="P13" s="21" t="s">
        <v>29</v>
      </c>
      <c r="Q13" s="22" t="s">
        <v>33</v>
      </c>
      <c r="R13" s="21" t="s">
        <v>30</v>
      </c>
      <c r="S13" s="23" t="s">
        <v>32</v>
      </c>
    </row>
    <row r="14" spans="1:20" ht="19" customHeight="1" x14ac:dyDescent="0.2">
      <c r="A14" s="26" t="s">
        <v>37</v>
      </c>
      <c r="B14" s="32" t="s">
        <v>38</v>
      </c>
      <c r="C14" s="32"/>
      <c r="D14" s="32"/>
      <c r="E14" s="32"/>
      <c r="N14" s="10">
        <v>1</v>
      </c>
      <c r="O14" s="11" t="s">
        <v>6</v>
      </c>
      <c r="P14" s="12">
        <v>2965504</v>
      </c>
      <c r="Q14" s="24" t="s">
        <v>34</v>
      </c>
      <c r="R14" s="18" t="s">
        <v>31</v>
      </c>
      <c r="S14" s="13" t="s">
        <v>31</v>
      </c>
    </row>
    <row r="15" spans="1:20" x14ac:dyDescent="0.2">
      <c r="B15" s="32"/>
      <c r="C15" s="32"/>
      <c r="D15" s="32"/>
      <c r="E15" s="32"/>
      <c r="N15" s="10">
        <v>1</v>
      </c>
      <c r="O15" s="11" t="s">
        <v>27</v>
      </c>
      <c r="P15" s="12">
        <v>2031616</v>
      </c>
      <c r="Q15" s="24" t="s">
        <v>34</v>
      </c>
      <c r="R15" s="12">
        <v>960000</v>
      </c>
      <c r="S15" s="13" t="str">
        <f>IF(R15=P4,"yes","no")</f>
        <v>yes</v>
      </c>
    </row>
    <row r="16" spans="1:20" ht="17" thickBot="1" x14ac:dyDescent="0.25">
      <c r="B16" s="32"/>
      <c r="C16" s="32"/>
      <c r="D16" s="32"/>
      <c r="E16" s="32"/>
      <c r="N16" s="14">
        <v>2</v>
      </c>
      <c r="O16" s="15" t="s">
        <v>28</v>
      </c>
      <c r="P16" s="16">
        <v>8863744</v>
      </c>
      <c r="Q16" s="25" t="s">
        <v>35</v>
      </c>
      <c r="R16" s="16">
        <v>8640000</v>
      </c>
      <c r="S16" s="17" t="str">
        <f>IF(R16=P5,"yes","no")</f>
        <v>yes</v>
      </c>
    </row>
    <row r="17" spans="2:16" x14ac:dyDescent="0.2">
      <c r="B17" s="32"/>
      <c r="C17" s="32"/>
      <c r="D17" s="32"/>
      <c r="E17" s="32"/>
    </row>
    <row r="18" spans="2:16" x14ac:dyDescent="0.2">
      <c r="B18" s="32"/>
      <c r="C18" s="32"/>
      <c r="D18" s="32"/>
      <c r="E18" s="32"/>
      <c r="J18">
        <v>1</v>
      </c>
      <c r="K18" t="s">
        <v>24</v>
      </c>
      <c r="L18" s="27">
        <f>N18/M18</f>
        <v>13.311999999999999</v>
      </c>
      <c r="M18" s="5">
        <v>1500</v>
      </c>
      <c r="N18" s="5">
        <f>P18/C3</f>
        <v>19968</v>
      </c>
      <c r="P18" s="5">
        <v>2555904</v>
      </c>
    </row>
    <row r="19" spans="2:16" x14ac:dyDescent="0.2">
      <c r="J19">
        <v>1</v>
      </c>
      <c r="K19" t="s">
        <v>24</v>
      </c>
      <c r="L19" s="27">
        <f>N19/M19</f>
        <v>15.445333333333334</v>
      </c>
      <c r="M19" s="5">
        <v>1500</v>
      </c>
      <c r="N19" s="5">
        <f>P19/C3</f>
        <v>23168</v>
      </c>
      <c r="P19" s="5">
        <v>2965504</v>
      </c>
    </row>
    <row r="20" spans="2:16" x14ac:dyDescent="0.2">
      <c r="J20">
        <v>1</v>
      </c>
      <c r="K20" t="s">
        <v>19</v>
      </c>
      <c r="L20" s="27">
        <f>N20/M20</f>
        <v>2.1162666666666667</v>
      </c>
      <c r="M20" s="5">
        <v>7500</v>
      </c>
      <c r="N20" s="5">
        <f>P20/C3</f>
        <v>15872</v>
      </c>
      <c r="P20" s="5">
        <v>2031616</v>
      </c>
    </row>
  </sheetData>
  <mergeCells count="3">
    <mergeCell ref="B7:E11"/>
    <mergeCell ref="G7:L11"/>
    <mergeCell ref="B14:E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AA5F-65AF-8341-887E-AE09F5829D38}">
  <dimension ref="A1:M46"/>
  <sheetViews>
    <sheetView topLeftCell="A23" workbookViewId="0">
      <selection activeCell="G35" sqref="G35"/>
    </sheetView>
  </sheetViews>
  <sheetFormatPr baseColWidth="10" defaultRowHeight="16" x14ac:dyDescent="0.2"/>
  <cols>
    <col min="1" max="1" width="16.33203125" bestFit="1" customWidth="1"/>
    <col min="2" max="4" width="16.33203125" customWidth="1"/>
    <col min="5" max="5" width="17" customWidth="1"/>
    <col min="6" max="6" width="15.83203125" bestFit="1" customWidth="1"/>
    <col min="7" max="8" width="15.6640625" bestFit="1" customWidth="1"/>
    <col min="9" max="10" width="14.1640625" bestFit="1" customWidth="1"/>
    <col min="11" max="12" width="14" bestFit="1" customWidth="1"/>
  </cols>
  <sheetData>
    <row r="1" spans="1:13" ht="21" x14ac:dyDescent="0.25">
      <c r="A1" s="29" t="s">
        <v>39</v>
      </c>
      <c r="B1" s="29" t="s">
        <v>40</v>
      </c>
      <c r="C1" s="29"/>
      <c r="D1" s="29"/>
    </row>
    <row r="3" spans="1:13" x14ac:dyDescent="0.2">
      <c r="B3" s="33" t="s">
        <v>59</v>
      </c>
      <c r="C3" s="33"/>
      <c r="D3" s="33"/>
      <c r="E3" s="33" t="s">
        <v>41</v>
      </c>
      <c r="F3" s="33"/>
      <c r="G3" s="33"/>
      <c r="H3" s="33"/>
      <c r="I3" s="33" t="s">
        <v>42</v>
      </c>
      <c r="J3" s="33"/>
      <c r="K3" s="33"/>
      <c r="L3" s="33"/>
    </row>
    <row r="4" spans="1:13" x14ac:dyDescent="0.2">
      <c r="A4" t="s">
        <v>43</v>
      </c>
      <c r="B4" t="s">
        <v>56</v>
      </c>
      <c r="C4" t="s">
        <v>57</v>
      </c>
      <c r="D4" t="s">
        <v>58</v>
      </c>
      <c r="E4" t="s">
        <v>44</v>
      </c>
      <c r="F4" t="s">
        <v>45</v>
      </c>
      <c r="G4" s="28" t="s">
        <v>46</v>
      </c>
      <c r="H4" s="28" t="s">
        <v>47</v>
      </c>
      <c r="I4" t="s">
        <v>48</v>
      </c>
      <c r="J4" t="s">
        <v>49</v>
      </c>
      <c r="K4" t="s">
        <v>50</v>
      </c>
      <c r="L4" t="s">
        <v>51</v>
      </c>
      <c r="M4" t="s">
        <v>52</v>
      </c>
    </row>
    <row r="5" spans="1:13" x14ac:dyDescent="0.2">
      <c r="A5">
        <v>1</v>
      </c>
      <c r="E5">
        <v>1</v>
      </c>
      <c r="F5">
        <v>1</v>
      </c>
      <c r="G5">
        <v>1</v>
      </c>
      <c r="H5">
        <v>1</v>
      </c>
      <c r="I5">
        <v>1</v>
      </c>
      <c r="J5">
        <v>1</v>
      </c>
      <c r="K5">
        <v>1</v>
      </c>
      <c r="L5">
        <v>1</v>
      </c>
    </row>
    <row r="6" spans="1:13" x14ac:dyDescent="0.2">
      <c r="A6">
        <v>2</v>
      </c>
      <c r="E6">
        <v>1</v>
      </c>
      <c r="F6">
        <v>1</v>
      </c>
      <c r="G6">
        <v>1</v>
      </c>
      <c r="H6">
        <v>1</v>
      </c>
      <c r="I6">
        <v>0</v>
      </c>
      <c r="J6">
        <v>1</v>
      </c>
      <c r="K6">
        <v>1</v>
      </c>
      <c r="L6">
        <v>1</v>
      </c>
      <c r="M6" t="s">
        <v>53</v>
      </c>
    </row>
    <row r="7" spans="1:13" x14ac:dyDescent="0.2">
      <c r="A7">
        <v>3</v>
      </c>
      <c r="E7">
        <v>1</v>
      </c>
      <c r="F7">
        <v>1</v>
      </c>
      <c r="G7">
        <v>1</v>
      </c>
      <c r="H7">
        <v>1</v>
      </c>
      <c r="I7">
        <v>1</v>
      </c>
      <c r="J7">
        <v>1</v>
      </c>
      <c r="K7">
        <v>1</v>
      </c>
      <c r="L7">
        <v>1</v>
      </c>
    </row>
    <row r="8" spans="1:13" x14ac:dyDescent="0.2">
      <c r="A8">
        <v>4</v>
      </c>
      <c r="E8">
        <v>1</v>
      </c>
      <c r="F8">
        <v>1</v>
      </c>
      <c r="G8">
        <v>1</v>
      </c>
      <c r="H8">
        <v>1</v>
      </c>
      <c r="I8">
        <v>1</v>
      </c>
      <c r="J8">
        <v>1</v>
      </c>
      <c r="K8">
        <v>1</v>
      </c>
      <c r="L8">
        <v>1</v>
      </c>
    </row>
    <row r="9" spans="1:13" x14ac:dyDescent="0.2">
      <c r="A9">
        <v>5</v>
      </c>
      <c r="E9">
        <v>1</v>
      </c>
      <c r="F9">
        <v>1</v>
      </c>
      <c r="G9">
        <v>1</v>
      </c>
      <c r="H9">
        <v>1</v>
      </c>
      <c r="I9">
        <v>1</v>
      </c>
      <c r="J9">
        <v>1</v>
      </c>
      <c r="K9">
        <v>1</v>
      </c>
      <c r="L9">
        <v>1</v>
      </c>
    </row>
    <row r="10" spans="1:13" x14ac:dyDescent="0.2">
      <c r="A10">
        <v>6</v>
      </c>
      <c r="E10">
        <v>1</v>
      </c>
      <c r="F10">
        <v>1</v>
      </c>
      <c r="G10">
        <v>1</v>
      </c>
      <c r="H10">
        <v>1</v>
      </c>
      <c r="I10">
        <v>1</v>
      </c>
      <c r="J10">
        <v>1</v>
      </c>
      <c r="K10">
        <v>1</v>
      </c>
      <c r="L10">
        <v>1</v>
      </c>
    </row>
    <row r="11" spans="1:13" x14ac:dyDescent="0.2">
      <c r="A11">
        <v>7</v>
      </c>
      <c r="E11">
        <v>1</v>
      </c>
      <c r="F11">
        <v>1</v>
      </c>
      <c r="G11">
        <v>1</v>
      </c>
      <c r="H11">
        <v>1</v>
      </c>
      <c r="I11">
        <v>1</v>
      </c>
      <c r="J11">
        <v>1</v>
      </c>
      <c r="K11">
        <v>1</v>
      </c>
      <c r="L11">
        <v>1</v>
      </c>
    </row>
    <row r="12" spans="1:13" x14ac:dyDescent="0.2">
      <c r="A12">
        <v>8</v>
      </c>
      <c r="E12">
        <v>1</v>
      </c>
      <c r="F12">
        <v>1</v>
      </c>
      <c r="G12">
        <v>1</v>
      </c>
      <c r="H12">
        <v>1</v>
      </c>
      <c r="I12">
        <v>1</v>
      </c>
      <c r="J12">
        <v>1</v>
      </c>
      <c r="K12">
        <v>1</v>
      </c>
      <c r="L12">
        <v>1</v>
      </c>
    </row>
    <row r="13" spans="1:13" x14ac:dyDescent="0.2">
      <c r="A13">
        <v>9</v>
      </c>
      <c r="E13">
        <v>1</v>
      </c>
      <c r="F13">
        <v>1</v>
      </c>
      <c r="G13">
        <v>1</v>
      </c>
      <c r="H13">
        <v>1</v>
      </c>
      <c r="I13">
        <v>1</v>
      </c>
      <c r="J13">
        <v>1</v>
      </c>
      <c r="K13">
        <v>1</v>
      </c>
      <c r="L13">
        <v>1</v>
      </c>
    </row>
    <row r="14" spans="1:13" x14ac:dyDescent="0.2">
      <c r="A14">
        <v>10</v>
      </c>
      <c r="E14">
        <v>1</v>
      </c>
      <c r="F14">
        <v>1</v>
      </c>
      <c r="G14">
        <v>1</v>
      </c>
      <c r="H14">
        <v>1</v>
      </c>
      <c r="I14">
        <v>1</v>
      </c>
      <c r="J14">
        <v>1</v>
      </c>
      <c r="K14">
        <v>1</v>
      </c>
      <c r="L14">
        <v>1</v>
      </c>
    </row>
    <row r="15" spans="1:13" x14ac:dyDescent="0.2">
      <c r="A15">
        <v>11</v>
      </c>
      <c r="E15">
        <v>1</v>
      </c>
      <c r="F15">
        <v>1</v>
      </c>
      <c r="G15">
        <v>1</v>
      </c>
      <c r="H15">
        <v>1</v>
      </c>
      <c r="I15">
        <v>1</v>
      </c>
      <c r="J15">
        <v>1</v>
      </c>
      <c r="K15">
        <v>1</v>
      </c>
      <c r="L15">
        <v>1</v>
      </c>
    </row>
    <row r="16" spans="1:13" x14ac:dyDescent="0.2">
      <c r="A16">
        <v>12</v>
      </c>
      <c r="E16">
        <v>1</v>
      </c>
      <c r="F16">
        <v>1</v>
      </c>
      <c r="G16">
        <v>1</v>
      </c>
      <c r="H16">
        <v>1</v>
      </c>
      <c r="I16">
        <v>1</v>
      </c>
      <c r="J16">
        <v>1</v>
      </c>
      <c r="K16">
        <v>1</v>
      </c>
      <c r="L16">
        <v>1</v>
      </c>
    </row>
    <row r="17" spans="1:12" x14ac:dyDescent="0.2">
      <c r="A17">
        <v>13</v>
      </c>
      <c r="E17">
        <v>1</v>
      </c>
      <c r="F17">
        <v>1</v>
      </c>
      <c r="G17">
        <v>1</v>
      </c>
      <c r="H17">
        <v>1</v>
      </c>
      <c r="I17">
        <v>1</v>
      </c>
      <c r="J17">
        <v>1</v>
      </c>
      <c r="K17">
        <v>1</v>
      </c>
      <c r="L17">
        <v>1</v>
      </c>
    </row>
    <row r="18" spans="1:12" x14ac:dyDescent="0.2">
      <c r="A18">
        <v>14</v>
      </c>
      <c r="E18">
        <v>1</v>
      </c>
      <c r="F18">
        <v>1</v>
      </c>
      <c r="G18">
        <v>1</v>
      </c>
      <c r="H18">
        <v>1</v>
      </c>
      <c r="I18">
        <v>1</v>
      </c>
      <c r="J18">
        <v>1</v>
      </c>
      <c r="K18">
        <v>1</v>
      </c>
      <c r="L18">
        <v>1</v>
      </c>
    </row>
    <row r="19" spans="1:12" x14ac:dyDescent="0.2">
      <c r="A19">
        <v>15</v>
      </c>
      <c r="E19">
        <v>1</v>
      </c>
      <c r="F19">
        <v>1</v>
      </c>
      <c r="G19">
        <v>1</v>
      </c>
      <c r="H19">
        <v>1</v>
      </c>
      <c r="I19">
        <v>1</v>
      </c>
      <c r="J19">
        <v>1</v>
      </c>
      <c r="K19">
        <v>1</v>
      </c>
      <c r="L19">
        <v>1</v>
      </c>
    </row>
    <row r="20" spans="1:12" x14ac:dyDescent="0.2">
      <c r="A20">
        <v>16</v>
      </c>
      <c r="E20">
        <v>1</v>
      </c>
      <c r="F20">
        <v>1</v>
      </c>
      <c r="G20">
        <v>1</v>
      </c>
      <c r="H20">
        <v>1</v>
      </c>
      <c r="I20">
        <v>1</v>
      </c>
      <c r="J20">
        <v>1</v>
      </c>
      <c r="K20">
        <v>1</v>
      </c>
      <c r="L20">
        <v>1</v>
      </c>
    </row>
    <row r="23" spans="1:12" ht="21" x14ac:dyDescent="0.25">
      <c r="A23" s="29" t="s">
        <v>54</v>
      </c>
      <c r="B23" s="29" t="s">
        <v>55</v>
      </c>
      <c r="C23" s="29"/>
      <c r="D23" s="29"/>
    </row>
    <row r="24" spans="1:12" x14ac:dyDescent="0.2">
      <c r="B24" s="33" t="s">
        <v>59</v>
      </c>
      <c r="C24" s="33"/>
      <c r="D24" s="33"/>
      <c r="E24" s="33" t="s">
        <v>60</v>
      </c>
      <c r="F24" s="33"/>
      <c r="G24" s="30"/>
      <c r="H24" s="30"/>
      <c r="I24" s="30"/>
      <c r="J24" s="30"/>
      <c r="K24" s="30"/>
      <c r="L24" s="30"/>
    </row>
    <row r="25" spans="1:12" x14ac:dyDescent="0.2">
      <c r="A25" t="s">
        <v>43</v>
      </c>
      <c r="B25" t="s">
        <v>56</v>
      </c>
      <c r="C25" t="s">
        <v>57</v>
      </c>
      <c r="D25" t="s">
        <v>58</v>
      </c>
      <c r="E25" t="s">
        <v>61</v>
      </c>
      <c r="F25" t="s">
        <v>62</v>
      </c>
      <c r="G25" t="s">
        <v>52</v>
      </c>
      <c r="H25" s="28"/>
    </row>
    <row r="26" spans="1:12" x14ac:dyDescent="0.2">
      <c r="A26">
        <v>1</v>
      </c>
      <c r="E26">
        <v>1</v>
      </c>
      <c r="F26">
        <v>1</v>
      </c>
    </row>
    <row r="27" spans="1:12" x14ac:dyDescent="0.2">
      <c r="A27">
        <v>2</v>
      </c>
      <c r="E27">
        <v>1</v>
      </c>
      <c r="F27">
        <v>1</v>
      </c>
    </row>
    <row r="28" spans="1:12" x14ac:dyDescent="0.2">
      <c r="A28">
        <v>3</v>
      </c>
      <c r="E28">
        <v>1</v>
      </c>
      <c r="F28">
        <v>1</v>
      </c>
    </row>
    <row r="29" spans="1:12" x14ac:dyDescent="0.2">
      <c r="A29">
        <v>4</v>
      </c>
      <c r="E29">
        <v>1</v>
      </c>
      <c r="F29">
        <v>1</v>
      </c>
    </row>
    <row r="30" spans="1:12" x14ac:dyDescent="0.2">
      <c r="A30">
        <v>5</v>
      </c>
      <c r="E30">
        <v>1</v>
      </c>
      <c r="F30">
        <v>1</v>
      </c>
    </row>
    <row r="31" spans="1:12" x14ac:dyDescent="0.2">
      <c r="A31">
        <v>6</v>
      </c>
      <c r="E31">
        <v>1</v>
      </c>
      <c r="F31">
        <v>1</v>
      </c>
    </row>
    <row r="32" spans="1:12" x14ac:dyDescent="0.2">
      <c r="A32">
        <v>7</v>
      </c>
      <c r="E32">
        <v>1</v>
      </c>
      <c r="F32">
        <v>1</v>
      </c>
    </row>
    <row r="33" spans="1:6" x14ac:dyDescent="0.2">
      <c r="A33">
        <v>8</v>
      </c>
      <c r="E33">
        <v>1</v>
      </c>
      <c r="F33">
        <v>1</v>
      </c>
    </row>
    <row r="34" spans="1:6" x14ac:dyDescent="0.2">
      <c r="A34">
        <v>9</v>
      </c>
      <c r="E34">
        <v>1</v>
      </c>
      <c r="F34">
        <v>1</v>
      </c>
    </row>
    <row r="35" spans="1:6" x14ac:dyDescent="0.2">
      <c r="A35">
        <v>10</v>
      </c>
      <c r="E35">
        <v>1</v>
      </c>
      <c r="F35">
        <v>1</v>
      </c>
    </row>
    <row r="36" spans="1:6" x14ac:dyDescent="0.2">
      <c r="A36">
        <v>11</v>
      </c>
      <c r="E36">
        <v>1</v>
      </c>
      <c r="F36">
        <v>1</v>
      </c>
    </row>
    <row r="37" spans="1:6" x14ac:dyDescent="0.2">
      <c r="A37">
        <v>12</v>
      </c>
      <c r="E37">
        <v>1</v>
      </c>
      <c r="F37">
        <v>1</v>
      </c>
    </row>
    <row r="38" spans="1:6" x14ac:dyDescent="0.2">
      <c r="A38">
        <v>13</v>
      </c>
      <c r="E38">
        <v>1</v>
      </c>
      <c r="F38">
        <v>1</v>
      </c>
    </row>
    <row r="39" spans="1:6" x14ac:dyDescent="0.2">
      <c r="A39">
        <v>14</v>
      </c>
      <c r="E39">
        <v>1</v>
      </c>
      <c r="F39">
        <v>1</v>
      </c>
    </row>
    <row r="40" spans="1:6" x14ac:dyDescent="0.2">
      <c r="A40">
        <v>15</v>
      </c>
      <c r="E40">
        <v>1</v>
      </c>
      <c r="F40">
        <v>1</v>
      </c>
    </row>
    <row r="41" spans="1:6" x14ac:dyDescent="0.2">
      <c r="A41">
        <v>16</v>
      </c>
      <c r="E41">
        <v>1</v>
      </c>
      <c r="F41">
        <v>1</v>
      </c>
    </row>
    <row r="42" spans="1:6" x14ac:dyDescent="0.2">
      <c r="A42">
        <v>17</v>
      </c>
      <c r="E42">
        <v>1</v>
      </c>
      <c r="F42">
        <v>1</v>
      </c>
    </row>
    <row r="43" spans="1:6" x14ac:dyDescent="0.2">
      <c r="A43">
        <v>18</v>
      </c>
      <c r="E43">
        <v>1</v>
      </c>
      <c r="F43">
        <v>1</v>
      </c>
    </row>
    <row r="44" spans="1:6" x14ac:dyDescent="0.2">
      <c r="A44">
        <v>19</v>
      </c>
      <c r="E44">
        <v>1</v>
      </c>
      <c r="F44">
        <v>1</v>
      </c>
    </row>
    <row r="45" spans="1:6" x14ac:dyDescent="0.2">
      <c r="A45">
        <v>20</v>
      </c>
      <c r="E45">
        <v>1</v>
      </c>
      <c r="F45">
        <v>1</v>
      </c>
    </row>
    <row r="46" spans="1:6" x14ac:dyDescent="0.2">
      <c r="A46">
        <v>21</v>
      </c>
      <c r="E46">
        <v>1</v>
      </c>
      <c r="F46">
        <v>1</v>
      </c>
    </row>
  </sheetData>
  <mergeCells count="5">
    <mergeCell ref="E3:H3"/>
    <mergeCell ref="I3:L3"/>
    <mergeCell ref="B3:D3"/>
    <mergeCell ref="B24:D24"/>
    <mergeCell ref="E24:F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expDetails</vt:lpstr>
      <vt:lpstr>participantDetails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Stewart</dc:creator>
  <cp:lastModifiedBy>Hannah Stewart</cp:lastModifiedBy>
  <dcterms:created xsi:type="dcterms:W3CDTF">2021-04-21T13:51:17Z</dcterms:created>
  <dcterms:modified xsi:type="dcterms:W3CDTF">2021-07-07T12:59:29Z</dcterms:modified>
</cp:coreProperties>
</file>