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CADM\Documents\Documents\Publish\Cheyenne County Website\countydepartments\assessor\"/>
    </mc:Choice>
  </mc:AlternateContent>
  <xr:revisionPtr revIDLastSave="0" documentId="8_{2837041D-412F-43AD-878D-9352343E843B}" xr6:coauthVersionLast="47" xr6:coauthVersionMax="47" xr10:uidLastSave="{00000000-0000-0000-0000-000000000000}"/>
  <bookViews>
    <workbookView xWindow="2730" yWindow="2025" windowWidth="14775" windowHeight="14175" firstSheet="9" activeTab="21" xr2:uid="{00000000-000D-0000-FFFF-FFFF00000000}"/>
  </bookViews>
  <sheets>
    <sheet name="2000" sheetId="2" r:id="rId1"/>
    <sheet name="2001" sheetId="3" r:id="rId2"/>
    <sheet name="2003" sheetId="5" r:id="rId3"/>
    <sheet name="2004" sheetId="6" r:id="rId4"/>
    <sheet name="2005" sheetId="7" r:id="rId5"/>
    <sheet name="2006" sheetId="8" r:id="rId6"/>
    <sheet name="2009" sheetId="9" r:id="rId7"/>
    <sheet name="2010" sheetId="10" r:id="rId8"/>
    <sheet name="2011" sheetId="11" r:id="rId9"/>
    <sheet name="2012" sheetId="12" r:id="rId10"/>
    <sheet name="2013" sheetId="13" r:id="rId11"/>
    <sheet name="2014" sheetId="14" r:id="rId12"/>
    <sheet name="2015" sheetId="15" r:id="rId13"/>
    <sheet name="2016" sheetId="16" r:id="rId14"/>
    <sheet name="2017" sheetId="17" r:id="rId15"/>
    <sheet name="2018" sheetId="18" r:id="rId16"/>
    <sheet name="2019" sheetId="19" r:id="rId17"/>
    <sheet name="2020" sheetId="20" r:id="rId18"/>
    <sheet name="2021" sheetId="21" r:id="rId19"/>
    <sheet name="2022" sheetId="22" r:id="rId20"/>
    <sheet name="2023" sheetId="23" r:id="rId21"/>
    <sheet name="2024" sheetId="24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23" l="1"/>
  <c r="K15" i="23"/>
  <c r="L2" i="23"/>
  <c r="K11" i="23"/>
  <c r="L50" i="22"/>
  <c r="L443" i="22"/>
  <c r="L349" i="22"/>
  <c r="L343" i="22"/>
  <c r="L337" i="22"/>
  <c r="L331" i="22"/>
  <c r="L325" i="22"/>
  <c r="L319" i="22"/>
  <c r="L313" i="22"/>
  <c r="L307" i="22"/>
  <c r="L301" i="22"/>
  <c r="L300" i="22"/>
  <c r="L299" i="22"/>
  <c r="L298" i="22"/>
  <c r="L297" i="22"/>
  <c r="L296" i="22"/>
  <c r="L295" i="22"/>
  <c r="L2" i="22"/>
  <c r="L28" i="21"/>
  <c r="L26" i="21"/>
  <c r="L25" i="21"/>
  <c r="L22" i="21"/>
  <c r="L15" i="15"/>
  <c r="L13" i="15"/>
  <c r="L2" i="15"/>
  <c r="L22" i="16"/>
  <c r="L11" i="16"/>
  <c r="L2" i="16"/>
  <c r="L4" i="17"/>
  <c r="L2" i="17"/>
  <c r="L2" i="18"/>
  <c r="L4" i="21"/>
  <c r="L2" i="21"/>
  <c r="L3" i="20" l="1"/>
  <c r="L2" i="20" l="1"/>
  <c r="L2" i="19"/>
  <c r="L7" i="17" l="1"/>
  <c r="L8" i="17"/>
  <c r="L6" i="17"/>
  <c r="L20" i="15"/>
  <c r="L19" i="15"/>
  <c r="L18" i="15"/>
  <c r="L17" i="15"/>
  <c r="L14" i="14"/>
  <c r="L27" i="14"/>
  <c r="L91" i="13"/>
  <c r="L11" i="14"/>
  <c r="L7" i="14"/>
  <c r="L2" i="13"/>
  <c r="L6" i="13"/>
  <c r="L3" i="13"/>
  <c r="L8" i="13"/>
  <c r="L21" i="13"/>
  <c r="L34" i="13"/>
  <c r="L62" i="13"/>
  <c r="L39" i="13"/>
  <c r="L7" i="13"/>
  <c r="L78" i="13"/>
  <c r="L80" i="13"/>
  <c r="L4" i="14"/>
  <c r="G60" i="13"/>
  <c r="L60" i="13" s="1"/>
  <c r="G52" i="13"/>
  <c r="L52" i="13" s="1"/>
  <c r="G45" i="13"/>
  <c r="L45" i="13" s="1"/>
  <c r="G38" i="13"/>
  <c r="L38" i="13" s="1"/>
  <c r="L81" i="12"/>
  <c r="L76" i="12"/>
  <c r="L71" i="12"/>
  <c r="L66" i="12"/>
  <c r="L57" i="12"/>
  <c r="L56" i="12"/>
  <c r="L47" i="12"/>
  <c r="L43" i="12"/>
  <c r="L42" i="12"/>
  <c r="L34" i="12"/>
  <c r="L27" i="12"/>
  <c r="L26" i="12"/>
  <c r="L25" i="12"/>
  <c r="L16" i="12"/>
  <c r="L10" i="12"/>
  <c r="L4" i="12"/>
  <c r="M15" i="11"/>
  <c r="M14" i="11"/>
  <c r="M13" i="11"/>
  <c r="M11" i="10"/>
  <c r="M7" i="10"/>
  <c r="M2" i="10"/>
  <c r="M4" i="9"/>
  <c r="M3" i="9"/>
  <c r="M2" i="9"/>
  <c r="M5" i="8"/>
  <c r="M2" i="8"/>
  <c r="M3" i="7"/>
  <c r="M2" i="7"/>
  <c r="M8" i="6"/>
  <c r="M7" i="6"/>
  <c r="M6" i="6"/>
  <c r="M5" i="6"/>
  <c r="M4" i="6"/>
  <c r="M3" i="6"/>
  <c r="M2" i="6"/>
  <c r="M3" i="5"/>
  <c r="M2" i="5"/>
  <c r="M5" i="3"/>
  <c r="M4" i="3"/>
  <c r="M3" i="3"/>
  <c r="M2" i="2"/>
</calcChain>
</file>

<file path=xl/sharedStrings.xml><?xml version="1.0" encoding="utf-8"?>
<sst xmlns="http://schemas.openxmlformats.org/spreadsheetml/2006/main" count="4456" uniqueCount="448">
  <si>
    <t>53/400 INT W/2 30-15-49</t>
  </si>
  <si>
    <t>↓</t>
  </si>
  <si>
    <t>347/400 INT W/2 30-15-49</t>
  </si>
  <si>
    <t>53/400 INT 12-16-51</t>
  </si>
  <si>
    <t>347/400 INT 12-16-51</t>
  </si>
  <si>
    <t>53/400 INT E/2 10-16-50</t>
  </si>
  <si>
    <t>347/400 INT E/2 10-16-50</t>
  </si>
  <si>
    <t>53/400 INT S/2 34-15-50</t>
  </si>
  <si>
    <t>347/400 INT S/2 34-15-50</t>
  </si>
  <si>
    <t>53/400 INT N/2 26-15-50</t>
  </si>
  <si>
    <t>347/400 INT N/2 26-15-50</t>
  </si>
  <si>
    <t>53/400 INT W/2 34-14-50</t>
  </si>
  <si>
    <t>347/400 INT W/2 34-14-50</t>
  </si>
  <si>
    <t>53/400 INT SE/4 28-14-50</t>
  </si>
  <si>
    <t>347/400 INT SE/4 28-14-50</t>
  </si>
  <si>
    <t>53/400 INT S/2 18-16-49</t>
  </si>
  <si>
    <t>347/400 INT S/2 18-16-49</t>
  </si>
  <si>
    <t>53/400 INT NW/4 6-15-49</t>
  </si>
  <si>
    <t>347/400 INT NW/4 6-15-49</t>
  </si>
  <si>
    <t>236546
236547</t>
  </si>
  <si>
    <t>1/2 INT E/2E/2 &amp; W/2NE/4 &amp; E/2NW/4 20-15-48</t>
  </si>
  <si>
    <t>SEE DEED(S) FOR LEGALS</t>
  </si>
  <si>
    <t>1/2 INT SW/4 28-14-49</t>
  </si>
  <si>
    <t>1/2 INT SE/4 20-14-49</t>
  </si>
  <si>
    <t>31/96 INT ALL 32-16-47</t>
  </si>
  <si>
    <t>1/3 INT ALL 28-16-47</t>
  </si>
  <si>
    <t>1/3 INT W/2 &amp; W/2 SE/4 22-16-47</t>
  </si>
  <si>
    <t>1/6 INT NE/4 &amp; E/2 SE/4 22-16-47</t>
  </si>
  <si>
    <t>1/3 INT ALL 20-16-47</t>
  </si>
  <si>
    <t>1/2 INT  W/2 NE/4  10-16-47</t>
  </si>
  <si>
    <t>1/3 INT W/2 10-16-47</t>
  </si>
  <si>
    <t>ALL  4-16-47</t>
  </si>
  <si>
    <t>1/2 INT W/2 NE/4 10-16-47</t>
  </si>
  <si>
    <t>1/6 INT W/2 10-16-47</t>
  </si>
  <si>
    <t>7/17 INT E/2 8-16-48</t>
  </si>
  <si>
    <t>17/80 INT ALL 4-16-48</t>
  </si>
  <si>
    <t>17/40 INT NW/4 30-15-48</t>
  </si>
  <si>
    <t>17/40 INT E/2E/2 &amp; W/2NE/4 &amp; E/2NW/4 20-15-48</t>
  </si>
  <si>
    <t>7/96 INT W/2 W/2 8-15-47</t>
  </si>
  <si>
    <t>7/48 INT E/2 W/2 8-15-47</t>
  </si>
  <si>
    <t>7/384 INT W/2 SE/4 &amp; W 60 AOF NE/4 4-15-47</t>
  </si>
  <si>
    <t>7/96 INT E/2SE/4 &amp; E 100 ACOF NE/4 4-15-47</t>
  </si>
  <si>
    <t>7/48 INT SW/4 4-15-47</t>
  </si>
  <si>
    <t>7/96 INT NW/4 4-15-47</t>
  </si>
  <si>
    <t>1/48 INT N/2 S/2 34-14-47</t>
  </si>
  <si>
    <t>1/6 INT E/2 E/2 N OF UPRR 32-14-47</t>
  </si>
  <si>
    <t>7/48 INT E/2 E/2 S RR 32-14-47</t>
  </si>
  <si>
    <t>1/12 INT W/2 S OF US HWY 40 26-14-47</t>
  </si>
  <si>
    <t>1/12 INT ALL 12-14-47</t>
  </si>
  <si>
    <t>1/12 INT W/2 4-15-46</t>
  </si>
  <si>
    <t>1/12 INT W/2 28-14-46</t>
  </si>
  <si>
    <t>1/2 INT S/2S/2 14-16-49</t>
  </si>
  <si>
    <t>48 7/16% INT E/2 8-16-48</t>
  </si>
  <si>
    <t>1/4 INT ALL 4-16-48</t>
  </si>
  <si>
    <t>1/4 INT NW/4 30-15-48</t>
  </si>
  <si>
    <t>1/4 INT NW/4 28-16-48</t>
  </si>
  <si>
    <t>1/3 INT S/2 26-15-50</t>
  </si>
  <si>
    <t>1/3 INT E/2 22-15-50</t>
  </si>
  <si>
    <t>1/30 INT NE/4 30-14-50</t>
  </si>
  <si>
    <t>1/30 INT SW/4 20-14-50</t>
  </si>
  <si>
    <t>1/6 INT W/2 14-15-49</t>
  </si>
  <si>
    <t>1/2 OF 1/32 LESS 1/32% E/2 14-13-49</t>
  </si>
  <si>
    <t>1/8 INT SW/4 SW/4 30-12-49</t>
  </si>
  <si>
    <t>1/64 INT N/2 32-14-48</t>
  </si>
  <si>
    <t>1/32 INT S/2 S/2 34-14-47</t>
  </si>
  <si>
    <t>1/16 INT NW/4 24-14-47</t>
  </si>
  <si>
    <t>1/8 INT IN 1.81 A SW/4 NW/410-13-44</t>
  </si>
  <si>
    <t>3/64 INT S/2 10-13-44</t>
  </si>
  <si>
    <t>3/16 INT E/2 NE/4 14-12-43</t>
  </si>
  <si>
    <t>1/32 INT NE/4 22-16-42</t>
  </si>
  <si>
    <t>SE/4 26-15-47</t>
  </si>
  <si>
    <t>1/240 INT E/2 14-13-49</t>
  </si>
  <si>
    <t>1/240 INT W/2 12-13-49</t>
  </si>
  <si>
    <t>1/240 INT E/2 18-13-48</t>
  </si>
  <si>
    <t>1/120 INT NW/4 14-13-48</t>
  </si>
  <si>
    <t>1/240 INT E/2 8-13-48</t>
  </si>
  <si>
    <t>1/120 INT SE/4 4-13-48</t>
  </si>
  <si>
    <t>1/24 INT N/2 30-12-44</t>
  </si>
  <si>
    <t>1/12 INT NW/4 20-15-43</t>
  </si>
  <si>
    <t>1/12 INT S/2 14-15-42</t>
  </si>
  <si>
    <t>D</t>
  </si>
  <si>
    <t>1/16 INT SW/4 20-12-45</t>
  </si>
  <si>
    <t>1/16 INT S/2 &amp; NW/4 2-12-43</t>
  </si>
  <si>
    <t>1/16 INT SE/4 20-15-42</t>
  </si>
  <si>
    <t>1/2 INT S/2 12-13-47</t>
  </si>
  <si>
    <t>ALL INT N/2 NW/4 34-12-42</t>
  </si>
  <si>
    <t>1/2 INT S/2 NE/4 &amp; SE/4 &amp; S/2 SW/4 34-12-42</t>
  </si>
  <si>
    <t>ALL INT SW/4 26-12-42</t>
  </si>
  <si>
    <t>1/2 INT E/2 &amp; NW/4 26-12-42</t>
  </si>
  <si>
    <t>1/4 INT SE/4 LESS W 43.33 AC 12-12-42</t>
  </si>
  <si>
    <t>1/2 INT N/2 NE/4 &amp; S/2 NE/4 EXCEPT WEST 21.65 12-12-42</t>
  </si>
  <si>
    <t>1/2 INT S/2 30-12-41</t>
  </si>
  <si>
    <t>1/2 INT ALL 6-12-41</t>
  </si>
  <si>
    <t>1/8 INT W/2 NE/4 &amp; SE/4 NE/4 &amp; NW/4 22-16-49</t>
  </si>
  <si>
    <t>1/2 INT E/2 12-16-49</t>
  </si>
  <si>
    <t>1/2 INT W/2 34-15-49</t>
  </si>
  <si>
    <t>1/8 INT E/2 14-15-49</t>
  </si>
  <si>
    <t>1/2 INT NW/4 8-16-48</t>
  </si>
  <si>
    <t>.474375 INT SW/4 8-16-48</t>
  </si>
  <si>
    <t>1/8 INT NE/4 &amp; W/2 18-15-48</t>
  </si>
  <si>
    <t>1/3 INT SE/4 2-15-47</t>
  </si>
  <si>
    <t>1/4 INT N/2 26-13-48</t>
  </si>
  <si>
    <t>13/672 INT E/2 24-12-49</t>
  </si>
  <si>
    <t>6/611 INT E/2 32-13-47</t>
  </si>
  <si>
    <t>6/611 INT W/2 28-13-47</t>
  </si>
  <si>
    <t>1/6 INT NW/4 18-16-46</t>
  </si>
  <si>
    <t>1/3 INT NE/4 14-16-45</t>
  </si>
  <si>
    <t>1/3 INT NE/4 18-16-46</t>
  </si>
  <si>
    <t>1/3 INT NW/4 14-16-45</t>
  </si>
  <si>
    <t>1/3 INT S/2 14-16-45</t>
  </si>
  <si>
    <t>3/56 INT N/2 12-13-46</t>
  </si>
  <si>
    <t>3/28 INT N/2 12-13-46</t>
  </si>
  <si>
    <t>1/24 INT E/2 12-13-50</t>
  </si>
  <si>
    <t>1/48 INT S/2 10-13-49</t>
  </si>
  <si>
    <t>5/48 INT S/2 2-13-49</t>
  </si>
  <si>
    <t>5/48 INT W/2 E/2 &amp; SW/4 34-12-49</t>
  </si>
  <si>
    <t>1/8 INT E/2SW/4 &amp; W/2SE/4  8-14-48</t>
  </si>
  <si>
    <t>1/4 INT S/2NW/4 8-14-48</t>
  </si>
  <si>
    <t>1/4 INT NE/4 &amp; N/2NW/4 &amp; E/2SE/4 8-14-48</t>
  </si>
  <si>
    <t>3/16 INT E/2 &amp; E/2W/2 6-14-48</t>
  </si>
  <si>
    <t>1/36 INT SE/4 12-14-49</t>
  </si>
  <si>
    <t>1/72 INT NE/4 12-14-49</t>
  </si>
  <si>
    <t>1/48 INT W/2 20-14-48</t>
  </si>
  <si>
    <t>1/36 INT ALL 18-14-48</t>
  </si>
  <si>
    <t>1/48 INT ALL 32-13-48</t>
  </si>
  <si>
    <t>1/64 INT E/2 14-13-49</t>
  </si>
  <si>
    <t>1/64 INT E/2 18-13-48</t>
  </si>
  <si>
    <t>&lt;$500.00</t>
  </si>
  <si>
    <t>1/32 INT E/2 24-13-49</t>
  </si>
  <si>
    <t>1/64 INT ALL 8-13-48</t>
  </si>
  <si>
    <t>224801</t>
  </si>
  <si>
    <t>1/6 INT NW/4 24-15-50</t>
  </si>
  <si>
    <t>1/6 INT W/2 22-15-50</t>
  </si>
  <si>
    <t>1/6 INT S/2 14-15-50</t>
  </si>
  <si>
    <t>224467</t>
  </si>
  <si>
    <t>7/64 INT E/2 &amp; E 100 A NE/4 4-15-47</t>
  </si>
  <si>
    <t>223904</t>
  </si>
  <si>
    <t>1/8 INT SW/4 &amp; SW/4 NW/4  2-16-43</t>
  </si>
  <si>
    <t>223903</t>
  </si>
  <si>
    <t>1/8 INT N/2 32-16-42</t>
  </si>
  <si>
    <t>223440</t>
  </si>
  <si>
    <t>1/8 INT SW/4 &amp; SW/4 NW/4   2-16-43</t>
  </si>
  <si>
    <t>223439</t>
  </si>
  <si>
    <t>223438</t>
  </si>
  <si>
    <t>15/16 INT NW/4 &amp; W/2NE/4 10-14-50</t>
  </si>
  <si>
    <t>223437</t>
  </si>
  <si>
    <t>1/2 INT SW/4 &amp; W/2SE/4 10-14-50</t>
  </si>
  <si>
    <t>223436</t>
  </si>
  <si>
    <t>1/2 INT W/2 28-14-48</t>
  </si>
  <si>
    <t>222155</t>
  </si>
  <si>
    <t>ALL INT W/2 30-16-50</t>
  </si>
  <si>
    <t>221252</t>
  </si>
  <si>
    <t>1/4 INT NE/4 12-12-50</t>
  </si>
  <si>
    <t>222235</t>
  </si>
  <si>
    <t>1/2 INT N/2 34-15-50</t>
  </si>
  <si>
    <t>222156</t>
  </si>
  <si>
    <t>219370</t>
  </si>
  <si>
    <t>ALL INT E/2 10-14-46</t>
  </si>
  <si>
    <t>218635</t>
  </si>
  <si>
    <t>1/4 INT ALL 12-14-48</t>
  </si>
  <si>
    <t>218568</t>
  </si>
  <si>
    <t>1/8 INT NE/4 6-15-46</t>
  </si>
  <si>
    <t>1/8 INT NW/4 2-14-46</t>
  </si>
  <si>
    <t>218107</t>
  </si>
  <si>
    <t>1/2 INT ALL 12-14-48</t>
  </si>
  <si>
    <t>COST/ ACRE</t>
  </si>
  <si>
    <t>ACRES</t>
  </si>
  <si>
    <t>DATE</t>
  </si>
  <si>
    <t>MONTH</t>
  </si>
  <si>
    <t>YEAR</t>
  </si>
  <si>
    <t>SALE PRICE</t>
  </si>
  <si>
    <t>REC #</t>
  </si>
  <si>
    <t>PARCEL #</t>
  </si>
  <si>
    <t>LEGAL</t>
  </si>
  <si>
    <t>SECTION</t>
  </si>
  <si>
    <t>TOWNSHIP</t>
  </si>
  <si>
    <t>RANGE</t>
  </si>
  <si>
    <t>1/2 INT E/2 &amp; NW/4</t>
  </si>
  <si>
    <t>1/2 INT ALL 24-12-44</t>
  </si>
  <si>
    <t xml:space="preserve">9/20 INT W2W/2 &amp; SE/4SW/4 &amp; S/2SE/4 &amp; NE/4SE/4 </t>
  </si>
  <si>
    <t>9/20 INT W2W/2 &amp; SE/4SW/4 &amp; S/2SE/4 &amp; NE/4SE/4</t>
  </si>
  <si>
    <t xml:space="preserve">1/10 INT W2W/2 &amp; SE/4SW/4 &amp; S/2SE/4 &amp; NE/4SE/4 </t>
  </si>
  <si>
    <t xml:space="preserve">1/4 INT S/2 </t>
  </si>
  <si>
    <t>1/4 INT ALL 20-12-42</t>
  </si>
  <si>
    <t>1/8 INT E/2</t>
  </si>
  <si>
    <t>43.27% INT E/2 26-15-49</t>
  </si>
  <si>
    <t>32.88% INT W/2 26-15-49</t>
  </si>
  <si>
    <t>22.35% INT E/2 28-15-49</t>
  </si>
  <si>
    <t>86.09% INT W/2 28-15-49</t>
  </si>
  <si>
    <t>86.75% INT E/2 30-15-49</t>
  </si>
  <si>
    <t>86.75% INT ALL 2-16-49</t>
  </si>
  <si>
    <t>86.69% INT W/2 8-16-49</t>
  </si>
  <si>
    <t>65.06% INT N/2 18-16-49</t>
  </si>
  <si>
    <t>65.06% INT ALL 2-16-50</t>
  </si>
  <si>
    <t>70.21% INT N/2 12-16-50</t>
  </si>
  <si>
    <t>27.22% INT S/2 12-16-50</t>
  </si>
  <si>
    <t>1/24 INT ALL</t>
  </si>
  <si>
    <t>1/24 INT W/2</t>
  </si>
  <si>
    <t>7/96 INT E/2E/2 S RR</t>
  </si>
  <si>
    <t>1/12 INT E/2E/2 N RR</t>
  </si>
  <si>
    <t>1/96 INT N/2S/2</t>
  </si>
  <si>
    <t>7/192 INT NW/4</t>
  </si>
  <si>
    <t>7/96 INT SW/4</t>
  </si>
  <si>
    <t>7/192 INT E/2SE/4</t>
  </si>
  <si>
    <t>7/768 INT W/2 SE/4</t>
  </si>
  <si>
    <t>7/192 INT W/2W/2</t>
  </si>
  <si>
    <t>7/96 INT E/2 W/2</t>
  </si>
  <si>
    <t>ALL 32-14-50</t>
  </si>
  <si>
    <t>N/2 6-15-50</t>
  </si>
  <si>
    <t>S/2 6-15-50</t>
  </si>
  <si>
    <t>SE</t>
  </si>
  <si>
    <t>NE</t>
  </si>
  <si>
    <t>N/2 SE</t>
  </si>
  <si>
    <t>SW</t>
  </si>
  <si>
    <t>NE, N2 SE</t>
  </si>
  <si>
    <t>S2, NW</t>
  </si>
  <si>
    <t>NW</t>
  </si>
  <si>
    <t>E2 SW</t>
  </si>
  <si>
    <t>S/2</t>
  </si>
  <si>
    <t>N/2</t>
  </si>
  <si>
    <t>NW/4</t>
  </si>
  <si>
    <t>E/2</t>
  </si>
  <si>
    <t>W/2</t>
  </si>
  <si>
    <t>NE/4</t>
  </si>
  <si>
    <t>S/2 NW/4</t>
  </si>
  <si>
    <t>SE/4</t>
  </si>
  <si>
    <t>S/2 SE/4</t>
  </si>
  <si>
    <t>SW/4 &amp;SW/4NW/4</t>
  </si>
  <si>
    <t>SW/4</t>
  </si>
  <si>
    <t>NE/4SE/4</t>
  </si>
  <si>
    <t>9244-123-00-092</t>
  </si>
  <si>
    <t>9246-083-00-012</t>
  </si>
  <si>
    <t>December</t>
  </si>
  <si>
    <t>DEC</t>
  </si>
  <si>
    <t>1/2 Int All</t>
  </si>
  <si>
    <t>July</t>
  </si>
  <si>
    <t>Dec</t>
  </si>
  <si>
    <t>All</t>
  </si>
  <si>
    <t>Feb</t>
  </si>
  <si>
    <t>N/2NW/4 &amp; S/2S/2</t>
  </si>
  <si>
    <t>March</t>
  </si>
  <si>
    <t>N/2SE/4</t>
  </si>
  <si>
    <t>COST/ACRE</t>
  </si>
  <si>
    <t>January</t>
  </si>
  <si>
    <t>1/64 Less 1/32% E/2</t>
  </si>
  <si>
    <t>1/240 Int E/2</t>
  </si>
  <si>
    <t xml:space="preserve">17/140 Int All </t>
  </si>
  <si>
    <t>42.5% Int S/2</t>
  </si>
  <si>
    <t>17/80 Int SE/4 Less W 43.33 AC</t>
  </si>
  <si>
    <t>17/40 Int N/2NE/4 &amp; S/2NE/4</t>
  </si>
  <si>
    <t>17/20 Int SW/4</t>
  </si>
  <si>
    <t>17/40 Int E/2 &amp; NW/4</t>
  </si>
  <si>
    <t>17/20 Int N/2NW/4</t>
  </si>
  <si>
    <t>17/40 Int S/2NE/4 &amp; SE/4, &amp; S/2SW/4</t>
  </si>
  <si>
    <t>17/320 Int S/2 &amp; NW/4</t>
  </si>
  <si>
    <t>3/16 Int E/2NE/4</t>
  </si>
  <si>
    <t>1/24 Int N/2</t>
  </si>
  <si>
    <t>17/320 Int SW/4</t>
  </si>
  <si>
    <t>1/8 Int SW/4SW/4</t>
  </si>
  <si>
    <t>3/64 Int S/2</t>
  </si>
  <si>
    <t>1/8 Int In 1.81 ac SW/4NW/4</t>
  </si>
  <si>
    <t>1/32 Int NE/4</t>
  </si>
  <si>
    <t>17/40 Int S/2</t>
  </si>
  <si>
    <t>1/120 Int SE/4</t>
  </si>
  <si>
    <t>1/120 Int NW/4</t>
  </si>
  <si>
    <t>1/240 Int W/2</t>
  </si>
  <si>
    <t>1/16 Int NW/4</t>
  </si>
  <si>
    <t>1/32 Int S/2S/2</t>
  </si>
  <si>
    <t>17/320 Int E/2SW/4</t>
  </si>
  <si>
    <t>1/64 Int N/2</t>
  </si>
  <si>
    <t>17/200 Int SW/4</t>
  </si>
  <si>
    <t>17/200 Int NE/4</t>
  </si>
  <si>
    <t>1/12 Int S/2</t>
  </si>
  <si>
    <t>17/320 Int NW/4</t>
  </si>
  <si>
    <t>1/12 Int NW/4</t>
  </si>
  <si>
    <t>17/60 Int SE/4</t>
  </si>
  <si>
    <t>1/4 Int SE/4</t>
  </si>
  <si>
    <t>17/160 Int NE/4</t>
  </si>
  <si>
    <t>11% Int E/2</t>
  </si>
  <si>
    <t>17/40 Int W/2</t>
  </si>
  <si>
    <t>17/20 Int E/2</t>
  </si>
  <si>
    <t>17/20 Int S/2</t>
  </si>
  <si>
    <t>17/40 In NW/4</t>
  </si>
  <si>
    <t>40.32% Int SW/4</t>
  </si>
  <si>
    <t>17/40 Int E/2</t>
  </si>
  <si>
    <t>17/80 Int NW/4</t>
  </si>
  <si>
    <t>17/160 Int W/2NE/4 &amp; SE/4NE/4 &amp;NW/4</t>
  </si>
  <si>
    <t>17/40 Int NE/4NE/4</t>
  </si>
  <si>
    <t>5.313% Int S/2</t>
  </si>
  <si>
    <t>2.656% Int S/2</t>
  </si>
  <si>
    <t>17/320 Int All</t>
  </si>
  <si>
    <t>17/640 Int All</t>
  </si>
  <si>
    <t>17/320 Int N/2NE/4 &amp; S/2NE/4</t>
  </si>
  <si>
    <t>17/640 Int N/2NE/4 &amp; S/2NE/4</t>
  </si>
  <si>
    <t>17/640 Int SE/4 Less W 43.33 AC</t>
  </si>
  <si>
    <t>17/1280 Int SE/4 Less W 43.33 AC</t>
  </si>
  <si>
    <t>17/160 Int SW/4</t>
  </si>
  <si>
    <t>17/320 Int E/2 &amp; NW/4</t>
  </si>
  <si>
    <t>17/640 Int E/2 &amp; NW/4</t>
  </si>
  <si>
    <t>17/160 Int N/2NW/4</t>
  </si>
  <si>
    <t>17/320 Int N/2NW/4</t>
  </si>
  <si>
    <t>17/320 Int S/2NE/4 &amp; SE/4, &amp; S/2SW/4</t>
  </si>
  <si>
    <t>17/640 Int S/2NE/4 &amp; SE/4, &amp; S/2SW/4</t>
  </si>
  <si>
    <t>17/2560 Int S/2 &amp; NW/4</t>
  </si>
  <si>
    <t>17/5120 Int S/2 &amp; NW/4</t>
  </si>
  <si>
    <t>3/128 Int E/2NE/4</t>
  </si>
  <si>
    <t>3/256 Int E/2NE/4</t>
  </si>
  <si>
    <t>1/192 Int N/2</t>
  </si>
  <si>
    <t>1/384 Int N/2</t>
  </si>
  <si>
    <t>17/5120 Int SW/4</t>
  </si>
  <si>
    <t>17/2560 Int SW/4</t>
  </si>
  <si>
    <t>1/64 Int SW/4SW/4</t>
  </si>
  <si>
    <t>1/128 Int SW/4SW/4</t>
  </si>
  <si>
    <t>3/512 Int S/2</t>
  </si>
  <si>
    <t>3/1024 Int S/2</t>
  </si>
  <si>
    <t>1/64 Int In 1.81 ac SW/4NW/4</t>
  </si>
  <si>
    <t>1/128 Int In 1.81 ac SW/4NW/4</t>
  </si>
  <si>
    <t>1/256 Int NE/4</t>
  </si>
  <si>
    <t>1/512 Int NE/4</t>
  </si>
  <si>
    <t>17/320 Int S/2</t>
  </si>
  <si>
    <t>17/640 Int S/2</t>
  </si>
  <si>
    <t>1/960 Int SE/4</t>
  </si>
  <si>
    <t>1/1920 Int SE/4</t>
  </si>
  <si>
    <t>1/1920 Int E/2</t>
  </si>
  <si>
    <t>1/3840 Int E/2</t>
  </si>
  <si>
    <t>1/960 Int NW/4</t>
  </si>
  <si>
    <t>1/1920 Int NW/4</t>
  </si>
  <si>
    <t>1/1920 Int W/2</t>
  </si>
  <si>
    <t>1/3840 Int W/2</t>
  </si>
  <si>
    <t>1/512 Less 1/32% E/2</t>
  </si>
  <si>
    <t>1/1024 Less 1/32% E/2</t>
  </si>
  <si>
    <t>1/128 Int NW/4</t>
  </si>
  <si>
    <t>1/256 Int NW/4</t>
  </si>
  <si>
    <t>1/256 Int S/2S/2</t>
  </si>
  <si>
    <t>1/512 Int S/2S/2</t>
  </si>
  <si>
    <t>17/2560 Int E/2SW/4</t>
  </si>
  <si>
    <t>17/5120 Int E/2SW/4</t>
  </si>
  <si>
    <t>1/512 Int N/2</t>
  </si>
  <si>
    <t>1/1024 Int N/2</t>
  </si>
  <si>
    <t>17/1600 Int SW/4</t>
  </si>
  <si>
    <t>17/3200 Int SW/4</t>
  </si>
  <si>
    <t>17/1600 Int NE/4</t>
  </si>
  <si>
    <t>17/3200 Int NE/4</t>
  </si>
  <si>
    <t>1/96 Int S/2</t>
  </si>
  <si>
    <t>1/192 Int S/2</t>
  </si>
  <si>
    <t>17/5120 Int NW/4</t>
  </si>
  <si>
    <t>17/2560 Int NW/4</t>
  </si>
  <si>
    <t>1/96 Int NW/4</t>
  </si>
  <si>
    <t>1/192 Int NW/4</t>
  </si>
  <si>
    <t>17/480 Int SE/4</t>
  </si>
  <si>
    <t>17/960 Int SE/4</t>
  </si>
  <si>
    <t>1/32 Int SE/4</t>
  </si>
  <si>
    <t>1/64 Int SE/4</t>
  </si>
  <si>
    <t>17/1280 Int NE/4</t>
  </si>
  <si>
    <t>17/2560 Int NE/4</t>
  </si>
  <si>
    <t>1.375% Int E/2</t>
  </si>
  <si>
    <t>0.6875% Int E/2</t>
  </si>
  <si>
    <t>17/320 Int W/2</t>
  </si>
  <si>
    <t>17/640 Int W/2</t>
  </si>
  <si>
    <t>17/160 Int E/2</t>
  </si>
  <si>
    <t>17/320 Int E/2</t>
  </si>
  <si>
    <t>17/160 Int S/2</t>
  </si>
  <si>
    <t>17/640 Int NW/4</t>
  </si>
  <si>
    <t>17/1280 Int NW/4</t>
  </si>
  <si>
    <t>17/320 In NW/4</t>
  </si>
  <si>
    <t>17/640 In NW/4</t>
  </si>
  <si>
    <t>5.04% Int SW/4</t>
  </si>
  <si>
    <t>2.52% Int SW/4</t>
  </si>
  <si>
    <t>17/3200 Int E/2</t>
  </si>
  <si>
    <t>17/1280 Int W/2NE/4 &amp; SE/4NE/4 &amp;NW/4</t>
  </si>
  <si>
    <t>17/2560 Int W/2NE/4 &amp; SE/4NE/4 &amp;NW/4</t>
  </si>
  <si>
    <t>17/320 Int NE/4NE/4</t>
  </si>
  <si>
    <t>17/640 Int NE/4NE/4</t>
  </si>
  <si>
    <t>3/64 Int N/2N/2 &amp; SE/4NE/4 &amp; NE/4SE/4</t>
  </si>
  <si>
    <t>February</t>
  </si>
  <si>
    <t>1/16 Int W/2</t>
  </si>
  <si>
    <t>1/32 Int NW/4</t>
  </si>
  <si>
    <t>1/16 Int NE/4</t>
  </si>
  <si>
    <t>1/128 Int E/2NE/4</t>
  </si>
  <si>
    <t>1/256 Int S/2</t>
  </si>
  <si>
    <t>1/256 Int N/2</t>
  </si>
  <si>
    <t>1/128 Int SE/4</t>
  </si>
  <si>
    <t>April</t>
  </si>
  <si>
    <t>15.938% Int S/2</t>
  </si>
  <si>
    <t>51/320 Int All</t>
  </si>
  <si>
    <t>51/320 Int N/2NE/4 &amp; S/2NE/4 Except W 21.65</t>
  </si>
  <si>
    <t>7.975% Int SE/4 Less W 43.33 AC</t>
  </si>
  <si>
    <t>51/320 Int E/2 &amp; NW/4</t>
  </si>
  <si>
    <t>51/160 Int SW/4</t>
  </si>
  <si>
    <t xml:space="preserve">51/320 INT S/2 NE/4 &amp; SE/4 &amp; S/2 SW/4 </t>
  </si>
  <si>
    <t>51/160 INT N/2NW/4</t>
  </si>
  <si>
    <t>1.99% Int S/2 &amp; NW/4</t>
  </si>
  <si>
    <t>9/128 Int E/2NE/4</t>
  </si>
  <si>
    <t>1.99% Int SW/4</t>
  </si>
  <si>
    <t>3/64 Int SW/4SW/4</t>
  </si>
  <si>
    <t>3/64 Int in 1.81 Acre SW/4NW/4</t>
  </si>
  <si>
    <t>1.765% Int S/2</t>
  </si>
  <si>
    <t>3/256 Int NE/4</t>
  </si>
  <si>
    <t>15.935% Int S/2</t>
  </si>
  <si>
    <t xml:space="preserve">0.31% Int SE/4 </t>
  </si>
  <si>
    <t>0.21% Int E/2</t>
  </si>
  <si>
    <t>0.157% Int E/2</t>
  </si>
  <si>
    <t>0.31% Int NW/4</t>
  </si>
  <si>
    <t>0.585% Int E/2</t>
  </si>
  <si>
    <t>0.1575% Int W/2</t>
  </si>
  <si>
    <t>3/128 Int NW/4</t>
  </si>
  <si>
    <t>3/256 Int S/2</t>
  </si>
  <si>
    <t>1.99% int E/2SW/4</t>
  </si>
  <si>
    <t>0.585% Int N/2</t>
  </si>
  <si>
    <t>3.185% Int SW/4</t>
  </si>
  <si>
    <t>3.185% Int NE/4</t>
  </si>
  <si>
    <t xml:space="preserve">1/32 Int S/2 </t>
  </si>
  <si>
    <t>1/32 Int S/2</t>
  </si>
  <si>
    <t>1.9875% Int SE/4</t>
  </si>
  <si>
    <t>17/160 Int SE/4</t>
  </si>
  <si>
    <t>3/32 Int SE/4</t>
  </si>
  <si>
    <t>3.9855% Int NE/4 &amp; W/2</t>
  </si>
  <si>
    <t>4.0575% Int E/2</t>
  </si>
  <si>
    <t>15.935% Int W/2</t>
  </si>
  <si>
    <t>51/160 Int E/2</t>
  </si>
  <si>
    <t>51/160 Int S/2</t>
  </si>
  <si>
    <t>15.935% Int NW/4</t>
  </si>
  <si>
    <t>15.12% Int SW/4</t>
  </si>
  <si>
    <t>51/640 Int NW/4</t>
  </si>
  <si>
    <t>51/320 Int E/2</t>
  </si>
  <si>
    <t xml:space="preserve">3.98% Int W/2 NE/4 &amp; SE/4 NE/4 &amp; NW/4 </t>
  </si>
  <si>
    <t>51/320 Int NE/4NE/4</t>
  </si>
  <si>
    <t>2/3 INT S/2 &amp; NW/4 30-15-43</t>
  </si>
  <si>
    <t>June</t>
  </si>
  <si>
    <t>1/2 UNDIVIDED INTEREST N/2  12-12-47</t>
  </si>
  <si>
    <t>October</t>
  </si>
  <si>
    <t>UND 1/4 INT IN N/2 &amp; SW/4  4-13-49 (473.90 TOTAL AC)</t>
  </si>
  <si>
    <t>September</t>
  </si>
  <si>
    <t xml:space="preserve">1/7 INTREST IN E/2 </t>
  </si>
  <si>
    <t>November</t>
  </si>
  <si>
    <t>1/20 OR 5% INT SE</t>
  </si>
  <si>
    <t xml:space="preserve">UND 1/2 INT E/2 NW/4 </t>
  </si>
  <si>
    <t xml:space="preserve">1/64 INT S/2 </t>
  </si>
  <si>
    <t xml:space="preserve">3/4 INT E/2 </t>
  </si>
  <si>
    <t>S/2 and NW/4</t>
  </si>
  <si>
    <t>N/2 and SE/4</t>
  </si>
  <si>
    <t>NE/4 and N/2 SE/4</t>
  </si>
  <si>
    <t>E/2 SW/4</t>
  </si>
  <si>
    <t>ALL</t>
  </si>
  <si>
    <t>↑</t>
  </si>
  <si>
    <t>925206100081 &amp; 925206300081</t>
  </si>
  <si>
    <t>NE/4 12-12-50</t>
  </si>
  <si>
    <t>1/12 INT NE/4 12-12-50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</si>
</sst>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10"/>
      <name val="Calibri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0" applyFont="1"/>
    <xf numFmtId="164" fontId="2" fillId="0" borderId="0" xfId="0" applyNumberFormat="1" applyFont="1"/>
    <xf numFmtId="2" fontId="2" fillId="0" borderId="0" xfId="0" applyNumberFormat="1" applyFont="1"/>
    <xf numFmtId="164" fontId="2" fillId="0" borderId="1" xfId="0" applyNumberFormat="1" applyFont="1" applyBorder="1"/>
    <xf numFmtId="4" fontId="2" fillId="0" borderId="1" xfId="0" applyNumberFormat="1" applyFont="1" applyBorder="1"/>
    <xf numFmtId="0" fontId="2" fillId="0" borderId="1" xfId="0" applyFont="1" applyBorder="1"/>
    <xf numFmtId="164" fontId="2" fillId="0" borderId="1" xfId="1" applyNumberFormat="1" applyFont="1" applyBorder="1" applyAlignment="1">
      <alignment horizontal="right"/>
    </xf>
    <xf numFmtId="1" fontId="2" fillId="0" borderId="1" xfId="0" applyNumberFormat="1" applyFont="1" applyBorder="1" applyAlignment="1">
      <alignment horizontal="right"/>
    </xf>
    <xf numFmtId="1" fontId="2" fillId="0" borderId="1" xfId="0" applyNumberFormat="1" applyFont="1" applyBorder="1"/>
    <xf numFmtId="164" fontId="3" fillId="0" borderId="1" xfId="1" applyNumberFormat="1" applyFont="1" applyBorder="1" applyAlignment="1">
      <alignment horizontal="center"/>
    </xf>
    <xf numFmtId="164" fontId="0" fillId="0" borderId="1" xfId="0" applyNumberFormat="1" applyBorder="1"/>
    <xf numFmtId="4" fontId="0" fillId="0" borderId="1" xfId="0" applyNumberFormat="1" applyBorder="1"/>
    <xf numFmtId="0" fontId="0" fillId="0" borderId="1" xfId="0" applyBorder="1"/>
    <xf numFmtId="164" fontId="0" fillId="0" borderId="1" xfId="1" applyNumberFormat="1" applyFont="1" applyBorder="1" applyAlignment="1">
      <alignment horizontal="right"/>
    </xf>
    <xf numFmtId="1" fontId="0" fillId="0" borderId="1" xfId="0" applyNumberFormat="1" applyBorder="1"/>
    <xf numFmtId="2" fontId="2" fillId="0" borderId="1" xfId="0" applyNumberFormat="1" applyFont="1" applyBorder="1"/>
    <xf numFmtId="1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1" xfId="0" applyNumberFormat="1" applyFont="1" applyBorder="1"/>
    <xf numFmtId="2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65" fontId="2" fillId="0" borderId="1" xfId="0" applyNumberFormat="1" applyFont="1" applyBorder="1"/>
    <xf numFmtId="0" fontId="5" fillId="0" borderId="1" xfId="0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164" fontId="5" fillId="0" borderId="1" xfId="0" applyNumberFormat="1" applyFont="1" applyBorder="1"/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1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6" fillId="0" borderId="1" xfId="0" applyFont="1" applyBorder="1" applyAlignment="1">
      <alignment horizontal="center"/>
    </xf>
    <xf numFmtId="164" fontId="6" fillId="0" borderId="1" xfId="0" applyNumberFormat="1" applyFont="1" applyBorder="1"/>
    <xf numFmtId="164" fontId="1" fillId="0" borderId="1" xfId="1" applyNumberFormat="1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1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/>
    <xf numFmtId="164" fontId="1" fillId="0" borderId="1" xfId="0" applyNumberFormat="1" applyFont="1" applyBorder="1"/>
    <xf numFmtId="2" fontId="1" fillId="0" borderId="1" xfId="1" applyNumberFormat="1" applyFont="1" applyBorder="1" applyAlignment="1">
      <alignment horizontal="center"/>
    </xf>
    <xf numFmtId="2" fontId="3" fillId="0" borderId="1" xfId="1" applyNumberFormat="1" applyFont="1" applyBorder="1" applyAlignment="1">
      <alignment horizontal="center"/>
    </xf>
    <xf numFmtId="2" fontId="0" fillId="0" borderId="1" xfId="0" applyNumberFormat="1" applyBorder="1"/>
    <xf numFmtId="2" fontId="0" fillId="0" borderId="0" xfId="0" applyNumberFormat="1"/>
    <xf numFmtId="10" fontId="1" fillId="0" borderId="1" xfId="0" applyNumberFormat="1" applyFont="1" applyBorder="1" applyAlignment="1">
      <alignment wrapText="1"/>
    </xf>
    <xf numFmtId="44" fontId="0" fillId="0" borderId="1" xfId="1" applyFont="1" applyBorder="1" applyAlignment="1">
      <alignment horizontal="right"/>
    </xf>
    <xf numFmtId="164" fontId="3" fillId="0" borderId="1" xfId="1" applyNumberFormat="1" applyFont="1" applyBorder="1"/>
    <xf numFmtId="2" fontId="3" fillId="0" borderId="1" xfId="0" applyNumberFormat="1" applyFont="1" applyBorder="1"/>
    <xf numFmtId="164" fontId="3" fillId="0" borderId="1" xfId="0" applyNumberFormat="1" applyFont="1" applyBorder="1"/>
    <xf numFmtId="44" fontId="3" fillId="0" borderId="1" xfId="1" applyFont="1" applyBorder="1"/>
    <xf numFmtId="44" fontId="0" fillId="0" borderId="1" xfId="1" applyFont="1" applyBorder="1"/>
    <xf numFmtId="1" fontId="0" fillId="0" borderId="0" xfId="0" applyNumberFormat="1"/>
    <xf numFmtId="0" fontId="1" fillId="0" borderId="0" xfId="0" applyFont="1"/>
    <xf numFmtId="44" fontId="0" fillId="0" borderId="1" xfId="0" applyNumberFormat="1" applyBorder="1"/>
    <xf numFmtId="6" fontId="0" fillId="0" borderId="1" xfId="0" applyNumberFormat="1" applyBorder="1"/>
    <xf numFmtId="164" fontId="0" fillId="0" borderId="1" xfId="1" applyNumberFormat="1" applyFont="1" applyBorder="1"/>
    <xf numFmtId="1" fontId="1" fillId="0" borderId="0" xfId="0" applyNumberFormat="1" applyFont="1"/>
    <xf numFmtId="164" fontId="1" fillId="0" borderId="1" xfId="1" applyNumberFormat="1" applyFont="1" applyBorder="1" applyAlignment="1">
      <alignment horizontal="right"/>
    </xf>
    <xf numFmtId="44" fontId="1" fillId="0" borderId="1" xfId="1" applyFont="1" applyBorder="1" applyAlignment="1">
      <alignment horizontal="right"/>
    </xf>
    <xf numFmtId="7" fontId="1" fillId="0" borderId="1" xfId="1" applyNumberFormat="1" applyFont="1" applyBorder="1" applyAlignment="1">
      <alignment horizontal="right"/>
    </xf>
    <xf numFmtId="8" fontId="1" fillId="0" borderId="1" xfId="0" applyNumberFormat="1" applyFont="1" applyBorder="1"/>
    <xf numFmtId="44" fontId="1" fillId="0" borderId="1" xfId="1" applyFont="1" applyBorder="1"/>
    <xf numFmtId="2" fontId="1" fillId="0" borderId="1" xfId="0" applyNumberFormat="1" applyFont="1" applyBorder="1"/>
    <xf numFmtId="44" fontId="0" fillId="0" borderId="0" xfId="1" applyFont="1"/>
    <xf numFmtId="6" fontId="0" fillId="0" borderId="0" xfId="1" applyNumberFormat="1" applyFont="1"/>
    <xf numFmtId="14" fontId="0" fillId="0" borderId="0" xfId="0" applyNumberFormat="1"/>
    <xf numFmtId="44" fontId="4" fillId="0" borderId="1" xfId="1" applyFont="1" applyBorder="1" applyAlignment="1">
      <alignment horizontal="center"/>
    </xf>
    <xf numFmtId="44" fontId="1" fillId="0" borderId="0" xfId="1" applyFont="1"/>
    <xf numFmtId="44" fontId="0" fillId="0" borderId="0" xfId="0" applyNumberFormat="1"/>
    <xf numFmtId="1" fontId="7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right"/>
    </xf>
    <xf numFmtId="0" fontId="1" fillId="0" borderId="1" xfId="1" applyNumberFormat="1" applyFont="1" applyBorder="1" applyAlignment="1">
      <alignment horizontal="right"/>
    </xf>
    <xf numFmtId="2" fontId="5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2" fontId="3" fillId="0" borderId="1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5" fillId="0" borderId="1" xfId="0" applyFont="1" applyBorder="1" applyAlignment="1">
      <alignment horizontal="right"/>
    </xf>
    <xf numFmtId="0" fontId="3" fillId="0" borderId="1" xfId="1" applyNumberFormat="1" applyFont="1" applyBorder="1" applyAlignment="1">
      <alignment horizontal="right"/>
    </xf>
    <xf numFmtId="44" fontId="7" fillId="0" borderId="0" xfId="1" applyFont="1" applyAlignment="1">
      <alignment horizontal="center"/>
    </xf>
    <xf numFmtId="44" fontId="1" fillId="0" borderId="0" xfId="1" applyFont="1" applyFill="1" applyBorder="1"/>
    <xf numFmtId="0" fontId="0" fillId="0" borderId="0" xfId="0" applyAlignment="1">
      <alignment horizontal="center"/>
    </xf>
    <xf numFmtId="14" fontId="1" fillId="0" borderId="0" xfId="0" applyNumberFormat="1" applyFont="1"/>
    <xf numFmtId="4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44" fontId="1" fillId="0" borderId="0" xfId="1" applyFont="1" applyAlignment="1">
      <alignment horizontal="center"/>
    </xf>
    <xf numFmtId="44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8" fontId="0" fillId="0" borderId="0" xfId="0" applyNumberFormat="1" applyAlignment="1">
      <alignment horizontal="right"/>
    </xf>
    <xf numFmtId="44" fontId="1" fillId="0" borderId="0" xfId="1" applyFont="1" applyAlignment="1"/>
    <xf numFmtId="44" fontId="0" fillId="0" borderId="0" xfId="1" applyFont="1" applyAlignment="1"/>
    <xf numFmtId="6" fontId="0" fillId="0" borderId="0" xfId="1" applyNumberFormat="1" applyFont="1" applyAlignment="1"/>
    <xf numFmtId="1" fontId="1" fillId="0" borderId="0" xfId="0" applyNumberFormat="1" applyFont="1" applyAlignment="1">
      <alignment horizontal="right"/>
    </xf>
    <xf numFmtId="8" fontId="1" fillId="0" borderId="0" xfId="0" applyNumberFormat="1" applyFont="1" applyAlignment="1">
      <alignment horizontal="right"/>
    </xf>
    <xf numFmtId="164" fontId="4" fillId="0" borderId="1" xfId="1" applyNumberFormat="1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3" xfId="0" applyNumberFormat="1" applyBorder="1"/>
    <xf numFmtId="14" fontId="0" fillId="0" borderId="3" xfId="0" applyNumberFormat="1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164" fontId="1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8" xfId="0" applyFon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164" fontId="1" fillId="0" borderId="0" xfId="1" applyNumberFormat="1" applyFont="1" applyAlignment="1">
      <alignment horizontal="center"/>
    </xf>
    <xf numFmtId="164" fontId="1" fillId="0" borderId="3" xfId="1" applyNumberFormat="1" applyFont="1" applyBorder="1" applyAlignment="1">
      <alignment horizontal="center"/>
    </xf>
    <xf numFmtId="1" fontId="1" fillId="0" borderId="8" xfId="0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"/>
  <sheetViews>
    <sheetView workbookViewId="0">
      <selection activeCell="C38" sqref="C38"/>
    </sheetView>
  </sheetViews>
  <sheetFormatPr defaultRowHeight="12.75" x14ac:dyDescent="0.2"/>
  <cols>
    <col min="5" max="5" width="18.7109375" bestFit="1" customWidth="1"/>
    <col min="6" max="6" width="13.140625" bestFit="1" customWidth="1"/>
  </cols>
  <sheetData>
    <row r="1" spans="1:13" x14ac:dyDescent="0.2">
      <c r="A1" s="23" t="s">
        <v>169</v>
      </c>
      <c r="B1" s="23" t="s">
        <v>176</v>
      </c>
      <c r="C1" s="23" t="s">
        <v>175</v>
      </c>
      <c r="D1" s="23" t="s">
        <v>174</v>
      </c>
      <c r="E1" s="23" t="s">
        <v>173</v>
      </c>
      <c r="F1" s="25" t="s">
        <v>172</v>
      </c>
      <c r="G1" s="25" t="s">
        <v>171</v>
      </c>
      <c r="H1" s="26" t="s">
        <v>170</v>
      </c>
      <c r="I1" s="23" t="s">
        <v>169</v>
      </c>
      <c r="J1" s="23" t="s">
        <v>168</v>
      </c>
      <c r="K1" s="23" t="s">
        <v>167</v>
      </c>
      <c r="L1" s="22" t="s">
        <v>166</v>
      </c>
      <c r="M1" s="21" t="s">
        <v>165</v>
      </c>
    </row>
    <row r="2" spans="1:13" x14ac:dyDescent="0.2">
      <c r="A2" s="6">
        <v>2000</v>
      </c>
      <c r="B2" s="6">
        <v>48</v>
      </c>
      <c r="C2" s="6">
        <v>14</v>
      </c>
      <c r="D2" s="6">
        <v>12</v>
      </c>
      <c r="E2" s="6" t="s">
        <v>164</v>
      </c>
      <c r="F2" s="9">
        <v>923512100153</v>
      </c>
      <c r="G2" s="8" t="s">
        <v>163</v>
      </c>
      <c r="H2" s="27">
        <v>4800</v>
      </c>
      <c r="I2" s="6">
        <v>2000</v>
      </c>
      <c r="J2" s="6">
        <v>9</v>
      </c>
      <c r="K2" s="6">
        <v>22</v>
      </c>
      <c r="L2" s="16">
        <v>320</v>
      </c>
      <c r="M2" s="4">
        <f>H2/L2</f>
        <v>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81"/>
  <sheetViews>
    <sheetView topLeftCell="A73" workbookViewId="0"/>
  </sheetViews>
  <sheetFormatPr defaultRowHeight="12.75" x14ac:dyDescent="0.2"/>
  <cols>
    <col min="1" max="1" width="6.7109375" bestFit="1" customWidth="1"/>
    <col min="2" max="2" width="10" bestFit="1" customWidth="1"/>
    <col min="3" max="3" width="8.28515625" customWidth="1"/>
    <col min="4" max="4" width="25.7109375" style="35" customWidth="1"/>
    <col min="5" max="5" width="13.140625" bestFit="1" customWidth="1"/>
    <col min="7" max="7" width="12" bestFit="1" customWidth="1"/>
    <col min="8" max="8" width="5.28515625" bestFit="1" customWidth="1"/>
    <col min="9" max="9" width="7" bestFit="1" customWidth="1"/>
    <col min="10" max="10" width="5.28515625" bestFit="1" customWidth="1"/>
    <col min="12" max="12" width="10.85546875" bestFit="1" customWidth="1"/>
  </cols>
  <sheetData>
    <row r="1" spans="1:14" s="33" customFormat="1" ht="15" customHeight="1" x14ac:dyDescent="0.2">
      <c r="A1" s="28" t="s">
        <v>176</v>
      </c>
      <c r="B1" s="28" t="s">
        <v>175</v>
      </c>
      <c r="C1" s="28" t="s">
        <v>174</v>
      </c>
      <c r="D1" s="34" t="s">
        <v>173</v>
      </c>
      <c r="E1" s="29" t="s">
        <v>172</v>
      </c>
      <c r="F1" s="29" t="s">
        <v>171</v>
      </c>
      <c r="G1" s="30" t="s">
        <v>170</v>
      </c>
      <c r="H1" s="28" t="s">
        <v>169</v>
      </c>
      <c r="I1" s="28" t="s">
        <v>168</v>
      </c>
      <c r="J1" s="28" t="s">
        <v>167</v>
      </c>
      <c r="K1" s="31" t="s">
        <v>166</v>
      </c>
      <c r="L1" s="32" t="s">
        <v>165</v>
      </c>
    </row>
    <row r="2" spans="1:14" s="1" customFormat="1" ht="15" customHeight="1" x14ac:dyDescent="0.2">
      <c r="A2" s="6">
        <v>45</v>
      </c>
      <c r="B2" s="6">
        <v>16</v>
      </c>
      <c r="C2" s="6">
        <v>14</v>
      </c>
      <c r="D2" s="18" t="s">
        <v>109</v>
      </c>
      <c r="E2" s="9">
        <v>926014100001</v>
      </c>
      <c r="F2" s="8">
        <v>232554</v>
      </c>
      <c r="G2" s="10" t="s">
        <v>1</v>
      </c>
      <c r="H2" s="6">
        <v>2012</v>
      </c>
      <c r="I2" s="6">
        <v>2</v>
      </c>
      <c r="J2" s="6">
        <v>10</v>
      </c>
      <c r="K2" s="10" t="s">
        <v>1</v>
      </c>
      <c r="L2" s="10" t="s">
        <v>1</v>
      </c>
    </row>
    <row r="3" spans="1:14" s="1" customFormat="1" ht="15" customHeight="1" x14ac:dyDescent="0.2">
      <c r="A3" s="6">
        <v>45</v>
      </c>
      <c r="B3" s="6">
        <v>16</v>
      </c>
      <c r="C3" s="6">
        <v>14</v>
      </c>
      <c r="D3" s="18" t="s">
        <v>109</v>
      </c>
      <c r="E3" s="9">
        <v>926014100002</v>
      </c>
      <c r="F3" s="8">
        <v>232554</v>
      </c>
      <c r="G3" s="10" t="s">
        <v>1</v>
      </c>
      <c r="H3" s="6">
        <v>2012</v>
      </c>
      <c r="I3" s="6">
        <v>2</v>
      </c>
      <c r="J3" s="6">
        <v>10</v>
      </c>
      <c r="K3" s="10" t="s">
        <v>1</v>
      </c>
      <c r="L3" s="10" t="s">
        <v>1</v>
      </c>
    </row>
    <row r="4" spans="1:14" s="1" customFormat="1" ht="15" customHeight="1" x14ac:dyDescent="0.2">
      <c r="A4" s="6">
        <v>45</v>
      </c>
      <c r="B4" s="6">
        <v>16</v>
      </c>
      <c r="C4" s="6">
        <v>14</v>
      </c>
      <c r="D4" s="18" t="s">
        <v>109</v>
      </c>
      <c r="E4" s="9">
        <v>926014100003</v>
      </c>
      <c r="F4" s="8">
        <v>232554</v>
      </c>
      <c r="G4" s="4">
        <v>14700</v>
      </c>
      <c r="H4" s="6">
        <v>2012</v>
      </c>
      <c r="I4" s="6">
        <v>2</v>
      </c>
      <c r="J4" s="6">
        <v>10</v>
      </c>
      <c r="K4" s="16">
        <v>326.82</v>
      </c>
      <c r="L4" s="4">
        <f>G4/K4</f>
        <v>44.9788874609877</v>
      </c>
    </row>
    <row r="5" spans="1:14" s="1" customFormat="1" ht="15" customHeight="1" x14ac:dyDescent="0.2">
      <c r="A5" s="6">
        <v>45</v>
      </c>
      <c r="B5" s="6">
        <v>16</v>
      </c>
      <c r="C5" s="6">
        <v>14</v>
      </c>
      <c r="D5" s="18" t="s">
        <v>108</v>
      </c>
      <c r="E5" s="9">
        <v>926014100001</v>
      </c>
      <c r="F5" s="8">
        <v>232556</v>
      </c>
      <c r="G5" s="10" t="s">
        <v>1</v>
      </c>
      <c r="H5" s="6">
        <v>2012</v>
      </c>
      <c r="I5" s="6">
        <v>2</v>
      </c>
      <c r="J5" s="6">
        <v>10</v>
      </c>
      <c r="K5" s="10" t="s">
        <v>1</v>
      </c>
      <c r="L5" s="10" t="s">
        <v>1</v>
      </c>
    </row>
    <row r="6" spans="1:14" s="1" customFormat="1" ht="15" customHeight="1" x14ac:dyDescent="0.2">
      <c r="A6" s="6">
        <v>45</v>
      </c>
      <c r="B6" s="6">
        <v>16</v>
      </c>
      <c r="C6" s="6">
        <v>14</v>
      </c>
      <c r="D6" s="18" t="s">
        <v>108</v>
      </c>
      <c r="E6" s="9">
        <v>926014100002</v>
      </c>
      <c r="F6" s="8">
        <v>232556</v>
      </c>
      <c r="G6" s="10" t="s">
        <v>1</v>
      </c>
      <c r="H6" s="6">
        <v>2012</v>
      </c>
      <c r="I6" s="6">
        <v>2</v>
      </c>
      <c r="J6" s="6">
        <v>10</v>
      </c>
      <c r="K6" s="10" t="s">
        <v>1</v>
      </c>
      <c r="L6" s="10" t="s">
        <v>1</v>
      </c>
    </row>
    <row r="7" spans="1:14" s="1" customFormat="1" ht="15" customHeight="1" x14ac:dyDescent="0.2">
      <c r="A7" s="6">
        <v>45</v>
      </c>
      <c r="B7" s="6">
        <v>16</v>
      </c>
      <c r="C7" s="6">
        <v>14</v>
      </c>
      <c r="D7" s="18" t="s">
        <v>108</v>
      </c>
      <c r="E7" s="9">
        <v>926014100003</v>
      </c>
      <c r="F7" s="8">
        <v>232556</v>
      </c>
      <c r="G7" s="10" t="s">
        <v>1</v>
      </c>
      <c r="H7" s="6">
        <v>2012</v>
      </c>
      <c r="I7" s="6">
        <v>2</v>
      </c>
      <c r="J7" s="6">
        <v>10</v>
      </c>
      <c r="K7" s="10" t="s">
        <v>1</v>
      </c>
      <c r="L7" s="10" t="s">
        <v>1</v>
      </c>
    </row>
    <row r="8" spans="1:14" s="1" customFormat="1" ht="15" customHeight="1" x14ac:dyDescent="0.2">
      <c r="A8" s="6">
        <v>46</v>
      </c>
      <c r="B8" s="6">
        <v>16</v>
      </c>
      <c r="C8" s="6">
        <v>18</v>
      </c>
      <c r="D8" s="18" t="s">
        <v>107</v>
      </c>
      <c r="E8" s="9">
        <v>925918100002</v>
      </c>
      <c r="F8" s="8">
        <v>232556</v>
      </c>
      <c r="G8" s="10" t="s">
        <v>1</v>
      </c>
      <c r="H8" s="6">
        <v>2012</v>
      </c>
      <c r="I8" s="6">
        <v>2</v>
      </c>
      <c r="J8" s="6">
        <v>10</v>
      </c>
      <c r="K8" s="10" t="s">
        <v>1</v>
      </c>
      <c r="L8" s="10" t="s">
        <v>1</v>
      </c>
    </row>
    <row r="9" spans="1:14" s="1" customFormat="1" ht="15" customHeight="1" x14ac:dyDescent="0.2">
      <c r="A9" s="6">
        <v>46</v>
      </c>
      <c r="B9" s="6">
        <v>16</v>
      </c>
      <c r="C9" s="6">
        <v>18</v>
      </c>
      <c r="D9" s="18" t="s">
        <v>107</v>
      </c>
      <c r="E9" s="9">
        <v>925918100003</v>
      </c>
      <c r="F9" s="8">
        <v>232556</v>
      </c>
      <c r="G9" s="10" t="s">
        <v>1</v>
      </c>
      <c r="H9" s="6">
        <v>2012</v>
      </c>
      <c r="I9" s="6">
        <v>2</v>
      </c>
      <c r="J9" s="6">
        <v>10</v>
      </c>
      <c r="K9" s="10" t="s">
        <v>1</v>
      </c>
      <c r="L9" s="10" t="s">
        <v>1</v>
      </c>
    </row>
    <row r="10" spans="1:14" s="1" customFormat="1" ht="15" customHeight="1" x14ac:dyDescent="0.2">
      <c r="A10" s="6">
        <v>46</v>
      </c>
      <c r="B10" s="6">
        <v>16</v>
      </c>
      <c r="C10" s="6">
        <v>18</v>
      </c>
      <c r="D10" s="18" t="s">
        <v>107</v>
      </c>
      <c r="E10" s="9">
        <v>925918100004</v>
      </c>
      <c r="F10" s="8">
        <v>232556</v>
      </c>
      <c r="G10" s="4">
        <v>14669.1</v>
      </c>
      <c r="H10" s="6">
        <v>2012</v>
      </c>
      <c r="I10" s="6">
        <v>2</v>
      </c>
      <c r="J10" s="6">
        <v>10</v>
      </c>
      <c r="K10" s="16">
        <v>325.98</v>
      </c>
      <c r="L10" s="4">
        <f>G10/K10</f>
        <v>45</v>
      </c>
      <c r="N10" s="3"/>
    </row>
    <row r="11" spans="1:14" s="1" customFormat="1" ht="15" customHeight="1" x14ac:dyDescent="0.2">
      <c r="A11" s="6">
        <v>45</v>
      </c>
      <c r="B11" s="6">
        <v>16</v>
      </c>
      <c r="C11" s="6">
        <v>14</v>
      </c>
      <c r="D11" s="18" t="s">
        <v>106</v>
      </c>
      <c r="E11" s="9">
        <v>926014100001</v>
      </c>
      <c r="F11" s="8">
        <v>232557</v>
      </c>
      <c r="G11" s="10" t="s">
        <v>1</v>
      </c>
      <c r="H11" s="6">
        <v>2012</v>
      </c>
      <c r="I11" s="6">
        <v>2</v>
      </c>
      <c r="J11" s="6">
        <v>10</v>
      </c>
      <c r="K11" s="10" t="s">
        <v>1</v>
      </c>
      <c r="L11" s="10" t="s">
        <v>1</v>
      </c>
    </row>
    <row r="12" spans="1:14" s="1" customFormat="1" ht="15" customHeight="1" x14ac:dyDescent="0.2">
      <c r="A12" s="6">
        <v>45</v>
      </c>
      <c r="B12" s="6">
        <v>16</v>
      </c>
      <c r="C12" s="6">
        <v>14</v>
      </c>
      <c r="D12" s="18" t="s">
        <v>106</v>
      </c>
      <c r="E12" s="9">
        <v>926014100002</v>
      </c>
      <c r="F12" s="8">
        <v>232557</v>
      </c>
      <c r="G12" s="10" t="s">
        <v>1</v>
      </c>
      <c r="H12" s="6">
        <v>2012</v>
      </c>
      <c r="I12" s="6">
        <v>2</v>
      </c>
      <c r="J12" s="6">
        <v>10</v>
      </c>
      <c r="K12" s="10" t="s">
        <v>1</v>
      </c>
      <c r="L12" s="10" t="s">
        <v>1</v>
      </c>
    </row>
    <row r="13" spans="1:14" s="1" customFormat="1" ht="15" customHeight="1" x14ac:dyDescent="0.2">
      <c r="A13" s="6">
        <v>45</v>
      </c>
      <c r="B13" s="6">
        <v>16</v>
      </c>
      <c r="C13" s="6">
        <v>14</v>
      </c>
      <c r="D13" s="18" t="s">
        <v>106</v>
      </c>
      <c r="E13" s="9">
        <v>926014100003</v>
      </c>
      <c r="F13" s="8">
        <v>232557</v>
      </c>
      <c r="G13" s="10" t="s">
        <v>1</v>
      </c>
      <c r="H13" s="6">
        <v>2012</v>
      </c>
      <c r="I13" s="6">
        <v>2</v>
      </c>
      <c r="J13" s="6">
        <v>10</v>
      </c>
      <c r="K13" s="10" t="s">
        <v>1</v>
      </c>
      <c r="L13" s="10" t="s">
        <v>1</v>
      </c>
    </row>
    <row r="14" spans="1:14" s="1" customFormat="1" ht="15" customHeight="1" x14ac:dyDescent="0.2">
      <c r="A14" s="6">
        <v>45</v>
      </c>
      <c r="B14" s="6">
        <v>16</v>
      </c>
      <c r="C14" s="6">
        <v>18</v>
      </c>
      <c r="D14" s="18" t="s">
        <v>105</v>
      </c>
      <c r="E14" s="9">
        <v>925918200024</v>
      </c>
      <c r="F14" s="8">
        <v>232557</v>
      </c>
      <c r="G14" s="10" t="s">
        <v>1</v>
      </c>
      <c r="H14" s="6">
        <v>2012</v>
      </c>
      <c r="I14" s="6">
        <v>2</v>
      </c>
      <c r="J14" s="6">
        <v>10</v>
      </c>
      <c r="K14" s="10" t="s">
        <v>1</v>
      </c>
      <c r="L14" s="10" t="s">
        <v>1</v>
      </c>
    </row>
    <row r="15" spans="1:14" s="1" customFormat="1" ht="15" customHeight="1" x14ac:dyDescent="0.2">
      <c r="A15" s="6">
        <v>45</v>
      </c>
      <c r="B15" s="6">
        <v>16</v>
      </c>
      <c r="C15" s="6">
        <v>18</v>
      </c>
      <c r="D15" s="18" t="s">
        <v>105</v>
      </c>
      <c r="E15" s="9">
        <v>925918200025</v>
      </c>
      <c r="F15" s="8">
        <v>232557</v>
      </c>
      <c r="G15" s="10" t="s">
        <v>1</v>
      </c>
      <c r="H15" s="6">
        <v>2012</v>
      </c>
      <c r="I15" s="6">
        <v>2</v>
      </c>
      <c r="J15" s="6">
        <v>10</v>
      </c>
      <c r="K15" s="10" t="s">
        <v>1</v>
      </c>
      <c r="L15" s="10" t="s">
        <v>1</v>
      </c>
    </row>
    <row r="16" spans="1:14" s="1" customFormat="1" ht="15" customHeight="1" x14ac:dyDescent="0.2">
      <c r="A16" s="6">
        <v>45</v>
      </c>
      <c r="B16" s="6">
        <v>16</v>
      </c>
      <c r="C16" s="6">
        <v>18</v>
      </c>
      <c r="D16" s="18" t="s">
        <v>105</v>
      </c>
      <c r="E16" s="9">
        <v>925918200026</v>
      </c>
      <c r="F16" s="8">
        <v>232557</v>
      </c>
      <c r="G16" s="4">
        <v>10340</v>
      </c>
      <c r="H16" s="6">
        <v>2012</v>
      </c>
      <c r="I16" s="6">
        <v>2</v>
      </c>
      <c r="J16" s="6">
        <v>10</v>
      </c>
      <c r="K16" s="16">
        <v>229.77</v>
      </c>
      <c r="L16" s="4">
        <f>G16/K16</f>
        <v>45.001523262392823</v>
      </c>
      <c r="N16" s="3"/>
    </row>
    <row r="17" spans="1:14" s="1" customFormat="1" ht="15" customHeight="1" x14ac:dyDescent="0.2">
      <c r="A17" s="6">
        <v>47</v>
      </c>
      <c r="B17" s="6">
        <v>13</v>
      </c>
      <c r="C17" s="6">
        <v>28</v>
      </c>
      <c r="D17" s="18" t="s">
        <v>104</v>
      </c>
      <c r="E17" s="9">
        <v>922728200125</v>
      </c>
      <c r="F17" s="8">
        <v>232558</v>
      </c>
      <c r="G17" s="10" t="s">
        <v>1</v>
      </c>
      <c r="H17" s="6">
        <v>2012</v>
      </c>
      <c r="I17" s="6">
        <v>1</v>
      </c>
      <c r="J17" s="6">
        <v>27</v>
      </c>
      <c r="K17" s="10" t="s">
        <v>1</v>
      </c>
      <c r="L17" s="10" t="s">
        <v>1</v>
      </c>
    </row>
    <row r="18" spans="1:14" s="1" customFormat="1" ht="15" customHeight="1" x14ac:dyDescent="0.2">
      <c r="A18" s="6">
        <v>47</v>
      </c>
      <c r="B18" s="6">
        <v>13</v>
      </c>
      <c r="C18" s="6">
        <v>28</v>
      </c>
      <c r="D18" s="18" t="s">
        <v>104</v>
      </c>
      <c r="E18" s="9">
        <v>922728200126</v>
      </c>
      <c r="F18" s="8">
        <v>232558</v>
      </c>
      <c r="G18" s="10" t="s">
        <v>1</v>
      </c>
      <c r="H18" s="6">
        <v>2012</v>
      </c>
      <c r="I18" s="6">
        <v>1</v>
      </c>
      <c r="J18" s="6">
        <v>27</v>
      </c>
      <c r="K18" s="10" t="s">
        <v>1</v>
      </c>
      <c r="L18" s="10" t="s">
        <v>1</v>
      </c>
    </row>
    <row r="19" spans="1:14" s="1" customFormat="1" ht="15" customHeight="1" x14ac:dyDescent="0.2">
      <c r="A19" s="6">
        <v>47</v>
      </c>
      <c r="B19" s="6">
        <v>13</v>
      </c>
      <c r="C19" s="6">
        <v>28</v>
      </c>
      <c r="D19" s="18" t="s">
        <v>104</v>
      </c>
      <c r="E19" s="9">
        <v>922728200127</v>
      </c>
      <c r="F19" s="8">
        <v>232558</v>
      </c>
      <c r="G19" s="10" t="s">
        <v>1</v>
      </c>
      <c r="H19" s="6">
        <v>2012</v>
      </c>
      <c r="I19" s="6">
        <v>1</v>
      </c>
      <c r="J19" s="6">
        <v>27</v>
      </c>
      <c r="K19" s="10" t="s">
        <v>1</v>
      </c>
      <c r="L19" s="10" t="s">
        <v>1</v>
      </c>
      <c r="N19" s="3"/>
    </row>
    <row r="20" spans="1:14" s="1" customFormat="1" ht="15" customHeight="1" x14ac:dyDescent="0.2">
      <c r="A20" s="6">
        <v>47</v>
      </c>
      <c r="B20" s="6">
        <v>13</v>
      </c>
      <c r="C20" s="6">
        <v>32</v>
      </c>
      <c r="D20" s="18" t="s">
        <v>103</v>
      </c>
      <c r="E20" s="9">
        <v>922732100127</v>
      </c>
      <c r="F20" s="8">
        <v>232558</v>
      </c>
      <c r="G20" s="10" t="s">
        <v>1</v>
      </c>
      <c r="H20" s="6">
        <v>2012</v>
      </c>
      <c r="I20" s="6">
        <v>1</v>
      </c>
      <c r="J20" s="6">
        <v>27</v>
      </c>
      <c r="K20" s="10" t="s">
        <v>1</v>
      </c>
      <c r="L20" s="10" t="s">
        <v>1</v>
      </c>
      <c r="N20" s="3"/>
    </row>
    <row r="21" spans="1:14" s="1" customFormat="1" ht="15" customHeight="1" x14ac:dyDescent="0.2">
      <c r="A21" s="6">
        <v>47</v>
      </c>
      <c r="B21" s="6">
        <v>13</v>
      </c>
      <c r="C21" s="6">
        <v>32</v>
      </c>
      <c r="D21" s="18" t="s">
        <v>103</v>
      </c>
      <c r="E21" s="9">
        <v>922732100128</v>
      </c>
      <c r="F21" s="8">
        <v>232558</v>
      </c>
      <c r="G21" s="10" t="s">
        <v>1</v>
      </c>
      <c r="H21" s="6">
        <v>2012</v>
      </c>
      <c r="I21" s="6">
        <v>1</v>
      </c>
      <c r="J21" s="6">
        <v>27</v>
      </c>
      <c r="K21" s="10" t="s">
        <v>1</v>
      </c>
      <c r="L21" s="10" t="s">
        <v>1</v>
      </c>
    </row>
    <row r="22" spans="1:14" s="1" customFormat="1" ht="15" customHeight="1" x14ac:dyDescent="0.2">
      <c r="A22" s="6">
        <v>47</v>
      </c>
      <c r="B22" s="6">
        <v>13</v>
      </c>
      <c r="C22" s="6">
        <v>32</v>
      </c>
      <c r="D22" s="18" t="s">
        <v>103</v>
      </c>
      <c r="E22" s="9">
        <v>922732100129</v>
      </c>
      <c r="F22" s="8">
        <v>232558</v>
      </c>
      <c r="G22" s="10" t="s">
        <v>1</v>
      </c>
      <c r="H22" s="6">
        <v>2012</v>
      </c>
      <c r="I22" s="6">
        <v>1</v>
      </c>
      <c r="J22" s="6">
        <v>27</v>
      </c>
      <c r="K22" s="10" t="s">
        <v>1</v>
      </c>
      <c r="L22" s="10" t="s">
        <v>1</v>
      </c>
      <c r="N22" s="2"/>
    </row>
    <row r="23" spans="1:14" s="1" customFormat="1" ht="15" customHeight="1" x14ac:dyDescent="0.2">
      <c r="A23" s="6">
        <v>49</v>
      </c>
      <c r="B23" s="6">
        <v>12</v>
      </c>
      <c r="C23" s="6">
        <v>24</v>
      </c>
      <c r="D23" s="18" t="s">
        <v>102</v>
      </c>
      <c r="E23" s="9">
        <v>921224100125</v>
      </c>
      <c r="F23" s="8">
        <v>232558</v>
      </c>
      <c r="G23" s="10" t="s">
        <v>1</v>
      </c>
      <c r="H23" s="6">
        <v>2012</v>
      </c>
      <c r="I23" s="6">
        <v>1</v>
      </c>
      <c r="J23" s="6">
        <v>27</v>
      </c>
      <c r="K23" s="10" t="s">
        <v>1</v>
      </c>
      <c r="L23" s="10" t="s">
        <v>1</v>
      </c>
    </row>
    <row r="24" spans="1:14" s="1" customFormat="1" ht="15" customHeight="1" x14ac:dyDescent="0.2">
      <c r="A24" s="6">
        <v>49</v>
      </c>
      <c r="B24" s="6">
        <v>12</v>
      </c>
      <c r="C24" s="6">
        <v>24</v>
      </c>
      <c r="D24" s="18" t="s">
        <v>102</v>
      </c>
      <c r="E24" s="9">
        <v>921224100126</v>
      </c>
      <c r="F24" s="8">
        <v>232558</v>
      </c>
      <c r="G24" s="10" t="s">
        <v>1</v>
      </c>
      <c r="H24" s="6">
        <v>2012</v>
      </c>
      <c r="I24" s="6">
        <v>1</v>
      </c>
      <c r="J24" s="6">
        <v>27</v>
      </c>
      <c r="K24" s="10" t="s">
        <v>1</v>
      </c>
      <c r="L24" s="10" t="s">
        <v>1</v>
      </c>
    </row>
    <row r="25" spans="1:14" s="1" customFormat="1" ht="15" customHeight="1" x14ac:dyDescent="0.2">
      <c r="A25" s="6">
        <v>49</v>
      </c>
      <c r="B25" s="6">
        <v>12</v>
      </c>
      <c r="C25" s="6">
        <v>24</v>
      </c>
      <c r="D25" s="18" t="s">
        <v>102</v>
      </c>
      <c r="E25" s="9">
        <v>921224100127</v>
      </c>
      <c r="F25" s="8">
        <v>232558</v>
      </c>
      <c r="G25" s="4">
        <v>1848.96</v>
      </c>
      <c r="H25" s="6">
        <v>2012</v>
      </c>
      <c r="I25" s="6">
        <v>1</v>
      </c>
      <c r="J25" s="6">
        <v>27</v>
      </c>
      <c r="K25" s="16">
        <v>37.590000000000003</v>
      </c>
      <c r="L25" s="4">
        <f>G25/K25</f>
        <v>49.187549880287307</v>
      </c>
    </row>
    <row r="26" spans="1:14" s="1" customFormat="1" ht="15" customHeight="1" x14ac:dyDescent="0.2">
      <c r="A26" s="6">
        <v>48</v>
      </c>
      <c r="B26" s="6">
        <v>13</v>
      </c>
      <c r="C26" s="6">
        <v>26</v>
      </c>
      <c r="D26" s="18" t="s">
        <v>101</v>
      </c>
      <c r="E26" s="9">
        <v>922826100242</v>
      </c>
      <c r="F26" s="8">
        <v>235207</v>
      </c>
      <c r="G26" s="4">
        <v>12000</v>
      </c>
      <c r="H26" s="6">
        <v>2012</v>
      </c>
      <c r="I26" s="6">
        <v>11</v>
      </c>
      <c r="J26" s="6">
        <v>8</v>
      </c>
      <c r="K26" s="16">
        <v>160.5</v>
      </c>
      <c r="L26" s="4">
        <f>G26/K26</f>
        <v>74.766355140186917</v>
      </c>
    </row>
    <row r="27" spans="1:14" s="1" customFormat="1" ht="15" customHeight="1" x14ac:dyDescent="0.2">
      <c r="A27" s="6">
        <v>47</v>
      </c>
      <c r="B27" s="6">
        <v>15</v>
      </c>
      <c r="C27" s="6">
        <v>2</v>
      </c>
      <c r="D27" s="18" t="s">
        <v>100</v>
      </c>
      <c r="E27" s="9">
        <v>924902400019</v>
      </c>
      <c r="F27" s="8">
        <v>235294</v>
      </c>
      <c r="G27" s="4">
        <v>18700</v>
      </c>
      <c r="H27" s="6">
        <v>2012</v>
      </c>
      <c r="I27" s="6">
        <v>10</v>
      </c>
      <c r="J27" s="6">
        <v>1</v>
      </c>
      <c r="K27" s="16">
        <v>53.33</v>
      </c>
      <c r="L27" s="4">
        <f>G27/K27</f>
        <v>350.64691543221454</v>
      </c>
    </row>
    <row r="28" spans="1:14" s="1" customFormat="1" ht="15" customHeight="1" x14ac:dyDescent="0.2">
      <c r="A28" s="6">
        <v>48</v>
      </c>
      <c r="B28" s="6">
        <v>15</v>
      </c>
      <c r="C28" s="6">
        <v>18</v>
      </c>
      <c r="D28" s="18" t="s">
        <v>99</v>
      </c>
      <c r="E28" s="15">
        <v>925018100043</v>
      </c>
      <c r="F28" s="8">
        <v>235468</v>
      </c>
      <c r="G28" s="10" t="s">
        <v>1</v>
      </c>
      <c r="H28" s="6">
        <v>2012</v>
      </c>
      <c r="I28" s="6">
        <v>12</v>
      </c>
      <c r="J28" s="6">
        <v>4</v>
      </c>
      <c r="K28" s="10" t="s">
        <v>1</v>
      </c>
      <c r="L28" s="10" t="s">
        <v>1</v>
      </c>
    </row>
    <row r="29" spans="1:14" s="1" customFormat="1" ht="15" customHeight="1" x14ac:dyDescent="0.2">
      <c r="A29" s="6">
        <v>48</v>
      </c>
      <c r="B29" s="6">
        <v>16</v>
      </c>
      <c r="C29" s="6">
        <v>8</v>
      </c>
      <c r="D29" s="18" t="s">
        <v>98</v>
      </c>
      <c r="E29" s="15">
        <v>925708300061</v>
      </c>
      <c r="F29" s="8">
        <v>235468</v>
      </c>
      <c r="G29" s="10" t="s">
        <v>1</v>
      </c>
      <c r="H29" s="6">
        <v>2012</v>
      </c>
      <c r="I29" s="6">
        <v>12</v>
      </c>
      <c r="J29" s="6">
        <v>4</v>
      </c>
      <c r="K29" s="10" t="s">
        <v>1</v>
      </c>
      <c r="L29" s="10" t="s">
        <v>1</v>
      </c>
    </row>
    <row r="30" spans="1:14" s="1" customFormat="1" ht="15" customHeight="1" x14ac:dyDescent="0.2">
      <c r="A30" s="6">
        <v>48</v>
      </c>
      <c r="B30" s="6">
        <v>16</v>
      </c>
      <c r="C30" s="6">
        <v>8</v>
      </c>
      <c r="D30" s="18" t="s">
        <v>97</v>
      </c>
      <c r="E30" s="15">
        <v>925708200061</v>
      </c>
      <c r="F30" s="8">
        <v>235468</v>
      </c>
      <c r="G30" s="10" t="s">
        <v>1</v>
      </c>
      <c r="H30" s="6">
        <v>2012</v>
      </c>
      <c r="I30" s="6">
        <v>12</v>
      </c>
      <c r="J30" s="6">
        <v>4</v>
      </c>
      <c r="K30" s="10" t="s">
        <v>1</v>
      </c>
      <c r="L30" s="10" t="s">
        <v>1</v>
      </c>
    </row>
    <row r="31" spans="1:14" s="1" customFormat="1" ht="15" customHeight="1" x14ac:dyDescent="0.2">
      <c r="A31" s="6">
        <v>49</v>
      </c>
      <c r="B31" s="6">
        <v>15</v>
      </c>
      <c r="C31" s="6">
        <v>14</v>
      </c>
      <c r="D31" s="18" t="s">
        <v>96</v>
      </c>
      <c r="E31" s="15">
        <v>925114100046</v>
      </c>
      <c r="F31" s="8">
        <v>235468</v>
      </c>
      <c r="G31" s="10" t="s">
        <v>1</v>
      </c>
      <c r="H31" s="6">
        <v>2012</v>
      </c>
      <c r="I31" s="6">
        <v>12</v>
      </c>
      <c r="J31" s="6">
        <v>4</v>
      </c>
      <c r="K31" s="10" t="s">
        <v>1</v>
      </c>
      <c r="L31" s="10" t="s">
        <v>1</v>
      </c>
    </row>
    <row r="32" spans="1:14" s="1" customFormat="1" ht="15" customHeight="1" x14ac:dyDescent="0.2">
      <c r="A32" s="6">
        <v>49</v>
      </c>
      <c r="B32" s="6">
        <v>15</v>
      </c>
      <c r="C32" s="6">
        <v>34</v>
      </c>
      <c r="D32" s="18" t="s">
        <v>95</v>
      </c>
      <c r="E32" s="15">
        <v>925134200046</v>
      </c>
      <c r="F32" s="8">
        <v>235468</v>
      </c>
      <c r="G32" s="10" t="s">
        <v>1</v>
      </c>
      <c r="H32" s="6">
        <v>2012</v>
      </c>
      <c r="I32" s="6">
        <v>12</v>
      </c>
      <c r="J32" s="6">
        <v>4</v>
      </c>
      <c r="K32" s="10" t="s">
        <v>1</v>
      </c>
      <c r="L32" s="10" t="s">
        <v>1</v>
      </c>
    </row>
    <row r="33" spans="1:12" s="1" customFormat="1" x14ac:dyDescent="0.2">
      <c r="A33" s="6">
        <v>49</v>
      </c>
      <c r="B33" s="6">
        <v>16</v>
      </c>
      <c r="C33" s="6">
        <v>12</v>
      </c>
      <c r="D33" s="18" t="s">
        <v>94</v>
      </c>
      <c r="E33" s="15">
        <v>925612100064</v>
      </c>
      <c r="F33" s="8">
        <v>235468</v>
      </c>
      <c r="G33" s="10" t="s">
        <v>1</v>
      </c>
      <c r="H33" s="6">
        <v>2012</v>
      </c>
      <c r="I33" s="6">
        <v>12</v>
      </c>
      <c r="J33" s="6">
        <v>4</v>
      </c>
      <c r="K33" s="10" t="s">
        <v>1</v>
      </c>
      <c r="L33" s="10" t="s">
        <v>1</v>
      </c>
    </row>
    <row r="34" spans="1:12" s="1" customFormat="1" ht="25.5" x14ac:dyDescent="0.2">
      <c r="A34" s="6">
        <v>49</v>
      </c>
      <c r="B34" s="6">
        <v>16</v>
      </c>
      <c r="C34" s="6">
        <v>22</v>
      </c>
      <c r="D34" s="18" t="s">
        <v>93</v>
      </c>
      <c r="E34" s="15">
        <v>925622100064</v>
      </c>
      <c r="F34" s="8">
        <v>235468</v>
      </c>
      <c r="G34" s="4">
        <v>223000</v>
      </c>
      <c r="H34" s="6">
        <v>2012</v>
      </c>
      <c r="I34" s="6">
        <v>12</v>
      </c>
      <c r="J34" s="6">
        <v>4</v>
      </c>
      <c r="K34" s="16">
        <v>613.04999999999995</v>
      </c>
      <c r="L34" s="4">
        <f>G34/K34</f>
        <v>363.75499551423212</v>
      </c>
    </row>
    <row r="35" spans="1:12" s="1" customFormat="1" ht="15" customHeight="1" x14ac:dyDescent="0.2">
      <c r="A35" s="6">
        <v>41</v>
      </c>
      <c r="B35" s="6">
        <v>12</v>
      </c>
      <c r="C35" s="6">
        <v>6</v>
      </c>
      <c r="D35" s="18" t="s">
        <v>92</v>
      </c>
      <c r="E35" s="15">
        <v>922006100002</v>
      </c>
      <c r="F35" s="8">
        <v>235469</v>
      </c>
      <c r="G35" s="10" t="s">
        <v>1</v>
      </c>
      <c r="H35" s="6">
        <v>2012</v>
      </c>
      <c r="I35" s="6">
        <v>10</v>
      </c>
      <c r="J35" s="6">
        <v>18</v>
      </c>
      <c r="K35" s="10" t="s">
        <v>1</v>
      </c>
      <c r="L35" s="10" t="s">
        <v>1</v>
      </c>
    </row>
    <row r="36" spans="1:12" s="1" customFormat="1" ht="15" customHeight="1" x14ac:dyDescent="0.2">
      <c r="A36" s="6">
        <v>41</v>
      </c>
      <c r="B36" s="6">
        <v>12</v>
      </c>
      <c r="C36" s="6">
        <v>30</v>
      </c>
      <c r="D36" s="18" t="s">
        <v>91</v>
      </c>
      <c r="E36" s="15">
        <v>922030300012</v>
      </c>
      <c r="F36" s="8">
        <v>235469</v>
      </c>
      <c r="G36" s="10" t="s">
        <v>1</v>
      </c>
      <c r="H36" s="6">
        <v>2012</v>
      </c>
      <c r="I36" s="6">
        <v>10</v>
      </c>
      <c r="J36" s="6">
        <v>18</v>
      </c>
      <c r="K36" s="10" t="s">
        <v>1</v>
      </c>
      <c r="L36" s="10" t="s">
        <v>1</v>
      </c>
    </row>
    <row r="37" spans="1:12" s="1" customFormat="1" ht="15" customHeight="1" x14ac:dyDescent="0.2">
      <c r="A37" s="6">
        <v>42</v>
      </c>
      <c r="B37" s="6">
        <v>12</v>
      </c>
      <c r="C37" s="6">
        <v>12</v>
      </c>
      <c r="D37" s="18" t="s">
        <v>90</v>
      </c>
      <c r="E37" s="15">
        <v>921912100025</v>
      </c>
      <c r="F37" s="8">
        <v>235469</v>
      </c>
      <c r="G37" s="10" t="s">
        <v>1</v>
      </c>
      <c r="H37" s="6">
        <v>2012</v>
      </c>
      <c r="I37" s="6">
        <v>10</v>
      </c>
      <c r="J37" s="6">
        <v>18</v>
      </c>
      <c r="K37" s="10" t="s">
        <v>1</v>
      </c>
      <c r="L37" s="10" t="s">
        <v>1</v>
      </c>
    </row>
    <row r="38" spans="1:12" s="1" customFormat="1" ht="15" customHeight="1" x14ac:dyDescent="0.2">
      <c r="A38" s="6">
        <v>42</v>
      </c>
      <c r="B38" s="6">
        <v>12</v>
      </c>
      <c r="C38" s="6">
        <v>12</v>
      </c>
      <c r="D38" s="18" t="s">
        <v>89</v>
      </c>
      <c r="E38" s="15">
        <v>921912400071</v>
      </c>
      <c r="F38" s="8">
        <v>235469</v>
      </c>
      <c r="G38" s="10" t="s">
        <v>1</v>
      </c>
      <c r="H38" s="6">
        <v>2012</v>
      </c>
      <c r="I38" s="6">
        <v>10</v>
      </c>
      <c r="J38" s="6">
        <v>18</v>
      </c>
      <c r="K38" s="10" t="s">
        <v>1</v>
      </c>
      <c r="L38" s="10" t="s">
        <v>1</v>
      </c>
    </row>
    <row r="39" spans="1:12" s="1" customFormat="1" ht="15" customHeight="1" x14ac:dyDescent="0.2">
      <c r="A39" s="6">
        <v>42</v>
      </c>
      <c r="B39" s="6">
        <v>12</v>
      </c>
      <c r="C39" s="6">
        <v>26</v>
      </c>
      <c r="D39" s="18" t="s">
        <v>88</v>
      </c>
      <c r="E39" s="15">
        <v>921926100041</v>
      </c>
      <c r="F39" s="8">
        <v>235469</v>
      </c>
      <c r="G39" s="10" t="s">
        <v>1</v>
      </c>
      <c r="H39" s="6">
        <v>2012</v>
      </c>
      <c r="I39" s="6">
        <v>10</v>
      </c>
      <c r="J39" s="6">
        <v>18</v>
      </c>
      <c r="K39" s="10" t="s">
        <v>1</v>
      </c>
      <c r="L39" s="10" t="s">
        <v>1</v>
      </c>
    </row>
    <row r="40" spans="1:12" s="1" customFormat="1" ht="15" customHeight="1" x14ac:dyDescent="0.2">
      <c r="A40" s="6">
        <v>42</v>
      </c>
      <c r="B40" s="6">
        <v>12</v>
      </c>
      <c r="C40" s="6">
        <v>26</v>
      </c>
      <c r="D40" s="18" t="s">
        <v>87</v>
      </c>
      <c r="E40" s="15">
        <v>921926300001</v>
      </c>
      <c r="F40" s="8">
        <v>235469</v>
      </c>
      <c r="G40" s="10" t="s">
        <v>1</v>
      </c>
      <c r="H40" s="6">
        <v>2012</v>
      </c>
      <c r="I40" s="6">
        <v>10</v>
      </c>
      <c r="J40" s="6">
        <v>18</v>
      </c>
      <c r="K40" s="10" t="s">
        <v>1</v>
      </c>
      <c r="L40" s="10" t="s">
        <v>1</v>
      </c>
    </row>
    <row r="41" spans="1:12" s="1" customFormat="1" ht="15" customHeight="1" x14ac:dyDescent="0.2">
      <c r="A41" s="6">
        <v>42</v>
      </c>
      <c r="B41" s="6">
        <v>12</v>
      </c>
      <c r="C41" s="6">
        <v>34</v>
      </c>
      <c r="D41" s="18" t="s">
        <v>86</v>
      </c>
      <c r="E41" s="15">
        <v>921934100057</v>
      </c>
      <c r="F41" s="8">
        <v>235469</v>
      </c>
      <c r="G41" s="10" t="s">
        <v>1</v>
      </c>
      <c r="H41" s="6">
        <v>2012</v>
      </c>
      <c r="I41" s="6">
        <v>10</v>
      </c>
      <c r="J41" s="6">
        <v>18</v>
      </c>
      <c r="K41" s="10" t="s">
        <v>1</v>
      </c>
      <c r="L41" s="10" t="s">
        <v>1</v>
      </c>
    </row>
    <row r="42" spans="1:12" s="1" customFormat="1" ht="15" customHeight="1" x14ac:dyDescent="0.2">
      <c r="A42" s="6">
        <v>42</v>
      </c>
      <c r="B42" s="6">
        <v>12</v>
      </c>
      <c r="C42" s="6">
        <v>34</v>
      </c>
      <c r="D42" s="18" t="s">
        <v>85</v>
      </c>
      <c r="E42" s="15">
        <v>921934100058</v>
      </c>
      <c r="F42" s="8">
        <v>235469</v>
      </c>
      <c r="G42" s="4">
        <v>381300</v>
      </c>
      <c r="H42" s="6">
        <v>2012</v>
      </c>
      <c r="I42" s="6">
        <v>10</v>
      </c>
      <c r="J42" s="6">
        <v>18</v>
      </c>
      <c r="K42" s="16">
        <v>945.23</v>
      </c>
      <c r="L42" s="4">
        <f>G42/K42</f>
        <v>403.39388297028233</v>
      </c>
    </row>
    <row r="43" spans="1:12" s="1" customFormat="1" ht="15.75" customHeight="1" x14ac:dyDescent="0.2">
      <c r="A43" s="6">
        <v>47</v>
      </c>
      <c r="B43" s="6">
        <v>13</v>
      </c>
      <c r="C43" s="6">
        <v>12</v>
      </c>
      <c r="D43" s="18" t="s">
        <v>84</v>
      </c>
      <c r="E43" s="9">
        <v>922712300019</v>
      </c>
      <c r="F43" s="8">
        <v>235470</v>
      </c>
      <c r="G43" s="4">
        <v>64100</v>
      </c>
      <c r="H43" s="6">
        <v>2012</v>
      </c>
      <c r="I43" s="6">
        <v>10</v>
      </c>
      <c r="J43" s="6">
        <v>25</v>
      </c>
      <c r="K43" s="16">
        <v>160</v>
      </c>
      <c r="L43" s="4">
        <f>G43/K43</f>
        <v>400.625</v>
      </c>
    </row>
    <row r="44" spans="1:12" s="1" customFormat="1" x14ac:dyDescent="0.2">
      <c r="A44" s="6">
        <v>42</v>
      </c>
      <c r="B44" s="6">
        <v>15</v>
      </c>
      <c r="C44" s="6">
        <v>20</v>
      </c>
      <c r="D44" s="18" t="s">
        <v>83</v>
      </c>
      <c r="E44" s="15">
        <v>924420400021</v>
      </c>
      <c r="F44" s="8">
        <v>235471</v>
      </c>
      <c r="G44" s="10" t="s">
        <v>1</v>
      </c>
      <c r="H44" s="6">
        <v>2012</v>
      </c>
      <c r="I44" s="6">
        <v>12</v>
      </c>
      <c r="J44" s="6">
        <v>5</v>
      </c>
      <c r="K44" s="10" t="s">
        <v>1</v>
      </c>
      <c r="L44" s="10" t="s">
        <v>1</v>
      </c>
    </row>
    <row r="45" spans="1:12" s="1" customFormat="1" ht="15" customHeight="1" x14ac:dyDescent="0.2">
      <c r="A45" s="6">
        <v>43</v>
      </c>
      <c r="B45" s="6">
        <v>12</v>
      </c>
      <c r="C45" s="6">
        <v>2</v>
      </c>
      <c r="D45" s="18" t="s">
        <v>82</v>
      </c>
      <c r="E45" s="15">
        <v>921802300007</v>
      </c>
      <c r="F45" s="8">
        <v>235471</v>
      </c>
      <c r="G45" s="10" t="s">
        <v>1</v>
      </c>
      <c r="H45" s="6">
        <v>2012</v>
      </c>
      <c r="I45" s="6">
        <v>12</v>
      </c>
      <c r="J45" s="6">
        <v>5</v>
      </c>
      <c r="K45" s="10" t="s">
        <v>1</v>
      </c>
      <c r="L45" s="10" t="s">
        <v>1</v>
      </c>
    </row>
    <row r="46" spans="1:12" s="1" customFormat="1" ht="15" customHeight="1" x14ac:dyDescent="0.2">
      <c r="A46" s="6">
        <v>45</v>
      </c>
      <c r="B46" s="6">
        <v>12</v>
      </c>
      <c r="C46" s="6">
        <v>20</v>
      </c>
      <c r="D46" s="18" t="s">
        <v>81</v>
      </c>
      <c r="E46" s="15">
        <v>921620300042</v>
      </c>
      <c r="F46" s="8">
        <v>235471</v>
      </c>
      <c r="G46" s="10" t="s">
        <v>1</v>
      </c>
      <c r="H46" s="6">
        <v>2012</v>
      </c>
      <c r="I46" s="6">
        <v>12</v>
      </c>
      <c r="J46" s="6">
        <v>5</v>
      </c>
      <c r="K46" s="10" t="s">
        <v>1</v>
      </c>
      <c r="L46" s="10" t="s">
        <v>1</v>
      </c>
    </row>
    <row r="47" spans="1:12" s="1" customFormat="1" x14ac:dyDescent="0.2">
      <c r="A47" s="6"/>
      <c r="B47" s="6"/>
      <c r="C47" s="6"/>
      <c r="D47" s="18" t="s">
        <v>80</v>
      </c>
      <c r="E47" s="15">
        <v>92350230005</v>
      </c>
      <c r="F47" s="8">
        <v>235471</v>
      </c>
      <c r="G47" s="4">
        <v>16700</v>
      </c>
      <c r="H47" s="6">
        <v>2012</v>
      </c>
      <c r="I47" s="6">
        <v>12</v>
      </c>
      <c r="J47" s="6">
        <v>5</v>
      </c>
      <c r="K47" s="16">
        <v>50.55</v>
      </c>
      <c r="L47" s="4">
        <f>G47/K47</f>
        <v>330.36597428288826</v>
      </c>
    </row>
    <row r="48" spans="1:12" s="1" customFormat="1" x14ac:dyDescent="0.2">
      <c r="A48" s="18">
        <v>42</v>
      </c>
      <c r="B48" s="18">
        <v>15</v>
      </c>
      <c r="C48" s="18">
        <v>14</v>
      </c>
      <c r="D48" s="18" t="s">
        <v>79</v>
      </c>
      <c r="E48" s="15">
        <v>924414300010</v>
      </c>
      <c r="F48" s="8">
        <v>235472</v>
      </c>
      <c r="G48" s="10" t="s">
        <v>1</v>
      </c>
      <c r="H48" s="6">
        <v>2012</v>
      </c>
      <c r="I48" s="6">
        <v>9</v>
      </c>
      <c r="J48" s="6">
        <v>17</v>
      </c>
      <c r="K48" s="10" t="s">
        <v>1</v>
      </c>
      <c r="L48" s="10" t="s">
        <v>1</v>
      </c>
    </row>
    <row r="49" spans="1:12" s="1" customFormat="1" ht="15" customHeight="1" x14ac:dyDescent="0.2">
      <c r="A49" s="6">
        <v>43</v>
      </c>
      <c r="B49" s="6">
        <v>15</v>
      </c>
      <c r="C49" s="6">
        <v>20</v>
      </c>
      <c r="D49" s="18" t="s">
        <v>78</v>
      </c>
      <c r="E49" s="15">
        <v>924520200027</v>
      </c>
      <c r="F49" s="8">
        <v>235472</v>
      </c>
      <c r="G49" s="10" t="s">
        <v>1</v>
      </c>
      <c r="H49" s="6">
        <v>2012</v>
      </c>
      <c r="I49" s="6">
        <v>9</v>
      </c>
      <c r="J49" s="6">
        <v>17</v>
      </c>
      <c r="K49" s="10" t="s">
        <v>1</v>
      </c>
      <c r="L49" s="10" t="s">
        <v>1</v>
      </c>
    </row>
    <row r="50" spans="1:12" s="1" customFormat="1" ht="15" customHeight="1" x14ac:dyDescent="0.2">
      <c r="A50" s="6">
        <v>44</v>
      </c>
      <c r="B50" s="6">
        <v>12</v>
      </c>
      <c r="C50" s="6">
        <v>30</v>
      </c>
      <c r="D50" s="18" t="s">
        <v>77</v>
      </c>
      <c r="E50" s="15">
        <v>921730100026</v>
      </c>
      <c r="F50" s="8">
        <v>235472</v>
      </c>
      <c r="G50" s="10" t="s">
        <v>1</v>
      </c>
      <c r="H50" s="6">
        <v>2012</v>
      </c>
      <c r="I50" s="6">
        <v>9</v>
      </c>
      <c r="J50" s="6">
        <v>17</v>
      </c>
      <c r="K50" s="10" t="s">
        <v>1</v>
      </c>
      <c r="L50" s="10" t="s">
        <v>1</v>
      </c>
    </row>
    <row r="51" spans="1:12" s="1" customFormat="1" ht="15" customHeight="1" x14ac:dyDescent="0.2">
      <c r="A51" s="6">
        <v>48</v>
      </c>
      <c r="B51" s="6">
        <v>13</v>
      </c>
      <c r="C51" s="6">
        <v>4</v>
      </c>
      <c r="D51" s="18" t="s">
        <v>76</v>
      </c>
      <c r="E51" s="15">
        <v>922804400046</v>
      </c>
      <c r="F51" s="8">
        <v>235472</v>
      </c>
      <c r="G51" s="10" t="s">
        <v>1</v>
      </c>
      <c r="H51" s="6">
        <v>2012</v>
      </c>
      <c r="I51" s="6">
        <v>9</v>
      </c>
      <c r="J51" s="6">
        <v>17</v>
      </c>
      <c r="K51" s="10" t="s">
        <v>1</v>
      </c>
      <c r="L51" s="10" t="s">
        <v>1</v>
      </c>
    </row>
    <row r="52" spans="1:12" s="1" customFormat="1" ht="16.5" customHeight="1" x14ac:dyDescent="0.2">
      <c r="A52" s="6">
        <v>48</v>
      </c>
      <c r="B52" s="6">
        <v>13</v>
      </c>
      <c r="C52" s="6">
        <v>8</v>
      </c>
      <c r="D52" s="18" t="s">
        <v>75</v>
      </c>
      <c r="E52" s="15">
        <v>922808100078</v>
      </c>
      <c r="F52" s="8">
        <v>235472</v>
      </c>
      <c r="G52" s="10" t="s">
        <v>1</v>
      </c>
      <c r="H52" s="6">
        <v>2012</v>
      </c>
      <c r="I52" s="6">
        <v>9</v>
      </c>
      <c r="J52" s="6">
        <v>17</v>
      </c>
      <c r="K52" s="10" t="s">
        <v>1</v>
      </c>
      <c r="L52" s="10" t="s">
        <v>1</v>
      </c>
    </row>
    <row r="53" spans="1:12" s="1" customFormat="1" ht="16.5" customHeight="1" x14ac:dyDescent="0.2">
      <c r="A53" s="6">
        <v>48</v>
      </c>
      <c r="B53" s="6">
        <v>13</v>
      </c>
      <c r="C53" s="6">
        <v>14</v>
      </c>
      <c r="D53" s="18" t="s">
        <v>74</v>
      </c>
      <c r="E53" s="15">
        <v>922814200117</v>
      </c>
      <c r="F53" s="8">
        <v>235472</v>
      </c>
      <c r="G53" s="10" t="s">
        <v>1</v>
      </c>
      <c r="H53" s="6">
        <v>2012</v>
      </c>
      <c r="I53" s="6">
        <v>9</v>
      </c>
      <c r="J53" s="6">
        <v>17</v>
      </c>
      <c r="K53" s="10" t="s">
        <v>1</v>
      </c>
      <c r="L53" s="10" t="s">
        <v>1</v>
      </c>
    </row>
    <row r="54" spans="1:12" s="1" customFormat="1" ht="16.5" customHeight="1" x14ac:dyDescent="0.2">
      <c r="A54" s="6">
        <v>48</v>
      </c>
      <c r="B54" s="6">
        <v>13</v>
      </c>
      <c r="C54" s="6">
        <v>18</v>
      </c>
      <c r="D54" s="18" t="s">
        <v>73</v>
      </c>
      <c r="E54" s="15">
        <v>922818100139</v>
      </c>
      <c r="F54" s="8">
        <v>235472</v>
      </c>
      <c r="G54" s="10" t="s">
        <v>1</v>
      </c>
      <c r="H54" s="6">
        <v>2012</v>
      </c>
      <c r="I54" s="6">
        <v>9</v>
      </c>
      <c r="J54" s="6">
        <v>17</v>
      </c>
      <c r="K54" s="10" t="s">
        <v>1</v>
      </c>
      <c r="L54" s="10" t="s">
        <v>1</v>
      </c>
    </row>
    <row r="55" spans="1:12" s="1" customFormat="1" ht="16.5" customHeight="1" x14ac:dyDescent="0.2">
      <c r="A55" s="6">
        <v>49</v>
      </c>
      <c r="B55" s="6">
        <v>13</v>
      </c>
      <c r="C55" s="6">
        <v>12</v>
      </c>
      <c r="D55" s="18" t="s">
        <v>72</v>
      </c>
      <c r="E55" s="15">
        <v>922912200119</v>
      </c>
      <c r="F55" s="8">
        <v>235472</v>
      </c>
      <c r="G55" s="10" t="s">
        <v>1</v>
      </c>
      <c r="H55" s="6">
        <v>2012</v>
      </c>
      <c r="I55" s="6">
        <v>9</v>
      </c>
      <c r="J55" s="6">
        <v>17</v>
      </c>
      <c r="K55" s="10" t="s">
        <v>1</v>
      </c>
      <c r="L55" s="10" t="s">
        <v>1</v>
      </c>
    </row>
    <row r="56" spans="1:12" s="1" customFormat="1" ht="15" customHeight="1" x14ac:dyDescent="0.2">
      <c r="A56" s="6">
        <v>49</v>
      </c>
      <c r="B56" s="6">
        <v>13</v>
      </c>
      <c r="C56" s="6">
        <v>14</v>
      </c>
      <c r="D56" s="18" t="s">
        <v>71</v>
      </c>
      <c r="E56" s="15">
        <v>922914100122</v>
      </c>
      <c r="F56" s="8">
        <v>235472</v>
      </c>
      <c r="G56" s="4">
        <v>23100</v>
      </c>
      <c r="H56" s="6">
        <v>2012</v>
      </c>
      <c r="I56" s="6">
        <v>9</v>
      </c>
      <c r="J56" s="6">
        <v>17</v>
      </c>
      <c r="K56" s="16">
        <v>55.66</v>
      </c>
      <c r="L56" s="4">
        <f>G56/K56</f>
        <v>415.01976284584981</v>
      </c>
    </row>
    <row r="57" spans="1:12" s="1" customFormat="1" ht="15" customHeight="1" x14ac:dyDescent="0.2">
      <c r="A57" s="6">
        <v>47</v>
      </c>
      <c r="B57" s="6">
        <v>15</v>
      </c>
      <c r="C57" s="6">
        <v>26</v>
      </c>
      <c r="D57" s="18" t="s">
        <v>70</v>
      </c>
      <c r="E57" s="9">
        <v>924926400108</v>
      </c>
      <c r="F57" s="8">
        <v>235473</v>
      </c>
      <c r="G57" s="4">
        <v>16000</v>
      </c>
      <c r="H57" s="6">
        <v>2012</v>
      </c>
      <c r="I57" s="6">
        <v>12</v>
      </c>
      <c r="J57" s="6">
        <v>14</v>
      </c>
      <c r="K57" s="16">
        <v>40</v>
      </c>
      <c r="L57" s="4">
        <f>G57/K57</f>
        <v>400</v>
      </c>
    </row>
    <row r="58" spans="1:12" s="1" customFormat="1" ht="15" customHeight="1" x14ac:dyDescent="0.2">
      <c r="A58" s="6">
        <v>42</v>
      </c>
      <c r="B58" s="6">
        <v>16</v>
      </c>
      <c r="C58" s="6">
        <v>22</v>
      </c>
      <c r="D58" s="18" t="s">
        <v>69</v>
      </c>
      <c r="E58" s="15">
        <v>926322100131</v>
      </c>
      <c r="F58" s="8">
        <v>235475</v>
      </c>
      <c r="G58" s="10" t="s">
        <v>1</v>
      </c>
      <c r="H58" s="6">
        <v>2012</v>
      </c>
      <c r="I58" s="6">
        <v>9</v>
      </c>
      <c r="J58" s="6">
        <v>17</v>
      </c>
      <c r="K58" s="10" t="s">
        <v>1</v>
      </c>
      <c r="L58" s="10" t="s">
        <v>1</v>
      </c>
    </row>
    <row r="59" spans="1:12" s="1" customFormat="1" ht="15" customHeight="1" x14ac:dyDescent="0.2">
      <c r="A59" s="6">
        <v>43</v>
      </c>
      <c r="B59" s="6">
        <v>12</v>
      </c>
      <c r="C59" s="6">
        <v>14</v>
      </c>
      <c r="D59" s="18" t="s">
        <v>68</v>
      </c>
      <c r="E59" s="15">
        <v>921814100096</v>
      </c>
      <c r="F59" s="8">
        <v>235475</v>
      </c>
      <c r="G59" s="10" t="s">
        <v>1</v>
      </c>
      <c r="H59" s="6">
        <v>2012</v>
      </c>
      <c r="I59" s="6">
        <v>9</v>
      </c>
      <c r="J59" s="6">
        <v>17</v>
      </c>
      <c r="K59" s="10" t="s">
        <v>1</v>
      </c>
      <c r="L59" s="10" t="s">
        <v>1</v>
      </c>
    </row>
    <row r="60" spans="1:12" s="1" customFormat="1" ht="15" customHeight="1" x14ac:dyDescent="0.2">
      <c r="A60" s="6">
        <v>44</v>
      </c>
      <c r="B60" s="6">
        <v>13</v>
      </c>
      <c r="C60" s="6">
        <v>10</v>
      </c>
      <c r="D60" s="18" t="s">
        <v>67</v>
      </c>
      <c r="E60" s="15">
        <v>922410300068</v>
      </c>
      <c r="F60" s="8">
        <v>235475</v>
      </c>
      <c r="G60" s="10" t="s">
        <v>1</v>
      </c>
      <c r="H60" s="6">
        <v>2012</v>
      </c>
      <c r="I60" s="6">
        <v>9</v>
      </c>
      <c r="J60" s="6">
        <v>17</v>
      </c>
      <c r="K60" s="10" t="s">
        <v>1</v>
      </c>
      <c r="L60" s="10" t="s">
        <v>1</v>
      </c>
    </row>
    <row r="61" spans="1:12" s="1" customFormat="1" ht="15" customHeight="1" x14ac:dyDescent="0.2">
      <c r="A61" s="6">
        <v>44</v>
      </c>
      <c r="B61" s="6">
        <v>13</v>
      </c>
      <c r="C61" s="6">
        <v>10</v>
      </c>
      <c r="D61" s="18" t="s">
        <v>66</v>
      </c>
      <c r="E61" s="15">
        <v>922410200068</v>
      </c>
      <c r="F61" s="8">
        <v>235475</v>
      </c>
      <c r="G61" s="10" t="s">
        <v>1</v>
      </c>
      <c r="H61" s="6">
        <v>2012</v>
      </c>
      <c r="I61" s="6">
        <v>9</v>
      </c>
      <c r="J61" s="6">
        <v>17</v>
      </c>
      <c r="K61" s="10" t="s">
        <v>1</v>
      </c>
      <c r="L61" s="10" t="s">
        <v>1</v>
      </c>
    </row>
    <row r="62" spans="1:12" s="1" customFormat="1" ht="15" customHeight="1" x14ac:dyDescent="0.2">
      <c r="A62" s="6">
        <v>47</v>
      </c>
      <c r="B62" s="6">
        <v>14</v>
      </c>
      <c r="C62" s="6">
        <v>24</v>
      </c>
      <c r="D62" s="18" t="s">
        <v>65</v>
      </c>
      <c r="E62" s="15">
        <v>923624200161</v>
      </c>
      <c r="F62" s="8">
        <v>235475</v>
      </c>
      <c r="G62" s="10" t="s">
        <v>1</v>
      </c>
      <c r="H62" s="6">
        <v>2012</v>
      </c>
      <c r="I62" s="6">
        <v>9</v>
      </c>
      <c r="J62" s="6">
        <v>17</v>
      </c>
      <c r="K62" s="10" t="s">
        <v>1</v>
      </c>
      <c r="L62" s="10" t="s">
        <v>1</v>
      </c>
    </row>
    <row r="63" spans="1:12" s="1" customFormat="1" ht="15" customHeight="1" x14ac:dyDescent="0.2">
      <c r="A63" s="6">
        <v>47</v>
      </c>
      <c r="B63" s="6">
        <v>14</v>
      </c>
      <c r="C63" s="6">
        <v>34</v>
      </c>
      <c r="D63" s="18" t="s">
        <v>64</v>
      </c>
      <c r="E63" s="15">
        <v>923634300161</v>
      </c>
      <c r="F63" s="8">
        <v>235475</v>
      </c>
      <c r="G63" s="10" t="s">
        <v>1</v>
      </c>
      <c r="H63" s="6">
        <v>2012</v>
      </c>
      <c r="I63" s="6">
        <v>9</v>
      </c>
      <c r="J63" s="6">
        <v>17</v>
      </c>
      <c r="K63" s="10" t="s">
        <v>1</v>
      </c>
      <c r="L63" s="10" t="s">
        <v>1</v>
      </c>
    </row>
    <row r="64" spans="1:12" s="1" customFormat="1" ht="15" customHeight="1" x14ac:dyDescent="0.2">
      <c r="A64" s="6">
        <v>48</v>
      </c>
      <c r="B64" s="6">
        <v>14</v>
      </c>
      <c r="C64" s="6">
        <v>32</v>
      </c>
      <c r="D64" s="18" t="s">
        <v>63</v>
      </c>
      <c r="E64" s="15">
        <v>923532100164</v>
      </c>
      <c r="F64" s="8">
        <v>235475</v>
      </c>
      <c r="G64" s="10" t="s">
        <v>1</v>
      </c>
      <c r="H64" s="6">
        <v>2012</v>
      </c>
      <c r="I64" s="6">
        <v>9</v>
      </c>
      <c r="J64" s="6">
        <v>17</v>
      </c>
      <c r="K64" s="10" t="s">
        <v>1</v>
      </c>
      <c r="L64" s="10" t="s">
        <v>1</v>
      </c>
    </row>
    <row r="65" spans="1:12" s="1" customFormat="1" x14ac:dyDescent="0.2">
      <c r="A65" s="6">
        <v>49</v>
      </c>
      <c r="B65" s="6">
        <v>12</v>
      </c>
      <c r="C65" s="6">
        <v>30</v>
      </c>
      <c r="D65" s="18" t="s">
        <v>62</v>
      </c>
      <c r="E65" s="15">
        <v>921230300274</v>
      </c>
      <c r="F65" s="8">
        <v>235475</v>
      </c>
      <c r="G65" s="10" t="s">
        <v>1</v>
      </c>
      <c r="H65" s="6">
        <v>2012</v>
      </c>
      <c r="I65" s="6">
        <v>9</v>
      </c>
      <c r="J65" s="6">
        <v>17</v>
      </c>
      <c r="K65" s="10" t="s">
        <v>1</v>
      </c>
      <c r="L65" s="10" t="s">
        <v>1</v>
      </c>
    </row>
    <row r="66" spans="1:12" s="1" customFormat="1" ht="25.5" x14ac:dyDescent="0.2">
      <c r="A66" s="6">
        <v>49</v>
      </c>
      <c r="B66" s="6">
        <v>13</v>
      </c>
      <c r="C66" s="6">
        <v>14</v>
      </c>
      <c r="D66" s="18" t="s">
        <v>61</v>
      </c>
      <c r="E66" s="15">
        <v>922914100350</v>
      </c>
      <c r="F66" s="8">
        <v>235475</v>
      </c>
      <c r="G66" s="4">
        <v>26100</v>
      </c>
      <c r="H66" s="6">
        <v>2012</v>
      </c>
      <c r="I66" s="6">
        <v>9</v>
      </c>
      <c r="J66" s="6">
        <v>17</v>
      </c>
      <c r="K66" s="16">
        <v>55.24</v>
      </c>
      <c r="L66" s="4">
        <f>G66/K66</f>
        <v>472.48370745836348</v>
      </c>
    </row>
    <row r="67" spans="1:12" s="1" customFormat="1" ht="17.649999999999999" customHeight="1" x14ac:dyDescent="0.2">
      <c r="A67" s="6">
        <v>49</v>
      </c>
      <c r="B67" s="6">
        <v>15</v>
      </c>
      <c r="C67" s="6">
        <v>14</v>
      </c>
      <c r="D67" s="18" t="s">
        <v>60</v>
      </c>
      <c r="E67" s="15">
        <v>925114200044</v>
      </c>
      <c r="F67" s="8">
        <v>235476</v>
      </c>
      <c r="G67" s="10" t="s">
        <v>1</v>
      </c>
      <c r="H67" s="6">
        <v>2012</v>
      </c>
      <c r="I67" s="6">
        <v>10</v>
      </c>
      <c r="J67" s="6">
        <v>15</v>
      </c>
      <c r="K67" s="10" t="s">
        <v>1</v>
      </c>
      <c r="L67" s="10" t="s">
        <v>1</v>
      </c>
    </row>
    <row r="68" spans="1:12" s="1" customFormat="1" ht="17.649999999999999" customHeight="1" x14ac:dyDescent="0.2">
      <c r="A68" s="6">
        <v>50</v>
      </c>
      <c r="B68" s="6">
        <v>14</v>
      </c>
      <c r="C68" s="6">
        <v>20</v>
      </c>
      <c r="D68" s="18" t="s">
        <v>59</v>
      </c>
      <c r="E68" s="15">
        <v>923320300112</v>
      </c>
      <c r="F68" s="8">
        <v>235476</v>
      </c>
      <c r="G68" s="10" t="s">
        <v>1</v>
      </c>
      <c r="H68" s="6">
        <v>2012</v>
      </c>
      <c r="I68" s="6">
        <v>10</v>
      </c>
      <c r="J68" s="6">
        <v>15</v>
      </c>
      <c r="K68" s="10" t="s">
        <v>1</v>
      </c>
      <c r="L68" s="10" t="s">
        <v>1</v>
      </c>
    </row>
    <row r="69" spans="1:12" s="1" customFormat="1" ht="17.649999999999999" customHeight="1" x14ac:dyDescent="0.2">
      <c r="A69" s="6">
        <v>50</v>
      </c>
      <c r="B69" s="6">
        <v>14</v>
      </c>
      <c r="C69" s="6">
        <v>30</v>
      </c>
      <c r="D69" s="18" t="s">
        <v>58</v>
      </c>
      <c r="E69" s="15">
        <v>923330100115</v>
      </c>
      <c r="F69" s="8">
        <v>235476</v>
      </c>
      <c r="G69" s="10" t="s">
        <v>1</v>
      </c>
      <c r="H69" s="6">
        <v>2012</v>
      </c>
      <c r="I69" s="6">
        <v>10</v>
      </c>
      <c r="J69" s="6">
        <v>15</v>
      </c>
      <c r="K69" s="10" t="s">
        <v>1</v>
      </c>
      <c r="L69" s="10" t="s">
        <v>1</v>
      </c>
    </row>
    <row r="70" spans="1:12" s="1" customFormat="1" ht="17.649999999999999" customHeight="1" x14ac:dyDescent="0.2">
      <c r="A70" s="6">
        <v>50</v>
      </c>
      <c r="B70" s="6">
        <v>15</v>
      </c>
      <c r="C70" s="6">
        <v>22</v>
      </c>
      <c r="D70" s="18" t="s">
        <v>57</v>
      </c>
      <c r="E70" s="15">
        <v>925222100068</v>
      </c>
      <c r="F70" s="8">
        <v>235476</v>
      </c>
      <c r="G70" s="10" t="s">
        <v>1</v>
      </c>
      <c r="H70" s="6">
        <v>2012</v>
      </c>
      <c r="I70" s="6">
        <v>10</v>
      </c>
      <c r="J70" s="6">
        <v>15</v>
      </c>
      <c r="K70" s="10" t="s">
        <v>1</v>
      </c>
      <c r="L70" s="10" t="s">
        <v>1</v>
      </c>
    </row>
    <row r="71" spans="1:12" s="1" customFormat="1" ht="18" customHeight="1" x14ac:dyDescent="0.2">
      <c r="A71" s="6">
        <v>50</v>
      </c>
      <c r="B71" s="6">
        <v>15</v>
      </c>
      <c r="C71" s="6">
        <v>26</v>
      </c>
      <c r="D71" s="18" t="s">
        <v>56</v>
      </c>
      <c r="E71" s="15">
        <v>925226300065</v>
      </c>
      <c r="F71" s="8">
        <v>235476</v>
      </c>
      <c r="G71" s="4">
        <v>97000</v>
      </c>
      <c r="H71" s="6">
        <v>2012</v>
      </c>
      <c r="I71" s="6">
        <v>10</v>
      </c>
      <c r="J71" s="6">
        <v>15</v>
      </c>
      <c r="K71" s="16">
        <v>277.01</v>
      </c>
      <c r="L71" s="4">
        <f>G71/K71</f>
        <v>350.16786397602976</v>
      </c>
    </row>
    <row r="72" spans="1:12" s="1" customFormat="1" ht="17.649999999999999" customHeight="1" x14ac:dyDescent="0.2">
      <c r="A72" s="6">
        <v>49</v>
      </c>
      <c r="B72" s="6">
        <v>15</v>
      </c>
      <c r="C72" s="6">
        <v>14</v>
      </c>
      <c r="D72" s="18" t="s">
        <v>60</v>
      </c>
      <c r="E72" s="15">
        <v>925114200043</v>
      </c>
      <c r="F72" s="8">
        <v>235477</v>
      </c>
      <c r="G72" s="10" t="s">
        <v>1</v>
      </c>
      <c r="H72" s="6">
        <v>2012</v>
      </c>
      <c r="I72" s="6">
        <v>10</v>
      </c>
      <c r="J72" s="6">
        <v>16</v>
      </c>
      <c r="K72" s="10" t="s">
        <v>1</v>
      </c>
      <c r="L72" s="10" t="s">
        <v>1</v>
      </c>
    </row>
    <row r="73" spans="1:12" s="1" customFormat="1" ht="17.649999999999999" customHeight="1" x14ac:dyDescent="0.2">
      <c r="A73" s="6">
        <v>50</v>
      </c>
      <c r="B73" s="6">
        <v>14</v>
      </c>
      <c r="C73" s="6">
        <v>20</v>
      </c>
      <c r="D73" s="18" t="s">
        <v>59</v>
      </c>
      <c r="E73" s="15">
        <v>923320300111</v>
      </c>
      <c r="F73" s="8">
        <v>235477</v>
      </c>
      <c r="G73" s="10" t="s">
        <v>1</v>
      </c>
      <c r="H73" s="6">
        <v>2012</v>
      </c>
      <c r="I73" s="6">
        <v>10</v>
      </c>
      <c r="J73" s="6">
        <v>16</v>
      </c>
      <c r="K73" s="10" t="s">
        <v>1</v>
      </c>
      <c r="L73" s="10" t="s">
        <v>1</v>
      </c>
    </row>
    <row r="74" spans="1:12" s="1" customFormat="1" ht="17.649999999999999" customHeight="1" x14ac:dyDescent="0.2">
      <c r="A74" s="6">
        <v>50</v>
      </c>
      <c r="B74" s="6">
        <v>14</v>
      </c>
      <c r="C74" s="6">
        <v>30</v>
      </c>
      <c r="D74" s="18" t="s">
        <v>58</v>
      </c>
      <c r="E74" s="15">
        <v>923330100114</v>
      </c>
      <c r="F74" s="8">
        <v>235477</v>
      </c>
      <c r="G74" s="10" t="s">
        <v>1</v>
      </c>
      <c r="H74" s="6">
        <v>2012</v>
      </c>
      <c r="I74" s="6">
        <v>10</v>
      </c>
      <c r="J74" s="6">
        <v>16</v>
      </c>
      <c r="K74" s="10" t="s">
        <v>1</v>
      </c>
      <c r="L74" s="10" t="s">
        <v>1</v>
      </c>
    </row>
    <row r="75" spans="1:12" s="1" customFormat="1" ht="17.649999999999999" customHeight="1" x14ac:dyDescent="0.2">
      <c r="A75" s="6">
        <v>50</v>
      </c>
      <c r="B75" s="6">
        <v>15</v>
      </c>
      <c r="C75" s="6">
        <v>22</v>
      </c>
      <c r="D75" s="18" t="s">
        <v>57</v>
      </c>
      <c r="E75" s="15">
        <v>925222100067</v>
      </c>
      <c r="F75" s="8">
        <v>235477</v>
      </c>
      <c r="G75" s="10" t="s">
        <v>1</v>
      </c>
      <c r="H75" s="6">
        <v>2012</v>
      </c>
      <c r="I75" s="6">
        <v>10</v>
      </c>
      <c r="J75" s="6">
        <v>16</v>
      </c>
      <c r="K75" s="10" t="s">
        <v>1</v>
      </c>
      <c r="L75" s="10" t="s">
        <v>1</v>
      </c>
    </row>
    <row r="76" spans="1:12" s="1" customFormat="1" ht="18" customHeight="1" x14ac:dyDescent="0.2">
      <c r="A76" s="6">
        <v>50</v>
      </c>
      <c r="B76" s="6">
        <v>15</v>
      </c>
      <c r="C76" s="6">
        <v>26</v>
      </c>
      <c r="D76" s="18" t="s">
        <v>56</v>
      </c>
      <c r="E76" s="15">
        <v>925226300064</v>
      </c>
      <c r="F76" s="8">
        <v>235477</v>
      </c>
      <c r="G76" s="4">
        <v>97000</v>
      </c>
      <c r="H76" s="6">
        <v>2012</v>
      </c>
      <c r="I76" s="6">
        <v>10</v>
      </c>
      <c r="J76" s="6">
        <v>16</v>
      </c>
      <c r="K76" s="16">
        <v>277.01</v>
      </c>
      <c r="L76" s="4">
        <f>G76/K76</f>
        <v>350.16786397602976</v>
      </c>
    </row>
    <row r="77" spans="1:12" s="1" customFormat="1" ht="15.75" customHeight="1" x14ac:dyDescent="0.2">
      <c r="A77" s="6">
        <v>49</v>
      </c>
      <c r="B77" s="6">
        <v>15</v>
      </c>
      <c r="C77" s="6">
        <v>14</v>
      </c>
      <c r="D77" s="18" t="s">
        <v>60</v>
      </c>
      <c r="E77" s="15">
        <v>925114200045</v>
      </c>
      <c r="F77" s="8">
        <v>235478</v>
      </c>
      <c r="G77" s="10" t="s">
        <v>1</v>
      </c>
      <c r="H77" s="6">
        <v>2012</v>
      </c>
      <c r="I77" s="6">
        <v>10</v>
      </c>
      <c r="J77" s="6">
        <v>16</v>
      </c>
      <c r="K77" s="10" t="s">
        <v>1</v>
      </c>
      <c r="L77" s="10" t="s">
        <v>1</v>
      </c>
    </row>
    <row r="78" spans="1:12" s="1" customFormat="1" ht="15.75" customHeight="1" x14ac:dyDescent="0.2">
      <c r="A78" s="6">
        <v>50</v>
      </c>
      <c r="B78" s="6">
        <v>14</v>
      </c>
      <c r="C78" s="6">
        <v>20</v>
      </c>
      <c r="D78" s="18" t="s">
        <v>59</v>
      </c>
      <c r="E78" s="15">
        <v>923320300113</v>
      </c>
      <c r="F78" s="8">
        <v>235478</v>
      </c>
      <c r="G78" s="10" t="s">
        <v>1</v>
      </c>
      <c r="H78" s="6">
        <v>2012</v>
      </c>
      <c r="I78" s="6">
        <v>10</v>
      </c>
      <c r="J78" s="6">
        <v>16</v>
      </c>
      <c r="K78" s="10" t="s">
        <v>1</v>
      </c>
      <c r="L78" s="10" t="s">
        <v>1</v>
      </c>
    </row>
    <row r="79" spans="1:12" s="1" customFormat="1" ht="15.75" customHeight="1" x14ac:dyDescent="0.2">
      <c r="A79" s="6">
        <v>50</v>
      </c>
      <c r="B79" s="6">
        <v>14</v>
      </c>
      <c r="C79" s="6">
        <v>30</v>
      </c>
      <c r="D79" s="18" t="s">
        <v>58</v>
      </c>
      <c r="E79" s="15">
        <v>923330100116</v>
      </c>
      <c r="F79" s="8">
        <v>235478</v>
      </c>
      <c r="G79" s="10" t="s">
        <v>1</v>
      </c>
      <c r="H79" s="6">
        <v>2012</v>
      </c>
      <c r="I79" s="6">
        <v>10</v>
      </c>
      <c r="J79" s="6">
        <v>16</v>
      </c>
      <c r="K79" s="10" t="s">
        <v>1</v>
      </c>
      <c r="L79" s="10" t="s">
        <v>1</v>
      </c>
    </row>
    <row r="80" spans="1:12" s="1" customFormat="1" ht="15.75" customHeight="1" x14ac:dyDescent="0.2">
      <c r="A80" s="6">
        <v>50</v>
      </c>
      <c r="B80" s="6">
        <v>15</v>
      </c>
      <c r="C80" s="6">
        <v>22</v>
      </c>
      <c r="D80" s="18" t="s">
        <v>57</v>
      </c>
      <c r="E80" s="15">
        <v>925222100070</v>
      </c>
      <c r="F80" s="8">
        <v>235478</v>
      </c>
      <c r="G80" s="10" t="s">
        <v>1</v>
      </c>
      <c r="H80" s="6">
        <v>2012</v>
      </c>
      <c r="I80" s="6">
        <v>10</v>
      </c>
      <c r="J80" s="6">
        <v>16</v>
      </c>
      <c r="K80" s="10" t="s">
        <v>1</v>
      </c>
      <c r="L80" s="10" t="s">
        <v>1</v>
      </c>
    </row>
    <row r="81" spans="1:12" s="1" customFormat="1" ht="15" customHeight="1" x14ac:dyDescent="0.2">
      <c r="A81" s="6">
        <v>50</v>
      </c>
      <c r="B81" s="6">
        <v>15</v>
      </c>
      <c r="C81" s="6">
        <v>26</v>
      </c>
      <c r="D81" s="18" t="s">
        <v>56</v>
      </c>
      <c r="E81" s="15">
        <v>925226300066</v>
      </c>
      <c r="F81" s="8">
        <v>235478</v>
      </c>
      <c r="G81" s="4">
        <v>97000</v>
      </c>
      <c r="H81" s="6">
        <v>2012</v>
      </c>
      <c r="I81" s="6">
        <v>10</v>
      </c>
      <c r="J81" s="6">
        <v>16</v>
      </c>
      <c r="K81" s="16">
        <v>277.01</v>
      </c>
      <c r="L81" s="4">
        <f>G81/K81</f>
        <v>350.16786397602976</v>
      </c>
    </row>
  </sheetData>
  <pageMargins left="0.7" right="0.7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04"/>
  <sheetViews>
    <sheetView topLeftCell="A73" workbookViewId="0"/>
  </sheetViews>
  <sheetFormatPr defaultRowHeight="12.75" x14ac:dyDescent="0.2"/>
  <cols>
    <col min="1" max="1" width="6.7109375" bestFit="1" customWidth="1"/>
    <col min="2" max="2" width="9" bestFit="1" customWidth="1"/>
    <col min="3" max="3" width="8.140625" bestFit="1" customWidth="1"/>
    <col min="4" max="4" width="35.7109375" style="35" customWidth="1"/>
    <col min="5" max="5" width="14.140625" bestFit="1" customWidth="1"/>
    <col min="6" max="6" width="7" bestFit="1" customWidth="1"/>
    <col min="7" max="7" width="12.7109375" bestFit="1" customWidth="1"/>
    <col min="8" max="8" width="5.28515625" bestFit="1" customWidth="1"/>
    <col min="9" max="9" width="7" bestFit="1" customWidth="1"/>
    <col min="10" max="10" width="5.28515625" bestFit="1" customWidth="1"/>
    <col min="11" max="11" width="8.140625" bestFit="1" customWidth="1"/>
    <col min="12" max="12" width="9.7109375" customWidth="1"/>
  </cols>
  <sheetData>
    <row r="1" spans="1:12" s="33" customFormat="1" ht="12" x14ac:dyDescent="0.2">
      <c r="A1" s="28" t="s">
        <v>176</v>
      </c>
      <c r="B1" s="38" t="s">
        <v>175</v>
      </c>
      <c r="C1" s="28" t="s">
        <v>174</v>
      </c>
      <c r="D1" s="34" t="s">
        <v>173</v>
      </c>
      <c r="E1" s="29" t="s">
        <v>172</v>
      </c>
      <c r="F1" s="29" t="s">
        <v>171</v>
      </c>
      <c r="G1" s="30" t="s">
        <v>170</v>
      </c>
      <c r="H1" s="28" t="s">
        <v>169</v>
      </c>
      <c r="I1" s="28" t="s">
        <v>168</v>
      </c>
      <c r="J1" s="28" t="s">
        <v>167</v>
      </c>
      <c r="K1" s="31" t="s">
        <v>166</v>
      </c>
      <c r="L1" s="39" t="s">
        <v>165</v>
      </c>
    </row>
    <row r="2" spans="1:12" s="1" customFormat="1" x14ac:dyDescent="0.2">
      <c r="A2" s="6">
        <v>48</v>
      </c>
      <c r="B2" s="6">
        <v>16</v>
      </c>
      <c r="C2" s="6">
        <v>28</v>
      </c>
      <c r="D2" s="18" t="s">
        <v>55</v>
      </c>
      <c r="E2" s="9">
        <v>925728200037</v>
      </c>
      <c r="F2" s="8">
        <v>235502</v>
      </c>
      <c r="G2" s="4">
        <v>13500</v>
      </c>
      <c r="H2" s="6">
        <v>2012</v>
      </c>
      <c r="I2" s="6">
        <v>10</v>
      </c>
      <c r="J2" s="6">
        <v>9</v>
      </c>
      <c r="K2" s="16">
        <v>39.75</v>
      </c>
      <c r="L2" s="4">
        <f>G2/K2</f>
        <v>339.62264150943395</v>
      </c>
    </row>
    <row r="3" spans="1:12" s="1" customFormat="1" x14ac:dyDescent="0.2">
      <c r="A3" s="6"/>
      <c r="B3" s="6"/>
      <c r="C3" s="6"/>
      <c r="D3" s="18" t="s">
        <v>21</v>
      </c>
      <c r="E3" s="9"/>
      <c r="F3" s="8">
        <v>236718</v>
      </c>
      <c r="G3" s="4">
        <v>135423</v>
      </c>
      <c r="H3" s="6">
        <v>2013</v>
      </c>
      <c r="I3" s="6">
        <v>4</v>
      </c>
      <c r="J3" s="6">
        <v>1</v>
      </c>
      <c r="K3" s="16">
        <v>246.22</v>
      </c>
      <c r="L3" s="4">
        <f>G3/K3</f>
        <v>550.00812281699291</v>
      </c>
    </row>
    <row r="4" spans="1:12" s="1" customFormat="1" x14ac:dyDescent="0.2">
      <c r="A4" s="6">
        <v>48</v>
      </c>
      <c r="B4" s="6">
        <v>15</v>
      </c>
      <c r="C4" s="6">
        <v>30</v>
      </c>
      <c r="D4" s="36" t="s">
        <v>54</v>
      </c>
      <c r="E4" s="15">
        <v>925030200059</v>
      </c>
      <c r="F4" s="8">
        <v>236545</v>
      </c>
      <c r="G4" s="10" t="s">
        <v>1</v>
      </c>
      <c r="H4" s="6">
        <v>2013</v>
      </c>
      <c r="I4" s="6">
        <v>4</v>
      </c>
      <c r="J4" s="6">
        <v>10</v>
      </c>
      <c r="K4" s="10" t="s">
        <v>1</v>
      </c>
      <c r="L4" s="10" t="s">
        <v>1</v>
      </c>
    </row>
    <row r="5" spans="1:12" s="1" customFormat="1" x14ac:dyDescent="0.2">
      <c r="A5" s="6">
        <v>48</v>
      </c>
      <c r="B5" s="6">
        <v>16</v>
      </c>
      <c r="C5" s="6">
        <v>4</v>
      </c>
      <c r="D5" s="18" t="s">
        <v>53</v>
      </c>
      <c r="E5" s="15">
        <v>925704100059</v>
      </c>
      <c r="F5" s="8">
        <v>236545</v>
      </c>
      <c r="G5" s="10" t="s">
        <v>1</v>
      </c>
      <c r="H5" s="6">
        <v>2013</v>
      </c>
      <c r="I5" s="6">
        <v>4</v>
      </c>
      <c r="J5" s="6">
        <v>10</v>
      </c>
      <c r="K5" s="10" t="s">
        <v>1</v>
      </c>
      <c r="L5" s="10" t="s">
        <v>1</v>
      </c>
    </row>
    <row r="6" spans="1:12" s="1" customFormat="1" x14ac:dyDescent="0.2">
      <c r="A6" s="6">
        <v>48</v>
      </c>
      <c r="B6" s="6">
        <v>16</v>
      </c>
      <c r="C6" s="6">
        <v>8</v>
      </c>
      <c r="D6" s="18" t="s">
        <v>52</v>
      </c>
      <c r="E6" s="15">
        <v>925708400066</v>
      </c>
      <c r="F6" s="8">
        <v>236545</v>
      </c>
      <c r="G6" s="4">
        <v>123112.27</v>
      </c>
      <c r="H6" s="6">
        <v>2013</v>
      </c>
      <c r="I6" s="6">
        <v>4</v>
      </c>
      <c r="J6" s="6">
        <v>10</v>
      </c>
      <c r="K6" s="16">
        <v>246.13</v>
      </c>
      <c r="L6" s="4">
        <f>G6/K6</f>
        <v>500.19205298013247</v>
      </c>
    </row>
    <row r="7" spans="1:12" s="1" customFormat="1" ht="25.5" x14ac:dyDescent="0.2">
      <c r="A7" s="6">
        <v>48</v>
      </c>
      <c r="B7" s="6">
        <v>15</v>
      </c>
      <c r="C7" s="6">
        <v>20</v>
      </c>
      <c r="D7" s="18" t="s">
        <v>20</v>
      </c>
      <c r="E7" s="9">
        <v>925020100029</v>
      </c>
      <c r="F7" s="17" t="s">
        <v>19</v>
      </c>
      <c r="G7" s="4">
        <v>80000</v>
      </c>
      <c r="H7" s="6">
        <v>2013</v>
      </c>
      <c r="I7" s="6">
        <v>4</v>
      </c>
      <c r="J7" s="6">
        <v>19</v>
      </c>
      <c r="K7" s="16">
        <v>160.19</v>
      </c>
      <c r="L7" s="4">
        <f>G7/K7</f>
        <v>499.40695424183781</v>
      </c>
    </row>
    <row r="8" spans="1:12" s="1" customFormat="1" x14ac:dyDescent="0.2">
      <c r="A8" s="6">
        <v>49</v>
      </c>
      <c r="B8" s="6">
        <v>16</v>
      </c>
      <c r="C8" s="6">
        <v>14</v>
      </c>
      <c r="D8" s="18" t="s">
        <v>51</v>
      </c>
      <c r="E8" s="9">
        <v>925614300064</v>
      </c>
      <c r="F8" s="8">
        <v>236750</v>
      </c>
      <c r="G8" s="4">
        <v>29152.38</v>
      </c>
      <c r="H8" s="6">
        <v>2013</v>
      </c>
      <c r="I8" s="6">
        <v>4</v>
      </c>
      <c r="J8" s="6">
        <v>22</v>
      </c>
      <c r="K8" s="16">
        <v>83.24</v>
      </c>
      <c r="L8" s="4">
        <f>G8/K8</f>
        <v>350.22080730418071</v>
      </c>
    </row>
    <row r="9" spans="1:12" s="1" customFormat="1" x14ac:dyDescent="0.2">
      <c r="A9" s="6">
        <v>46</v>
      </c>
      <c r="B9" s="6">
        <v>14</v>
      </c>
      <c r="C9" s="6">
        <v>28</v>
      </c>
      <c r="D9" s="18" t="s">
        <v>50</v>
      </c>
      <c r="E9" s="15">
        <v>923728200104</v>
      </c>
      <c r="F9" s="17">
        <v>236881</v>
      </c>
      <c r="G9" s="10" t="s">
        <v>1</v>
      </c>
      <c r="H9" s="6">
        <v>2013</v>
      </c>
      <c r="I9" s="6">
        <v>5</v>
      </c>
      <c r="J9" s="6">
        <v>1</v>
      </c>
      <c r="K9" s="10" t="s">
        <v>1</v>
      </c>
      <c r="L9" s="10" t="s">
        <v>1</v>
      </c>
    </row>
    <row r="10" spans="1:12" s="1" customFormat="1" x14ac:dyDescent="0.2">
      <c r="A10" s="6">
        <v>46</v>
      </c>
      <c r="B10" s="6">
        <v>15</v>
      </c>
      <c r="C10" s="6">
        <v>4</v>
      </c>
      <c r="D10" s="18" t="s">
        <v>49</v>
      </c>
      <c r="E10" s="15">
        <v>924804200073</v>
      </c>
      <c r="F10" s="17">
        <v>236881</v>
      </c>
      <c r="G10" s="10" t="s">
        <v>1</v>
      </c>
      <c r="H10" s="6">
        <v>2013</v>
      </c>
      <c r="I10" s="6">
        <v>5</v>
      </c>
      <c r="J10" s="6">
        <v>1</v>
      </c>
      <c r="K10" s="10" t="s">
        <v>1</v>
      </c>
      <c r="L10" s="10" t="s">
        <v>1</v>
      </c>
    </row>
    <row r="11" spans="1:12" s="1" customFormat="1" x14ac:dyDescent="0.2">
      <c r="A11" s="6">
        <v>47</v>
      </c>
      <c r="B11" s="6">
        <v>14</v>
      </c>
      <c r="C11" s="6">
        <v>12</v>
      </c>
      <c r="D11" s="36" t="s">
        <v>48</v>
      </c>
      <c r="E11" s="15">
        <v>923612100153</v>
      </c>
      <c r="F11" s="17">
        <v>236881</v>
      </c>
      <c r="G11" s="10" t="s">
        <v>1</v>
      </c>
      <c r="H11" s="6">
        <v>2013</v>
      </c>
      <c r="I11" s="6">
        <v>5</v>
      </c>
      <c r="J11" s="6">
        <v>1</v>
      </c>
      <c r="K11" s="10" t="s">
        <v>1</v>
      </c>
      <c r="L11" s="10" t="s">
        <v>1</v>
      </c>
    </row>
    <row r="12" spans="1:12" s="1" customFormat="1" ht="25.5" x14ac:dyDescent="0.2">
      <c r="A12" s="6">
        <v>47</v>
      </c>
      <c r="B12" s="6">
        <v>14</v>
      </c>
      <c r="C12" s="6">
        <v>26</v>
      </c>
      <c r="D12" s="18" t="s">
        <v>47</v>
      </c>
      <c r="E12" s="15">
        <v>923626200153</v>
      </c>
      <c r="F12" s="17">
        <v>236881</v>
      </c>
      <c r="G12" s="10" t="s">
        <v>1</v>
      </c>
      <c r="H12" s="6">
        <v>2013</v>
      </c>
      <c r="I12" s="6">
        <v>5</v>
      </c>
      <c r="J12" s="6">
        <v>1</v>
      </c>
      <c r="K12" s="10" t="s">
        <v>1</v>
      </c>
      <c r="L12" s="10" t="s">
        <v>1</v>
      </c>
    </row>
    <row r="13" spans="1:12" s="1" customFormat="1" x14ac:dyDescent="0.2">
      <c r="A13" s="6">
        <v>47</v>
      </c>
      <c r="B13" s="6">
        <v>14</v>
      </c>
      <c r="C13" s="6">
        <v>32</v>
      </c>
      <c r="D13" s="18" t="s">
        <v>46</v>
      </c>
      <c r="E13" s="15">
        <v>923632100153</v>
      </c>
      <c r="F13" s="17">
        <v>236881</v>
      </c>
      <c r="G13" s="10" t="s">
        <v>1</v>
      </c>
      <c r="H13" s="6">
        <v>2013</v>
      </c>
      <c r="I13" s="6">
        <v>5</v>
      </c>
      <c r="J13" s="6">
        <v>1</v>
      </c>
      <c r="K13" s="10" t="s">
        <v>1</v>
      </c>
      <c r="L13" s="10" t="s">
        <v>1</v>
      </c>
    </row>
    <row r="14" spans="1:12" s="1" customFormat="1" x14ac:dyDescent="0.2">
      <c r="A14" s="6">
        <v>47</v>
      </c>
      <c r="B14" s="6">
        <v>14</v>
      </c>
      <c r="C14" s="6">
        <v>32</v>
      </c>
      <c r="D14" s="18" t="s">
        <v>45</v>
      </c>
      <c r="E14" s="15">
        <v>923632100158</v>
      </c>
      <c r="F14" s="17">
        <v>236881</v>
      </c>
      <c r="G14" s="10" t="s">
        <v>1</v>
      </c>
      <c r="H14" s="6">
        <v>2013</v>
      </c>
      <c r="I14" s="6">
        <v>5</v>
      </c>
      <c r="J14" s="6">
        <v>1</v>
      </c>
      <c r="K14" s="10" t="s">
        <v>1</v>
      </c>
      <c r="L14" s="10" t="s">
        <v>1</v>
      </c>
    </row>
    <row r="15" spans="1:12" s="1" customFormat="1" x14ac:dyDescent="0.2">
      <c r="A15" s="6">
        <v>47</v>
      </c>
      <c r="B15" s="6">
        <v>14</v>
      </c>
      <c r="C15" s="6">
        <v>34</v>
      </c>
      <c r="D15" s="18" t="s">
        <v>44</v>
      </c>
      <c r="E15" s="15">
        <v>923634300153</v>
      </c>
      <c r="F15" s="17">
        <v>236881</v>
      </c>
      <c r="G15" s="10" t="s">
        <v>1</v>
      </c>
      <c r="H15" s="6">
        <v>2013</v>
      </c>
      <c r="I15" s="6">
        <v>5</v>
      </c>
      <c r="J15" s="6">
        <v>1</v>
      </c>
      <c r="K15" s="10" t="s">
        <v>1</v>
      </c>
      <c r="L15" s="10" t="s">
        <v>1</v>
      </c>
    </row>
    <row r="16" spans="1:12" s="1" customFormat="1" x14ac:dyDescent="0.2">
      <c r="A16" s="6">
        <v>47</v>
      </c>
      <c r="B16" s="6">
        <v>15</v>
      </c>
      <c r="C16" s="6">
        <v>4</v>
      </c>
      <c r="D16" s="18" t="s">
        <v>43</v>
      </c>
      <c r="E16" s="15">
        <v>924904200152</v>
      </c>
      <c r="F16" s="17">
        <v>236881</v>
      </c>
      <c r="G16" s="10" t="s">
        <v>1</v>
      </c>
      <c r="H16" s="6">
        <v>2013</v>
      </c>
      <c r="I16" s="6">
        <v>5</v>
      </c>
      <c r="J16" s="6">
        <v>1</v>
      </c>
      <c r="K16" s="10" t="s">
        <v>1</v>
      </c>
      <c r="L16" s="10" t="s">
        <v>1</v>
      </c>
    </row>
    <row r="17" spans="1:12" s="1" customFormat="1" x14ac:dyDescent="0.2">
      <c r="A17" s="6">
        <v>47</v>
      </c>
      <c r="B17" s="6">
        <v>15</v>
      </c>
      <c r="C17" s="6">
        <v>4</v>
      </c>
      <c r="D17" s="37" t="s">
        <v>42</v>
      </c>
      <c r="E17" s="15">
        <v>924904300152</v>
      </c>
      <c r="F17" s="17">
        <v>236881</v>
      </c>
      <c r="G17" s="10" t="s">
        <v>1</v>
      </c>
      <c r="H17" s="6">
        <v>2013</v>
      </c>
      <c r="I17" s="6">
        <v>5</v>
      </c>
      <c r="J17" s="6">
        <v>1</v>
      </c>
      <c r="K17" s="10" t="s">
        <v>1</v>
      </c>
      <c r="L17" s="10" t="s">
        <v>1</v>
      </c>
    </row>
    <row r="18" spans="1:12" s="1" customFormat="1" ht="25.5" x14ac:dyDescent="0.2">
      <c r="A18" s="6">
        <v>47</v>
      </c>
      <c r="B18" s="6">
        <v>15</v>
      </c>
      <c r="C18" s="6">
        <v>4</v>
      </c>
      <c r="D18" s="37" t="s">
        <v>41</v>
      </c>
      <c r="E18" s="15">
        <v>924904400152</v>
      </c>
      <c r="F18" s="17">
        <v>236881</v>
      </c>
      <c r="G18" s="10" t="s">
        <v>1</v>
      </c>
      <c r="H18" s="6">
        <v>2013</v>
      </c>
      <c r="I18" s="6">
        <v>5</v>
      </c>
      <c r="J18" s="6">
        <v>1</v>
      </c>
      <c r="K18" s="10" t="s">
        <v>1</v>
      </c>
      <c r="L18" s="10" t="s">
        <v>1</v>
      </c>
    </row>
    <row r="19" spans="1:12" s="1" customFormat="1" ht="25.5" x14ac:dyDescent="0.2">
      <c r="A19" s="6">
        <v>47</v>
      </c>
      <c r="B19" s="6">
        <v>15</v>
      </c>
      <c r="C19" s="6">
        <v>4</v>
      </c>
      <c r="D19" s="37" t="s">
        <v>40</v>
      </c>
      <c r="E19" s="15">
        <v>924904400155</v>
      </c>
      <c r="F19" s="17">
        <v>236881</v>
      </c>
      <c r="G19" s="10" t="s">
        <v>1</v>
      </c>
      <c r="H19" s="6">
        <v>2013</v>
      </c>
      <c r="I19" s="6">
        <v>5</v>
      </c>
      <c r="J19" s="6">
        <v>1</v>
      </c>
      <c r="K19" s="10" t="s">
        <v>1</v>
      </c>
      <c r="L19" s="10" t="s">
        <v>1</v>
      </c>
    </row>
    <row r="20" spans="1:12" s="1" customFormat="1" x14ac:dyDescent="0.2">
      <c r="A20" s="6">
        <v>47</v>
      </c>
      <c r="B20" s="6">
        <v>15</v>
      </c>
      <c r="C20" s="6">
        <v>8</v>
      </c>
      <c r="D20" s="37" t="s">
        <v>39</v>
      </c>
      <c r="E20" s="15">
        <v>924908200152</v>
      </c>
      <c r="F20" s="17">
        <v>236881</v>
      </c>
      <c r="G20" s="10" t="s">
        <v>1</v>
      </c>
      <c r="H20" s="6">
        <v>2013</v>
      </c>
      <c r="I20" s="6">
        <v>5</v>
      </c>
      <c r="J20" s="6">
        <v>1</v>
      </c>
      <c r="K20" s="10" t="s">
        <v>1</v>
      </c>
      <c r="L20" s="10" t="s">
        <v>1</v>
      </c>
    </row>
    <row r="21" spans="1:12" s="1" customFormat="1" x14ac:dyDescent="0.2">
      <c r="A21" s="6">
        <v>47</v>
      </c>
      <c r="B21" s="6">
        <v>15</v>
      </c>
      <c r="C21" s="6">
        <v>8</v>
      </c>
      <c r="D21" s="36" t="s">
        <v>38</v>
      </c>
      <c r="E21" s="15">
        <v>924908200155</v>
      </c>
      <c r="F21" s="17">
        <v>236881</v>
      </c>
      <c r="G21" s="4">
        <v>36063.620000000003</v>
      </c>
      <c r="H21" s="6">
        <v>2013</v>
      </c>
      <c r="I21" s="6">
        <v>5</v>
      </c>
      <c r="J21" s="6">
        <v>1</v>
      </c>
      <c r="K21" s="16">
        <v>110.96</v>
      </c>
      <c r="L21" s="4">
        <f>G21/K21</f>
        <v>325.01459985580391</v>
      </c>
    </row>
    <row r="22" spans="1:12" s="1" customFormat="1" x14ac:dyDescent="0.2">
      <c r="A22" s="6">
        <v>46</v>
      </c>
      <c r="B22" s="6">
        <v>14</v>
      </c>
      <c r="C22" s="6">
        <v>28</v>
      </c>
      <c r="D22" s="18" t="s">
        <v>50</v>
      </c>
      <c r="E22" s="15">
        <v>923728200104</v>
      </c>
      <c r="F22" s="8">
        <v>236882</v>
      </c>
      <c r="G22" s="10" t="s">
        <v>1</v>
      </c>
      <c r="H22" s="6">
        <v>2013</v>
      </c>
      <c r="I22" s="6">
        <v>5</v>
      </c>
      <c r="J22" s="6">
        <v>1</v>
      </c>
      <c r="K22" s="10" t="s">
        <v>1</v>
      </c>
      <c r="L22" s="10" t="s">
        <v>1</v>
      </c>
    </row>
    <row r="23" spans="1:12" s="1" customFormat="1" x14ac:dyDescent="0.2">
      <c r="A23" s="6">
        <v>46</v>
      </c>
      <c r="B23" s="6">
        <v>15</v>
      </c>
      <c r="C23" s="6">
        <v>4</v>
      </c>
      <c r="D23" s="18" t="s">
        <v>49</v>
      </c>
      <c r="E23" s="15">
        <v>924804200073</v>
      </c>
      <c r="F23" s="8">
        <v>236882</v>
      </c>
      <c r="G23" s="10" t="s">
        <v>1</v>
      </c>
      <c r="H23" s="6">
        <v>2013</v>
      </c>
      <c r="I23" s="6">
        <v>5</v>
      </c>
      <c r="J23" s="6">
        <v>1</v>
      </c>
      <c r="K23" s="10" t="s">
        <v>1</v>
      </c>
      <c r="L23" s="10" t="s">
        <v>1</v>
      </c>
    </row>
    <row r="24" spans="1:12" s="1" customFormat="1" x14ac:dyDescent="0.2">
      <c r="A24" s="6">
        <v>47</v>
      </c>
      <c r="B24" s="6">
        <v>14</v>
      </c>
      <c r="C24" s="6">
        <v>12</v>
      </c>
      <c r="D24" s="36" t="s">
        <v>48</v>
      </c>
      <c r="E24" s="15">
        <v>923612100153</v>
      </c>
      <c r="F24" s="8">
        <v>236882</v>
      </c>
      <c r="G24" s="10" t="s">
        <v>1</v>
      </c>
      <c r="H24" s="6">
        <v>2013</v>
      </c>
      <c r="I24" s="6">
        <v>5</v>
      </c>
      <c r="J24" s="6">
        <v>1</v>
      </c>
      <c r="K24" s="10" t="s">
        <v>1</v>
      </c>
      <c r="L24" s="10" t="s">
        <v>1</v>
      </c>
    </row>
    <row r="25" spans="1:12" s="1" customFormat="1" ht="25.5" x14ac:dyDescent="0.2">
      <c r="A25" s="6">
        <v>47</v>
      </c>
      <c r="B25" s="6">
        <v>14</v>
      </c>
      <c r="C25" s="6">
        <v>26</v>
      </c>
      <c r="D25" s="18" t="s">
        <v>47</v>
      </c>
      <c r="E25" s="15">
        <v>923626200153</v>
      </c>
      <c r="F25" s="8">
        <v>236882</v>
      </c>
      <c r="G25" s="10" t="s">
        <v>1</v>
      </c>
      <c r="H25" s="6">
        <v>2013</v>
      </c>
      <c r="I25" s="6">
        <v>5</v>
      </c>
      <c r="J25" s="6">
        <v>1</v>
      </c>
      <c r="K25" s="10" t="s">
        <v>1</v>
      </c>
      <c r="L25" s="10" t="s">
        <v>1</v>
      </c>
    </row>
    <row r="26" spans="1:12" s="1" customFormat="1" x14ac:dyDescent="0.2">
      <c r="A26" s="6">
        <v>47</v>
      </c>
      <c r="B26" s="6">
        <v>14</v>
      </c>
      <c r="C26" s="6">
        <v>32</v>
      </c>
      <c r="D26" s="18" t="s">
        <v>46</v>
      </c>
      <c r="E26" s="15">
        <v>923632100153</v>
      </c>
      <c r="F26" s="8">
        <v>236882</v>
      </c>
      <c r="G26" s="10" t="s">
        <v>1</v>
      </c>
      <c r="H26" s="6">
        <v>2013</v>
      </c>
      <c r="I26" s="6">
        <v>5</v>
      </c>
      <c r="J26" s="6">
        <v>1</v>
      </c>
      <c r="K26" s="10" t="s">
        <v>1</v>
      </c>
      <c r="L26" s="10" t="s">
        <v>1</v>
      </c>
    </row>
    <row r="27" spans="1:12" s="1" customFormat="1" x14ac:dyDescent="0.2">
      <c r="A27" s="6">
        <v>47</v>
      </c>
      <c r="B27" s="6">
        <v>14</v>
      </c>
      <c r="C27" s="6">
        <v>32</v>
      </c>
      <c r="D27" s="18" t="s">
        <v>45</v>
      </c>
      <c r="E27" s="15">
        <v>923632100158</v>
      </c>
      <c r="F27" s="8">
        <v>236882</v>
      </c>
      <c r="G27" s="10" t="s">
        <v>1</v>
      </c>
      <c r="H27" s="6">
        <v>2013</v>
      </c>
      <c r="I27" s="6">
        <v>5</v>
      </c>
      <c r="J27" s="6">
        <v>1</v>
      </c>
      <c r="K27" s="10" t="s">
        <v>1</v>
      </c>
      <c r="L27" s="10" t="s">
        <v>1</v>
      </c>
    </row>
    <row r="28" spans="1:12" s="1" customFormat="1" x14ac:dyDescent="0.2">
      <c r="A28" s="6">
        <v>47</v>
      </c>
      <c r="B28" s="6">
        <v>14</v>
      </c>
      <c r="C28" s="6">
        <v>34</v>
      </c>
      <c r="D28" s="18" t="s">
        <v>44</v>
      </c>
      <c r="E28" s="15">
        <v>923634300153</v>
      </c>
      <c r="F28" s="8">
        <v>236882</v>
      </c>
      <c r="G28" s="10" t="s">
        <v>1</v>
      </c>
      <c r="H28" s="6">
        <v>2013</v>
      </c>
      <c r="I28" s="6">
        <v>5</v>
      </c>
      <c r="J28" s="6">
        <v>1</v>
      </c>
      <c r="K28" s="10" t="s">
        <v>1</v>
      </c>
      <c r="L28" s="10" t="s">
        <v>1</v>
      </c>
    </row>
    <row r="29" spans="1:12" s="1" customFormat="1" x14ac:dyDescent="0.2">
      <c r="A29" s="6">
        <v>47</v>
      </c>
      <c r="B29" s="6">
        <v>15</v>
      </c>
      <c r="C29" s="6">
        <v>4</v>
      </c>
      <c r="D29" s="18" t="s">
        <v>43</v>
      </c>
      <c r="E29" s="15">
        <v>924904200152</v>
      </c>
      <c r="F29" s="8">
        <v>236882</v>
      </c>
      <c r="G29" s="10" t="s">
        <v>1</v>
      </c>
      <c r="H29" s="6">
        <v>2013</v>
      </c>
      <c r="I29" s="6">
        <v>5</v>
      </c>
      <c r="J29" s="6">
        <v>1</v>
      </c>
      <c r="K29" s="10" t="s">
        <v>1</v>
      </c>
      <c r="L29" s="10" t="s">
        <v>1</v>
      </c>
    </row>
    <row r="30" spans="1:12" s="1" customFormat="1" x14ac:dyDescent="0.2">
      <c r="A30" s="6">
        <v>47</v>
      </c>
      <c r="B30" s="6">
        <v>15</v>
      </c>
      <c r="C30" s="6">
        <v>4</v>
      </c>
      <c r="D30" s="37" t="s">
        <v>42</v>
      </c>
      <c r="E30" s="15">
        <v>924904300152</v>
      </c>
      <c r="F30" s="8">
        <v>236882</v>
      </c>
      <c r="G30" s="10" t="s">
        <v>1</v>
      </c>
      <c r="H30" s="6">
        <v>2013</v>
      </c>
      <c r="I30" s="6">
        <v>5</v>
      </c>
      <c r="J30" s="6">
        <v>1</v>
      </c>
      <c r="K30" s="10" t="s">
        <v>1</v>
      </c>
      <c r="L30" s="10" t="s">
        <v>1</v>
      </c>
    </row>
    <row r="31" spans="1:12" s="1" customFormat="1" ht="25.5" x14ac:dyDescent="0.2">
      <c r="A31" s="6">
        <v>47</v>
      </c>
      <c r="B31" s="6">
        <v>15</v>
      </c>
      <c r="C31" s="6">
        <v>4</v>
      </c>
      <c r="D31" s="37" t="s">
        <v>41</v>
      </c>
      <c r="E31" s="15">
        <v>924904400152</v>
      </c>
      <c r="F31" s="8">
        <v>236882</v>
      </c>
      <c r="G31" s="10" t="s">
        <v>1</v>
      </c>
      <c r="H31" s="6">
        <v>2013</v>
      </c>
      <c r="I31" s="6">
        <v>5</v>
      </c>
      <c r="J31" s="6">
        <v>1</v>
      </c>
      <c r="K31" s="10" t="s">
        <v>1</v>
      </c>
      <c r="L31" s="10" t="s">
        <v>1</v>
      </c>
    </row>
    <row r="32" spans="1:12" s="1" customFormat="1" ht="25.5" x14ac:dyDescent="0.2">
      <c r="A32" s="6">
        <v>47</v>
      </c>
      <c r="B32" s="6">
        <v>15</v>
      </c>
      <c r="C32" s="6">
        <v>4</v>
      </c>
      <c r="D32" s="37" t="s">
        <v>40</v>
      </c>
      <c r="E32" s="15">
        <v>924904400155</v>
      </c>
      <c r="F32" s="8">
        <v>236882</v>
      </c>
      <c r="G32" s="10" t="s">
        <v>1</v>
      </c>
      <c r="H32" s="6">
        <v>2013</v>
      </c>
      <c r="I32" s="6">
        <v>5</v>
      </c>
      <c r="J32" s="6">
        <v>1</v>
      </c>
      <c r="K32" s="10" t="s">
        <v>1</v>
      </c>
      <c r="L32" s="10" t="s">
        <v>1</v>
      </c>
    </row>
    <row r="33" spans="1:12" s="1" customFormat="1" x14ac:dyDescent="0.2">
      <c r="A33" s="6">
        <v>47</v>
      </c>
      <c r="B33" s="6">
        <v>15</v>
      </c>
      <c r="C33" s="6">
        <v>8</v>
      </c>
      <c r="D33" s="37" t="s">
        <v>39</v>
      </c>
      <c r="E33" s="15">
        <v>924908200152</v>
      </c>
      <c r="F33" s="8">
        <v>236882</v>
      </c>
      <c r="G33" s="10" t="s">
        <v>1</v>
      </c>
      <c r="H33" s="6">
        <v>2013</v>
      </c>
      <c r="I33" s="6">
        <v>5</v>
      </c>
      <c r="J33" s="6">
        <v>1</v>
      </c>
      <c r="K33" s="10" t="s">
        <v>1</v>
      </c>
      <c r="L33" s="10" t="s">
        <v>1</v>
      </c>
    </row>
    <row r="34" spans="1:12" s="1" customFormat="1" x14ac:dyDescent="0.2">
      <c r="A34" s="6">
        <v>47</v>
      </c>
      <c r="B34" s="6">
        <v>15</v>
      </c>
      <c r="C34" s="6">
        <v>8</v>
      </c>
      <c r="D34" s="36" t="s">
        <v>38</v>
      </c>
      <c r="E34" s="15">
        <v>924908200155</v>
      </c>
      <c r="F34" s="8">
        <v>236882</v>
      </c>
      <c r="G34" s="4">
        <v>36063.620000000003</v>
      </c>
      <c r="H34" s="6">
        <v>2013</v>
      </c>
      <c r="I34" s="6">
        <v>5</v>
      </c>
      <c r="J34" s="6">
        <v>1</v>
      </c>
      <c r="K34" s="16">
        <v>110.96</v>
      </c>
      <c r="L34" s="4">
        <f>G34/K34</f>
        <v>325.01459985580391</v>
      </c>
    </row>
    <row r="35" spans="1:12" s="1" customFormat="1" ht="25.5" x14ac:dyDescent="0.2">
      <c r="A35" s="6">
        <v>48</v>
      </c>
      <c r="B35" s="6">
        <v>15</v>
      </c>
      <c r="C35" s="6">
        <v>20</v>
      </c>
      <c r="D35" s="37" t="s">
        <v>37</v>
      </c>
      <c r="E35" s="15">
        <v>925020100030</v>
      </c>
      <c r="F35" s="8">
        <v>237014</v>
      </c>
      <c r="G35" s="10" t="s">
        <v>1</v>
      </c>
      <c r="H35" s="6">
        <v>2013</v>
      </c>
      <c r="I35" s="6">
        <v>7</v>
      </c>
      <c r="J35" s="6">
        <v>24</v>
      </c>
      <c r="K35" s="10" t="s">
        <v>1</v>
      </c>
      <c r="L35" s="10" t="s">
        <v>1</v>
      </c>
    </row>
    <row r="36" spans="1:12" s="1" customFormat="1" x14ac:dyDescent="0.2">
      <c r="A36" s="6">
        <v>48</v>
      </c>
      <c r="B36" s="6">
        <v>15</v>
      </c>
      <c r="C36" s="6">
        <v>30</v>
      </c>
      <c r="D36" s="37" t="s">
        <v>36</v>
      </c>
      <c r="E36" s="15">
        <v>925030200062</v>
      </c>
      <c r="F36" s="8">
        <v>237014</v>
      </c>
      <c r="G36" s="10" t="s">
        <v>1</v>
      </c>
      <c r="H36" s="6">
        <v>2013</v>
      </c>
      <c r="I36" s="6">
        <v>7</v>
      </c>
      <c r="J36" s="6">
        <v>24</v>
      </c>
      <c r="K36" s="10" t="s">
        <v>1</v>
      </c>
      <c r="L36" s="10" t="s">
        <v>1</v>
      </c>
    </row>
    <row r="37" spans="1:12" s="1" customFormat="1" x14ac:dyDescent="0.2">
      <c r="A37" s="6">
        <v>48</v>
      </c>
      <c r="B37" s="6">
        <v>16</v>
      </c>
      <c r="C37" s="6">
        <v>4</v>
      </c>
      <c r="D37" s="37" t="s">
        <v>35</v>
      </c>
      <c r="E37" s="15">
        <v>925704100060</v>
      </c>
      <c r="F37" s="8">
        <v>237014</v>
      </c>
      <c r="G37" s="10" t="s">
        <v>1</v>
      </c>
      <c r="H37" s="6">
        <v>2013</v>
      </c>
      <c r="I37" s="6">
        <v>7</v>
      </c>
      <c r="J37" s="6">
        <v>24</v>
      </c>
      <c r="K37" s="10" t="s">
        <v>1</v>
      </c>
      <c r="L37" s="10" t="s">
        <v>1</v>
      </c>
    </row>
    <row r="38" spans="1:12" s="1" customFormat="1" x14ac:dyDescent="0.2">
      <c r="A38" s="6">
        <v>48</v>
      </c>
      <c r="B38" s="6">
        <v>16</v>
      </c>
      <c r="C38" s="6">
        <v>8</v>
      </c>
      <c r="D38" s="37" t="s">
        <v>34</v>
      </c>
      <c r="E38" s="15">
        <v>925708400067</v>
      </c>
      <c r="F38" s="8">
        <v>237014</v>
      </c>
      <c r="G38" s="4">
        <f>2.35*10000</f>
        <v>23500</v>
      </c>
      <c r="H38" s="6">
        <v>2013</v>
      </c>
      <c r="I38" s="6">
        <v>7</v>
      </c>
      <c r="J38" s="6">
        <v>24</v>
      </c>
      <c r="K38" s="16">
        <v>40</v>
      </c>
      <c r="L38" s="4">
        <f>G38/K38</f>
        <v>587.5</v>
      </c>
    </row>
    <row r="39" spans="1:12" s="1" customFormat="1" x14ac:dyDescent="0.2">
      <c r="A39" s="6"/>
      <c r="B39" s="6"/>
      <c r="C39" s="6"/>
      <c r="D39" s="18" t="s">
        <v>21</v>
      </c>
      <c r="E39" s="9"/>
      <c r="F39" s="8">
        <v>237241</v>
      </c>
      <c r="G39" s="4">
        <v>101748</v>
      </c>
      <c r="H39" s="6">
        <v>2013</v>
      </c>
      <c r="I39" s="6">
        <v>7</v>
      </c>
      <c r="J39" s="6">
        <v>24</v>
      </c>
      <c r="K39" s="16">
        <v>58.14</v>
      </c>
      <c r="L39" s="4">
        <f>G39/K39</f>
        <v>1750.0515995872033</v>
      </c>
    </row>
    <row r="40" spans="1:12" s="1" customFormat="1" x14ac:dyDescent="0.2">
      <c r="A40" s="6">
        <v>47</v>
      </c>
      <c r="B40" s="6">
        <v>16</v>
      </c>
      <c r="C40" s="6">
        <v>10</v>
      </c>
      <c r="D40" s="37" t="s">
        <v>33</v>
      </c>
      <c r="E40" s="15">
        <v>925810200096</v>
      </c>
      <c r="F40" s="8">
        <v>237061</v>
      </c>
      <c r="G40" s="10" t="s">
        <v>1</v>
      </c>
      <c r="H40" s="6">
        <v>2013</v>
      </c>
      <c r="I40" s="6">
        <v>7</v>
      </c>
      <c r="J40" s="6">
        <v>31</v>
      </c>
      <c r="K40" s="10" t="s">
        <v>1</v>
      </c>
      <c r="L40" s="10" t="s">
        <v>1</v>
      </c>
    </row>
    <row r="41" spans="1:12" s="1" customFormat="1" x14ac:dyDescent="0.2">
      <c r="A41" s="6">
        <v>47</v>
      </c>
      <c r="B41" s="6">
        <v>16</v>
      </c>
      <c r="C41" s="6">
        <v>20</v>
      </c>
      <c r="D41" s="37" t="s">
        <v>28</v>
      </c>
      <c r="E41" s="15">
        <v>925820100093</v>
      </c>
      <c r="F41" s="8">
        <v>237061</v>
      </c>
      <c r="G41" s="10" t="s">
        <v>1</v>
      </c>
      <c r="H41" s="6">
        <v>2013</v>
      </c>
      <c r="I41" s="6">
        <v>7</v>
      </c>
      <c r="J41" s="6">
        <v>31</v>
      </c>
      <c r="K41" s="10" t="s">
        <v>1</v>
      </c>
      <c r="L41" s="10" t="s">
        <v>1</v>
      </c>
    </row>
    <row r="42" spans="1:12" s="1" customFormat="1" x14ac:dyDescent="0.2">
      <c r="A42" s="6">
        <v>47</v>
      </c>
      <c r="B42" s="6">
        <v>16</v>
      </c>
      <c r="C42" s="6">
        <v>22</v>
      </c>
      <c r="D42" s="37" t="s">
        <v>27</v>
      </c>
      <c r="E42" s="15">
        <v>925822100095</v>
      </c>
      <c r="F42" s="8">
        <v>237061</v>
      </c>
      <c r="G42" s="10" t="s">
        <v>1</v>
      </c>
      <c r="H42" s="6">
        <v>2013</v>
      </c>
      <c r="I42" s="6">
        <v>7</v>
      </c>
      <c r="J42" s="6">
        <v>31</v>
      </c>
      <c r="K42" s="10" t="s">
        <v>1</v>
      </c>
      <c r="L42" s="10" t="s">
        <v>1</v>
      </c>
    </row>
    <row r="43" spans="1:12" s="1" customFormat="1" x14ac:dyDescent="0.2">
      <c r="A43" s="6">
        <v>47</v>
      </c>
      <c r="B43" s="6">
        <v>16</v>
      </c>
      <c r="C43" s="6">
        <v>22</v>
      </c>
      <c r="D43" s="37" t="s">
        <v>26</v>
      </c>
      <c r="E43" s="15">
        <v>925822200094</v>
      </c>
      <c r="F43" s="8">
        <v>237061</v>
      </c>
      <c r="G43" s="10" t="s">
        <v>1</v>
      </c>
      <c r="H43" s="6">
        <v>2013</v>
      </c>
      <c r="I43" s="6">
        <v>7</v>
      </c>
      <c r="J43" s="6">
        <v>31</v>
      </c>
      <c r="K43" s="10" t="s">
        <v>1</v>
      </c>
      <c r="L43" s="10" t="s">
        <v>1</v>
      </c>
    </row>
    <row r="44" spans="1:12" s="1" customFormat="1" x14ac:dyDescent="0.2">
      <c r="A44" s="6">
        <v>47</v>
      </c>
      <c r="B44" s="6">
        <v>16</v>
      </c>
      <c r="C44" s="6">
        <v>28</v>
      </c>
      <c r="D44" s="37" t="s">
        <v>25</v>
      </c>
      <c r="E44" s="15">
        <v>925828100093</v>
      </c>
      <c r="F44" s="8">
        <v>237061</v>
      </c>
      <c r="G44" s="10" t="s">
        <v>1</v>
      </c>
      <c r="H44" s="6">
        <v>2013</v>
      </c>
      <c r="I44" s="6">
        <v>7</v>
      </c>
      <c r="J44" s="6">
        <v>31</v>
      </c>
      <c r="K44" s="10" t="s">
        <v>1</v>
      </c>
      <c r="L44" s="10" t="s">
        <v>1</v>
      </c>
    </row>
    <row r="45" spans="1:12" s="1" customFormat="1" x14ac:dyDescent="0.2">
      <c r="A45" s="6">
        <v>47</v>
      </c>
      <c r="B45" s="6">
        <v>16</v>
      </c>
      <c r="C45" s="6">
        <v>32</v>
      </c>
      <c r="D45" s="37" t="s">
        <v>24</v>
      </c>
      <c r="E45" s="15">
        <v>925832100093</v>
      </c>
      <c r="F45" s="8">
        <v>237061</v>
      </c>
      <c r="G45" s="4">
        <f>45.6*10000</f>
        <v>456000</v>
      </c>
      <c r="H45" s="6">
        <v>2013</v>
      </c>
      <c r="I45" s="6">
        <v>7</v>
      </c>
      <c r="J45" s="6">
        <v>31</v>
      </c>
      <c r="K45" s="16">
        <v>559.65</v>
      </c>
      <c r="L45" s="4">
        <f>G45/K45</f>
        <v>814.7949611364246</v>
      </c>
    </row>
    <row r="46" spans="1:12" s="1" customFormat="1" x14ac:dyDescent="0.2">
      <c r="A46" s="6">
        <v>47</v>
      </c>
      <c r="B46" s="6">
        <v>16</v>
      </c>
      <c r="C46" s="6">
        <v>10</v>
      </c>
      <c r="D46" s="37" t="s">
        <v>30</v>
      </c>
      <c r="E46" s="15">
        <v>925810200092</v>
      </c>
      <c r="F46" s="8">
        <v>237062</v>
      </c>
      <c r="G46" s="10" t="s">
        <v>1</v>
      </c>
      <c r="H46" s="6">
        <v>2013</v>
      </c>
      <c r="I46" s="6">
        <v>7</v>
      </c>
      <c r="J46" s="6">
        <v>31</v>
      </c>
      <c r="K46" s="10" t="s">
        <v>1</v>
      </c>
      <c r="L46" s="10" t="s">
        <v>1</v>
      </c>
    </row>
    <row r="47" spans="1:12" s="1" customFormat="1" x14ac:dyDescent="0.2">
      <c r="A47" s="6">
        <v>47</v>
      </c>
      <c r="B47" s="6">
        <v>16</v>
      </c>
      <c r="C47" s="6">
        <v>10</v>
      </c>
      <c r="D47" s="37" t="s">
        <v>32</v>
      </c>
      <c r="E47" s="15">
        <v>359510100007</v>
      </c>
      <c r="F47" s="8">
        <v>237062</v>
      </c>
      <c r="G47" s="10" t="s">
        <v>1</v>
      </c>
      <c r="H47" s="6">
        <v>2013</v>
      </c>
      <c r="I47" s="6">
        <v>7</v>
      </c>
      <c r="J47" s="6">
        <v>31</v>
      </c>
      <c r="K47" s="10" t="s">
        <v>1</v>
      </c>
      <c r="L47" s="10" t="s">
        <v>1</v>
      </c>
    </row>
    <row r="48" spans="1:12" s="1" customFormat="1" x14ac:dyDescent="0.2">
      <c r="A48" s="6">
        <v>47</v>
      </c>
      <c r="B48" s="6">
        <v>16</v>
      </c>
      <c r="C48" s="6">
        <v>20</v>
      </c>
      <c r="D48" s="37" t="s">
        <v>28</v>
      </c>
      <c r="E48" s="15">
        <v>925820100092</v>
      </c>
      <c r="F48" s="8">
        <v>237062</v>
      </c>
      <c r="G48" s="10" t="s">
        <v>1</v>
      </c>
      <c r="H48" s="6">
        <v>2013</v>
      </c>
      <c r="I48" s="6">
        <v>7</v>
      </c>
      <c r="J48" s="6">
        <v>31</v>
      </c>
      <c r="K48" s="10" t="s">
        <v>1</v>
      </c>
      <c r="L48" s="10" t="s">
        <v>1</v>
      </c>
    </row>
    <row r="49" spans="1:12" s="1" customFormat="1" x14ac:dyDescent="0.2">
      <c r="A49" s="6">
        <v>47</v>
      </c>
      <c r="B49" s="6">
        <v>16</v>
      </c>
      <c r="C49" s="6">
        <v>22</v>
      </c>
      <c r="D49" s="37" t="s">
        <v>27</v>
      </c>
      <c r="E49" s="15">
        <v>925822100092</v>
      </c>
      <c r="F49" s="8">
        <v>237062</v>
      </c>
      <c r="G49" s="10" t="s">
        <v>1</v>
      </c>
      <c r="H49" s="6">
        <v>2013</v>
      </c>
      <c r="I49" s="6">
        <v>7</v>
      </c>
      <c r="J49" s="6">
        <v>31</v>
      </c>
      <c r="K49" s="10" t="s">
        <v>1</v>
      </c>
      <c r="L49" s="10" t="s">
        <v>1</v>
      </c>
    </row>
    <row r="50" spans="1:12" s="1" customFormat="1" x14ac:dyDescent="0.2">
      <c r="A50" s="6">
        <v>47</v>
      </c>
      <c r="B50" s="6">
        <v>16</v>
      </c>
      <c r="C50" s="6">
        <v>22</v>
      </c>
      <c r="D50" s="37" t="s">
        <v>26</v>
      </c>
      <c r="E50" s="15">
        <v>925822200092</v>
      </c>
      <c r="F50" s="8">
        <v>237062</v>
      </c>
      <c r="G50" s="10" t="s">
        <v>1</v>
      </c>
      <c r="H50" s="6">
        <v>2013</v>
      </c>
      <c r="I50" s="6">
        <v>7</v>
      </c>
      <c r="J50" s="6">
        <v>31</v>
      </c>
      <c r="K50" s="10" t="s">
        <v>1</v>
      </c>
      <c r="L50" s="10" t="s">
        <v>1</v>
      </c>
    </row>
    <row r="51" spans="1:12" s="1" customFormat="1" x14ac:dyDescent="0.2">
      <c r="A51" s="6">
        <v>47</v>
      </c>
      <c r="B51" s="6">
        <v>16</v>
      </c>
      <c r="C51" s="6">
        <v>28</v>
      </c>
      <c r="D51" s="37" t="s">
        <v>25</v>
      </c>
      <c r="E51" s="15">
        <v>925828100092</v>
      </c>
      <c r="F51" s="8">
        <v>237062</v>
      </c>
      <c r="G51" s="10" t="s">
        <v>1</v>
      </c>
      <c r="H51" s="6">
        <v>2013</v>
      </c>
      <c r="I51" s="6">
        <v>7</v>
      </c>
      <c r="J51" s="6">
        <v>31</v>
      </c>
      <c r="K51" s="10" t="s">
        <v>1</v>
      </c>
      <c r="L51" s="10" t="s">
        <v>1</v>
      </c>
    </row>
    <row r="52" spans="1:12" s="1" customFormat="1" x14ac:dyDescent="0.2">
      <c r="A52" s="6">
        <v>47</v>
      </c>
      <c r="B52" s="6">
        <v>16</v>
      </c>
      <c r="C52" s="6">
        <v>32</v>
      </c>
      <c r="D52" s="37" t="s">
        <v>24</v>
      </c>
      <c r="E52" s="15">
        <v>925832100092</v>
      </c>
      <c r="F52" s="8">
        <v>237062</v>
      </c>
      <c r="G52" s="4">
        <f>10.51*10000</f>
        <v>105100</v>
      </c>
      <c r="H52" s="6">
        <v>2013</v>
      </c>
      <c r="I52" s="6">
        <v>7</v>
      </c>
      <c r="J52" s="6">
        <v>31</v>
      </c>
      <c r="K52" s="16">
        <v>476.12</v>
      </c>
      <c r="L52" s="4">
        <f>G52/K52</f>
        <v>220.74266991514745</v>
      </c>
    </row>
    <row r="53" spans="1:12" s="1" customFormat="1" x14ac:dyDescent="0.2">
      <c r="A53" s="6">
        <v>47</v>
      </c>
      <c r="B53" s="6">
        <v>16</v>
      </c>
      <c r="C53" s="6">
        <v>4</v>
      </c>
      <c r="D53" s="37" t="s">
        <v>31</v>
      </c>
      <c r="E53" s="15">
        <v>359504100001</v>
      </c>
      <c r="F53" s="8">
        <v>237063</v>
      </c>
      <c r="G53" s="10" t="s">
        <v>1</v>
      </c>
      <c r="H53" s="6">
        <v>2013</v>
      </c>
      <c r="I53" s="6">
        <v>7</v>
      </c>
      <c r="J53" s="6">
        <v>31</v>
      </c>
      <c r="K53" s="10" t="s">
        <v>1</v>
      </c>
      <c r="L53" s="10" t="s">
        <v>1</v>
      </c>
    </row>
    <row r="54" spans="1:12" s="1" customFormat="1" x14ac:dyDescent="0.2">
      <c r="A54" s="6">
        <v>47</v>
      </c>
      <c r="B54" s="6">
        <v>16</v>
      </c>
      <c r="C54" s="6">
        <v>10</v>
      </c>
      <c r="D54" s="37" t="s">
        <v>30</v>
      </c>
      <c r="E54" s="15">
        <v>925810200091</v>
      </c>
      <c r="F54" s="8">
        <v>237063</v>
      </c>
      <c r="G54" s="10" t="s">
        <v>1</v>
      </c>
      <c r="H54" s="6">
        <v>2013</v>
      </c>
      <c r="I54" s="6">
        <v>7</v>
      </c>
      <c r="J54" s="6">
        <v>31</v>
      </c>
      <c r="K54" s="10" t="s">
        <v>1</v>
      </c>
      <c r="L54" s="10" t="s">
        <v>1</v>
      </c>
    </row>
    <row r="55" spans="1:12" s="1" customFormat="1" x14ac:dyDescent="0.2">
      <c r="A55" s="6">
        <v>47</v>
      </c>
      <c r="B55" s="6">
        <v>16</v>
      </c>
      <c r="C55" s="6">
        <v>10</v>
      </c>
      <c r="D55" s="37" t="s">
        <v>29</v>
      </c>
      <c r="E55" s="15">
        <v>359510100006</v>
      </c>
      <c r="F55" s="8">
        <v>237063</v>
      </c>
      <c r="G55" s="10" t="s">
        <v>1</v>
      </c>
      <c r="H55" s="6">
        <v>2013</v>
      </c>
      <c r="I55" s="6">
        <v>7</v>
      </c>
      <c r="J55" s="6">
        <v>31</v>
      </c>
      <c r="K55" s="10" t="s">
        <v>1</v>
      </c>
      <c r="L55" s="10" t="s">
        <v>1</v>
      </c>
    </row>
    <row r="56" spans="1:12" s="1" customFormat="1" x14ac:dyDescent="0.2">
      <c r="A56" s="6">
        <v>47</v>
      </c>
      <c r="B56" s="6">
        <v>16</v>
      </c>
      <c r="C56" s="6">
        <v>20</v>
      </c>
      <c r="D56" s="37" t="s">
        <v>28</v>
      </c>
      <c r="E56" s="15">
        <v>925820100091</v>
      </c>
      <c r="F56" s="8">
        <v>237063</v>
      </c>
      <c r="G56" s="10" t="s">
        <v>1</v>
      </c>
      <c r="H56" s="6">
        <v>2013</v>
      </c>
      <c r="I56" s="6">
        <v>7</v>
      </c>
      <c r="J56" s="6">
        <v>31</v>
      </c>
      <c r="K56" s="10" t="s">
        <v>1</v>
      </c>
      <c r="L56" s="10" t="s">
        <v>1</v>
      </c>
    </row>
    <row r="57" spans="1:12" s="1" customFormat="1" x14ac:dyDescent="0.2">
      <c r="A57" s="6">
        <v>47</v>
      </c>
      <c r="B57" s="6">
        <v>16</v>
      </c>
      <c r="C57" s="6">
        <v>22</v>
      </c>
      <c r="D57" s="37" t="s">
        <v>27</v>
      </c>
      <c r="E57" s="15">
        <v>925822100091</v>
      </c>
      <c r="F57" s="8">
        <v>237063</v>
      </c>
      <c r="G57" s="10" t="s">
        <v>1</v>
      </c>
      <c r="H57" s="6">
        <v>2013</v>
      </c>
      <c r="I57" s="6">
        <v>7</v>
      </c>
      <c r="J57" s="6">
        <v>31</v>
      </c>
      <c r="K57" s="10" t="s">
        <v>1</v>
      </c>
      <c r="L57" s="10" t="s">
        <v>1</v>
      </c>
    </row>
    <row r="58" spans="1:12" s="1" customFormat="1" x14ac:dyDescent="0.2">
      <c r="A58" s="6">
        <v>47</v>
      </c>
      <c r="B58" s="6">
        <v>16</v>
      </c>
      <c r="C58" s="6">
        <v>22</v>
      </c>
      <c r="D58" s="37" t="s">
        <v>26</v>
      </c>
      <c r="E58" s="15">
        <v>925822200091</v>
      </c>
      <c r="F58" s="8">
        <v>237063</v>
      </c>
      <c r="G58" s="10" t="s">
        <v>1</v>
      </c>
      <c r="H58" s="6">
        <v>2013</v>
      </c>
      <c r="I58" s="6">
        <v>7</v>
      </c>
      <c r="J58" s="6">
        <v>31</v>
      </c>
      <c r="K58" s="10" t="s">
        <v>1</v>
      </c>
      <c r="L58" s="10" t="s">
        <v>1</v>
      </c>
    </row>
    <row r="59" spans="1:12" s="1" customFormat="1" x14ac:dyDescent="0.2">
      <c r="A59" s="6">
        <v>47</v>
      </c>
      <c r="B59" s="6">
        <v>16</v>
      </c>
      <c r="C59" s="6">
        <v>28</v>
      </c>
      <c r="D59" s="37" t="s">
        <v>25</v>
      </c>
      <c r="E59" s="15">
        <v>925828100091</v>
      </c>
      <c r="F59" s="8">
        <v>237063</v>
      </c>
      <c r="G59" s="10" t="s">
        <v>1</v>
      </c>
      <c r="H59" s="6">
        <v>2013</v>
      </c>
      <c r="I59" s="6">
        <v>7</v>
      </c>
      <c r="J59" s="6">
        <v>31</v>
      </c>
      <c r="K59" s="10" t="s">
        <v>1</v>
      </c>
      <c r="L59" s="10" t="s">
        <v>1</v>
      </c>
    </row>
    <row r="60" spans="1:12" s="1" customFormat="1" x14ac:dyDescent="0.2">
      <c r="A60" s="6">
        <v>47</v>
      </c>
      <c r="B60" s="6">
        <v>16</v>
      </c>
      <c r="C60" s="6">
        <v>32</v>
      </c>
      <c r="D60" s="37" t="s">
        <v>24</v>
      </c>
      <c r="E60" s="15">
        <v>925832100091</v>
      </c>
      <c r="F60" s="8">
        <v>237063</v>
      </c>
      <c r="G60" s="4">
        <f>53.45*10000</f>
        <v>534500</v>
      </c>
      <c r="H60" s="6">
        <v>2013</v>
      </c>
      <c r="I60" s="6">
        <v>7</v>
      </c>
      <c r="J60" s="6">
        <v>31</v>
      </c>
      <c r="K60" s="16">
        <v>528.55999999999995</v>
      </c>
      <c r="L60" s="4">
        <f>G60/K60</f>
        <v>1011.2380808233693</v>
      </c>
    </row>
    <row r="61" spans="1:12" s="1" customFormat="1" x14ac:dyDescent="0.2">
      <c r="A61" s="6">
        <v>49</v>
      </c>
      <c r="B61" s="6">
        <v>14</v>
      </c>
      <c r="C61" s="6">
        <v>20</v>
      </c>
      <c r="D61" s="37" t="s">
        <v>23</v>
      </c>
      <c r="E61" s="15">
        <v>923420400101</v>
      </c>
      <c r="F61" s="8">
        <v>237066</v>
      </c>
      <c r="G61" s="10" t="s">
        <v>1</v>
      </c>
      <c r="H61" s="6">
        <v>2013</v>
      </c>
      <c r="I61" s="6">
        <v>8</v>
      </c>
      <c r="J61" s="6">
        <v>2</v>
      </c>
      <c r="K61" s="10" t="s">
        <v>1</v>
      </c>
      <c r="L61" s="10" t="s">
        <v>1</v>
      </c>
    </row>
    <row r="62" spans="1:12" s="1" customFormat="1" x14ac:dyDescent="0.2">
      <c r="A62" s="6">
        <v>49</v>
      </c>
      <c r="B62" s="6">
        <v>14</v>
      </c>
      <c r="C62" s="6">
        <v>28</v>
      </c>
      <c r="D62" s="37" t="s">
        <v>22</v>
      </c>
      <c r="E62" s="15">
        <v>923428200113</v>
      </c>
      <c r="F62" s="8">
        <v>237066</v>
      </c>
      <c r="G62" s="4">
        <v>73100</v>
      </c>
      <c r="H62" s="6">
        <v>2013</v>
      </c>
      <c r="I62" s="6">
        <v>8</v>
      </c>
      <c r="J62" s="6">
        <v>2</v>
      </c>
      <c r="K62" s="16">
        <v>162.72</v>
      </c>
      <c r="L62" s="4">
        <f>G62/K62</f>
        <v>449.2379547689282</v>
      </c>
    </row>
    <row r="63" spans="1:12" x14ac:dyDescent="0.2">
      <c r="A63" s="6">
        <v>49</v>
      </c>
      <c r="B63" s="6">
        <v>15</v>
      </c>
      <c r="C63" s="6">
        <v>6</v>
      </c>
      <c r="D63" s="6" t="s">
        <v>18</v>
      </c>
      <c r="E63" s="15">
        <v>925106200005</v>
      </c>
      <c r="F63" s="15">
        <v>237702</v>
      </c>
      <c r="G63" s="10" t="s">
        <v>1</v>
      </c>
      <c r="H63" s="13">
        <v>2013</v>
      </c>
      <c r="I63" s="13">
        <v>12</v>
      </c>
      <c r="J63" s="13">
        <v>17</v>
      </c>
      <c r="K63" s="10" t="s">
        <v>1</v>
      </c>
      <c r="L63" s="10" t="s">
        <v>1</v>
      </c>
    </row>
    <row r="64" spans="1:12" x14ac:dyDescent="0.2">
      <c r="A64" s="6">
        <v>49</v>
      </c>
      <c r="B64" s="6">
        <v>15</v>
      </c>
      <c r="C64" s="6">
        <v>6</v>
      </c>
      <c r="D64" s="6" t="s">
        <v>17</v>
      </c>
      <c r="E64" s="15">
        <v>925106200006</v>
      </c>
      <c r="F64" s="15">
        <v>237702</v>
      </c>
      <c r="G64" s="10" t="s">
        <v>1</v>
      </c>
      <c r="H64" s="13">
        <v>2013</v>
      </c>
      <c r="I64" s="13">
        <v>12</v>
      </c>
      <c r="J64" s="13">
        <v>17</v>
      </c>
      <c r="K64" s="10" t="s">
        <v>1</v>
      </c>
      <c r="L64" s="10" t="s">
        <v>1</v>
      </c>
    </row>
    <row r="65" spans="1:12" x14ac:dyDescent="0.2">
      <c r="A65" s="6">
        <v>49</v>
      </c>
      <c r="B65" s="6">
        <v>16</v>
      </c>
      <c r="C65" s="6">
        <v>18</v>
      </c>
      <c r="D65" s="13" t="s">
        <v>16</v>
      </c>
      <c r="E65" s="15">
        <v>925618300009</v>
      </c>
      <c r="F65" s="15">
        <v>237702</v>
      </c>
      <c r="G65" s="10" t="s">
        <v>1</v>
      </c>
      <c r="H65" s="13">
        <v>2013</v>
      </c>
      <c r="I65" s="13">
        <v>12</v>
      </c>
      <c r="J65" s="13">
        <v>17</v>
      </c>
      <c r="K65" s="10" t="s">
        <v>1</v>
      </c>
      <c r="L65" s="10" t="s">
        <v>1</v>
      </c>
    </row>
    <row r="66" spans="1:12" x14ac:dyDescent="0.2">
      <c r="A66" s="6">
        <v>49</v>
      </c>
      <c r="B66" s="6">
        <v>16</v>
      </c>
      <c r="C66" s="6">
        <v>18</v>
      </c>
      <c r="D66" s="6" t="s">
        <v>15</v>
      </c>
      <c r="E66" s="15">
        <v>925618300010</v>
      </c>
      <c r="F66" s="15">
        <v>237702</v>
      </c>
      <c r="G66" s="10" t="s">
        <v>1</v>
      </c>
      <c r="H66" s="13">
        <v>2013</v>
      </c>
      <c r="I66" s="13">
        <v>12</v>
      </c>
      <c r="J66" s="13">
        <v>17</v>
      </c>
      <c r="K66" s="10" t="s">
        <v>1</v>
      </c>
      <c r="L66" s="10" t="s">
        <v>1</v>
      </c>
    </row>
    <row r="67" spans="1:12" x14ac:dyDescent="0.2">
      <c r="A67" s="6">
        <v>50</v>
      </c>
      <c r="B67" s="6">
        <v>14</v>
      </c>
      <c r="C67" s="6">
        <v>28</v>
      </c>
      <c r="D67" s="6" t="s">
        <v>14</v>
      </c>
      <c r="E67" s="15">
        <v>923328300033</v>
      </c>
      <c r="F67" s="15">
        <v>237702</v>
      </c>
      <c r="G67" s="10" t="s">
        <v>1</v>
      </c>
      <c r="H67" s="13">
        <v>2013</v>
      </c>
      <c r="I67" s="13">
        <v>12</v>
      </c>
      <c r="J67" s="13">
        <v>17</v>
      </c>
      <c r="K67" s="10" t="s">
        <v>1</v>
      </c>
      <c r="L67" s="10" t="s">
        <v>1</v>
      </c>
    </row>
    <row r="68" spans="1:12" x14ac:dyDescent="0.2">
      <c r="A68" s="6">
        <v>50</v>
      </c>
      <c r="B68" s="6">
        <v>14</v>
      </c>
      <c r="C68" s="6">
        <v>28</v>
      </c>
      <c r="D68" s="6" t="s">
        <v>13</v>
      </c>
      <c r="E68" s="15">
        <v>923328300034</v>
      </c>
      <c r="F68" s="15">
        <v>237702</v>
      </c>
      <c r="G68" s="10" t="s">
        <v>1</v>
      </c>
      <c r="H68" s="13">
        <v>2013</v>
      </c>
      <c r="I68" s="13">
        <v>12</v>
      </c>
      <c r="J68" s="13">
        <v>17</v>
      </c>
      <c r="K68" s="10" t="s">
        <v>1</v>
      </c>
      <c r="L68" s="10" t="s">
        <v>1</v>
      </c>
    </row>
    <row r="69" spans="1:12" x14ac:dyDescent="0.2">
      <c r="A69" s="6">
        <v>50</v>
      </c>
      <c r="B69" s="6">
        <v>14</v>
      </c>
      <c r="C69" s="6">
        <v>34</v>
      </c>
      <c r="D69" s="6" t="s">
        <v>12</v>
      </c>
      <c r="E69" s="15">
        <v>923334400011</v>
      </c>
      <c r="F69" s="15">
        <v>237702</v>
      </c>
      <c r="G69" s="10" t="s">
        <v>1</v>
      </c>
      <c r="H69" s="13">
        <v>2013</v>
      </c>
      <c r="I69" s="13">
        <v>12</v>
      </c>
      <c r="J69" s="13">
        <v>17</v>
      </c>
      <c r="K69" s="10" t="s">
        <v>1</v>
      </c>
      <c r="L69" s="10" t="s">
        <v>1</v>
      </c>
    </row>
    <row r="70" spans="1:12" x14ac:dyDescent="0.2">
      <c r="A70" s="6">
        <v>50</v>
      </c>
      <c r="B70" s="6">
        <v>14</v>
      </c>
      <c r="C70" s="6">
        <v>34</v>
      </c>
      <c r="D70" s="6" t="s">
        <v>11</v>
      </c>
      <c r="E70" s="15">
        <v>923334400012</v>
      </c>
      <c r="F70" s="15">
        <v>237702</v>
      </c>
      <c r="G70" s="10" t="s">
        <v>1</v>
      </c>
      <c r="H70" s="13">
        <v>2013</v>
      </c>
      <c r="I70" s="13">
        <v>12</v>
      </c>
      <c r="J70" s="13">
        <v>17</v>
      </c>
      <c r="K70" s="10" t="s">
        <v>1</v>
      </c>
      <c r="L70" s="10" t="s">
        <v>1</v>
      </c>
    </row>
    <row r="71" spans="1:12" x14ac:dyDescent="0.2">
      <c r="A71" s="6">
        <v>50</v>
      </c>
      <c r="B71" s="6">
        <v>15</v>
      </c>
      <c r="C71" s="6">
        <v>26</v>
      </c>
      <c r="D71" s="6" t="s">
        <v>10</v>
      </c>
      <c r="E71" s="15">
        <v>925226400015</v>
      </c>
      <c r="F71" s="15">
        <v>237702</v>
      </c>
      <c r="G71" s="10" t="s">
        <v>1</v>
      </c>
      <c r="H71" s="13">
        <v>2013</v>
      </c>
      <c r="I71" s="13">
        <v>12</v>
      </c>
      <c r="J71" s="13">
        <v>17</v>
      </c>
      <c r="K71" s="10" t="s">
        <v>1</v>
      </c>
      <c r="L71" s="10" t="s">
        <v>1</v>
      </c>
    </row>
    <row r="72" spans="1:12" x14ac:dyDescent="0.2">
      <c r="A72" s="6">
        <v>50</v>
      </c>
      <c r="B72" s="6">
        <v>15</v>
      </c>
      <c r="C72" s="6">
        <v>26</v>
      </c>
      <c r="D72" s="6" t="s">
        <v>9</v>
      </c>
      <c r="E72" s="15">
        <v>925226400016</v>
      </c>
      <c r="F72" s="15">
        <v>237702</v>
      </c>
      <c r="G72" s="10" t="s">
        <v>1</v>
      </c>
      <c r="H72" s="13">
        <v>2013</v>
      </c>
      <c r="I72" s="13">
        <v>12</v>
      </c>
      <c r="J72" s="13">
        <v>17</v>
      </c>
      <c r="K72" s="10" t="s">
        <v>1</v>
      </c>
      <c r="L72" s="10" t="s">
        <v>1</v>
      </c>
    </row>
    <row r="73" spans="1:12" x14ac:dyDescent="0.2">
      <c r="A73" s="6">
        <v>50</v>
      </c>
      <c r="B73" s="6">
        <v>15</v>
      </c>
      <c r="C73" s="6">
        <v>34</v>
      </c>
      <c r="D73" s="6" t="s">
        <v>8</v>
      </c>
      <c r="E73" s="15">
        <v>925234400013</v>
      </c>
      <c r="F73" s="15">
        <v>237702</v>
      </c>
      <c r="G73" s="10" t="s">
        <v>1</v>
      </c>
      <c r="H73" s="13">
        <v>2013</v>
      </c>
      <c r="I73" s="13">
        <v>12</v>
      </c>
      <c r="J73" s="13">
        <v>17</v>
      </c>
      <c r="K73" s="10" t="s">
        <v>1</v>
      </c>
      <c r="L73" s="10" t="s">
        <v>1</v>
      </c>
    </row>
    <row r="74" spans="1:12" x14ac:dyDescent="0.2">
      <c r="A74" s="6">
        <v>50</v>
      </c>
      <c r="B74" s="6">
        <v>15</v>
      </c>
      <c r="C74" s="6">
        <v>34</v>
      </c>
      <c r="D74" s="6" t="s">
        <v>7</v>
      </c>
      <c r="E74" s="15">
        <v>925234400014</v>
      </c>
      <c r="F74" s="15">
        <v>237702</v>
      </c>
      <c r="G74" s="10" t="s">
        <v>1</v>
      </c>
      <c r="H74" s="13">
        <v>2013</v>
      </c>
      <c r="I74" s="13">
        <v>12</v>
      </c>
      <c r="J74" s="13">
        <v>17</v>
      </c>
      <c r="K74" s="10" t="s">
        <v>1</v>
      </c>
      <c r="L74" s="10" t="s">
        <v>1</v>
      </c>
    </row>
    <row r="75" spans="1:12" x14ac:dyDescent="0.2">
      <c r="A75" s="6">
        <v>50</v>
      </c>
      <c r="B75" s="6">
        <v>16</v>
      </c>
      <c r="C75" s="6">
        <v>10</v>
      </c>
      <c r="D75" s="6" t="s">
        <v>6</v>
      </c>
      <c r="E75" s="15">
        <v>925510100003</v>
      </c>
      <c r="F75" s="15">
        <v>237702</v>
      </c>
      <c r="G75" s="10" t="s">
        <v>1</v>
      </c>
      <c r="H75" s="13">
        <v>2013</v>
      </c>
      <c r="I75" s="13">
        <v>12</v>
      </c>
      <c r="J75" s="13">
        <v>17</v>
      </c>
      <c r="K75" s="10" t="s">
        <v>1</v>
      </c>
      <c r="L75" s="10" t="s">
        <v>1</v>
      </c>
    </row>
    <row r="76" spans="1:12" x14ac:dyDescent="0.2">
      <c r="A76" s="6">
        <v>50</v>
      </c>
      <c r="B76" s="6">
        <v>16</v>
      </c>
      <c r="C76" s="6">
        <v>10</v>
      </c>
      <c r="D76" s="6" t="s">
        <v>5</v>
      </c>
      <c r="E76" s="15">
        <v>925510100004</v>
      </c>
      <c r="F76" s="15">
        <v>237702</v>
      </c>
      <c r="G76" s="10" t="s">
        <v>1</v>
      </c>
      <c r="H76" s="13">
        <v>2013</v>
      </c>
      <c r="I76" s="13">
        <v>12</v>
      </c>
      <c r="J76" s="13">
        <v>17</v>
      </c>
      <c r="K76" s="10" t="s">
        <v>1</v>
      </c>
      <c r="L76" s="10" t="s">
        <v>1</v>
      </c>
    </row>
    <row r="77" spans="1:12" x14ac:dyDescent="0.2">
      <c r="A77" s="6">
        <v>51</v>
      </c>
      <c r="B77" s="6">
        <v>16</v>
      </c>
      <c r="C77" s="6">
        <v>12</v>
      </c>
      <c r="D77" s="6" t="s">
        <v>4</v>
      </c>
      <c r="E77" s="15">
        <v>925412100012</v>
      </c>
      <c r="F77" s="15">
        <v>237702</v>
      </c>
      <c r="G77" s="10" t="s">
        <v>1</v>
      </c>
      <c r="H77" s="13">
        <v>2013</v>
      </c>
      <c r="I77" s="13">
        <v>12</v>
      </c>
      <c r="J77" s="13">
        <v>17</v>
      </c>
      <c r="K77" s="10" t="s">
        <v>1</v>
      </c>
      <c r="L77" s="10" t="s">
        <v>1</v>
      </c>
    </row>
    <row r="78" spans="1:12" x14ac:dyDescent="0.2">
      <c r="A78" s="6">
        <v>51</v>
      </c>
      <c r="B78" s="6">
        <v>16</v>
      </c>
      <c r="C78" s="6">
        <v>12</v>
      </c>
      <c r="D78" s="6" t="s">
        <v>3</v>
      </c>
      <c r="E78" s="15">
        <v>925412100011</v>
      </c>
      <c r="F78" s="15">
        <v>237702</v>
      </c>
      <c r="G78" s="14">
        <v>1154074.45</v>
      </c>
      <c r="H78" s="13">
        <v>2013</v>
      </c>
      <c r="I78" s="13">
        <v>12</v>
      </c>
      <c r="J78" s="13">
        <v>17</v>
      </c>
      <c r="K78" s="12">
        <v>2565.63</v>
      </c>
      <c r="L78" s="11">
        <f>G78/K78</f>
        <v>449.82107708438082</v>
      </c>
    </row>
    <row r="79" spans="1:12" x14ac:dyDescent="0.2">
      <c r="A79" s="6">
        <v>49</v>
      </c>
      <c r="B79" s="6">
        <v>15</v>
      </c>
      <c r="C79" s="6">
        <v>30</v>
      </c>
      <c r="D79" s="6" t="s">
        <v>2</v>
      </c>
      <c r="E79" s="9">
        <v>925000430027</v>
      </c>
      <c r="F79" s="8">
        <v>237703</v>
      </c>
      <c r="G79" s="10" t="s">
        <v>1</v>
      </c>
      <c r="H79" s="6">
        <v>2013</v>
      </c>
      <c r="I79" s="6">
        <v>12</v>
      </c>
      <c r="J79" s="6">
        <v>17</v>
      </c>
      <c r="K79" s="10" t="s">
        <v>1</v>
      </c>
      <c r="L79" s="10" t="s">
        <v>1</v>
      </c>
    </row>
    <row r="80" spans="1:12" x14ac:dyDescent="0.2">
      <c r="A80" s="6">
        <v>49</v>
      </c>
      <c r="B80" s="6">
        <v>15</v>
      </c>
      <c r="C80" s="6">
        <v>30</v>
      </c>
      <c r="D80" s="6" t="s">
        <v>0</v>
      </c>
      <c r="E80" s="9">
        <v>925000430028</v>
      </c>
      <c r="F80" s="8">
        <v>237703</v>
      </c>
      <c r="G80" s="7">
        <v>145480.5</v>
      </c>
      <c r="H80" s="6">
        <v>2013</v>
      </c>
      <c r="I80" s="6">
        <v>12</v>
      </c>
      <c r="J80" s="6">
        <v>17</v>
      </c>
      <c r="K80" s="5">
        <v>323</v>
      </c>
      <c r="L80" s="4">
        <f>G80/K80</f>
        <v>450.40402476780184</v>
      </c>
    </row>
    <row r="81" spans="1:12" x14ac:dyDescent="0.2">
      <c r="A81" s="13">
        <v>49</v>
      </c>
      <c r="B81" s="13">
        <v>15</v>
      </c>
      <c r="C81" s="13">
        <v>26</v>
      </c>
      <c r="D81" s="37" t="s">
        <v>185</v>
      </c>
      <c r="E81" s="15">
        <v>925126100047</v>
      </c>
      <c r="F81" s="13">
        <v>237672</v>
      </c>
      <c r="G81" s="10" t="s">
        <v>1</v>
      </c>
      <c r="H81" s="13">
        <v>2013</v>
      </c>
      <c r="I81" s="13">
        <v>12</v>
      </c>
      <c r="J81" s="13">
        <v>19</v>
      </c>
      <c r="K81" s="10" t="s">
        <v>1</v>
      </c>
      <c r="L81" s="10" t="s">
        <v>1</v>
      </c>
    </row>
    <row r="82" spans="1:12" x14ac:dyDescent="0.2">
      <c r="A82" s="13">
        <v>49</v>
      </c>
      <c r="B82" s="13">
        <v>15</v>
      </c>
      <c r="C82" s="13">
        <v>26</v>
      </c>
      <c r="D82" s="37" t="s">
        <v>186</v>
      </c>
      <c r="E82" s="15">
        <v>925126200047</v>
      </c>
      <c r="F82" s="13">
        <v>237672</v>
      </c>
      <c r="G82" s="10" t="s">
        <v>1</v>
      </c>
      <c r="H82" s="13">
        <v>2013</v>
      </c>
      <c r="I82" s="13">
        <v>12</v>
      </c>
      <c r="J82" s="13">
        <v>19</v>
      </c>
      <c r="K82" s="10" t="s">
        <v>1</v>
      </c>
      <c r="L82" s="10" t="s">
        <v>1</v>
      </c>
    </row>
    <row r="83" spans="1:12" x14ac:dyDescent="0.2">
      <c r="A83" s="13">
        <v>49</v>
      </c>
      <c r="B83" s="13">
        <v>15</v>
      </c>
      <c r="C83" s="13">
        <v>28</v>
      </c>
      <c r="D83" s="42" t="s">
        <v>187</v>
      </c>
      <c r="E83" s="15">
        <v>925128100051</v>
      </c>
      <c r="F83" s="13">
        <v>237672</v>
      </c>
      <c r="G83" s="10" t="s">
        <v>1</v>
      </c>
      <c r="H83" s="13">
        <v>2013</v>
      </c>
      <c r="I83" s="13">
        <v>12</v>
      </c>
      <c r="J83" s="13">
        <v>19</v>
      </c>
      <c r="K83" s="10" t="s">
        <v>1</v>
      </c>
      <c r="L83" s="10" t="s">
        <v>1</v>
      </c>
    </row>
    <row r="84" spans="1:12" x14ac:dyDescent="0.2">
      <c r="A84" s="13">
        <v>49</v>
      </c>
      <c r="B84" s="13">
        <v>15</v>
      </c>
      <c r="C84" s="13">
        <v>28</v>
      </c>
      <c r="D84" s="42" t="s">
        <v>188</v>
      </c>
      <c r="E84" s="15">
        <v>925128200051</v>
      </c>
      <c r="F84" s="13">
        <v>237672</v>
      </c>
      <c r="G84" s="10" t="s">
        <v>1</v>
      </c>
      <c r="H84" s="13">
        <v>2013</v>
      </c>
      <c r="I84" s="13">
        <v>12</v>
      </c>
      <c r="J84" s="13">
        <v>19</v>
      </c>
      <c r="K84" s="10" t="s">
        <v>1</v>
      </c>
      <c r="L84" s="10" t="s">
        <v>1</v>
      </c>
    </row>
    <row r="85" spans="1:12" x14ac:dyDescent="0.2">
      <c r="A85" s="13">
        <v>49</v>
      </c>
      <c r="B85" s="13">
        <v>15</v>
      </c>
      <c r="C85" s="13">
        <v>30</v>
      </c>
      <c r="D85" s="42" t="s">
        <v>189</v>
      </c>
      <c r="E85" s="15">
        <v>925130100001</v>
      </c>
      <c r="F85" s="13">
        <v>237672</v>
      </c>
      <c r="G85" s="10" t="s">
        <v>1</v>
      </c>
      <c r="H85" s="13">
        <v>2013</v>
      </c>
      <c r="I85" s="13">
        <v>12</v>
      </c>
      <c r="J85" s="13">
        <v>19</v>
      </c>
      <c r="K85" s="10" t="s">
        <v>1</v>
      </c>
      <c r="L85" s="10" t="s">
        <v>1</v>
      </c>
    </row>
    <row r="86" spans="1:12" x14ac:dyDescent="0.2">
      <c r="A86" s="13">
        <v>49</v>
      </c>
      <c r="B86" s="13">
        <v>16</v>
      </c>
      <c r="C86" s="13">
        <v>2</v>
      </c>
      <c r="D86" s="50" t="s">
        <v>190</v>
      </c>
      <c r="E86" s="15">
        <v>925602100001</v>
      </c>
      <c r="F86" s="13">
        <v>237672</v>
      </c>
      <c r="G86" s="10" t="s">
        <v>1</v>
      </c>
      <c r="H86" s="13">
        <v>2013</v>
      </c>
      <c r="I86" s="13">
        <v>12</v>
      </c>
      <c r="J86" s="13">
        <v>19</v>
      </c>
      <c r="K86" s="10" t="s">
        <v>1</v>
      </c>
      <c r="L86" s="10" t="s">
        <v>1</v>
      </c>
    </row>
    <row r="87" spans="1:12" x14ac:dyDescent="0.2">
      <c r="A87" s="13">
        <v>49</v>
      </c>
      <c r="B87" s="13">
        <v>16</v>
      </c>
      <c r="C87" s="13">
        <v>8</v>
      </c>
      <c r="D87" s="42" t="s">
        <v>191</v>
      </c>
      <c r="E87" s="15">
        <v>925608200001</v>
      </c>
      <c r="F87" s="13">
        <v>237672</v>
      </c>
      <c r="G87" s="10" t="s">
        <v>1</v>
      </c>
      <c r="H87" s="13">
        <v>2013</v>
      </c>
      <c r="I87" s="13">
        <v>12</v>
      </c>
      <c r="J87" s="13">
        <v>19</v>
      </c>
      <c r="K87" s="10" t="s">
        <v>1</v>
      </c>
      <c r="L87" s="10" t="s">
        <v>1</v>
      </c>
    </row>
    <row r="88" spans="1:12" x14ac:dyDescent="0.2">
      <c r="A88" s="13">
        <v>49</v>
      </c>
      <c r="B88" s="13">
        <v>16</v>
      </c>
      <c r="C88" s="13">
        <v>18</v>
      </c>
      <c r="D88" s="42" t="s">
        <v>192</v>
      </c>
      <c r="E88" s="15">
        <v>925618100003</v>
      </c>
      <c r="F88" s="13">
        <v>237672</v>
      </c>
      <c r="G88" s="10" t="s">
        <v>1</v>
      </c>
      <c r="H88" s="13">
        <v>2013</v>
      </c>
      <c r="I88" s="13">
        <v>12</v>
      </c>
      <c r="J88" s="13">
        <v>19</v>
      </c>
      <c r="K88" s="10" t="s">
        <v>1</v>
      </c>
      <c r="L88" s="10" t="s">
        <v>1</v>
      </c>
    </row>
    <row r="89" spans="1:12" x14ac:dyDescent="0.2">
      <c r="A89" s="13">
        <v>50</v>
      </c>
      <c r="B89" s="13">
        <v>16</v>
      </c>
      <c r="C89" s="13">
        <v>2</v>
      </c>
      <c r="D89" s="42" t="s">
        <v>193</v>
      </c>
      <c r="E89" s="15">
        <v>925502100003</v>
      </c>
      <c r="F89" s="13">
        <v>237672</v>
      </c>
      <c r="G89" s="10" t="s">
        <v>1</v>
      </c>
      <c r="H89" s="13">
        <v>2013</v>
      </c>
      <c r="I89" s="13">
        <v>12</v>
      </c>
      <c r="J89" s="13">
        <v>19</v>
      </c>
      <c r="K89" s="10" t="s">
        <v>1</v>
      </c>
      <c r="L89" s="10" t="s">
        <v>1</v>
      </c>
    </row>
    <row r="90" spans="1:12" x14ac:dyDescent="0.2">
      <c r="A90" s="13">
        <v>50</v>
      </c>
      <c r="B90" s="13">
        <v>16</v>
      </c>
      <c r="C90" s="13">
        <v>12</v>
      </c>
      <c r="D90" s="42" t="s">
        <v>194</v>
      </c>
      <c r="E90" s="15">
        <v>925512100001</v>
      </c>
      <c r="F90" s="13">
        <v>237672</v>
      </c>
      <c r="G90" s="10" t="s">
        <v>1</v>
      </c>
      <c r="H90" s="13">
        <v>2013</v>
      </c>
      <c r="I90" s="13">
        <v>12</v>
      </c>
      <c r="J90" s="13">
        <v>19</v>
      </c>
      <c r="K90" s="10" t="s">
        <v>1</v>
      </c>
      <c r="L90" s="10" t="s">
        <v>1</v>
      </c>
    </row>
    <row r="91" spans="1:12" x14ac:dyDescent="0.2">
      <c r="A91" s="13">
        <v>50</v>
      </c>
      <c r="B91" s="13">
        <v>16</v>
      </c>
      <c r="C91" s="13">
        <v>12</v>
      </c>
      <c r="D91" s="42" t="s">
        <v>195</v>
      </c>
      <c r="E91" s="15">
        <v>925512300001</v>
      </c>
      <c r="F91" s="13">
        <v>237672</v>
      </c>
      <c r="G91" s="51">
        <v>639329.87</v>
      </c>
      <c r="H91" s="13">
        <v>2013</v>
      </c>
      <c r="I91" s="13">
        <v>12</v>
      </c>
      <c r="J91" s="13">
        <v>19</v>
      </c>
      <c r="K91" s="13">
        <v>662.51800000000003</v>
      </c>
      <c r="L91" s="4">
        <f>G91/K91</f>
        <v>965</v>
      </c>
    </row>
    <row r="92" spans="1:12" x14ac:dyDescent="0.2">
      <c r="A92" s="13"/>
      <c r="B92" s="13"/>
      <c r="C92" s="13"/>
      <c r="D92" s="37"/>
      <c r="E92" s="15"/>
      <c r="F92" s="13"/>
      <c r="G92" s="13"/>
      <c r="H92" s="13"/>
      <c r="I92" s="13"/>
      <c r="J92" s="13"/>
      <c r="K92" s="13"/>
      <c r="L92" s="13"/>
    </row>
    <row r="93" spans="1:12" x14ac:dyDescent="0.2">
      <c r="A93" s="13"/>
      <c r="B93" s="13"/>
      <c r="C93" s="13"/>
      <c r="D93" s="37"/>
      <c r="E93" s="15"/>
      <c r="F93" s="13"/>
      <c r="G93" s="13"/>
      <c r="H93" s="13"/>
      <c r="I93" s="13"/>
      <c r="J93" s="13"/>
      <c r="K93" s="13"/>
      <c r="L93" s="13"/>
    </row>
    <row r="94" spans="1:12" x14ac:dyDescent="0.2">
      <c r="A94" s="13"/>
      <c r="B94" s="13"/>
      <c r="C94" s="13"/>
      <c r="D94" s="37"/>
      <c r="E94" s="15"/>
      <c r="F94" s="13"/>
      <c r="G94" s="13"/>
      <c r="H94" s="13"/>
      <c r="I94" s="13"/>
      <c r="J94" s="13"/>
      <c r="K94" s="13"/>
      <c r="L94" s="13"/>
    </row>
    <row r="95" spans="1:12" x14ac:dyDescent="0.2">
      <c r="A95" s="13"/>
      <c r="B95" s="13"/>
      <c r="C95" s="13"/>
      <c r="D95" s="37"/>
      <c r="E95" s="15"/>
      <c r="F95" s="13"/>
      <c r="G95" s="13"/>
      <c r="H95" s="13"/>
      <c r="I95" s="13"/>
      <c r="J95" s="13"/>
      <c r="K95" s="13"/>
      <c r="L95" s="13"/>
    </row>
    <row r="96" spans="1:12" x14ac:dyDescent="0.2">
      <c r="A96" s="13"/>
      <c r="B96" s="13"/>
      <c r="C96" s="13"/>
      <c r="D96" s="37"/>
      <c r="E96" s="15"/>
      <c r="F96" s="13"/>
      <c r="G96" s="13"/>
      <c r="H96" s="13"/>
      <c r="I96" s="13"/>
      <c r="J96" s="13"/>
      <c r="K96" s="13"/>
      <c r="L96" s="13"/>
    </row>
    <row r="97" spans="1:12" x14ac:dyDescent="0.2">
      <c r="A97" s="13"/>
      <c r="B97" s="13"/>
      <c r="C97" s="13"/>
      <c r="D97" s="37"/>
      <c r="E97" s="15"/>
      <c r="F97" s="13"/>
      <c r="G97" s="13"/>
      <c r="H97" s="13"/>
      <c r="I97" s="13"/>
      <c r="J97" s="13"/>
      <c r="K97" s="13"/>
      <c r="L97" s="13"/>
    </row>
    <row r="98" spans="1:12" x14ac:dyDescent="0.2">
      <c r="A98" s="13"/>
      <c r="B98" s="13"/>
      <c r="C98" s="13"/>
      <c r="D98" s="37"/>
      <c r="E98" s="15"/>
      <c r="F98" s="13"/>
      <c r="G98" s="13"/>
      <c r="H98" s="13"/>
      <c r="I98" s="13"/>
      <c r="J98" s="13"/>
      <c r="K98" s="13"/>
      <c r="L98" s="13"/>
    </row>
    <row r="99" spans="1:12" x14ac:dyDescent="0.2">
      <c r="A99" s="13"/>
      <c r="B99" s="13"/>
      <c r="C99" s="13"/>
      <c r="D99" s="37"/>
      <c r="E99" s="15"/>
      <c r="F99" s="13"/>
      <c r="G99" s="13"/>
      <c r="H99" s="13"/>
      <c r="I99" s="13"/>
      <c r="J99" s="13"/>
      <c r="K99" s="13"/>
      <c r="L99" s="13"/>
    </row>
    <row r="100" spans="1:12" x14ac:dyDescent="0.2">
      <c r="A100" s="13"/>
      <c r="B100" s="13"/>
      <c r="C100" s="13"/>
      <c r="D100" s="37"/>
      <c r="E100" s="15"/>
      <c r="F100" s="13"/>
      <c r="G100" s="13"/>
      <c r="H100" s="13"/>
      <c r="I100" s="13"/>
      <c r="J100" s="13"/>
      <c r="K100" s="13"/>
      <c r="L100" s="13"/>
    </row>
    <row r="101" spans="1:12" x14ac:dyDescent="0.2">
      <c r="A101" s="13"/>
      <c r="B101" s="13"/>
      <c r="C101" s="13"/>
      <c r="D101" s="37"/>
      <c r="E101" s="15"/>
      <c r="F101" s="13"/>
      <c r="G101" s="13"/>
      <c r="H101" s="13"/>
      <c r="I101" s="13"/>
      <c r="J101" s="13"/>
      <c r="K101" s="13"/>
      <c r="L101" s="13"/>
    </row>
    <row r="102" spans="1:12" x14ac:dyDescent="0.2">
      <c r="A102" s="13"/>
      <c r="B102" s="13"/>
      <c r="C102" s="13"/>
      <c r="D102" s="37"/>
      <c r="E102" s="15"/>
      <c r="F102" s="13"/>
      <c r="G102" s="13"/>
      <c r="H102" s="13"/>
      <c r="I102" s="13"/>
      <c r="J102" s="13"/>
      <c r="K102" s="13"/>
      <c r="L102" s="13"/>
    </row>
    <row r="103" spans="1:12" x14ac:dyDescent="0.2">
      <c r="A103" s="13"/>
      <c r="B103" s="13"/>
      <c r="C103" s="13"/>
      <c r="D103" s="37"/>
      <c r="E103" s="15"/>
      <c r="F103" s="13"/>
      <c r="G103" s="13"/>
      <c r="H103" s="13"/>
      <c r="I103" s="13"/>
      <c r="J103" s="13"/>
      <c r="K103" s="13"/>
      <c r="L103" s="13"/>
    </row>
    <row r="104" spans="1:12" x14ac:dyDescent="0.2">
      <c r="A104" s="13"/>
      <c r="B104" s="13"/>
      <c r="C104" s="13"/>
      <c r="D104" s="37"/>
      <c r="E104" s="15"/>
      <c r="F104" s="13"/>
      <c r="G104" s="13"/>
      <c r="H104" s="13"/>
      <c r="I104" s="13"/>
      <c r="J104" s="13"/>
      <c r="K104" s="13"/>
      <c r="L104" s="13"/>
    </row>
  </sheetData>
  <sortState xmlns:xlrd2="http://schemas.microsoft.com/office/spreadsheetml/2017/richdata2" ref="A2:L91">
    <sortCondition ref="H2:H91"/>
    <sortCondition ref="I2:I91"/>
    <sortCondition ref="J2:J91"/>
    <sortCondition ref="F2:F91"/>
    <sortCondition ref="A2:A91"/>
    <sortCondition ref="B2:B91"/>
    <sortCondition ref="C2:C91"/>
  </sortState>
  <pageMargins left="0.7" right="0.7" top="0.75" bottom="0.75" header="0.3" footer="0.3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66"/>
  <sheetViews>
    <sheetView topLeftCell="A28" workbookViewId="0">
      <selection activeCell="K4" sqref="K4"/>
    </sheetView>
  </sheetViews>
  <sheetFormatPr defaultRowHeight="12.75" x14ac:dyDescent="0.2"/>
  <cols>
    <col min="1" max="1" width="6.7109375" bestFit="1" customWidth="1"/>
    <col min="2" max="2" width="9" bestFit="1" customWidth="1"/>
    <col min="3" max="3" width="8.140625" bestFit="1" customWidth="1"/>
    <col min="4" max="4" width="56" bestFit="1" customWidth="1"/>
    <col min="5" max="5" width="15.7109375" bestFit="1" customWidth="1"/>
    <col min="6" max="6" width="7" bestFit="1" customWidth="1"/>
    <col min="7" max="7" width="12.7109375" bestFit="1" customWidth="1"/>
    <col min="8" max="8" width="5.28515625" bestFit="1" customWidth="1"/>
    <col min="9" max="9" width="7" bestFit="1" customWidth="1"/>
    <col min="10" max="10" width="5.28515625" bestFit="1" customWidth="1"/>
    <col min="11" max="11" width="8.140625" style="49" bestFit="1" customWidth="1"/>
    <col min="12" max="12" width="10.85546875" bestFit="1" customWidth="1"/>
  </cols>
  <sheetData>
    <row r="1" spans="1:14" s="33" customFormat="1" ht="15" customHeight="1" x14ac:dyDescent="0.2">
      <c r="A1" s="28" t="s">
        <v>176</v>
      </c>
      <c r="B1" s="38" t="s">
        <v>175</v>
      </c>
      <c r="C1" s="28" t="s">
        <v>174</v>
      </c>
      <c r="D1" s="28" t="s">
        <v>173</v>
      </c>
      <c r="E1" s="29" t="s">
        <v>172</v>
      </c>
      <c r="F1" s="29" t="s">
        <v>171</v>
      </c>
      <c r="G1" s="30" t="s">
        <v>170</v>
      </c>
      <c r="H1" s="28" t="s">
        <v>169</v>
      </c>
      <c r="I1" s="28" t="s">
        <v>168</v>
      </c>
      <c r="J1" s="28" t="s">
        <v>167</v>
      </c>
      <c r="K1" s="31" t="s">
        <v>166</v>
      </c>
      <c r="L1" s="32" t="s">
        <v>165</v>
      </c>
    </row>
    <row r="2" spans="1:14" s="1" customFormat="1" ht="15" customHeight="1" x14ac:dyDescent="0.2">
      <c r="A2" s="41">
        <v>43</v>
      </c>
      <c r="B2" s="41">
        <v>12</v>
      </c>
      <c r="C2" s="41">
        <v>30</v>
      </c>
      <c r="D2" s="42" t="s">
        <v>177</v>
      </c>
      <c r="E2" s="15">
        <v>921830100045</v>
      </c>
      <c r="F2" s="43">
        <v>237816</v>
      </c>
      <c r="G2" s="10" t="s">
        <v>1</v>
      </c>
      <c r="H2" s="41">
        <v>2014</v>
      </c>
      <c r="I2" s="41">
        <v>1</v>
      </c>
      <c r="J2" s="41">
        <v>23</v>
      </c>
      <c r="K2" s="47" t="s">
        <v>1</v>
      </c>
      <c r="L2" s="10" t="s">
        <v>1</v>
      </c>
    </row>
    <row r="3" spans="1:14" s="1" customFormat="1" ht="15" customHeight="1" x14ac:dyDescent="0.2">
      <c r="A3" s="41">
        <v>44</v>
      </c>
      <c r="B3" s="41">
        <v>12</v>
      </c>
      <c r="C3" s="41">
        <v>12</v>
      </c>
      <c r="D3" s="42" t="s">
        <v>177</v>
      </c>
      <c r="E3" s="44">
        <v>921712100011</v>
      </c>
      <c r="F3" s="43">
        <v>237816</v>
      </c>
      <c r="G3" s="10" t="s">
        <v>1</v>
      </c>
      <c r="H3" s="41">
        <v>2014</v>
      </c>
      <c r="I3" s="41">
        <v>1</v>
      </c>
      <c r="J3" s="41">
        <v>23</v>
      </c>
      <c r="K3" s="47" t="s">
        <v>1</v>
      </c>
      <c r="L3" s="10" t="s">
        <v>1</v>
      </c>
    </row>
    <row r="4" spans="1:14" s="1" customFormat="1" ht="15" customHeight="1" x14ac:dyDescent="0.2">
      <c r="A4" s="13">
        <v>44</v>
      </c>
      <c r="B4" s="13">
        <v>12</v>
      </c>
      <c r="C4" s="41">
        <v>24</v>
      </c>
      <c r="D4" s="42" t="s">
        <v>178</v>
      </c>
      <c r="E4" s="44">
        <v>921724100018</v>
      </c>
      <c r="F4" s="13">
        <v>237816</v>
      </c>
      <c r="G4" s="40">
        <v>264200</v>
      </c>
      <c r="H4" s="41">
        <v>2014</v>
      </c>
      <c r="I4" s="41">
        <v>1</v>
      </c>
      <c r="J4" s="41">
        <v>23</v>
      </c>
      <c r="K4" s="46">
        <v>880.69</v>
      </c>
      <c r="L4" s="45">
        <f>G4/K4</f>
        <v>299.99205168674558</v>
      </c>
    </row>
    <row r="5" spans="1:14" s="1" customFormat="1" ht="15" customHeight="1" x14ac:dyDescent="0.2">
      <c r="A5" s="6">
        <v>30</v>
      </c>
      <c r="B5" s="6">
        <v>12</v>
      </c>
      <c r="C5" s="6">
        <v>47</v>
      </c>
      <c r="D5" s="41" t="s">
        <v>180</v>
      </c>
      <c r="E5" s="15">
        <v>921430100070</v>
      </c>
      <c r="F5" s="15">
        <v>237983</v>
      </c>
      <c r="G5" s="10" t="s">
        <v>1</v>
      </c>
      <c r="H5" s="13">
        <v>2014</v>
      </c>
      <c r="I5" s="13">
        <v>2</v>
      </c>
      <c r="J5" s="13">
        <v>24</v>
      </c>
      <c r="K5" s="47" t="s">
        <v>1</v>
      </c>
      <c r="L5" s="10" t="s">
        <v>1</v>
      </c>
    </row>
    <row r="6" spans="1:14" s="1" customFormat="1" ht="15" customHeight="1" x14ac:dyDescent="0.2">
      <c r="A6" s="6">
        <v>30</v>
      </c>
      <c r="B6" s="6">
        <v>12</v>
      </c>
      <c r="C6" s="6">
        <v>47</v>
      </c>
      <c r="D6" s="41" t="s">
        <v>179</v>
      </c>
      <c r="E6" s="15">
        <v>921430100071</v>
      </c>
      <c r="F6" s="15">
        <v>237983</v>
      </c>
      <c r="G6" s="10" t="s">
        <v>1</v>
      </c>
      <c r="H6" s="13">
        <v>2014</v>
      </c>
      <c r="I6" s="13">
        <v>2</v>
      </c>
      <c r="J6" s="13">
        <v>24</v>
      </c>
      <c r="K6" s="47" t="s">
        <v>1</v>
      </c>
      <c r="L6" s="10" t="s">
        <v>1</v>
      </c>
    </row>
    <row r="7" spans="1:14" s="1" customFormat="1" ht="15" customHeight="1" x14ac:dyDescent="0.2">
      <c r="A7" s="6">
        <v>30</v>
      </c>
      <c r="B7" s="6">
        <v>12</v>
      </c>
      <c r="C7" s="6">
        <v>47</v>
      </c>
      <c r="D7" s="41" t="s">
        <v>181</v>
      </c>
      <c r="E7" s="15">
        <v>921430100072</v>
      </c>
      <c r="F7" s="15">
        <v>237983</v>
      </c>
      <c r="G7" s="10">
        <v>76000</v>
      </c>
      <c r="H7" s="13">
        <v>2014</v>
      </c>
      <c r="I7" s="13">
        <v>2</v>
      </c>
      <c r="J7" s="13">
        <v>24</v>
      </c>
      <c r="K7" s="47">
        <v>302.48</v>
      </c>
      <c r="L7" s="45">
        <f>G7/K7</f>
        <v>251.25628140703517</v>
      </c>
    </row>
    <row r="8" spans="1:14" s="1" customFormat="1" ht="15" customHeight="1" x14ac:dyDescent="0.2">
      <c r="A8" s="6">
        <v>20</v>
      </c>
      <c r="B8" s="6">
        <v>12</v>
      </c>
      <c r="C8" s="6">
        <v>42</v>
      </c>
      <c r="D8" s="41" t="s">
        <v>183</v>
      </c>
      <c r="E8" s="15">
        <v>921920100029</v>
      </c>
      <c r="F8" s="15">
        <v>237989</v>
      </c>
      <c r="G8" s="10" t="s">
        <v>1</v>
      </c>
      <c r="H8" s="13">
        <v>2014</v>
      </c>
      <c r="I8" s="13">
        <v>3</v>
      </c>
      <c r="J8" s="13">
        <v>17</v>
      </c>
      <c r="K8" s="47" t="s">
        <v>1</v>
      </c>
      <c r="L8" s="10" t="s">
        <v>1</v>
      </c>
    </row>
    <row r="9" spans="1:14" s="1" customFormat="1" ht="15" customHeight="1" x14ac:dyDescent="0.2">
      <c r="A9" s="6">
        <v>26</v>
      </c>
      <c r="B9" s="6">
        <v>12</v>
      </c>
      <c r="C9" s="6">
        <v>42</v>
      </c>
      <c r="D9" s="41" t="s">
        <v>184</v>
      </c>
      <c r="E9" s="15">
        <v>921926100040</v>
      </c>
      <c r="F9" s="15">
        <v>237989</v>
      </c>
      <c r="G9" s="10" t="s">
        <v>1</v>
      </c>
      <c r="H9" s="13">
        <v>2014</v>
      </c>
      <c r="I9" s="13">
        <v>3</v>
      </c>
      <c r="J9" s="13">
        <v>17</v>
      </c>
      <c r="K9" s="47" t="s">
        <v>1</v>
      </c>
      <c r="L9" s="10" t="s">
        <v>1</v>
      </c>
    </row>
    <row r="10" spans="1:14" s="1" customFormat="1" ht="15" customHeight="1" x14ac:dyDescent="0.2">
      <c r="A10" s="6">
        <v>28</v>
      </c>
      <c r="B10" s="6">
        <v>12</v>
      </c>
      <c r="C10" s="6">
        <v>42</v>
      </c>
      <c r="D10" s="41" t="s">
        <v>182</v>
      </c>
      <c r="E10" s="15">
        <v>921928300044</v>
      </c>
      <c r="F10" s="15">
        <v>237989</v>
      </c>
      <c r="G10" s="10" t="s">
        <v>1</v>
      </c>
      <c r="H10" s="13">
        <v>2014</v>
      </c>
      <c r="I10" s="13">
        <v>3</v>
      </c>
      <c r="J10" s="13">
        <v>17</v>
      </c>
      <c r="K10" s="47" t="s">
        <v>1</v>
      </c>
      <c r="L10" s="10" t="s">
        <v>1</v>
      </c>
      <c r="N10" s="2"/>
    </row>
    <row r="11" spans="1:14" s="1" customFormat="1" ht="15" customHeight="1" x14ac:dyDescent="0.2">
      <c r="A11" s="6">
        <v>30</v>
      </c>
      <c r="B11" s="6">
        <v>12</v>
      </c>
      <c r="C11" s="6">
        <v>41</v>
      </c>
      <c r="D11" s="41" t="s">
        <v>182</v>
      </c>
      <c r="E11" s="15">
        <v>922030300009</v>
      </c>
      <c r="F11" s="15">
        <v>237989</v>
      </c>
      <c r="G11" s="10">
        <v>32900</v>
      </c>
      <c r="H11" s="13">
        <v>2014</v>
      </c>
      <c r="I11" s="13">
        <v>3</v>
      </c>
      <c r="J11" s="13">
        <v>17</v>
      </c>
      <c r="K11" s="47">
        <v>328.81</v>
      </c>
      <c r="L11" s="45">
        <f>G11/K11</f>
        <v>100.05778413065296</v>
      </c>
    </row>
    <row r="12" spans="1:14" s="1" customFormat="1" ht="15" customHeight="1" x14ac:dyDescent="0.2">
      <c r="A12" s="13">
        <v>50</v>
      </c>
      <c r="B12" s="13">
        <v>14</v>
      </c>
      <c r="C12" s="13">
        <v>32</v>
      </c>
      <c r="D12" s="41" t="s">
        <v>207</v>
      </c>
      <c r="E12" s="15">
        <v>923332100125</v>
      </c>
      <c r="F12" s="13">
        <v>238180</v>
      </c>
      <c r="G12" s="10" t="s">
        <v>1</v>
      </c>
      <c r="H12" s="13">
        <v>2014</v>
      </c>
      <c r="I12" s="13">
        <v>4</v>
      </c>
      <c r="J12" s="13">
        <v>21</v>
      </c>
      <c r="K12" s="10" t="s">
        <v>1</v>
      </c>
      <c r="L12" s="10" t="s">
        <v>1</v>
      </c>
    </row>
    <row r="13" spans="1:14" s="1" customFormat="1" ht="15" customHeight="1" x14ac:dyDescent="0.2">
      <c r="A13" s="13">
        <v>50</v>
      </c>
      <c r="B13" s="13">
        <v>15</v>
      </c>
      <c r="C13" s="13">
        <v>6</v>
      </c>
      <c r="D13" s="41" t="s">
        <v>208</v>
      </c>
      <c r="E13" s="15">
        <v>925206100073</v>
      </c>
      <c r="F13" s="13">
        <v>238180</v>
      </c>
      <c r="G13" s="10" t="s">
        <v>1</v>
      </c>
      <c r="H13" s="13">
        <v>2014</v>
      </c>
      <c r="I13" s="13">
        <v>4</v>
      </c>
      <c r="J13" s="13">
        <v>21</v>
      </c>
      <c r="K13" s="10" t="s">
        <v>1</v>
      </c>
      <c r="L13" s="10" t="s">
        <v>1</v>
      </c>
    </row>
    <row r="14" spans="1:14" s="1" customFormat="1" ht="15" customHeight="1" x14ac:dyDescent="0.2">
      <c r="A14" s="13">
        <v>50</v>
      </c>
      <c r="B14" s="13">
        <v>15</v>
      </c>
      <c r="C14" s="13">
        <v>6</v>
      </c>
      <c r="D14" s="41" t="s">
        <v>209</v>
      </c>
      <c r="E14" s="15">
        <v>925206300079</v>
      </c>
      <c r="F14" s="13">
        <v>238180</v>
      </c>
      <c r="G14" s="52">
        <v>168200</v>
      </c>
      <c r="H14" s="13">
        <v>2014</v>
      </c>
      <c r="I14" s="13">
        <v>4</v>
      </c>
      <c r="J14" s="13">
        <v>21</v>
      </c>
      <c r="K14" s="53">
        <v>241.11600000000001</v>
      </c>
      <c r="L14" s="54">
        <f>G14/K14</f>
        <v>697.5895419632044</v>
      </c>
    </row>
    <row r="15" spans="1:14" s="1" customFormat="1" ht="15" customHeight="1" x14ac:dyDescent="0.2">
      <c r="A15" s="6">
        <v>46</v>
      </c>
      <c r="B15" s="6">
        <v>14</v>
      </c>
      <c r="C15" s="6">
        <v>28</v>
      </c>
      <c r="D15" s="41" t="s">
        <v>197</v>
      </c>
      <c r="E15" s="15">
        <v>923728200106</v>
      </c>
      <c r="F15" s="15">
        <v>238301</v>
      </c>
      <c r="G15" s="10" t="s">
        <v>1</v>
      </c>
      <c r="H15" s="13">
        <v>2014</v>
      </c>
      <c r="I15" s="13">
        <v>6</v>
      </c>
      <c r="J15" s="13">
        <v>6</v>
      </c>
      <c r="K15" s="10" t="s">
        <v>1</v>
      </c>
      <c r="L15" s="10" t="s">
        <v>1</v>
      </c>
    </row>
    <row r="16" spans="1:14" s="1" customFormat="1" ht="15" customHeight="1" x14ac:dyDescent="0.2">
      <c r="A16" s="6">
        <v>46</v>
      </c>
      <c r="B16" s="6">
        <v>15</v>
      </c>
      <c r="C16" s="6">
        <v>4</v>
      </c>
      <c r="D16" s="41" t="s">
        <v>197</v>
      </c>
      <c r="E16" s="15">
        <v>924804200075</v>
      </c>
      <c r="F16" s="15">
        <v>238301</v>
      </c>
      <c r="G16" s="10" t="s">
        <v>1</v>
      </c>
      <c r="H16" s="13">
        <v>2014</v>
      </c>
      <c r="I16" s="13">
        <v>6</v>
      </c>
      <c r="J16" s="13">
        <v>6</v>
      </c>
      <c r="K16" s="10" t="s">
        <v>1</v>
      </c>
      <c r="L16" s="10" t="s">
        <v>1</v>
      </c>
    </row>
    <row r="17" spans="1:12" s="1" customFormat="1" ht="15" customHeight="1" x14ac:dyDescent="0.2">
      <c r="A17" s="6">
        <v>47</v>
      </c>
      <c r="B17" s="6">
        <v>14</v>
      </c>
      <c r="C17" s="6">
        <v>12</v>
      </c>
      <c r="D17" s="41" t="s">
        <v>196</v>
      </c>
      <c r="E17" s="15">
        <v>923612100155</v>
      </c>
      <c r="F17" s="15">
        <v>238301</v>
      </c>
      <c r="G17" s="10" t="s">
        <v>1</v>
      </c>
      <c r="H17" s="13">
        <v>2014</v>
      </c>
      <c r="I17" s="13">
        <v>6</v>
      </c>
      <c r="J17" s="13">
        <v>6</v>
      </c>
      <c r="K17" s="10" t="s">
        <v>1</v>
      </c>
      <c r="L17" s="10" t="s">
        <v>1</v>
      </c>
    </row>
    <row r="18" spans="1:12" s="1" customFormat="1" ht="15" customHeight="1" x14ac:dyDescent="0.2">
      <c r="A18" s="6">
        <v>47</v>
      </c>
      <c r="B18" s="6">
        <v>14</v>
      </c>
      <c r="C18" s="6">
        <v>26</v>
      </c>
      <c r="D18" s="41" t="s">
        <v>197</v>
      </c>
      <c r="E18" s="15">
        <v>923626200155</v>
      </c>
      <c r="F18" s="15">
        <v>238301</v>
      </c>
      <c r="G18" s="10" t="s">
        <v>1</v>
      </c>
      <c r="H18" s="13">
        <v>2014</v>
      </c>
      <c r="I18" s="13">
        <v>6</v>
      </c>
      <c r="J18" s="13">
        <v>6</v>
      </c>
      <c r="K18" s="10" t="s">
        <v>1</v>
      </c>
      <c r="L18" s="10" t="s">
        <v>1</v>
      </c>
    </row>
    <row r="19" spans="1:12" s="1" customFormat="1" ht="15" customHeight="1" x14ac:dyDescent="0.2">
      <c r="A19" s="6">
        <v>47</v>
      </c>
      <c r="B19" s="6">
        <v>14</v>
      </c>
      <c r="C19" s="6">
        <v>32</v>
      </c>
      <c r="D19" s="41" t="s">
        <v>198</v>
      </c>
      <c r="E19" s="15">
        <v>923632100155</v>
      </c>
      <c r="F19" s="15">
        <v>238301</v>
      </c>
      <c r="G19" s="10" t="s">
        <v>1</v>
      </c>
      <c r="H19" s="13">
        <v>2014</v>
      </c>
      <c r="I19" s="13">
        <v>6</v>
      </c>
      <c r="J19" s="13">
        <v>6</v>
      </c>
      <c r="K19" s="10" t="s">
        <v>1</v>
      </c>
      <c r="L19" s="10" t="s">
        <v>1</v>
      </c>
    </row>
    <row r="20" spans="1:12" x14ac:dyDescent="0.2">
      <c r="A20" s="6">
        <v>47</v>
      </c>
      <c r="B20" s="6">
        <v>14</v>
      </c>
      <c r="C20" s="6">
        <v>32</v>
      </c>
      <c r="D20" s="41" t="s">
        <v>199</v>
      </c>
      <c r="E20" s="15">
        <v>923632100160</v>
      </c>
      <c r="F20" s="15">
        <v>238301</v>
      </c>
      <c r="G20" s="10" t="s">
        <v>1</v>
      </c>
      <c r="H20" s="13">
        <v>2014</v>
      </c>
      <c r="I20" s="13">
        <v>6</v>
      </c>
      <c r="J20" s="13">
        <v>6</v>
      </c>
      <c r="K20" s="10" t="s">
        <v>1</v>
      </c>
      <c r="L20" s="10" t="s">
        <v>1</v>
      </c>
    </row>
    <row r="21" spans="1:12" x14ac:dyDescent="0.2">
      <c r="A21" s="6">
        <v>47</v>
      </c>
      <c r="B21" s="13">
        <v>14</v>
      </c>
      <c r="C21" s="6">
        <v>34</v>
      </c>
      <c r="D21" s="41" t="s">
        <v>200</v>
      </c>
      <c r="E21" s="9">
        <v>923634300157</v>
      </c>
      <c r="F21" s="15">
        <v>238301</v>
      </c>
      <c r="G21" s="10" t="s">
        <v>1</v>
      </c>
      <c r="H21" s="13">
        <v>2014</v>
      </c>
      <c r="I21" s="13">
        <v>6</v>
      </c>
      <c r="J21" s="13">
        <v>6</v>
      </c>
      <c r="K21" s="10" t="s">
        <v>1</v>
      </c>
      <c r="L21" s="10" t="s">
        <v>1</v>
      </c>
    </row>
    <row r="22" spans="1:12" x14ac:dyDescent="0.2">
      <c r="A22" s="6">
        <v>47</v>
      </c>
      <c r="B22" s="13">
        <v>15</v>
      </c>
      <c r="C22" s="6">
        <v>4</v>
      </c>
      <c r="D22" s="41" t="s">
        <v>201</v>
      </c>
      <c r="E22" s="9">
        <v>924904200158</v>
      </c>
      <c r="F22" s="15">
        <v>238301</v>
      </c>
      <c r="G22" s="10" t="s">
        <v>1</v>
      </c>
      <c r="H22" s="13">
        <v>2014</v>
      </c>
      <c r="I22" s="13">
        <v>6</v>
      </c>
      <c r="J22" s="13">
        <v>6</v>
      </c>
      <c r="K22" s="10" t="s">
        <v>1</v>
      </c>
      <c r="L22" s="10" t="s">
        <v>1</v>
      </c>
    </row>
    <row r="23" spans="1:12" x14ac:dyDescent="0.2">
      <c r="A23" s="6">
        <v>47</v>
      </c>
      <c r="B23" s="13">
        <v>15</v>
      </c>
      <c r="C23" s="13">
        <v>4</v>
      </c>
      <c r="D23" s="13" t="s">
        <v>202</v>
      </c>
      <c r="E23" s="15">
        <v>924904300158</v>
      </c>
      <c r="F23" s="15">
        <v>238301</v>
      </c>
      <c r="G23" s="10" t="s">
        <v>1</v>
      </c>
      <c r="H23" s="13">
        <v>2014</v>
      </c>
      <c r="I23" s="13">
        <v>6</v>
      </c>
      <c r="J23" s="13">
        <v>6</v>
      </c>
      <c r="K23" s="10" t="s">
        <v>1</v>
      </c>
      <c r="L23" s="10" t="s">
        <v>1</v>
      </c>
    </row>
    <row r="24" spans="1:12" x14ac:dyDescent="0.2">
      <c r="A24" s="6">
        <v>47</v>
      </c>
      <c r="B24" s="13">
        <v>15</v>
      </c>
      <c r="C24" s="13">
        <v>4</v>
      </c>
      <c r="D24" s="13" t="s">
        <v>203</v>
      </c>
      <c r="E24" s="15">
        <v>924904400158</v>
      </c>
      <c r="F24" s="15">
        <v>238301</v>
      </c>
      <c r="G24" s="10" t="s">
        <v>1</v>
      </c>
      <c r="H24" s="13">
        <v>2014</v>
      </c>
      <c r="I24" s="13">
        <v>6</v>
      </c>
      <c r="J24" s="13">
        <v>6</v>
      </c>
      <c r="K24" s="10" t="s">
        <v>1</v>
      </c>
      <c r="L24" s="10" t="s">
        <v>1</v>
      </c>
    </row>
    <row r="25" spans="1:12" x14ac:dyDescent="0.2">
      <c r="A25" s="6">
        <v>47</v>
      </c>
      <c r="B25" s="13">
        <v>15</v>
      </c>
      <c r="C25" s="13">
        <v>4</v>
      </c>
      <c r="D25" s="13" t="s">
        <v>204</v>
      </c>
      <c r="E25" s="15">
        <v>924904400161</v>
      </c>
      <c r="F25" s="15">
        <v>238301</v>
      </c>
      <c r="G25" s="10" t="s">
        <v>1</v>
      </c>
      <c r="H25" s="13">
        <v>2014</v>
      </c>
      <c r="I25" s="13">
        <v>6</v>
      </c>
      <c r="J25" s="13">
        <v>6</v>
      </c>
      <c r="K25" s="10" t="s">
        <v>1</v>
      </c>
      <c r="L25" s="10" t="s">
        <v>1</v>
      </c>
    </row>
    <row r="26" spans="1:12" x14ac:dyDescent="0.2">
      <c r="A26" s="6">
        <v>47</v>
      </c>
      <c r="B26" s="13">
        <v>15</v>
      </c>
      <c r="C26" s="13">
        <v>8</v>
      </c>
      <c r="D26" s="13" t="s">
        <v>205</v>
      </c>
      <c r="E26" s="15">
        <v>924908200157</v>
      </c>
      <c r="F26" s="15">
        <v>238301</v>
      </c>
      <c r="G26" s="10" t="s">
        <v>1</v>
      </c>
      <c r="H26" s="13">
        <v>2014</v>
      </c>
      <c r="I26" s="13">
        <v>6</v>
      </c>
      <c r="J26" s="13">
        <v>6</v>
      </c>
      <c r="K26" s="10" t="s">
        <v>1</v>
      </c>
      <c r="L26" s="10" t="s">
        <v>1</v>
      </c>
    </row>
    <row r="27" spans="1:12" x14ac:dyDescent="0.2">
      <c r="A27" s="13">
        <v>47</v>
      </c>
      <c r="B27" s="13">
        <v>15</v>
      </c>
      <c r="C27" s="13">
        <v>8</v>
      </c>
      <c r="D27" s="13" t="s">
        <v>206</v>
      </c>
      <c r="E27" s="15">
        <v>924908200159</v>
      </c>
      <c r="F27" s="15">
        <v>238301</v>
      </c>
      <c r="G27" s="10">
        <v>47160</v>
      </c>
      <c r="H27" s="13">
        <v>2014</v>
      </c>
      <c r="I27" s="13">
        <v>6</v>
      </c>
      <c r="J27" s="13">
        <v>6</v>
      </c>
      <c r="K27" s="48">
        <v>110.95</v>
      </c>
      <c r="L27" s="45">
        <f>G27/K27</f>
        <v>425.05633168093738</v>
      </c>
    </row>
    <row r="28" spans="1:12" x14ac:dyDescent="0.2">
      <c r="A28" s="13"/>
      <c r="B28" s="13"/>
      <c r="C28" s="13"/>
      <c r="D28" s="41"/>
      <c r="E28" s="15"/>
      <c r="F28" s="13"/>
      <c r="G28" s="55"/>
      <c r="H28" s="13"/>
      <c r="I28" s="13"/>
      <c r="J28" s="13"/>
      <c r="K28" s="48"/>
      <c r="L28" s="45"/>
    </row>
    <row r="29" spans="1:12" x14ac:dyDescent="0.2">
      <c r="A29" s="13"/>
      <c r="B29" s="13"/>
      <c r="C29" s="13"/>
      <c r="D29" s="41"/>
      <c r="E29" s="15"/>
      <c r="F29" s="13"/>
      <c r="G29" s="55"/>
      <c r="H29" s="13"/>
      <c r="I29" s="13"/>
      <c r="J29" s="13"/>
      <c r="K29" s="48"/>
      <c r="L29" s="45"/>
    </row>
    <row r="30" spans="1:12" x14ac:dyDescent="0.2">
      <c r="A30" s="13"/>
      <c r="B30" s="13"/>
      <c r="C30" s="13"/>
      <c r="D30" s="41"/>
      <c r="E30" s="15"/>
      <c r="F30" s="13"/>
      <c r="G30" s="55"/>
      <c r="H30" s="13"/>
      <c r="I30" s="13"/>
      <c r="J30" s="13"/>
      <c r="K30" s="48"/>
      <c r="L30" s="45"/>
    </row>
    <row r="31" spans="1:12" x14ac:dyDescent="0.2">
      <c r="A31" s="13"/>
      <c r="B31" s="13"/>
      <c r="C31" s="13"/>
      <c r="D31" s="41"/>
      <c r="E31" s="15"/>
      <c r="F31" s="13"/>
      <c r="G31" s="55"/>
      <c r="H31" s="13"/>
      <c r="I31" s="13"/>
      <c r="J31" s="13"/>
      <c r="K31" s="48"/>
      <c r="L31" s="45"/>
    </row>
    <row r="32" spans="1:12" x14ac:dyDescent="0.2">
      <c r="A32" s="13"/>
      <c r="B32" s="13"/>
      <c r="C32" s="13"/>
      <c r="D32" s="13"/>
      <c r="E32" s="48"/>
      <c r="F32" s="13"/>
      <c r="G32" s="13"/>
      <c r="H32" s="13"/>
      <c r="I32" s="13"/>
      <c r="J32" s="13"/>
      <c r="K32" s="48"/>
      <c r="L32" s="13"/>
    </row>
    <row r="33" spans="1:12" x14ac:dyDescent="0.2">
      <c r="A33" s="13"/>
      <c r="B33" s="13"/>
      <c r="C33" s="13"/>
      <c r="D33" s="13"/>
      <c r="E33" s="48"/>
      <c r="F33" s="13"/>
      <c r="G33" s="13"/>
      <c r="H33" s="13"/>
      <c r="I33" s="13"/>
      <c r="J33" s="13"/>
      <c r="K33" s="48"/>
      <c r="L33" s="13"/>
    </row>
    <row r="34" spans="1:12" x14ac:dyDescent="0.2">
      <c r="A34" s="13"/>
      <c r="B34" s="13"/>
      <c r="C34" s="13"/>
      <c r="D34" s="13"/>
      <c r="E34" s="48"/>
      <c r="F34" s="13"/>
      <c r="G34" s="13"/>
      <c r="H34" s="13"/>
      <c r="I34" s="13"/>
      <c r="J34" s="13"/>
      <c r="K34" s="48"/>
      <c r="L34" s="13"/>
    </row>
    <row r="35" spans="1:12" x14ac:dyDescent="0.2">
      <c r="A35" s="13"/>
      <c r="B35" s="13"/>
      <c r="C35" s="13"/>
      <c r="D35" s="13"/>
      <c r="E35" s="48"/>
      <c r="F35" s="13"/>
      <c r="G35" s="13"/>
      <c r="H35" s="13"/>
      <c r="I35" s="13"/>
      <c r="J35" s="13"/>
      <c r="K35" s="48"/>
      <c r="L35" s="13"/>
    </row>
    <row r="36" spans="1:12" x14ac:dyDescent="0.2">
      <c r="E36" s="49"/>
    </row>
    <row r="37" spans="1:12" x14ac:dyDescent="0.2">
      <c r="E37" s="49"/>
    </row>
    <row r="38" spans="1:12" x14ac:dyDescent="0.2">
      <c r="E38" s="49"/>
    </row>
    <row r="39" spans="1:12" x14ac:dyDescent="0.2">
      <c r="E39" s="49"/>
    </row>
    <row r="40" spans="1:12" x14ac:dyDescent="0.2">
      <c r="E40" s="49"/>
    </row>
    <row r="41" spans="1:12" x14ac:dyDescent="0.2">
      <c r="E41" s="49"/>
    </row>
    <row r="42" spans="1:12" x14ac:dyDescent="0.2">
      <c r="E42" s="49"/>
    </row>
    <row r="43" spans="1:12" x14ac:dyDescent="0.2">
      <c r="E43" s="49"/>
    </row>
    <row r="44" spans="1:12" x14ac:dyDescent="0.2">
      <c r="E44" s="49"/>
    </row>
    <row r="45" spans="1:12" x14ac:dyDescent="0.2">
      <c r="E45" s="49"/>
    </row>
    <row r="46" spans="1:12" x14ac:dyDescent="0.2">
      <c r="E46" s="49"/>
    </row>
    <row r="47" spans="1:12" x14ac:dyDescent="0.2">
      <c r="E47" s="49"/>
    </row>
    <row r="48" spans="1:12" x14ac:dyDescent="0.2">
      <c r="E48" s="49"/>
    </row>
    <row r="49" spans="5:5" x14ac:dyDescent="0.2">
      <c r="E49" s="49"/>
    </row>
    <row r="50" spans="5:5" x14ac:dyDescent="0.2">
      <c r="E50" s="49"/>
    </row>
    <row r="51" spans="5:5" x14ac:dyDescent="0.2">
      <c r="E51" s="49"/>
    </row>
    <row r="52" spans="5:5" x14ac:dyDescent="0.2">
      <c r="E52" s="49"/>
    </row>
    <row r="53" spans="5:5" x14ac:dyDescent="0.2">
      <c r="E53" s="49"/>
    </row>
    <row r="54" spans="5:5" x14ac:dyDescent="0.2">
      <c r="E54" s="49"/>
    </row>
    <row r="55" spans="5:5" x14ac:dyDescent="0.2">
      <c r="E55" s="49"/>
    </row>
    <row r="56" spans="5:5" x14ac:dyDescent="0.2">
      <c r="E56" s="49"/>
    </row>
    <row r="57" spans="5:5" x14ac:dyDescent="0.2">
      <c r="E57" s="49"/>
    </row>
    <row r="58" spans="5:5" x14ac:dyDescent="0.2">
      <c r="E58" s="49"/>
    </row>
    <row r="59" spans="5:5" x14ac:dyDescent="0.2">
      <c r="E59" s="49"/>
    </row>
    <row r="60" spans="5:5" x14ac:dyDescent="0.2">
      <c r="E60" s="49"/>
    </row>
    <row r="61" spans="5:5" x14ac:dyDescent="0.2">
      <c r="E61" s="49"/>
    </row>
    <row r="62" spans="5:5" x14ac:dyDescent="0.2">
      <c r="E62" s="49"/>
    </row>
    <row r="63" spans="5:5" x14ac:dyDescent="0.2">
      <c r="E63" s="49"/>
    </row>
    <row r="64" spans="5:5" x14ac:dyDescent="0.2">
      <c r="E64" s="49"/>
    </row>
    <row r="65" spans="5:5" x14ac:dyDescent="0.2">
      <c r="E65" s="49"/>
    </row>
    <row r="66" spans="5:5" x14ac:dyDescent="0.2">
      <c r="E66" s="49"/>
    </row>
  </sheetData>
  <sortState xmlns:xlrd2="http://schemas.microsoft.com/office/spreadsheetml/2017/richdata2" ref="A2:L35">
    <sortCondition ref="I2:I35"/>
    <sortCondition ref="J2:J35"/>
    <sortCondition ref="A2:A35"/>
    <sortCondition ref="B2:B35"/>
    <sortCondition ref="C2:C35"/>
  </sortState>
  <pageMargins left="0.7" right="0.7" top="0.75" bottom="0.75" header="0.3" footer="0.3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51"/>
  <sheetViews>
    <sheetView workbookViewId="0"/>
  </sheetViews>
  <sheetFormatPr defaultRowHeight="12.75" x14ac:dyDescent="0.2"/>
  <cols>
    <col min="4" max="4" width="10.140625" bestFit="1" customWidth="1"/>
    <col min="5" max="5" width="13.140625" style="57" bestFit="1" customWidth="1"/>
    <col min="7" max="7" width="11.28515625" bestFit="1" customWidth="1"/>
    <col min="11" max="11" width="8.85546875" style="81"/>
  </cols>
  <sheetData>
    <row r="1" spans="1:14" s="33" customFormat="1" ht="15" customHeight="1" x14ac:dyDescent="0.2">
      <c r="A1" s="28" t="s">
        <v>176</v>
      </c>
      <c r="B1" s="38" t="s">
        <v>175</v>
      </c>
      <c r="C1" s="28" t="s">
        <v>174</v>
      </c>
      <c r="D1" s="28" t="s">
        <v>173</v>
      </c>
      <c r="E1" s="29" t="s">
        <v>172</v>
      </c>
      <c r="F1" s="29" t="s">
        <v>171</v>
      </c>
      <c r="G1" s="30" t="s">
        <v>170</v>
      </c>
      <c r="H1" s="28" t="s">
        <v>169</v>
      </c>
      <c r="I1" s="28" t="s">
        <v>168</v>
      </c>
      <c r="J1" s="28" t="s">
        <v>167</v>
      </c>
      <c r="K1" s="82" t="s">
        <v>166</v>
      </c>
      <c r="L1" s="32" t="s">
        <v>165</v>
      </c>
    </row>
    <row r="2" spans="1:14" s="1" customFormat="1" x14ac:dyDescent="0.2">
      <c r="A2" s="13">
        <v>48</v>
      </c>
      <c r="B2" s="13">
        <v>12</v>
      </c>
      <c r="C2" s="13">
        <v>28</v>
      </c>
      <c r="D2" s="41" t="s">
        <v>218</v>
      </c>
      <c r="E2" s="15">
        <v>921328300190</v>
      </c>
      <c r="F2" s="13">
        <v>239003</v>
      </c>
      <c r="G2" s="56">
        <v>5000</v>
      </c>
      <c r="H2" s="13">
        <v>2015</v>
      </c>
      <c r="I2" s="13">
        <v>2</v>
      </c>
      <c r="J2" s="13">
        <v>5</v>
      </c>
      <c r="K2" s="79">
        <v>19.98</v>
      </c>
      <c r="L2" s="45">
        <f>G2/(K2+K3+K4+K5+K6+K7+K8+K9+K10+K11+K12)</f>
        <v>8.1968556861587896</v>
      </c>
    </row>
    <row r="3" spans="1:14" s="1" customFormat="1" ht="15" customHeight="1" x14ac:dyDescent="0.2">
      <c r="A3" s="13">
        <v>42</v>
      </c>
      <c r="B3" s="13">
        <v>12</v>
      </c>
      <c r="C3" s="13">
        <v>4</v>
      </c>
      <c r="D3" s="13" t="s">
        <v>210</v>
      </c>
      <c r="E3" s="15">
        <v>921904400067</v>
      </c>
      <c r="F3" s="43">
        <v>239010</v>
      </c>
      <c r="G3" s="10" t="s">
        <v>1</v>
      </c>
      <c r="H3" s="13">
        <v>2015</v>
      </c>
      <c r="I3" s="13">
        <v>3</v>
      </c>
      <c r="J3" s="13">
        <v>2</v>
      </c>
      <c r="K3" s="83">
        <v>40</v>
      </c>
      <c r="L3" s="10" t="s">
        <v>1</v>
      </c>
    </row>
    <row r="4" spans="1:14" s="1" customFormat="1" ht="15" customHeight="1" x14ac:dyDescent="0.2">
      <c r="A4" s="13">
        <v>42</v>
      </c>
      <c r="B4" s="13">
        <v>12</v>
      </c>
      <c r="C4" s="13">
        <v>8</v>
      </c>
      <c r="D4" s="41" t="s">
        <v>211</v>
      </c>
      <c r="E4" s="15">
        <v>921908100067</v>
      </c>
      <c r="F4" s="43">
        <v>239010</v>
      </c>
      <c r="G4" s="10" t="s">
        <v>1</v>
      </c>
      <c r="H4" s="13">
        <v>2015</v>
      </c>
      <c r="I4" s="13">
        <v>3</v>
      </c>
      <c r="J4" s="13">
        <v>2</v>
      </c>
      <c r="K4" s="83">
        <v>44.78</v>
      </c>
      <c r="L4" s="10" t="s">
        <v>1</v>
      </c>
    </row>
    <row r="5" spans="1:14" x14ac:dyDescent="0.2">
      <c r="A5" s="41">
        <v>42</v>
      </c>
      <c r="B5" s="41">
        <v>13</v>
      </c>
      <c r="C5" s="41">
        <v>10</v>
      </c>
      <c r="D5" s="42" t="s">
        <v>212</v>
      </c>
      <c r="E5" s="15">
        <v>922210100144</v>
      </c>
      <c r="F5" s="43">
        <v>239010</v>
      </c>
      <c r="G5" s="10" t="s">
        <v>1</v>
      </c>
      <c r="H5" s="13">
        <v>2015</v>
      </c>
      <c r="I5" s="13">
        <v>3</v>
      </c>
      <c r="J5" s="13">
        <v>2</v>
      </c>
      <c r="K5" s="83">
        <v>121.33</v>
      </c>
      <c r="L5" s="10" t="s">
        <v>1</v>
      </c>
      <c r="N5" s="58"/>
    </row>
    <row r="6" spans="1:14" x14ac:dyDescent="0.2">
      <c r="A6" s="41">
        <v>42</v>
      </c>
      <c r="B6" s="41">
        <v>13</v>
      </c>
      <c r="C6" s="41">
        <v>22</v>
      </c>
      <c r="D6" s="42" t="s">
        <v>213</v>
      </c>
      <c r="E6" s="44">
        <v>922222300144</v>
      </c>
      <c r="F6" s="43">
        <v>239010</v>
      </c>
      <c r="G6" s="10" t="s">
        <v>1</v>
      </c>
      <c r="H6" s="13">
        <v>2015</v>
      </c>
      <c r="I6" s="13">
        <v>3</v>
      </c>
      <c r="J6" s="13">
        <v>2</v>
      </c>
      <c r="K6" s="83">
        <v>40.68</v>
      </c>
      <c r="L6" s="10" t="s">
        <v>1</v>
      </c>
      <c r="N6" s="58"/>
    </row>
    <row r="7" spans="1:14" x14ac:dyDescent="0.2">
      <c r="A7" s="13">
        <v>42</v>
      </c>
      <c r="B7" s="13">
        <v>13</v>
      </c>
      <c r="C7" s="41">
        <v>28</v>
      </c>
      <c r="D7" s="41" t="s">
        <v>214</v>
      </c>
      <c r="E7" s="44">
        <v>922228100144</v>
      </c>
      <c r="F7" s="43">
        <v>239010</v>
      </c>
      <c r="G7" s="10" t="s">
        <v>1</v>
      </c>
      <c r="H7" s="13">
        <v>2015</v>
      </c>
      <c r="I7" s="13">
        <v>3</v>
      </c>
      <c r="J7" s="13">
        <v>2</v>
      </c>
      <c r="K7" s="83">
        <v>60.99</v>
      </c>
      <c r="L7" s="10" t="s">
        <v>1</v>
      </c>
      <c r="N7" s="58"/>
    </row>
    <row r="8" spans="1:14" x14ac:dyDescent="0.2">
      <c r="A8" s="13">
        <v>42</v>
      </c>
      <c r="B8" s="13">
        <v>15</v>
      </c>
      <c r="C8" s="13">
        <v>20</v>
      </c>
      <c r="D8" s="41" t="s">
        <v>210</v>
      </c>
      <c r="E8" s="15">
        <v>924420400083</v>
      </c>
      <c r="F8" s="43">
        <v>239010</v>
      </c>
      <c r="G8" s="10" t="s">
        <v>1</v>
      </c>
      <c r="H8" s="13">
        <v>2015</v>
      </c>
      <c r="I8" s="13">
        <v>3</v>
      </c>
      <c r="J8" s="13">
        <v>2</v>
      </c>
      <c r="K8" s="83">
        <v>40.909999999999997</v>
      </c>
      <c r="L8" s="47" t="s">
        <v>1</v>
      </c>
      <c r="N8" s="58"/>
    </row>
    <row r="9" spans="1:14" x14ac:dyDescent="0.2">
      <c r="A9" s="13">
        <v>43</v>
      </c>
      <c r="B9" s="13">
        <v>12</v>
      </c>
      <c r="C9" s="13">
        <v>2</v>
      </c>
      <c r="D9" s="41" t="s">
        <v>215</v>
      </c>
      <c r="E9" s="15">
        <v>921802300066</v>
      </c>
      <c r="F9" s="43">
        <v>239010</v>
      </c>
      <c r="G9" s="10" t="s">
        <v>1</v>
      </c>
      <c r="H9" s="13">
        <v>2015</v>
      </c>
      <c r="I9" s="13">
        <v>3</v>
      </c>
      <c r="J9" s="13">
        <v>2</v>
      </c>
      <c r="K9" s="83">
        <v>121.51</v>
      </c>
      <c r="L9" s="10" t="s">
        <v>1</v>
      </c>
      <c r="N9" s="58"/>
    </row>
    <row r="10" spans="1:14" x14ac:dyDescent="0.2">
      <c r="A10" s="13">
        <v>43</v>
      </c>
      <c r="B10" s="13">
        <v>12</v>
      </c>
      <c r="C10" s="13">
        <v>34</v>
      </c>
      <c r="D10" s="41" t="s">
        <v>210</v>
      </c>
      <c r="E10" s="15">
        <v>921834400067</v>
      </c>
      <c r="F10" s="43">
        <v>239010</v>
      </c>
      <c r="G10" s="10" t="s">
        <v>1</v>
      </c>
      <c r="H10" s="13">
        <v>2015</v>
      </c>
      <c r="I10" s="13">
        <v>3</v>
      </c>
      <c r="J10" s="13">
        <v>2</v>
      </c>
      <c r="K10" s="83">
        <v>40</v>
      </c>
      <c r="L10" s="10" t="s">
        <v>1</v>
      </c>
      <c r="N10" s="58"/>
    </row>
    <row r="11" spans="1:14" x14ac:dyDescent="0.2">
      <c r="A11" s="13">
        <v>43</v>
      </c>
      <c r="B11" s="13">
        <v>13</v>
      </c>
      <c r="C11" s="13">
        <v>14</v>
      </c>
      <c r="D11" s="41" t="s">
        <v>216</v>
      </c>
      <c r="E11" s="15">
        <v>922314200092</v>
      </c>
      <c r="F11" s="43">
        <v>239010</v>
      </c>
      <c r="G11" s="10" t="s">
        <v>1</v>
      </c>
      <c r="H11" s="13">
        <v>2015</v>
      </c>
      <c r="I11" s="13">
        <v>3</v>
      </c>
      <c r="J11" s="13">
        <v>2</v>
      </c>
      <c r="K11" s="83">
        <v>40</v>
      </c>
      <c r="L11" s="10" t="s">
        <v>1</v>
      </c>
      <c r="N11" s="58"/>
    </row>
    <row r="12" spans="1:14" x14ac:dyDescent="0.2">
      <c r="A12" s="13">
        <v>45</v>
      </c>
      <c r="B12" s="13">
        <v>12</v>
      </c>
      <c r="C12" s="13">
        <v>20</v>
      </c>
      <c r="D12" s="41" t="s">
        <v>213</v>
      </c>
      <c r="E12" s="15">
        <v>921620300065</v>
      </c>
      <c r="F12" s="43">
        <v>239010</v>
      </c>
      <c r="G12" s="10" t="s">
        <v>1</v>
      </c>
      <c r="H12" s="13">
        <v>2015</v>
      </c>
      <c r="I12" s="13">
        <v>3</v>
      </c>
      <c r="J12" s="13">
        <v>2</v>
      </c>
      <c r="K12" s="83">
        <v>39.81</v>
      </c>
      <c r="L12" s="10" t="s">
        <v>1</v>
      </c>
      <c r="N12" s="58"/>
    </row>
    <row r="13" spans="1:14" x14ac:dyDescent="0.2">
      <c r="A13" s="13">
        <v>48</v>
      </c>
      <c r="B13" s="13">
        <v>14</v>
      </c>
      <c r="C13" s="13">
        <v>2</v>
      </c>
      <c r="D13" s="41" t="s">
        <v>217</v>
      </c>
      <c r="E13" s="15">
        <v>923502300131</v>
      </c>
      <c r="F13" s="43">
        <v>239010</v>
      </c>
      <c r="G13" s="56">
        <v>20338.5</v>
      </c>
      <c r="H13" s="13">
        <v>2015</v>
      </c>
      <c r="I13" s="13">
        <v>3</v>
      </c>
      <c r="J13" s="13">
        <v>2</v>
      </c>
      <c r="K13" s="79">
        <v>19.88</v>
      </c>
      <c r="L13" s="45">
        <f>G13/(K13+K14)</f>
        <v>491.09018471568271</v>
      </c>
    </row>
    <row r="14" spans="1:14" x14ac:dyDescent="0.2">
      <c r="A14" s="13">
        <v>48</v>
      </c>
      <c r="B14" s="13">
        <v>12</v>
      </c>
      <c r="C14" s="13">
        <v>22</v>
      </c>
      <c r="D14" s="41" t="s">
        <v>219</v>
      </c>
      <c r="E14" s="15">
        <v>921322100001</v>
      </c>
      <c r="F14" s="13">
        <v>239135</v>
      </c>
      <c r="G14" s="10" t="s">
        <v>1</v>
      </c>
      <c r="H14" s="13">
        <v>2015</v>
      </c>
      <c r="I14" s="13">
        <v>4</v>
      </c>
      <c r="J14" s="13">
        <v>27</v>
      </c>
      <c r="K14" s="83">
        <v>21.535</v>
      </c>
      <c r="L14" s="10" t="s">
        <v>1</v>
      </c>
    </row>
    <row r="15" spans="1:14" x14ac:dyDescent="0.2">
      <c r="A15" s="13">
        <v>48</v>
      </c>
      <c r="B15" s="13">
        <v>12</v>
      </c>
      <c r="C15" s="13">
        <v>26</v>
      </c>
      <c r="D15" s="41" t="s">
        <v>218</v>
      </c>
      <c r="E15" s="15">
        <v>921326300006</v>
      </c>
      <c r="F15" s="13">
        <v>239135</v>
      </c>
      <c r="G15" s="56">
        <v>16250</v>
      </c>
      <c r="H15" s="13">
        <v>2015</v>
      </c>
      <c r="I15" s="13">
        <v>4</v>
      </c>
      <c r="J15" s="13">
        <v>27</v>
      </c>
      <c r="K15" s="79">
        <v>107</v>
      </c>
      <c r="L15" s="45">
        <f>G15/(K15+K16)</f>
        <v>86.777742176652779</v>
      </c>
    </row>
    <row r="16" spans="1:14" x14ac:dyDescent="0.2">
      <c r="A16" s="13">
        <v>44</v>
      </c>
      <c r="B16" s="13">
        <v>15</v>
      </c>
      <c r="C16" s="13">
        <v>12</v>
      </c>
      <c r="D16" s="41" t="s">
        <v>210</v>
      </c>
      <c r="E16" s="15">
        <v>924612400018</v>
      </c>
      <c r="F16" s="13">
        <v>239152</v>
      </c>
      <c r="G16" s="10" t="s">
        <v>1</v>
      </c>
      <c r="H16" s="13">
        <v>2015</v>
      </c>
      <c r="I16" s="13">
        <v>5</v>
      </c>
      <c r="J16" s="13">
        <v>5</v>
      </c>
      <c r="K16" s="83">
        <v>80.260000000000005</v>
      </c>
      <c r="L16" s="10" t="s">
        <v>1</v>
      </c>
    </row>
    <row r="17" spans="1:12" x14ac:dyDescent="0.2">
      <c r="A17" s="13">
        <v>44</v>
      </c>
      <c r="B17" s="13">
        <v>15</v>
      </c>
      <c r="C17" s="13">
        <v>14</v>
      </c>
      <c r="D17" s="41" t="s">
        <v>211</v>
      </c>
      <c r="E17" s="15">
        <v>924614100020</v>
      </c>
      <c r="F17" s="13">
        <v>239152</v>
      </c>
      <c r="G17" s="56">
        <v>3000</v>
      </c>
      <c r="H17" s="13">
        <v>2015</v>
      </c>
      <c r="I17" s="13">
        <v>5</v>
      </c>
      <c r="J17" s="13">
        <v>5</v>
      </c>
      <c r="K17" s="79">
        <v>40.03</v>
      </c>
      <c r="L17" s="45">
        <f>G17/K17</f>
        <v>74.943792155883088</v>
      </c>
    </row>
    <row r="18" spans="1:12" x14ac:dyDescent="0.2">
      <c r="A18" s="13">
        <v>48</v>
      </c>
      <c r="B18" s="13">
        <v>12</v>
      </c>
      <c r="C18" s="13">
        <v>22</v>
      </c>
      <c r="D18" s="13" t="s">
        <v>219</v>
      </c>
      <c r="E18" s="15">
        <v>921322100001</v>
      </c>
      <c r="F18" s="13">
        <v>239416</v>
      </c>
      <c r="G18" s="59">
        <v>3199</v>
      </c>
      <c r="H18" s="13">
        <v>2015</v>
      </c>
      <c r="I18" s="13">
        <v>8</v>
      </c>
      <c r="J18" s="13">
        <v>7</v>
      </c>
      <c r="K18" s="79">
        <v>21.535</v>
      </c>
      <c r="L18" s="45">
        <f>G18/K18</f>
        <v>148.54887392616669</v>
      </c>
    </row>
    <row r="19" spans="1:12" x14ac:dyDescent="0.2">
      <c r="A19" s="13">
        <v>44</v>
      </c>
      <c r="B19" s="13">
        <v>15</v>
      </c>
      <c r="C19" s="13">
        <v>28</v>
      </c>
      <c r="D19" s="13" t="s">
        <v>213</v>
      </c>
      <c r="E19" s="15">
        <v>924628300003</v>
      </c>
      <c r="F19" s="13">
        <v>239379</v>
      </c>
      <c r="G19" s="56">
        <v>4010</v>
      </c>
      <c r="H19" s="13">
        <v>2015</v>
      </c>
      <c r="I19" s="13">
        <v>7</v>
      </c>
      <c r="J19" s="13">
        <v>27</v>
      </c>
      <c r="K19" s="79">
        <v>40.1</v>
      </c>
      <c r="L19" s="45">
        <f>G19/K19</f>
        <v>100</v>
      </c>
    </row>
    <row r="20" spans="1:12" x14ac:dyDescent="0.2">
      <c r="A20" s="13">
        <v>47</v>
      </c>
      <c r="B20" s="13">
        <v>14</v>
      </c>
      <c r="C20" s="13">
        <v>2</v>
      </c>
      <c r="D20" s="13" t="s">
        <v>220</v>
      </c>
      <c r="E20" s="15">
        <v>923602200133</v>
      </c>
      <c r="F20" s="13">
        <v>239388</v>
      </c>
      <c r="G20" s="60">
        <v>3000</v>
      </c>
      <c r="H20" s="13">
        <v>2015</v>
      </c>
      <c r="I20" s="13">
        <v>7</v>
      </c>
      <c r="J20" s="13">
        <v>28</v>
      </c>
      <c r="K20" s="79">
        <v>140.66999999999999</v>
      </c>
      <c r="L20" s="61">
        <f>G20/K20</f>
        <v>21.326508850501174</v>
      </c>
    </row>
    <row r="21" spans="1:12" x14ac:dyDescent="0.2">
      <c r="A21" s="13"/>
      <c r="B21" s="13"/>
      <c r="C21" s="13"/>
      <c r="D21" s="13"/>
      <c r="E21" s="15"/>
      <c r="F21" s="13"/>
      <c r="G21" s="13"/>
      <c r="H21" s="13"/>
      <c r="I21" s="13"/>
      <c r="J21" s="13"/>
      <c r="K21" s="79"/>
      <c r="L21" s="13"/>
    </row>
    <row r="22" spans="1:12" x14ac:dyDescent="0.2">
      <c r="A22" s="13"/>
      <c r="B22" s="13"/>
      <c r="C22" s="13"/>
      <c r="D22" s="13"/>
      <c r="E22" s="15"/>
      <c r="F22" s="13"/>
      <c r="G22" s="13"/>
      <c r="H22" s="13"/>
      <c r="I22" s="13"/>
      <c r="J22" s="13"/>
      <c r="K22" s="79"/>
      <c r="L22" s="13"/>
    </row>
    <row r="23" spans="1:12" x14ac:dyDescent="0.2">
      <c r="A23" s="13"/>
      <c r="B23" s="13"/>
      <c r="C23" s="13"/>
      <c r="D23" s="13"/>
      <c r="E23" s="15"/>
      <c r="F23" s="13"/>
      <c r="G23" s="13"/>
      <c r="H23" s="13"/>
      <c r="I23" s="13"/>
      <c r="J23" s="13"/>
      <c r="K23" s="79"/>
      <c r="L23" s="13"/>
    </row>
    <row r="24" spans="1:12" x14ac:dyDescent="0.2">
      <c r="A24" s="13"/>
      <c r="B24" s="13"/>
      <c r="C24" s="13"/>
      <c r="D24" s="13"/>
      <c r="E24" s="15"/>
      <c r="F24" s="13"/>
      <c r="G24" s="13"/>
      <c r="H24" s="13"/>
      <c r="I24" s="13"/>
      <c r="J24" s="13"/>
      <c r="K24" s="79"/>
      <c r="L24" s="13"/>
    </row>
    <row r="25" spans="1:12" x14ac:dyDescent="0.2">
      <c r="A25" s="13"/>
      <c r="B25" s="13"/>
      <c r="C25" s="13"/>
      <c r="D25" s="13"/>
      <c r="E25" s="15"/>
      <c r="F25" s="13"/>
      <c r="G25" s="13"/>
      <c r="H25" s="13"/>
      <c r="I25" s="13"/>
      <c r="J25" s="13"/>
      <c r="K25" s="79"/>
      <c r="L25" s="13"/>
    </row>
    <row r="26" spans="1:12" x14ac:dyDescent="0.2">
      <c r="A26" s="13"/>
      <c r="B26" s="13"/>
      <c r="C26" s="13"/>
      <c r="D26" s="13"/>
      <c r="E26" s="15"/>
      <c r="F26" s="13"/>
      <c r="G26" s="13"/>
      <c r="H26" s="13"/>
      <c r="I26" s="13"/>
      <c r="J26" s="13"/>
      <c r="K26" s="79"/>
      <c r="L26" s="13"/>
    </row>
    <row r="27" spans="1:12" x14ac:dyDescent="0.2">
      <c r="A27" s="13"/>
      <c r="B27" s="13"/>
      <c r="C27" s="13"/>
      <c r="D27" s="13"/>
      <c r="E27" s="15"/>
      <c r="F27" s="13"/>
      <c r="G27" s="13"/>
      <c r="H27" s="13"/>
      <c r="I27" s="13"/>
      <c r="J27" s="13"/>
      <c r="K27" s="79"/>
      <c r="L27" s="13"/>
    </row>
    <row r="28" spans="1:12" x14ac:dyDescent="0.2">
      <c r="A28" s="13"/>
      <c r="B28" s="13"/>
      <c r="C28" s="13"/>
      <c r="D28" s="13"/>
      <c r="E28" s="15"/>
      <c r="F28" s="13"/>
      <c r="G28" s="13"/>
      <c r="H28" s="13"/>
      <c r="I28" s="13"/>
      <c r="J28" s="13"/>
      <c r="K28" s="79"/>
      <c r="L28" s="13"/>
    </row>
    <row r="29" spans="1:12" x14ac:dyDescent="0.2">
      <c r="A29" s="13"/>
      <c r="B29" s="13"/>
      <c r="C29" s="13"/>
      <c r="D29" s="13"/>
      <c r="E29" s="15"/>
      <c r="F29" s="13"/>
      <c r="G29" s="13"/>
      <c r="H29" s="13"/>
      <c r="I29" s="13"/>
      <c r="J29" s="13"/>
      <c r="K29" s="79"/>
      <c r="L29" s="13"/>
    </row>
    <row r="30" spans="1:12" x14ac:dyDescent="0.2">
      <c r="A30" s="13"/>
      <c r="B30" s="13"/>
      <c r="C30" s="13"/>
      <c r="D30" s="13"/>
      <c r="E30" s="15"/>
      <c r="F30" s="13"/>
      <c r="G30" s="13"/>
      <c r="H30" s="13"/>
      <c r="I30" s="13"/>
      <c r="J30" s="13"/>
      <c r="K30" s="79"/>
      <c r="L30" s="13"/>
    </row>
    <row r="31" spans="1:12" x14ac:dyDescent="0.2">
      <c r="A31" s="13"/>
      <c r="B31" s="13"/>
      <c r="C31" s="13"/>
      <c r="D31" s="13"/>
      <c r="E31" s="15"/>
      <c r="F31" s="13"/>
      <c r="G31" s="13"/>
      <c r="H31" s="13"/>
      <c r="I31" s="13"/>
      <c r="J31" s="13"/>
      <c r="K31" s="79"/>
      <c r="L31" s="13"/>
    </row>
    <row r="32" spans="1:12" x14ac:dyDescent="0.2">
      <c r="A32" s="13"/>
      <c r="B32" s="13"/>
      <c r="C32" s="13"/>
      <c r="D32" s="13"/>
      <c r="E32" s="15"/>
      <c r="F32" s="13"/>
      <c r="G32" s="13"/>
      <c r="H32" s="13"/>
      <c r="I32" s="13"/>
      <c r="J32" s="13"/>
      <c r="K32" s="79"/>
      <c r="L32" s="13"/>
    </row>
    <row r="33" spans="1:12" x14ac:dyDescent="0.2">
      <c r="A33" s="13"/>
      <c r="B33" s="13"/>
      <c r="C33" s="13"/>
      <c r="D33" s="13"/>
      <c r="E33" s="15"/>
      <c r="F33" s="13"/>
      <c r="G33" s="13"/>
      <c r="H33" s="13"/>
      <c r="I33" s="13"/>
      <c r="J33" s="13"/>
      <c r="K33" s="79"/>
      <c r="L33" s="13"/>
    </row>
    <row r="34" spans="1:12" x14ac:dyDescent="0.2">
      <c r="A34" s="13"/>
      <c r="B34" s="13"/>
      <c r="C34" s="13"/>
      <c r="D34" s="13"/>
      <c r="E34" s="15"/>
      <c r="F34" s="13"/>
      <c r="G34" s="13"/>
      <c r="H34" s="13"/>
      <c r="I34" s="13"/>
      <c r="J34" s="13"/>
      <c r="K34" s="79"/>
      <c r="L34" s="13"/>
    </row>
    <row r="35" spans="1:12" x14ac:dyDescent="0.2">
      <c r="A35" s="13"/>
      <c r="B35" s="13"/>
      <c r="C35" s="13"/>
      <c r="D35" s="13"/>
      <c r="E35" s="15"/>
      <c r="F35" s="13"/>
      <c r="G35" s="13"/>
      <c r="H35" s="13"/>
      <c r="I35" s="13"/>
      <c r="J35" s="13"/>
      <c r="K35" s="79"/>
      <c r="L35" s="13"/>
    </row>
    <row r="36" spans="1:12" x14ac:dyDescent="0.2">
      <c r="A36" s="13"/>
      <c r="B36" s="13"/>
      <c r="C36" s="13"/>
      <c r="D36" s="13"/>
      <c r="E36" s="15"/>
      <c r="F36" s="13"/>
      <c r="G36" s="13"/>
      <c r="H36" s="13"/>
      <c r="I36" s="13"/>
      <c r="J36" s="13"/>
      <c r="K36" s="79"/>
      <c r="L36" s="13"/>
    </row>
    <row r="37" spans="1:12" x14ac:dyDescent="0.2">
      <c r="A37" s="13"/>
      <c r="B37" s="13"/>
      <c r="C37" s="13"/>
      <c r="D37" s="13"/>
      <c r="E37" s="15"/>
      <c r="F37" s="13"/>
      <c r="G37" s="13"/>
      <c r="H37" s="13"/>
      <c r="I37" s="13"/>
      <c r="J37" s="13"/>
      <c r="K37" s="79"/>
      <c r="L37" s="13"/>
    </row>
    <row r="38" spans="1:12" x14ac:dyDescent="0.2">
      <c r="A38" s="13"/>
      <c r="B38" s="13"/>
      <c r="C38" s="13"/>
      <c r="D38" s="13"/>
      <c r="E38" s="15"/>
      <c r="F38" s="13"/>
      <c r="G38" s="13"/>
      <c r="H38" s="13"/>
      <c r="I38" s="13"/>
      <c r="J38" s="13"/>
      <c r="K38" s="79"/>
      <c r="L38" s="13"/>
    </row>
    <row r="39" spans="1:12" x14ac:dyDescent="0.2">
      <c r="A39" s="13"/>
      <c r="B39" s="13"/>
      <c r="C39" s="13"/>
      <c r="D39" s="13"/>
      <c r="E39" s="15"/>
      <c r="F39" s="13"/>
      <c r="G39" s="13"/>
      <c r="H39" s="13"/>
      <c r="I39" s="13"/>
      <c r="J39" s="13"/>
      <c r="K39" s="79"/>
      <c r="L39" s="13"/>
    </row>
    <row r="40" spans="1:12" x14ac:dyDescent="0.2">
      <c r="A40" s="13"/>
      <c r="B40" s="13"/>
      <c r="C40" s="13"/>
      <c r="D40" s="13"/>
      <c r="E40" s="15"/>
      <c r="F40" s="13"/>
      <c r="G40" s="13"/>
      <c r="H40" s="13"/>
      <c r="I40" s="13"/>
      <c r="J40" s="13"/>
      <c r="K40" s="79"/>
      <c r="L40" s="13"/>
    </row>
    <row r="41" spans="1:12" x14ac:dyDescent="0.2">
      <c r="A41" s="13"/>
      <c r="B41" s="13"/>
      <c r="C41" s="13"/>
      <c r="D41" s="13"/>
      <c r="E41" s="15"/>
      <c r="F41" s="13"/>
      <c r="G41" s="13"/>
      <c r="H41" s="13"/>
      <c r="I41" s="13"/>
      <c r="J41" s="13"/>
      <c r="K41" s="79"/>
      <c r="L41" s="13"/>
    </row>
    <row r="42" spans="1:12" x14ac:dyDescent="0.2">
      <c r="A42" s="13"/>
      <c r="B42" s="13"/>
      <c r="C42" s="13"/>
      <c r="D42" s="13"/>
      <c r="E42" s="15"/>
      <c r="F42" s="13"/>
      <c r="G42" s="13"/>
      <c r="H42" s="13"/>
      <c r="I42" s="13"/>
      <c r="J42" s="13"/>
      <c r="K42" s="79"/>
      <c r="L42" s="13"/>
    </row>
    <row r="43" spans="1:12" x14ac:dyDescent="0.2">
      <c r="A43" s="13"/>
      <c r="B43" s="13"/>
      <c r="C43" s="13"/>
      <c r="D43" s="13"/>
      <c r="E43" s="15"/>
      <c r="F43" s="13"/>
      <c r="G43" s="13"/>
      <c r="H43" s="13"/>
      <c r="I43" s="13"/>
      <c r="J43" s="13"/>
      <c r="K43" s="79"/>
      <c r="L43" s="13"/>
    </row>
    <row r="44" spans="1:12" x14ac:dyDescent="0.2">
      <c r="A44" s="13"/>
      <c r="B44" s="13"/>
      <c r="C44" s="13"/>
      <c r="D44" s="13"/>
      <c r="E44" s="15"/>
      <c r="F44" s="13"/>
      <c r="G44" s="13"/>
      <c r="H44" s="13"/>
      <c r="I44" s="13"/>
      <c r="J44" s="13"/>
      <c r="K44" s="79"/>
      <c r="L44" s="13"/>
    </row>
    <row r="45" spans="1:12" x14ac:dyDescent="0.2">
      <c r="A45" s="13"/>
      <c r="B45" s="13"/>
      <c r="C45" s="13"/>
      <c r="D45" s="13"/>
      <c r="E45" s="15"/>
      <c r="F45" s="13"/>
      <c r="G45" s="13"/>
      <c r="H45" s="13"/>
      <c r="I45" s="13"/>
      <c r="J45" s="13"/>
      <c r="K45" s="79"/>
      <c r="L45" s="13"/>
    </row>
    <row r="46" spans="1:12" x14ac:dyDescent="0.2">
      <c r="A46" s="13"/>
      <c r="B46" s="13"/>
      <c r="C46" s="13"/>
      <c r="D46" s="13"/>
      <c r="E46" s="15"/>
      <c r="F46" s="13"/>
      <c r="G46" s="13"/>
      <c r="H46" s="13"/>
      <c r="I46" s="13"/>
      <c r="J46" s="13"/>
      <c r="K46" s="79"/>
      <c r="L46" s="13"/>
    </row>
    <row r="47" spans="1:12" x14ac:dyDescent="0.2">
      <c r="A47" s="13"/>
      <c r="B47" s="13"/>
      <c r="C47" s="13"/>
      <c r="D47" s="13"/>
      <c r="E47" s="15"/>
      <c r="F47" s="13"/>
      <c r="G47" s="13"/>
      <c r="H47" s="13"/>
      <c r="I47" s="13"/>
      <c r="J47" s="13"/>
      <c r="K47" s="79"/>
      <c r="L47" s="13"/>
    </row>
    <row r="48" spans="1:12" x14ac:dyDescent="0.2">
      <c r="A48" s="13"/>
      <c r="B48" s="13"/>
      <c r="C48" s="13"/>
      <c r="D48" s="13"/>
      <c r="E48" s="15"/>
      <c r="F48" s="13"/>
      <c r="G48" s="13"/>
      <c r="H48" s="13"/>
      <c r="I48" s="13"/>
      <c r="J48" s="13"/>
      <c r="K48" s="79"/>
      <c r="L48" s="13"/>
    </row>
    <row r="49" spans="1:12" x14ac:dyDescent="0.2">
      <c r="A49" s="13"/>
      <c r="B49" s="13"/>
      <c r="C49" s="13"/>
      <c r="D49" s="13"/>
      <c r="E49" s="15"/>
      <c r="F49" s="13"/>
      <c r="G49" s="13"/>
      <c r="H49" s="13"/>
      <c r="I49" s="13"/>
      <c r="J49" s="13"/>
      <c r="K49" s="79"/>
      <c r="L49" s="13"/>
    </row>
    <row r="50" spans="1:12" x14ac:dyDescent="0.2">
      <c r="A50" s="13"/>
      <c r="B50" s="13"/>
      <c r="C50" s="13"/>
      <c r="D50" s="13"/>
      <c r="E50" s="15"/>
      <c r="F50" s="13"/>
      <c r="G50" s="13"/>
      <c r="H50" s="13"/>
      <c r="I50" s="13"/>
      <c r="J50" s="13"/>
      <c r="K50" s="79"/>
      <c r="L50" s="13"/>
    </row>
    <row r="51" spans="1:12" x14ac:dyDescent="0.2">
      <c r="A51" s="13"/>
      <c r="B51" s="13"/>
      <c r="C51" s="13"/>
      <c r="D51" s="13"/>
      <c r="E51" s="15"/>
      <c r="F51" s="13"/>
      <c r="G51" s="13"/>
      <c r="H51" s="13"/>
      <c r="I51" s="13"/>
      <c r="J51" s="13"/>
      <c r="K51" s="79"/>
      <c r="L51" s="13"/>
    </row>
  </sheetData>
  <sortState xmlns:xlrd2="http://schemas.microsoft.com/office/spreadsheetml/2017/richdata2" ref="A2:L51">
    <sortCondition ref="I2:I51"/>
    <sortCondition ref="J2:J51"/>
    <sortCondition ref="A2:A51"/>
    <sortCondition ref="B2:B51"/>
    <sortCondition ref="C2:C51"/>
  </sortState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47"/>
  <sheetViews>
    <sheetView workbookViewId="0"/>
  </sheetViews>
  <sheetFormatPr defaultRowHeight="12.75" x14ac:dyDescent="0.2"/>
  <cols>
    <col min="5" max="5" width="15.7109375" style="57" bestFit="1" customWidth="1"/>
    <col min="7" max="7" width="10.7109375" bestFit="1" customWidth="1"/>
    <col min="11" max="11" width="8.85546875" style="81"/>
  </cols>
  <sheetData>
    <row r="1" spans="1:12" x14ac:dyDescent="0.2">
      <c r="A1" s="28" t="s">
        <v>176</v>
      </c>
      <c r="B1" s="38" t="s">
        <v>175</v>
      </c>
      <c r="C1" s="28" t="s">
        <v>174</v>
      </c>
      <c r="D1" s="28" t="s">
        <v>173</v>
      </c>
      <c r="E1" s="29" t="s">
        <v>172</v>
      </c>
      <c r="F1" s="29" t="s">
        <v>171</v>
      </c>
      <c r="G1" s="30" t="s">
        <v>170</v>
      </c>
      <c r="H1" s="28" t="s">
        <v>169</v>
      </c>
      <c r="I1" s="28" t="s">
        <v>168</v>
      </c>
      <c r="J1" s="28" t="s">
        <v>167</v>
      </c>
      <c r="K1" s="78" t="s">
        <v>166</v>
      </c>
      <c r="L1" s="32" t="s">
        <v>165</v>
      </c>
    </row>
    <row r="2" spans="1:12" x14ac:dyDescent="0.2">
      <c r="A2" s="13">
        <v>42</v>
      </c>
      <c r="B2" s="13">
        <v>15</v>
      </c>
      <c r="C2" s="13">
        <v>14</v>
      </c>
      <c r="D2" s="41" t="s">
        <v>218</v>
      </c>
      <c r="E2" s="15">
        <v>924414300011</v>
      </c>
      <c r="F2" s="13">
        <v>240354</v>
      </c>
      <c r="G2" s="56">
        <v>1800</v>
      </c>
      <c r="H2" s="13">
        <v>2016</v>
      </c>
      <c r="I2" s="13">
        <v>9</v>
      </c>
      <c r="J2" s="13">
        <v>28</v>
      </c>
      <c r="K2" s="79">
        <v>26.22</v>
      </c>
      <c r="L2" s="45">
        <f>G2/(K2+K3+K4+K5+K6+K7+K8+K9+K10)</f>
        <v>29.590662502054904</v>
      </c>
    </row>
    <row r="3" spans="1:12" x14ac:dyDescent="0.2">
      <c r="A3" s="13">
        <v>43</v>
      </c>
      <c r="B3" s="13">
        <v>15</v>
      </c>
      <c r="C3" s="13">
        <v>20</v>
      </c>
      <c r="D3" s="41" t="s">
        <v>216</v>
      </c>
      <c r="E3" s="15">
        <v>924520200026</v>
      </c>
      <c r="F3" s="13">
        <v>240354</v>
      </c>
      <c r="G3" s="10" t="s">
        <v>1</v>
      </c>
      <c r="H3" s="13">
        <v>2016</v>
      </c>
      <c r="I3" s="13">
        <v>9</v>
      </c>
      <c r="J3" s="13">
        <v>28</v>
      </c>
      <c r="K3" s="80">
        <v>13.38</v>
      </c>
      <c r="L3" s="10" t="s">
        <v>1</v>
      </c>
    </row>
    <row r="4" spans="1:12" x14ac:dyDescent="0.2">
      <c r="A4" s="13">
        <v>44</v>
      </c>
      <c r="B4" s="13">
        <v>12</v>
      </c>
      <c r="C4" s="13">
        <v>30</v>
      </c>
      <c r="D4" s="41" t="s">
        <v>219</v>
      </c>
      <c r="E4" s="15">
        <v>921730100025</v>
      </c>
      <c r="F4" s="13">
        <v>240354</v>
      </c>
      <c r="G4" s="10" t="s">
        <v>1</v>
      </c>
      <c r="H4" s="13">
        <v>2016</v>
      </c>
      <c r="I4" s="13">
        <v>9</v>
      </c>
      <c r="J4" s="13">
        <v>28</v>
      </c>
      <c r="K4" s="80">
        <v>13.51</v>
      </c>
      <c r="L4" s="10" t="s">
        <v>1</v>
      </c>
    </row>
    <row r="5" spans="1:12" x14ac:dyDescent="0.2">
      <c r="A5" s="13">
        <v>48</v>
      </c>
      <c r="B5" s="13">
        <v>13</v>
      </c>
      <c r="C5" s="13">
        <v>4</v>
      </c>
      <c r="D5" s="13" t="s">
        <v>210</v>
      </c>
      <c r="E5" s="15">
        <v>922804400045</v>
      </c>
      <c r="F5" s="13">
        <v>240354</v>
      </c>
      <c r="G5" s="10" t="s">
        <v>1</v>
      </c>
      <c r="H5" s="13">
        <v>2016</v>
      </c>
      <c r="I5" s="13">
        <v>9</v>
      </c>
      <c r="J5" s="13">
        <v>28</v>
      </c>
      <c r="K5" s="80">
        <v>1.34</v>
      </c>
      <c r="L5" s="10" t="s">
        <v>1</v>
      </c>
    </row>
    <row r="6" spans="1:12" x14ac:dyDescent="0.2">
      <c r="A6" s="13">
        <v>48</v>
      </c>
      <c r="B6" s="13">
        <v>13</v>
      </c>
      <c r="C6" s="13">
        <v>8</v>
      </c>
      <c r="D6" s="41" t="s">
        <v>221</v>
      </c>
      <c r="E6" s="15">
        <v>922808100077</v>
      </c>
      <c r="F6" s="13">
        <v>240354</v>
      </c>
      <c r="G6" s="10" t="s">
        <v>1</v>
      </c>
      <c r="H6" s="13">
        <v>2016</v>
      </c>
      <c r="I6" s="13">
        <v>9</v>
      </c>
      <c r="J6" s="13">
        <v>28</v>
      </c>
      <c r="K6" s="80">
        <v>1.36</v>
      </c>
      <c r="L6" s="10" t="s">
        <v>1</v>
      </c>
    </row>
    <row r="7" spans="1:12" x14ac:dyDescent="0.2">
      <c r="A7" s="13">
        <v>48</v>
      </c>
      <c r="B7" s="13">
        <v>13</v>
      </c>
      <c r="C7" s="13">
        <v>14</v>
      </c>
      <c r="D7" s="41" t="s">
        <v>216</v>
      </c>
      <c r="E7" s="15">
        <v>922814200116</v>
      </c>
      <c r="F7" s="13">
        <v>240354</v>
      </c>
      <c r="G7" s="10" t="s">
        <v>1</v>
      </c>
      <c r="H7" s="13">
        <v>2016</v>
      </c>
      <c r="I7" s="13">
        <v>9</v>
      </c>
      <c r="J7" s="13">
        <v>28</v>
      </c>
      <c r="K7" s="80">
        <v>1.34</v>
      </c>
      <c r="L7" s="10" t="s">
        <v>1</v>
      </c>
    </row>
    <row r="8" spans="1:12" x14ac:dyDescent="0.2">
      <c r="A8" s="13">
        <v>48</v>
      </c>
      <c r="B8" s="13">
        <v>13</v>
      </c>
      <c r="C8" s="13">
        <v>18</v>
      </c>
      <c r="D8" s="41" t="s">
        <v>221</v>
      </c>
      <c r="E8" s="15">
        <v>922818100138</v>
      </c>
      <c r="F8" s="13">
        <v>240354</v>
      </c>
      <c r="G8" s="10" t="s">
        <v>1</v>
      </c>
      <c r="H8" s="13">
        <v>2016</v>
      </c>
      <c r="I8" s="13">
        <v>9</v>
      </c>
      <c r="J8" s="13">
        <v>28</v>
      </c>
      <c r="K8" s="80">
        <v>1.33</v>
      </c>
      <c r="L8" s="10" t="s">
        <v>1</v>
      </c>
    </row>
    <row r="9" spans="1:12" x14ac:dyDescent="0.2">
      <c r="A9" s="13">
        <v>49</v>
      </c>
      <c r="B9" s="13">
        <v>13</v>
      </c>
      <c r="C9" s="13">
        <v>12</v>
      </c>
      <c r="D9" s="41" t="s">
        <v>222</v>
      </c>
      <c r="E9" s="15">
        <v>922912200118</v>
      </c>
      <c r="F9" s="13">
        <v>240354</v>
      </c>
      <c r="G9" s="10" t="s">
        <v>1</v>
      </c>
      <c r="H9" s="13">
        <v>2016</v>
      </c>
      <c r="I9" s="13">
        <v>9</v>
      </c>
      <c r="J9" s="13">
        <v>28</v>
      </c>
      <c r="K9" s="80">
        <v>1</v>
      </c>
      <c r="L9" s="10" t="s">
        <v>1</v>
      </c>
    </row>
    <row r="10" spans="1:12" x14ac:dyDescent="0.2">
      <c r="A10" s="13">
        <v>49</v>
      </c>
      <c r="B10" s="13">
        <v>13</v>
      </c>
      <c r="C10" s="13">
        <v>14</v>
      </c>
      <c r="D10" s="41" t="s">
        <v>221</v>
      </c>
      <c r="E10" s="15">
        <v>922914100137</v>
      </c>
      <c r="F10" s="13">
        <v>240354</v>
      </c>
      <c r="G10" s="10" t="s">
        <v>1</v>
      </c>
      <c r="H10" s="13">
        <v>2016</v>
      </c>
      <c r="I10" s="13">
        <v>9</v>
      </c>
      <c r="J10" s="13">
        <v>28</v>
      </c>
      <c r="K10" s="80">
        <v>1.35</v>
      </c>
      <c r="L10" s="10" t="s">
        <v>1</v>
      </c>
    </row>
    <row r="11" spans="1:12" x14ac:dyDescent="0.2">
      <c r="A11" s="13">
        <v>42</v>
      </c>
      <c r="B11" s="13">
        <v>13</v>
      </c>
      <c r="C11" s="13">
        <v>34</v>
      </c>
      <c r="D11" s="41" t="s">
        <v>219</v>
      </c>
      <c r="E11" s="15">
        <v>922234100101</v>
      </c>
      <c r="F11" s="13">
        <v>240353</v>
      </c>
      <c r="G11" s="56">
        <v>9000</v>
      </c>
      <c r="H11" s="13">
        <v>2016</v>
      </c>
      <c r="I11" s="13">
        <v>9</v>
      </c>
      <c r="J11" s="13">
        <v>28</v>
      </c>
      <c r="K11" s="79">
        <v>81.55</v>
      </c>
      <c r="L11" s="45">
        <f>G11/(K11+K12+K13+K14+K15+K16+K17+K18+K19+K20+K21)</f>
        <v>29.43196311193957</v>
      </c>
    </row>
    <row r="12" spans="1:12" x14ac:dyDescent="0.2">
      <c r="A12" s="13">
        <v>42</v>
      </c>
      <c r="B12" s="13">
        <v>13</v>
      </c>
      <c r="C12" s="13">
        <v>34</v>
      </c>
      <c r="D12" s="41" t="s">
        <v>218</v>
      </c>
      <c r="E12" s="15">
        <v>922234300105</v>
      </c>
      <c r="F12" s="13">
        <v>240353</v>
      </c>
      <c r="G12" s="10" t="s">
        <v>1</v>
      </c>
      <c r="H12" s="13">
        <v>2016</v>
      </c>
      <c r="I12" s="13">
        <v>10</v>
      </c>
      <c r="J12" s="13">
        <v>6</v>
      </c>
      <c r="K12" s="80">
        <v>40.79</v>
      </c>
      <c r="L12" s="47" t="s">
        <v>1</v>
      </c>
    </row>
    <row r="13" spans="1:12" x14ac:dyDescent="0.2">
      <c r="A13" s="13">
        <v>42</v>
      </c>
      <c r="B13" s="13">
        <v>15</v>
      </c>
      <c r="C13" s="13">
        <v>14</v>
      </c>
      <c r="D13" s="41" t="s">
        <v>218</v>
      </c>
      <c r="E13" s="15">
        <v>924414300008</v>
      </c>
      <c r="F13" s="13">
        <v>240353</v>
      </c>
      <c r="G13" s="10" t="s">
        <v>1</v>
      </c>
      <c r="H13" s="13">
        <v>2016</v>
      </c>
      <c r="I13" s="13">
        <v>10</v>
      </c>
      <c r="J13" s="13">
        <v>6</v>
      </c>
      <c r="K13" s="80">
        <v>78.67</v>
      </c>
      <c r="L13" s="47" t="s">
        <v>1</v>
      </c>
    </row>
    <row r="14" spans="1:12" x14ac:dyDescent="0.2">
      <c r="A14" s="13">
        <v>43</v>
      </c>
      <c r="B14" s="13">
        <v>15</v>
      </c>
      <c r="C14" s="13">
        <v>20</v>
      </c>
      <c r="D14" s="41" t="s">
        <v>216</v>
      </c>
      <c r="E14" s="15">
        <v>924520200021</v>
      </c>
      <c r="F14" s="13">
        <v>240353</v>
      </c>
      <c r="G14" s="10" t="s">
        <v>1</v>
      </c>
      <c r="H14" s="13">
        <v>2016</v>
      </c>
      <c r="I14" s="13">
        <v>10</v>
      </c>
      <c r="J14" s="13">
        <v>6</v>
      </c>
      <c r="K14" s="80">
        <v>40.14</v>
      </c>
      <c r="L14" s="47" t="s">
        <v>1</v>
      </c>
    </row>
    <row r="15" spans="1:12" x14ac:dyDescent="0.2">
      <c r="A15" s="13">
        <v>44</v>
      </c>
      <c r="B15" s="13">
        <v>12</v>
      </c>
      <c r="C15" s="13">
        <v>30</v>
      </c>
      <c r="D15" s="41" t="s">
        <v>219</v>
      </c>
      <c r="E15" s="15">
        <v>921730100023</v>
      </c>
      <c r="F15" s="13">
        <v>240353</v>
      </c>
      <c r="G15" s="10" t="s">
        <v>1</v>
      </c>
      <c r="H15" s="13">
        <v>2016</v>
      </c>
      <c r="I15" s="13">
        <v>10</v>
      </c>
      <c r="J15" s="13">
        <v>6</v>
      </c>
      <c r="K15" s="80">
        <v>40.520000000000003</v>
      </c>
      <c r="L15" s="47" t="s">
        <v>1</v>
      </c>
    </row>
    <row r="16" spans="1:12" x14ac:dyDescent="0.2">
      <c r="A16" s="13">
        <v>48</v>
      </c>
      <c r="B16" s="13">
        <v>13</v>
      </c>
      <c r="C16" s="13">
        <v>4</v>
      </c>
      <c r="D16" s="41" t="s">
        <v>210</v>
      </c>
      <c r="E16" s="15">
        <v>922804400043</v>
      </c>
      <c r="F16" s="13">
        <v>240353</v>
      </c>
      <c r="G16" s="10" t="s">
        <v>1</v>
      </c>
      <c r="H16" s="13">
        <v>2016</v>
      </c>
      <c r="I16" s="13">
        <v>10</v>
      </c>
      <c r="J16" s="13">
        <v>6</v>
      </c>
      <c r="K16" s="80">
        <v>4.01</v>
      </c>
      <c r="L16" s="47" t="s">
        <v>1</v>
      </c>
    </row>
    <row r="17" spans="1:12" x14ac:dyDescent="0.2">
      <c r="A17" s="13">
        <v>48</v>
      </c>
      <c r="B17" s="13">
        <v>13</v>
      </c>
      <c r="C17" s="13">
        <v>8</v>
      </c>
      <c r="D17" s="41" t="s">
        <v>221</v>
      </c>
      <c r="E17" s="15">
        <v>922808100074</v>
      </c>
      <c r="F17" s="13">
        <v>240353</v>
      </c>
      <c r="G17" s="10" t="s">
        <v>1</v>
      </c>
      <c r="H17" s="13">
        <v>2016</v>
      </c>
      <c r="I17" s="13">
        <v>10</v>
      </c>
      <c r="J17" s="13">
        <v>6</v>
      </c>
      <c r="K17" s="80">
        <v>4.0599999999999996</v>
      </c>
      <c r="L17" s="47" t="s">
        <v>1</v>
      </c>
    </row>
    <row r="18" spans="1:12" x14ac:dyDescent="0.2">
      <c r="A18" s="13">
        <v>48</v>
      </c>
      <c r="B18" s="13">
        <v>13</v>
      </c>
      <c r="C18" s="13">
        <v>14</v>
      </c>
      <c r="D18" s="41" t="s">
        <v>216</v>
      </c>
      <c r="E18" s="15">
        <v>922814200112</v>
      </c>
      <c r="F18" s="13">
        <v>240353</v>
      </c>
      <c r="G18" s="10" t="s">
        <v>1</v>
      </c>
      <c r="H18" s="13">
        <v>2016</v>
      </c>
      <c r="I18" s="13">
        <v>10</v>
      </c>
      <c r="J18" s="13">
        <v>6</v>
      </c>
      <c r="K18" s="80">
        <v>4.01</v>
      </c>
      <c r="L18" s="47" t="s">
        <v>1</v>
      </c>
    </row>
    <row r="19" spans="1:12" x14ac:dyDescent="0.2">
      <c r="A19" s="13">
        <v>48</v>
      </c>
      <c r="B19" s="13">
        <v>13</v>
      </c>
      <c r="C19" s="13">
        <v>18</v>
      </c>
      <c r="D19" s="41" t="s">
        <v>221</v>
      </c>
      <c r="E19" s="15">
        <v>922818100131</v>
      </c>
      <c r="F19" s="13">
        <v>240353</v>
      </c>
      <c r="G19" s="10" t="s">
        <v>1</v>
      </c>
      <c r="H19" s="13">
        <v>2016</v>
      </c>
      <c r="I19" s="13">
        <v>10</v>
      </c>
      <c r="J19" s="13">
        <v>6</v>
      </c>
      <c r="K19" s="80">
        <v>4</v>
      </c>
      <c r="L19" s="47" t="s">
        <v>1</v>
      </c>
    </row>
    <row r="20" spans="1:12" x14ac:dyDescent="0.2">
      <c r="A20" s="13">
        <v>49</v>
      </c>
      <c r="B20" s="13">
        <v>13</v>
      </c>
      <c r="C20" s="13">
        <v>12</v>
      </c>
      <c r="D20" s="41" t="s">
        <v>222</v>
      </c>
      <c r="E20" s="15">
        <v>922912200112</v>
      </c>
      <c r="F20" s="13">
        <v>240353</v>
      </c>
      <c r="G20" s="10" t="s">
        <v>1</v>
      </c>
      <c r="H20" s="13">
        <v>2016</v>
      </c>
      <c r="I20" s="13">
        <v>10</v>
      </c>
      <c r="J20" s="13">
        <v>6</v>
      </c>
      <c r="K20" s="80">
        <v>4</v>
      </c>
      <c r="L20" s="47" t="s">
        <v>1</v>
      </c>
    </row>
    <row r="21" spans="1:12" x14ac:dyDescent="0.2">
      <c r="A21" s="13">
        <v>49</v>
      </c>
      <c r="B21" s="13">
        <v>13</v>
      </c>
      <c r="C21" s="13">
        <v>14</v>
      </c>
      <c r="D21" s="41" t="s">
        <v>221</v>
      </c>
      <c r="E21" s="15">
        <v>922914100126</v>
      </c>
      <c r="F21" s="13">
        <v>240353</v>
      </c>
      <c r="G21" s="10" t="s">
        <v>1</v>
      </c>
      <c r="H21" s="13">
        <v>2016</v>
      </c>
      <c r="I21" s="13">
        <v>10</v>
      </c>
      <c r="J21" s="13">
        <v>6</v>
      </c>
      <c r="K21" s="80">
        <v>4.04</v>
      </c>
      <c r="L21" s="47" t="s">
        <v>1</v>
      </c>
    </row>
    <row r="22" spans="1:12" x14ac:dyDescent="0.2">
      <c r="A22" s="13">
        <v>46</v>
      </c>
      <c r="B22" s="13">
        <v>14</v>
      </c>
      <c r="C22" s="13">
        <v>12</v>
      </c>
      <c r="D22" s="41" t="s">
        <v>223</v>
      </c>
      <c r="E22" s="15">
        <v>923712100083</v>
      </c>
      <c r="F22" s="13">
        <v>240481</v>
      </c>
      <c r="G22" s="56">
        <v>3000</v>
      </c>
      <c r="H22" s="13">
        <v>2016</v>
      </c>
      <c r="I22" s="13">
        <v>12</v>
      </c>
      <c r="J22" s="13">
        <v>12</v>
      </c>
      <c r="K22" s="79">
        <v>80</v>
      </c>
      <c r="L22" s="45">
        <f>G22/(K22+K23+K24)</f>
        <v>4.6952765517889006</v>
      </c>
    </row>
    <row r="23" spans="1:12" x14ac:dyDescent="0.2">
      <c r="A23" s="13">
        <v>46</v>
      </c>
      <c r="B23" s="13">
        <v>14</v>
      </c>
      <c r="C23" s="13">
        <v>12</v>
      </c>
      <c r="D23" s="41" t="s">
        <v>224</v>
      </c>
      <c r="E23" s="15">
        <v>923712300083</v>
      </c>
      <c r="F23" s="13">
        <v>240481</v>
      </c>
      <c r="G23" s="10" t="s">
        <v>1</v>
      </c>
      <c r="H23" s="13">
        <v>2016</v>
      </c>
      <c r="I23" s="13">
        <v>12</v>
      </c>
      <c r="J23" s="13">
        <v>12</v>
      </c>
      <c r="K23" s="80">
        <v>480.34</v>
      </c>
      <c r="L23" s="10" t="s">
        <v>1</v>
      </c>
    </row>
    <row r="24" spans="1:12" x14ac:dyDescent="0.2">
      <c r="A24" s="13">
        <v>46</v>
      </c>
      <c r="B24" s="13">
        <v>12</v>
      </c>
      <c r="C24" s="13">
        <v>32</v>
      </c>
      <c r="D24" s="41" t="s">
        <v>225</v>
      </c>
      <c r="E24" s="15">
        <v>921532400098</v>
      </c>
      <c r="F24" s="13">
        <v>240481</v>
      </c>
      <c r="G24" s="10" t="s">
        <v>1</v>
      </c>
      <c r="H24" s="13">
        <v>2016</v>
      </c>
      <c r="I24" s="13">
        <v>12</v>
      </c>
      <c r="J24" s="13">
        <v>12</v>
      </c>
      <c r="K24" s="80">
        <v>78.599999999999994</v>
      </c>
      <c r="L24" s="10" t="s">
        <v>1</v>
      </c>
    </row>
    <row r="25" spans="1:12" x14ac:dyDescent="0.2">
      <c r="A25" s="13"/>
      <c r="B25" s="13"/>
      <c r="C25" s="13"/>
      <c r="D25" s="13"/>
      <c r="E25" s="15"/>
      <c r="F25" s="13"/>
      <c r="G25" s="13"/>
      <c r="H25" s="13"/>
      <c r="I25" s="13"/>
      <c r="J25" s="13"/>
      <c r="K25" s="79"/>
      <c r="L25" s="13"/>
    </row>
    <row r="26" spans="1:12" x14ac:dyDescent="0.2">
      <c r="A26" s="13"/>
      <c r="B26" s="13"/>
      <c r="C26" s="13"/>
      <c r="D26" s="13"/>
      <c r="E26" s="15"/>
      <c r="F26" s="13"/>
      <c r="G26" s="13"/>
      <c r="H26" s="13"/>
      <c r="I26" s="13"/>
      <c r="J26" s="13"/>
      <c r="K26" s="79"/>
      <c r="L26" s="13"/>
    </row>
    <row r="27" spans="1:12" x14ac:dyDescent="0.2">
      <c r="A27" s="13"/>
      <c r="B27" s="13"/>
      <c r="C27" s="13"/>
      <c r="D27" s="13"/>
      <c r="E27" s="15"/>
      <c r="F27" s="13"/>
      <c r="G27" s="13"/>
      <c r="H27" s="13"/>
      <c r="I27" s="13"/>
      <c r="J27" s="13"/>
      <c r="K27" s="79"/>
      <c r="L27" s="13"/>
    </row>
    <row r="28" spans="1:12" x14ac:dyDescent="0.2">
      <c r="A28" s="13"/>
      <c r="B28" s="13"/>
      <c r="C28" s="13"/>
      <c r="D28" s="13"/>
      <c r="E28" s="15"/>
      <c r="F28" s="13"/>
      <c r="G28" s="13"/>
      <c r="H28" s="13"/>
      <c r="I28" s="13"/>
      <c r="J28" s="13"/>
      <c r="K28" s="79"/>
      <c r="L28" s="13"/>
    </row>
    <row r="29" spans="1:12" x14ac:dyDescent="0.2">
      <c r="A29" s="13"/>
      <c r="B29" s="13"/>
      <c r="C29" s="13"/>
      <c r="D29" s="13"/>
      <c r="E29" s="15"/>
      <c r="F29" s="13"/>
      <c r="G29" s="13"/>
      <c r="H29" s="13"/>
      <c r="I29" s="13"/>
      <c r="J29" s="13"/>
      <c r="K29" s="79"/>
      <c r="L29" s="13"/>
    </row>
    <row r="30" spans="1:12" x14ac:dyDescent="0.2">
      <c r="A30" s="13"/>
      <c r="B30" s="13"/>
      <c r="C30" s="13"/>
      <c r="D30" s="13"/>
      <c r="E30" s="15"/>
      <c r="F30" s="13"/>
      <c r="G30" s="13"/>
      <c r="H30" s="13"/>
      <c r="I30" s="13"/>
      <c r="J30" s="13"/>
      <c r="K30" s="79"/>
      <c r="L30" s="13"/>
    </row>
    <row r="31" spans="1:12" x14ac:dyDescent="0.2">
      <c r="A31" s="13"/>
      <c r="B31" s="13"/>
      <c r="C31" s="13"/>
      <c r="D31" s="13"/>
      <c r="E31" s="15"/>
      <c r="F31" s="13"/>
      <c r="G31" s="13"/>
      <c r="H31" s="13"/>
      <c r="I31" s="13"/>
      <c r="J31" s="13"/>
      <c r="K31" s="79"/>
      <c r="L31" s="13"/>
    </row>
    <row r="32" spans="1:12" x14ac:dyDescent="0.2">
      <c r="A32" s="13"/>
      <c r="B32" s="13"/>
      <c r="C32" s="13"/>
      <c r="D32" s="13"/>
      <c r="E32" s="15"/>
      <c r="F32" s="13"/>
      <c r="G32" s="13"/>
      <c r="H32" s="13"/>
      <c r="I32" s="13"/>
      <c r="J32" s="13"/>
      <c r="K32" s="79"/>
      <c r="L32" s="13"/>
    </row>
    <row r="33" spans="1:12" x14ac:dyDescent="0.2">
      <c r="A33" s="13"/>
      <c r="B33" s="13"/>
      <c r="C33" s="13"/>
      <c r="D33" s="13"/>
      <c r="E33" s="15"/>
      <c r="F33" s="13"/>
      <c r="G33" s="13"/>
      <c r="H33" s="13"/>
      <c r="I33" s="13"/>
      <c r="J33" s="13"/>
      <c r="K33" s="79"/>
      <c r="L33" s="13"/>
    </row>
    <row r="34" spans="1:12" x14ac:dyDescent="0.2">
      <c r="A34" s="13"/>
      <c r="B34" s="13"/>
      <c r="C34" s="13"/>
      <c r="D34" s="13"/>
      <c r="E34" s="15"/>
      <c r="F34" s="13"/>
      <c r="G34" s="13"/>
      <c r="H34" s="13"/>
      <c r="I34" s="13"/>
      <c r="J34" s="13"/>
      <c r="K34" s="79"/>
      <c r="L34" s="13"/>
    </row>
    <row r="35" spans="1:12" x14ac:dyDescent="0.2">
      <c r="A35" s="13"/>
      <c r="B35" s="13"/>
      <c r="C35" s="13"/>
      <c r="D35" s="13"/>
      <c r="E35" s="15"/>
      <c r="F35" s="13"/>
      <c r="G35" s="13"/>
      <c r="H35" s="13"/>
      <c r="I35" s="13"/>
      <c r="J35" s="13"/>
      <c r="K35" s="79"/>
      <c r="L35" s="13"/>
    </row>
    <row r="36" spans="1:12" x14ac:dyDescent="0.2">
      <c r="A36" s="13"/>
      <c r="B36" s="13"/>
      <c r="C36" s="13"/>
      <c r="D36" s="13"/>
      <c r="E36" s="15"/>
      <c r="F36" s="13"/>
      <c r="G36" s="13"/>
      <c r="H36" s="13"/>
      <c r="I36" s="13"/>
      <c r="J36" s="13"/>
      <c r="K36" s="79"/>
      <c r="L36" s="13"/>
    </row>
    <row r="37" spans="1:12" x14ac:dyDescent="0.2">
      <c r="A37" s="13"/>
      <c r="B37" s="13"/>
      <c r="C37" s="13"/>
      <c r="D37" s="13"/>
      <c r="E37" s="15"/>
      <c r="F37" s="13"/>
      <c r="G37" s="13"/>
      <c r="H37" s="13"/>
      <c r="I37" s="13"/>
      <c r="J37" s="13"/>
      <c r="K37" s="79"/>
      <c r="L37" s="13"/>
    </row>
    <row r="38" spans="1:12" x14ac:dyDescent="0.2">
      <c r="A38" s="13"/>
      <c r="B38" s="13"/>
      <c r="C38" s="13"/>
      <c r="D38" s="13"/>
      <c r="E38" s="15"/>
      <c r="F38" s="13"/>
      <c r="G38" s="13"/>
      <c r="H38" s="13"/>
      <c r="I38" s="13"/>
      <c r="J38" s="13"/>
      <c r="K38" s="79"/>
      <c r="L38" s="13"/>
    </row>
    <row r="39" spans="1:12" x14ac:dyDescent="0.2">
      <c r="A39" s="13"/>
      <c r="B39" s="13"/>
      <c r="C39" s="13"/>
      <c r="D39" s="13"/>
      <c r="E39" s="15"/>
      <c r="F39" s="13"/>
      <c r="G39" s="13"/>
      <c r="H39" s="13"/>
      <c r="I39" s="13"/>
      <c r="J39" s="13"/>
      <c r="K39" s="79"/>
      <c r="L39" s="13"/>
    </row>
    <row r="40" spans="1:12" x14ac:dyDescent="0.2">
      <c r="A40" s="13"/>
      <c r="B40" s="13"/>
      <c r="C40" s="13"/>
      <c r="D40" s="13"/>
      <c r="E40" s="15"/>
      <c r="F40" s="13"/>
      <c r="G40" s="13"/>
      <c r="H40" s="13"/>
      <c r="I40" s="13"/>
      <c r="J40" s="13"/>
      <c r="K40" s="79"/>
      <c r="L40" s="13"/>
    </row>
    <row r="41" spans="1:12" x14ac:dyDescent="0.2">
      <c r="A41" s="13"/>
      <c r="B41" s="13"/>
      <c r="C41" s="13"/>
      <c r="D41" s="13"/>
      <c r="E41" s="15"/>
      <c r="F41" s="13"/>
      <c r="G41" s="13"/>
      <c r="H41" s="13"/>
      <c r="I41" s="13"/>
      <c r="J41" s="13"/>
      <c r="K41" s="79"/>
      <c r="L41" s="13"/>
    </row>
    <row r="42" spans="1:12" x14ac:dyDescent="0.2">
      <c r="A42" s="13"/>
      <c r="B42" s="13"/>
      <c r="C42" s="13"/>
      <c r="D42" s="13"/>
      <c r="E42" s="15"/>
      <c r="F42" s="13"/>
      <c r="G42" s="13"/>
      <c r="H42" s="13"/>
      <c r="I42" s="13"/>
      <c r="J42" s="13"/>
      <c r="K42" s="79"/>
      <c r="L42" s="13"/>
    </row>
    <row r="43" spans="1:12" x14ac:dyDescent="0.2">
      <c r="A43" s="13"/>
      <c r="B43" s="13"/>
      <c r="C43" s="13"/>
      <c r="D43" s="13"/>
      <c r="E43" s="15"/>
      <c r="F43" s="13"/>
      <c r="G43" s="13"/>
      <c r="H43" s="13"/>
      <c r="I43" s="13"/>
      <c r="J43" s="13"/>
      <c r="K43" s="79"/>
      <c r="L43" s="13"/>
    </row>
    <row r="44" spans="1:12" x14ac:dyDescent="0.2">
      <c r="A44" s="13"/>
      <c r="B44" s="13"/>
      <c r="C44" s="13"/>
      <c r="D44" s="13"/>
      <c r="E44" s="15"/>
      <c r="F44" s="13"/>
      <c r="G44" s="13"/>
      <c r="H44" s="13"/>
      <c r="I44" s="13"/>
      <c r="J44" s="13"/>
      <c r="K44" s="79"/>
      <c r="L44" s="13"/>
    </row>
    <row r="45" spans="1:12" x14ac:dyDescent="0.2">
      <c r="A45" s="13"/>
      <c r="B45" s="13"/>
      <c r="C45" s="13"/>
      <c r="D45" s="13"/>
      <c r="E45" s="15"/>
      <c r="F45" s="13"/>
      <c r="G45" s="13"/>
      <c r="H45" s="13"/>
      <c r="I45" s="13"/>
      <c r="J45" s="13"/>
      <c r="K45" s="79"/>
      <c r="L45" s="13"/>
    </row>
    <row r="46" spans="1:12" x14ac:dyDescent="0.2">
      <c r="A46" s="13"/>
      <c r="B46" s="13"/>
      <c r="C46" s="13"/>
      <c r="D46" s="13"/>
      <c r="E46" s="15"/>
      <c r="F46" s="13"/>
      <c r="G46" s="13"/>
      <c r="H46" s="13"/>
      <c r="I46" s="13"/>
      <c r="J46" s="13"/>
      <c r="K46" s="79"/>
      <c r="L46" s="13"/>
    </row>
    <row r="47" spans="1:12" x14ac:dyDescent="0.2">
      <c r="A47" s="13"/>
      <c r="B47" s="13"/>
      <c r="C47" s="13"/>
      <c r="D47" s="13"/>
      <c r="E47" s="15"/>
      <c r="F47" s="13"/>
      <c r="G47" s="13"/>
      <c r="H47" s="13"/>
      <c r="I47" s="13"/>
      <c r="J47" s="13"/>
      <c r="K47" s="79"/>
      <c r="L47" s="13"/>
    </row>
  </sheetData>
  <sortState xmlns:xlrd2="http://schemas.microsoft.com/office/spreadsheetml/2017/richdata2" ref="A2:L47">
    <sortCondition ref="I2:I47"/>
    <sortCondition ref="J2:J47"/>
    <sortCondition ref="A2:A47"/>
    <sortCondition ref="B2:B47"/>
    <sortCondition ref="C2:C47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47"/>
  <sheetViews>
    <sheetView workbookViewId="0"/>
  </sheetViews>
  <sheetFormatPr defaultRowHeight="12.75" x14ac:dyDescent="0.2"/>
  <cols>
    <col min="1" max="1" width="7.28515625" style="62" bestFit="1" customWidth="1"/>
    <col min="2" max="2" width="11.140625" style="62" bestFit="1" customWidth="1"/>
    <col min="3" max="3" width="9.140625" style="62"/>
    <col min="4" max="4" width="17.28515625" style="58" bestFit="1" customWidth="1"/>
    <col min="5" max="5" width="15.7109375" style="62" bestFit="1" customWidth="1"/>
    <col min="6" max="6" width="9.5703125" style="62" bestFit="1" customWidth="1"/>
    <col min="7" max="7" width="12" style="58" bestFit="1" customWidth="1"/>
    <col min="8" max="8" width="5.85546875" style="58" bestFit="1" customWidth="1"/>
    <col min="9" max="9" width="7.7109375" style="58" bestFit="1" customWidth="1"/>
    <col min="10" max="10" width="5.85546875" style="58" bestFit="1" customWidth="1"/>
    <col min="11" max="11" width="7.5703125" style="58" bestFit="1" customWidth="1"/>
    <col min="12" max="12" width="12.28515625" style="58" bestFit="1" customWidth="1"/>
  </cols>
  <sheetData>
    <row r="1" spans="1:12" x14ac:dyDescent="0.2">
      <c r="A1" s="25" t="s">
        <v>176</v>
      </c>
      <c r="B1" s="25" t="s">
        <v>175</v>
      </c>
      <c r="C1" s="25" t="s">
        <v>174</v>
      </c>
      <c r="D1" s="23" t="s">
        <v>173</v>
      </c>
      <c r="E1" s="25" t="s">
        <v>172</v>
      </c>
      <c r="F1" s="25" t="s">
        <v>171</v>
      </c>
      <c r="G1" s="24" t="s">
        <v>170</v>
      </c>
      <c r="H1" s="23" t="s">
        <v>169</v>
      </c>
      <c r="I1" s="23" t="s">
        <v>168</v>
      </c>
      <c r="J1" s="23" t="s">
        <v>167</v>
      </c>
      <c r="K1" s="22" t="s">
        <v>166</v>
      </c>
      <c r="L1" s="21" t="s">
        <v>165</v>
      </c>
    </row>
    <row r="2" spans="1:12" x14ac:dyDescent="0.2">
      <c r="A2" s="44">
        <v>42</v>
      </c>
      <c r="B2" s="44">
        <v>15</v>
      </c>
      <c r="C2" s="44">
        <v>2</v>
      </c>
      <c r="D2" s="68" t="s">
        <v>226</v>
      </c>
      <c r="E2" s="44">
        <v>926202400006</v>
      </c>
      <c r="F2" s="44">
        <v>240587</v>
      </c>
      <c r="G2" s="64">
        <v>4400</v>
      </c>
      <c r="H2" s="41">
        <v>2017</v>
      </c>
      <c r="I2" s="41">
        <v>1</v>
      </c>
      <c r="J2" s="41">
        <v>26</v>
      </c>
      <c r="K2" s="41">
        <v>38.799999999999997</v>
      </c>
      <c r="L2" s="45">
        <f>G2/(K2+K3)</f>
        <v>30.236393622869713</v>
      </c>
    </row>
    <row r="3" spans="1:12" x14ac:dyDescent="0.2">
      <c r="A3" s="44">
        <v>44</v>
      </c>
      <c r="B3" s="44">
        <v>16</v>
      </c>
      <c r="C3" s="44">
        <v>2</v>
      </c>
      <c r="D3" s="68" t="s">
        <v>227</v>
      </c>
      <c r="E3" s="44">
        <v>926202300004</v>
      </c>
      <c r="F3" s="44">
        <v>240587</v>
      </c>
      <c r="G3" s="40" t="s">
        <v>1</v>
      </c>
      <c r="H3" s="41">
        <v>2017</v>
      </c>
      <c r="I3" s="41">
        <v>1</v>
      </c>
      <c r="J3" s="41">
        <v>26</v>
      </c>
      <c r="K3" s="46">
        <v>106.72</v>
      </c>
      <c r="L3" s="40" t="s">
        <v>1</v>
      </c>
    </row>
    <row r="4" spans="1:12" x14ac:dyDescent="0.2">
      <c r="A4" s="44">
        <v>44</v>
      </c>
      <c r="B4" s="44">
        <v>15</v>
      </c>
      <c r="C4" s="44">
        <v>20</v>
      </c>
      <c r="D4" s="68" t="s">
        <v>221</v>
      </c>
      <c r="E4" s="44">
        <v>924620100033</v>
      </c>
      <c r="F4" s="44">
        <v>240588</v>
      </c>
      <c r="G4" s="63">
        <v>1500</v>
      </c>
      <c r="H4" s="41">
        <v>2017</v>
      </c>
      <c r="I4" s="41">
        <v>1</v>
      </c>
      <c r="J4" s="41">
        <v>26</v>
      </c>
      <c r="K4" s="46">
        <v>40.11</v>
      </c>
      <c r="L4" s="45">
        <f>G4/(K4+K5)</f>
        <v>29.916234543278819</v>
      </c>
    </row>
    <row r="5" spans="1:12" x14ac:dyDescent="0.2">
      <c r="A5" s="44">
        <v>44</v>
      </c>
      <c r="B5" s="44">
        <v>15</v>
      </c>
      <c r="C5" s="44">
        <v>20</v>
      </c>
      <c r="D5" s="68" t="s">
        <v>228</v>
      </c>
      <c r="E5" s="44">
        <v>924620300030</v>
      </c>
      <c r="F5" s="44">
        <v>240588</v>
      </c>
      <c r="G5" s="40" t="s">
        <v>1</v>
      </c>
      <c r="H5" s="41">
        <v>2017</v>
      </c>
      <c r="I5" s="41">
        <v>1</v>
      </c>
      <c r="J5" s="41">
        <v>26</v>
      </c>
      <c r="K5" s="40">
        <v>10.029999999999999</v>
      </c>
      <c r="L5" s="40" t="s">
        <v>1</v>
      </c>
    </row>
    <row r="6" spans="1:12" x14ac:dyDescent="0.2">
      <c r="A6" s="44">
        <v>45</v>
      </c>
      <c r="B6" s="44">
        <v>13</v>
      </c>
      <c r="C6" s="44">
        <v>28</v>
      </c>
      <c r="D6" s="68" t="s">
        <v>225</v>
      </c>
      <c r="E6" s="44">
        <v>922528400106</v>
      </c>
      <c r="F6" s="44">
        <v>240703</v>
      </c>
      <c r="G6" s="65">
        <v>1200</v>
      </c>
      <c r="H6" s="41">
        <v>2017</v>
      </c>
      <c r="I6" s="41">
        <v>3</v>
      </c>
      <c r="J6" s="41">
        <v>1</v>
      </c>
      <c r="K6" s="41">
        <v>40</v>
      </c>
      <c r="L6" s="45">
        <f>G6/K6</f>
        <v>30</v>
      </c>
    </row>
    <row r="7" spans="1:12" x14ac:dyDescent="0.2">
      <c r="A7" s="44">
        <v>8</v>
      </c>
      <c r="B7" s="44">
        <v>16</v>
      </c>
      <c r="C7" s="44">
        <v>46</v>
      </c>
      <c r="D7" s="68" t="s">
        <v>221</v>
      </c>
      <c r="E7" s="44">
        <v>925908100007</v>
      </c>
      <c r="F7" s="44">
        <v>241253</v>
      </c>
      <c r="G7" s="66">
        <v>1000</v>
      </c>
      <c r="H7" s="41">
        <v>2017</v>
      </c>
      <c r="I7" s="41">
        <v>10</v>
      </c>
      <c r="J7" s="41">
        <v>11</v>
      </c>
      <c r="K7" s="41">
        <v>321.87</v>
      </c>
      <c r="L7" s="45">
        <f>G7/K7</f>
        <v>3.1068443781650976</v>
      </c>
    </row>
    <row r="8" spans="1:12" x14ac:dyDescent="0.2">
      <c r="A8" s="44">
        <v>43</v>
      </c>
      <c r="B8" s="44">
        <v>14</v>
      </c>
      <c r="C8" s="44">
        <v>12</v>
      </c>
      <c r="D8" s="68" t="s">
        <v>229</v>
      </c>
      <c r="E8" s="44">
        <v>924012300015</v>
      </c>
      <c r="F8" s="44">
        <v>241331</v>
      </c>
      <c r="G8" s="67">
        <v>1800</v>
      </c>
      <c r="H8" s="41">
        <v>2017</v>
      </c>
      <c r="I8" s="41">
        <v>11</v>
      </c>
      <c r="J8" s="41">
        <v>27</v>
      </c>
      <c r="K8" s="41">
        <v>5</v>
      </c>
      <c r="L8" s="45">
        <f>G8/K8</f>
        <v>360</v>
      </c>
    </row>
    <row r="9" spans="1:12" x14ac:dyDescent="0.2">
      <c r="A9" s="44"/>
      <c r="B9" s="44"/>
      <c r="C9" s="44"/>
      <c r="D9" s="68"/>
      <c r="E9" s="44"/>
      <c r="F9" s="44"/>
      <c r="G9" s="41"/>
      <c r="H9" s="41"/>
      <c r="I9" s="41"/>
      <c r="J9" s="41"/>
      <c r="K9" s="41"/>
      <c r="L9" s="45"/>
    </row>
    <row r="10" spans="1:12" x14ac:dyDescent="0.2">
      <c r="A10" s="44"/>
      <c r="B10" s="44"/>
      <c r="C10" s="44"/>
      <c r="D10" s="68"/>
      <c r="E10" s="44"/>
      <c r="F10" s="44"/>
      <c r="G10" s="41"/>
      <c r="H10" s="41"/>
      <c r="I10" s="41"/>
      <c r="J10" s="41"/>
      <c r="K10" s="41"/>
      <c r="L10" s="45"/>
    </row>
    <row r="11" spans="1:12" x14ac:dyDescent="0.2">
      <c r="A11" s="44"/>
      <c r="B11" s="44"/>
      <c r="C11" s="44"/>
      <c r="D11" s="68"/>
      <c r="E11" s="44"/>
      <c r="F11" s="44"/>
      <c r="G11" s="41"/>
      <c r="H11" s="41"/>
      <c r="I11" s="41"/>
      <c r="J11" s="41"/>
      <c r="K11" s="41"/>
      <c r="L11" s="45"/>
    </row>
    <row r="12" spans="1:12" x14ac:dyDescent="0.2">
      <c r="A12" s="44"/>
      <c r="B12" s="44"/>
      <c r="C12" s="44"/>
      <c r="D12" s="68"/>
      <c r="E12" s="44"/>
      <c r="F12" s="44"/>
      <c r="G12" s="41"/>
      <c r="H12" s="41"/>
      <c r="I12" s="41"/>
      <c r="J12" s="41"/>
      <c r="K12" s="41"/>
      <c r="L12" s="45"/>
    </row>
    <row r="13" spans="1:12" x14ac:dyDescent="0.2">
      <c r="A13" s="44"/>
      <c r="B13" s="44"/>
      <c r="C13" s="44"/>
      <c r="D13" s="68"/>
      <c r="E13" s="44"/>
      <c r="F13" s="44"/>
      <c r="G13" s="41"/>
      <c r="H13" s="41"/>
      <c r="I13" s="41"/>
      <c r="J13" s="41"/>
      <c r="K13" s="41"/>
      <c r="L13" s="45"/>
    </row>
    <row r="14" spans="1:12" x14ac:dyDescent="0.2">
      <c r="A14" s="44"/>
      <c r="B14" s="44"/>
      <c r="C14" s="44"/>
      <c r="D14" s="68"/>
      <c r="E14" s="44"/>
      <c r="F14" s="44"/>
      <c r="G14" s="41"/>
      <c r="H14" s="41"/>
      <c r="I14" s="41"/>
      <c r="J14" s="41"/>
      <c r="K14" s="41"/>
      <c r="L14" s="45"/>
    </row>
    <row r="15" spans="1:12" x14ac:dyDescent="0.2">
      <c r="A15" s="44"/>
      <c r="B15" s="44"/>
      <c r="C15" s="44"/>
      <c r="D15" s="68"/>
      <c r="E15" s="44"/>
      <c r="F15" s="44"/>
      <c r="G15" s="41"/>
      <c r="H15" s="41"/>
      <c r="I15" s="41"/>
      <c r="J15" s="41"/>
      <c r="K15" s="41"/>
      <c r="L15" s="45"/>
    </row>
    <row r="16" spans="1:12" x14ac:dyDescent="0.2">
      <c r="A16" s="44"/>
      <c r="B16" s="44"/>
      <c r="C16" s="44"/>
      <c r="D16" s="68"/>
      <c r="E16" s="44"/>
      <c r="F16" s="44"/>
      <c r="G16" s="41"/>
      <c r="H16" s="41"/>
      <c r="I16" s="41"/>
      <c r="J16" s="41"/>
      <c r="K16" s="41"/>
      <c r="L16" s="45"/>
    </row>
    <row r="17" spans="1:12" x14ac:dyDescent="0.2">
      <c r="A17" s="44"/>
      <c r="B17" s="44"/>
      <c r="C17" s="44"/>
      <c r="D17" s="68"/>
      <c r="E17" s="44"/>
      <c r="F17" s="44"/>
      <c r="G17" s="41"/>
      <c r="H17" s="41"/>
      <c r="I17" s="41"/>
      <c r="J17" s="41"/>
      <c r="K17" s="41"/>
      <c r="L17" s="41"/>
    </row>
    <row r="18" spans="1:12" x14ac:dyDescent="0.2">
      <c r="A18" s="44"/>
      <c r="B18" s="44"/>
      <c r="C18" s="44"/>
      <c r="D18" s="68"/>
      <c r="E18" s="44"/>
      <c r="F18" s="44"/>
      <c r="G18" s="41"/>
      <c r="H18" s="41"/>
      <c r="I18" s="41"/>
      <c r="J18" s="41"/>
      <c r="K18" s="41"/>
      <c r="L18" s="41"/>
    </row>
    <row r="19" spans="1:12" x14ac:dyDescent="0.2">
      <c r="A19" s="44"/>
      <c r="B19" s="44"/>
      <c r="C19" s="44"/>
      <c r="D19" s="68"/>
      <c r="E19" s="44"/>
      <c r="F19" s="44"/>
      <c r="G19" s="41"/>
      <c r="H19" s="41"/>
      <c r="I19" s="41"/>
      <c r="J19" s="41"/>
      <c r="K19" s="41"/>
      <c r="L19" s="41"/>
    </row>
    <row r="20" spans="1:12" x14ac:dyDescent="0.2">
      <c r="A20" s="44"/>
      <c r="B20" s="44"/>
      <c r="C20" s="44"/>
      <c r="D20" s="68"/>
      <c r="E20" s="44"/>
      <c r="F20" s="44"/>
      <c r="G20" s="41"/>
      <c r="H20" s="41"/>
      <c r="I20" s="41"/>
      <c r="J20" s="41"/>
      <c r="K20" s="41"/>
      <c r="L20" s="41"/>
    </row>
    <row r="21" spans="1:12" x14ac:dyDescent="0.2">
      <c r="A21" s="44"/>
      <c r="B21" s="44"/>
      <c r="C21" s="44"/>
      <c r="D21" s="41"/>
      <c r="E21" s="44"/>
      <c r="F21" s="44"/>
      <c r="G21" s="41"/>
      <c r="H21" s="41"/>
      <c r="I21" s="41"/>
      <c r="J21" s="41"/>
      <c r="K21" s="41"/>
      <c r="L21" s="41"/>
    </row>
    <row r="22" spans="1:12" x14ac:dyDescent="0.2">
      <c r="A22" s="44"/>
      <c r="B22" s="44"/>
      <c r="C22" s="44"/>
      <c r="D22" s="41"/>
      <c r="E22" s="44"/>
      <c r="F22" s="44"/>
      <c r="G22" s="41"/>
      <c r="H22" s="41"/>
      <c r="I22" s="41"/>
      <c r="J22" s="41"/>
      <c r="K22" s="41"/>
      <c r="L22" s="41"/>
    </row>
    <row r="23" spans="1:12" x14ac:dyDescent="0.2">
      <c r="A23" s="44"/>
      <c r="B23" s="44"/>
      <c r="C23" s="44"/>
      <c r="D23" s="41"/>
      <c r="E23" s="44"/>
      <c r="F23" s="44"/>
      <c r="G23" s="41"/>
      <c r="H23" s="41"/>
      <c r="I23" s="41"/>
      <c r="J23" s="41"/>
      <c r="K23" s="41"/>
      <c r="L23" s="41"/>
    </row>
    <row r="24" spans="1:12" x14ac:dyDescent="0.2">
      <c r="A24" s="44"/>
      <c r="B24" s="44"/>
      <c r="C24" s="44"/>
      <c r="D24" s="41"/>
      <c r="E24" s="44"/>
      <c r="F24" s="44"/>
      <c r="G24" s="41"/>
      <c r="H24" s="41"/>
      <c r="I24" s="41"/>
      <c r="J24" s="41"/>
      <c r="K24" s="41"/>
      <c r="L24" s="41"/>
    </row>
    <row r="25" spans="1:12" x14ac:dyDescent="0.2">
      <c r="A25" s="44"/>
      <c r="B25" s="44"/>
      <c r="C25" s="44"/>
      <c r="D25" s="41"/>
      <c r="E25" s="44"/>
      <c r="F25" s="44"/>
      <c r="G25" s="41"/>
      <c r="H25" s="41"/>
      <c r="I25" s="41"/>
      <c r="J25" s="41"/>
      <c r="K25" s="41"/>
      <c r="L25" s="41"/>
    </row>
    <row r="26" spans="1:12" x14ac:dyDescent="0.2">
      <c r="A26" s="44"/>
      <c r="B26" s="44"/>
      <c r="C26" s="44"/>
      <c r="D26" s="41"/>
      <c r="E26" s="44"/>
      <c r="F26" s="44"/>
      <c r="G26" s="41"/>
      <c r="H26" s="41"/>
      <c r="I26" s="41"/>
      <c r="J26" s="41"/>
      <c r="K26" s="41"/>
      <c r="L26" s="41"/>
    </row>
    <row r="27" spans="1:12" x14ac:dyDescent="0.2">
      <c r="A27" s="44"/>
      <c r="B27" s="44"/>
      <c r="C27" s="44"/>
      <c r="D27" s="41"/>
      <c r="E27" s="44"/>
      <c r="F27" s="44"/>
      <c r="G27" s="41"/>
      <c r="H27" s="41"/>
      <c r="I27" s="41"/>
      <c r="J27" s="41"/>
      <c r="K27" s="41"/>
      <c r="L27" s="41"/>
    </row>
    <row r="28" spans="1:12" x14ac:dyDescent="0.2">
      <c r="A28" s="44"/>
      <c r="B28" s="44"/>
      <c r="C28" s="44"/>
      <c r="D28" s="41"/>
      <c r="E28" s="44"/>
      <c r="F28" s="44"/>
      <c r="G28" s="41"/>
      <c r="H28" s="41"/>
      <c r="I28" s="41"/>
      <c r="J28" s="41"/>
      <c r="K28" s="41"/>
      <c r="L28" s="41"/>
    </row>
    <row r="29" spans="1:12" x14ac:dyDescent="0.2">
      <c r="A29" s="44"/>
      <c r="B29" s="44"/>
      <c r="C29" s="44"/>
      <c r="D29" s="41"/>
      <c r="E29" s="44"/>
      <c r="F29" s="44"/>
      <c r="G29" s="41"/>
      <c r="H29" s="41"/>
      <c r="I29" s="41"/>
      <c r="J29" s="41"/>
      <c r="K29" s="41"/>
      <c r="L29" s="41"/>
    </row>
    <row r="30" spans="1:12" x14ac:dyDescent="0.2">
      <c r="A30" s="44"/>
      <c r="B30" s="44"/>
      <c r="C30" s="44"/>
      <c r="D30" s="41"/>
      <c r="E30" s="44"/>
      <c r="F30" s="44"/>
      <c r="G30" s="41"/>
      <c r="H30" s="41"/>
      <c r="I30" s="41"/>
      <c r="J30" s="41"/>
      <c r="K30" s="41"/>
      <c r="L30" s="41"/>
    </row>
    <row r="31" spans="1:12" x14ac:dyDescent="0.2">
      <c r="A31" s="44"/>
      <c r="B31" s="44"/>
      <c r="C31" s="44"/>
      <c r="D31" s="41"/>
      <c r="E31" s="44"/>
      <c r="F31" s="44"/>
      <c r="G31" s="41"/>
      <c r="H31" s="41"/>
      <c r="I31" s="41"/>
      <c r="J31" s="41"/>
      <c r="K31" s="41"/>
      <c r="L31" s="41"/>
    </row>
    <row r="32" spans="1:12" x14ac:dyDescent="0.2">
      <c r="A32" s="44"/>
      <c r="B32" s="44"/>
      <c r="C32" s="44"/>
      <c r="D32" s="41"/>
      <c r="E32" s="44"/>
      <c r="F32" s="44"/>
      <c r="G32" s="41"/>
      <c r="H32" s="41"/>
      <c r="I32" s="41"/>
      <c r="J32" s="41"/>
      <c r="K32" s="41"/>
      <c r="L32" s="41"/>
    </row>
    <row r="33" spans="1:12" x14ac:dyDescent="0.2">
      <c r="A33" s="44"/>
      <c r="B33" s="44"/>
      <c r="C33" s="44"/>
      <c r="D33" s="41"/>
      <c r="E33" s="44"/>
      <c r="F33" s="44"/>
      <c r="G33" s="41"/>
      <c r="H33" s="41"/>
      <c r="I33" s="41"/>
      <c r="J33" s="41"/>
      <c r="K33" s="41"/>
      <c r="L33" s="41"/>
    </row>
    <row r="34" spans="1:12" x14ac:dyDescent="0.2">
      <c r="A34" s="44"/>
      <c r="B34" s="44"/>
      <c r="C34" s="44"/>
      <c r="D34" s="41"/>
      <c r="E34" s="44"/>
      <c r="F34" s="44"/>
      <c r="G34" s="41"/>
      <c r="H34" s="41"/>
      <c r="I34" s="41"/>
      <c r="J34" s="41"/>
      <c r="K34" s="41"/>
      <c r="L34" s="41"/>
    </row>
    <row r="35" spans="1:12" x14ac:dyDescent="0.2">
      <c r="A35" s="44"/>
      <c r="B35" s="44"/>
      <c r="C35" s="44"/>
      <c r="D35" s="41"/>
      <c r="E35" s="44"/>
      <c r="F35" s="44"/>
      <c r="G35" s="41"/>
      <c r="H35" s="41"/>
      <c r="I35" s="41"/>
      <c r="J35" s="41"/>
      <c r="K35" s="41"/>
      <c r="L35" s="41"/>
    </row>
    <row r="36" spans="1:12" x14ac:dyDescent="0.2">
      <c r="A36" s="44"/>
      <c r="B36" s="44"/>
      <c r="C36" s="44"/>
      <c r="D36" s="41"/>
      <c r="E36" s="44"/>
      <c r="F36" s="44"/>
      <c r="G36" s="41"/>
      <c r="H36" s="41"/>
      <c r="I36" s="41"/>
      <c r="J36" s="41"/>
      <c r="K36" s="41"/>
      <c r="L36" s="41"/>
    </row>
    <row r="37" spans="1:12" x14ac:dyDescent="0.2">
      <c r="A37" s="44"/>
      <c r="B37" s="44"/>
      <c r="C37" s="44"/>
      <c r="D37" s="41"/>
      <c r="E37" s="44"/>
      <c r="F37" s="44"/>
      <c r="G37" s="41"/>
      <c r="H37" s="41"/>
      <c r="I37" s="41"/>
      <c r="J37" s="41"/>
      <c r="K37" s="41"/>
      <c r="L37" s="41"/>
    </row>
    <row r="38" spans="1:12" x14ac:dyDescent="0.2">
      <c r="A38" s="44"/>
      <c r="B38" s="44"/>
      <c r="C38" s="44"/>
      <c r="D38" s="41"/>
      <c r="E38" s="44"/>
      <c r="F38" s="44"/>
      <c r="G38" s="41"/>
      <c r="H38" s="41"/>
      <c r="I38" s="41"/>
      <c r="J38" s="41"/>
      <c r="K38" s="41"/>
      <c r="L38" s="41"/>
    </row>
    <row r="39" spans="1:12" x14ac:dyDescent="0.2">
      <c r="A39" s="44"/>
      <c r="B39" s="44"/>
      <c r="C39" s="44"/>
      <c r="D39" s="41"/>
      <c r="E39" s="44"/>
      <c r="F39" s="44"/>
      <c r="G39" s="41"/>
      <c r="H39" s="41"/>
      <c r="I39" s="41"/>
      <c r="J39" s="41"/>
      <c r="K39" s="41"/>
      <c r="L39" s="41"/>
    </row>
    <row r="40" spans="1:12" x14ac:dyDescent="0.2">
      <c r="A40" s="44"/>
      <c r="B40" s="44"/>
      <c r="C40" s="44"/>
      <c r="D40" s="41"/>
      <c r="E40" s="44"/>
      <c r="F40" s="44"/>
      <c r="G40" s="41"/>
      <c r="H40" s="41"/>
      <c r="I40" s="41"/>
      <c r="J40" s="41"/>
      <c r="K40" s="41"/>
      <c r="L40" s="41"/>
    </row>
    <row r="41" spans="1:12" x14ac:dyDescent="0.2">
      <c r="A41" s="44"/>
      <c r="B41" s="44"/>
      <c r="C41" s="44"/>
      <c r="D41" s="41"/>
      <c r="E41" s="44"/>
      <c r="F41" s="44"/>
      <c r="G41" s="41"/>
      <c r="H41" s="41"/>
      <c r="I41" s="41"/>
      <c r="J41" s="41"/>
      <c r="K41" s="41"/>
      <c r="L41" s="41"/>
    </row>
    <row r="42" spans="1:12" x14ac:dyDescent="0.2">
      <c r="A42" s="44"/>
      <c r="B42" s="44"/>
      <c r="C42" s="44"/>
      <c r="D42" s="41"/>
      <c r="E42" s="44"/>
      <c r="F42" s="44"/>
      <c r="G42" s="41"/>
      <c r="H42" s="41"/>
      <c r="I42" s="41"/>
      <c r="J42" s="41"/>
      <c r="K42" s="41"/>
      <c r="L42" s="41"/>
    </row>
    <row r="43" spans="1:12" x14ac:dyDescent="0.2">
      <c r="A43" s="44"/>
      <c r="B43" s="44"/>
      <c r="C43" s="44"/>
      <c r="D43" s="41"/>
      <c r="E43" s="44"/>
      <c r="F43" s="44"/>
      <c r="G43" s="41"/>
      <c r="H43" s="41"/>
      <c r="I43" s="41"/>
      <c r="J43" s="41"/>
      <c r="K43" s="41"/>
      <c r="L43" s="41"/>
    </row>
    <row r="44" spans="1:12" x14ac:dyDescent="0.2">
      <c r="A44" s="44"/>
      <c r="B44" s="44"/>
      <c r="C44" s="44"/>
      <c r="D44" s="41"/>
      <c r="E44" s="44"/>
      <c r="F44" s="44"/>
      <c r="G44" s="41"/>
      <c r="H44" s="41"/>
      <c r="I44" s="41"/>
      <c r="J44" s="41"/>
      <c r="K44" s="41"/>
      <c r="L44" s="41"/>
    </row>
    <row r="45" spans="1:12" x14ac:dyDescent="0.2">
      <c r="A45" s="44"/>
      <c r="B45" s="44"/>
      <c r="C45" s="44"/>
      <c r="D45" s="41"/>
      <c r="E45" s="44"/>
      <c r="F45" s="44"/>
      <c r="G45" s="41"/>
      <c r="H45" s="41"/>
      <c r="I45" s="41"/>
      <c r="J45" s="41"/>
      <c r="K45" s="41"/>
      <c r="L45" s="41"/>
    </row>
    <row r="46" spans="1:12" x14ac:dyDescent="0.2">
      <c r="A46" s="44"/>
      <c r="B46" s="44"/>
      <c r="C46" s="44"/>
      <c r="D46" s="41"/>
      <c r="E46" s="44"/>
      <c r="F46" s="44"/>
      <c r="G46" s="41"/>
      <c r="H46" s="41"/>
      <c r="I46" s="41"/>
      <c r="J46" s="41"/>
      <c r="K46" s="41"/>
      <c r="L46" s="41"/>
    </row>
    <row r="47" spans="1:12" x14ac:dyDescent="0.2">
      <c r="A47" s="44"/>
      <c r="B47" s="44"/>
      <c r="C47" s="44"/>
      <c r="D47" s="41"/>
      <c r="E47" s="44"/>
      <c r="F47" s="44"/>
      <c r="G47" s="41"/>
      <c r="H47" s="41"/>
      <c r="I47" s="41"/>
      <c r="J47" s="41"/>
      <c r="K47" s="41"/>
      <c r="L47" s="4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AFE35-A21C-4D04-8432-62C1BF962863}">
  <dimension ref="A1:L3"/>
  <sheetViews>
    <sheetView workbookViewId="0"/>
  </sheetViews>
  <sheetFormatPr defaultRowHeight="12.75" x14ac:dyDescent="0.2"/>
  <cols>
    <col min="2" max="2" width="11" bestFit="1" customWidth="1"/>
    <col min="5" max="5" width="15.140625" bestFit="1" customWidth="1"/>
    <col min="7" max="7" width="11.85546875" bestFit="1" customWidth="1"/>
    <col min="11" max="11" width="9.7109375" customWidth="1"/>
    <col min="12" max="12" width="14.140625" customWidth="1"/>
  </cols>
  <sheetData>
    <row r="1" spans="1:12" x14ac:dyDescent="0.2">
      <c r="A1" s="23" t="s">
        <v>176</v>
      </c>
      <c r="B1" s="23" t="s">
        <v>175</v>
      </c>
      <c r="C1" s="23" t="s">
        <v>174</v>
      </c>
      <c r="D1" s="23" t="s">
        <v>173</v>
      </c>
      <c r="E1" s="25" t="s">
        <v>172</v>
      </c>
      <c r="F1" s="25" t="s">
        <v>171</v>
      </c>
      <c r="G1" s="24" t="s">
        <v>170</v>
      </c>
      <c r="H1" s="23" t="s">
        <v>169</v>
      </c>
      <c r="I1" s="23" t="s">
        <v>168</v>
      </c>
      <c r="J1" s="23" t="s">
        <v>167</v>
      </c>
      <c r="K1" s="22" t="s">
        <v>166</v>
      </c>
      <c r="L1" s="21" t="s">
        <v>165</v>
      </c>
    </row>
    <row r="2" spans="1:12" x14ac:dyDescent="0.2">
      <c r="A2">
        <v>42</v>
      </c>
      <c r="B2">
        <v>15</v>
      </c>
      <c r="C2">
        <v>12</v>
      </c>
      <c r="D2" t="s">
        <v>218</v>
      </c>
      <c r="E2" t="s">
        <v>230</v>
      </c>
      <c r="F2">
        <v>241758</v>
      </c>
      <c r="G2" s="69">
        <v>90000</v>
      </c>
      <c r="H2">
        <v>2018</v>
      </c>
      <c r="I2">
        <v>6</v>
      </c>
      <c r="J2">
        <v>4</v>
      </c>
      <c r="K2">
        <v>93.87</v>
      </c>
      <c r="L2" s="73">
        <f>G2/(K2+K3)</f>
        <v>839.08260302069732</v>
      </c>
    </row>
    <row r="3" spans="1:12" x14ac:dyDescent="0.2">
      <c r="A3">
        <v>44</v>
      </c>
      <c r="B3">
        <v>15</v>
      </c>
      <c r="C3">
        <v>8</v>
      </c>
      <c r="D3" t="s">
        <v>218</v>
      </c>
      <c r="E3" t="s">
        <v>231</v>
      </c>
      <c r="F3">
        <v>241758</v>
      </c>
      <c r="G3" s="40" t="s">
        <v>1</v>
      </c>
      <c r="H3">
        <v>2018</v>
      </c>
      <c r="I3">
        <v>6</v>
      </c>
      <c r="J3">
        <v>4</v>
      </c>
      <c r="K3" s="77">
        <v>13.39</v>
      </c>
      <c r="L3" s="40" t="s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CBE27-58F4-4E67-A0F1-9E08A5DFA3E1}">
  <dimension ref="A1:L3"/>
  <sheetViews>
    <sheetView workbookViewId="0"/>
  </sheetViews>
  <sheetFormatPr defaultRowHeight="12.75" x14ac:dyDescent="0.2"/>
  <cols>
    <col min="5" max="5" width="15.7109375" bestFit="1" customWidth="1"/>
    <col min="10" max="10" width="9.140625" bestFit="1" customWidth="1"/>
  </cols>
  <sheetData>
    <row r="1" spans="1:12" x14ac:dyDescent="0.2">
      <c r="A1" s="23" t="s">
        <v>176</v>
      </c>
      <c r="B1" s="23" t="s">
        <v>175</v>
      </c>
      <c r="C1" s="23" t="s">
        <v>174</v>
      </c>
      <c r="D1" s="23" t="s">
        <v>173</v>
      </c>
      <c r="E1" s="25" t="s">
        <v>172</v>
      </c>
      <c r="F1" s="25" t="s">
        <v>171</v>
      </c>
      <c r="G1" s="24" t="s">
        <v>170</v>
      </c>
      <c r="H1" s="23" t="s">
        <v>169</v>
      </c>
      <c r="I1" s="23" t="s">
        <v>168</v>
      </c>
      <c r="J1" s="23" t="s">
        <v>167</v>
      </c>
      <c r="K1" s="22" t="s">
        <v>166</v>
      </c>
      <c r="L1" s="21" t="s">
        <v>165</v>
      </c>
    </row>
    <row r="2" spans="1:12" x14ac:dyDescent="0.2">
      <c r="A2">
        <v>51</v>
      </c>
      <c r="B2">
        <v>13</v>
      </c>
      <c r="C2">
        <v>14</v>
      </c>
      <c r="D2" s="58" t="s">
        <v>222</v>
      </c>
      <c r="E2" s="62">
        <v>923114200028</v>
      </c>
      <c r="F2" s="58">
        <v>242419</v>
      </c>
      <c r="G2" s="70">
        <v>2500</v>
      </c>
      <c r="H2" s="58">
        <v>2018</v>
      </c>
      <c r="I2" s="58" t="s">
        <v>232</v>
      </c>
      <c r="J2" s="71">
        <v>43518</v>
      </c>
      <c r="K2" s="58">
        <v>169.51</v>
      </c>
      <c r="L2" s="69">
        <f>(G2/K2)</f>
        <v>14.748392425225651</v>
      </c>
    </row>
    <row r="3" spans="1:12" x14ac:dyDescent="0.2">
      <c r="G3" s="40"/>
      <c r="K3" s="40"/>
      <c r="L3" s="4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87384-19A1-48CA-A56E-4C63B59D7E87}">
  <dimension ref="A1:L13"/>
  <sheetViews>
    <sheetView workbookViewId="0"/>
  </sheetViews>
  <sheetFormatPr defaultRowHeight="12.75" x14ac:dyDescent="0.2"/>
  <cols>
    <col min="5" max="5" width="15.7109375" style="57" bestFit="1" customWidth="1"/>
    <col min="6" max="6" width="8.85546875" style="57"/>
    <col min="7" max="7" width="10.42578125" style="69" bestFit="1" customWidth="1"/>
    <col min="10" max="10" width="9.140625" bestFit="1" customWidth="1"/>
  </cols>
  <sheetData>
    <row r="1" spans="1:12" x14ac:dyDescent="0.2">
      <c r="A1" s="23" t="s">
        <v>176</v>
      </c>
      <c r="B1" s="23" t="s">
        <v>175</v>
      </c>
      <c r="C1" s="23" t="s">
        <v>174</v>
      </c>
      <c r="D1" s="23" t="s">
        <v>173</v>
      </c>
      <c r="E1" s="25" t="s">
        <v>172</v>
      </c>
      <c r="F1" s="25" t="s">
        <v>171</v>
      </c>
      <c r="G1" s="72" t="s">
        <v>170</v>
      </c>
      <c r="H1" s="23" t="s">
        <v>169</v>
      </c>
      <c r="I1" s="23" t="s">
        <v>168</v>
      </c>
      <c r="J1" s="23" t="s">
        <v>167</v>
      </c>
      <c r="K1" s="22" t="s">
        <v>166</v>
      </c>
      <c r="L1" s="21" t="s">
        <v>165</v>
      </c>
    </row>
    <row r="2" spans="1:12" x14ac:dyDescent="0.2">
      <c r="A2">
        <v>49</v>
      </c>
      <c r="B2">
        <v>16</v>
      </c>
      <c r="C2">
        <v>26</v>
      </c>
      <c r="D2" s="58" t="s">
        <v>219</v>
      </c>
      <c r="E2" s="62">
        <v>925626100025</v>
      </c>
      <c r="F2" s="57">
        <v>243561</v>
      </c>
      <c r="G2" s="73">
        <v>1000</v>
      </c>
      <c r="H2">
        <v>2019</v>
      </c>
      <c r="I2" s="58" t="s">
        <v>233</v>
      </c>
      <c r="J2" s="71">
        <v>43805</v>
      </c>
      <c r="K2">
        <v>140.82</v>
      </c>
      <c r="L2" s="74">
        <f>(G2/K2)</f>
        <v>7.1012640249964498</v>
      </c>
    </row>
    <row r="3" spans="1:12" x14ac:dyDescent="0.2">
      <c r="A3">
        <v>48</v>
      </c>
      <c r="B3">
        <v>16</v>
      </c>
      <c r="C3">
        <v>4</v>
      </c>
      <c r="D3" t="s">
        <v>234</v>
      </c>
      <c r="E3" s="57">
        <v>925704100003</v>
      </c>
      <c r="F3" s="57">
        <v>231619</v>
      </c>
      <c r="G3" s="69">
        <v>2100</v>
      </c>
      <c r="H3">
        <v>2020</v>
      </c>
      <c r="I3" t="s">
        <v>235</v>
      </c>
      <c r="J3" s="71">
        <v>44026</v>
      </c>
      <c r="K3">
        <v>96.04</v>
      </c>
      <c r="L3" s="74">
        <f>(G3/K3)</f>
        <v>21.865889212827987</v>
      </c>
    </row>
    <row r="4" spans="1:12" x14ac:dyDescent="0.2">
      <c r="L4" s="74"/>
    </row>
    <row r="5" spans="1:12" x14ac:dyDescent="0.2">
      <c r="L5" s="74"/>
    </row>
    <row r="6" spans="1:12" x14ac:dyDescent="0.2">
      <c r="L6" s="74"/>
    </row>
    <row r="7" spans="1:12" x14ac:dyDescent="0.2">
      <c r="L7" s="74"/>
    </row>
    <row r="8" spans="1:12" x14ac:dyDescent="0.2">
      <c r="L8" s="74"/>
    </row>
    <row r="9" spans="1:12" x14ac:dyDescent="0.2">
      <c r="L9" s="74"/>
    </row>
    <row r="10" spans="1:12" x14ac:dyDescent="0.2">
      <c r="L10" s="74"/>
    </row>
    <row r="11" spans="1:12" x14ac:dyDescent="0.2">
      <c r="L11" s="74"/>
    </row>
    <row r="12" spans="1:12" x14ac:dyDescent="0.2">
      <c r="L12" s="74"/>
    </row>
    <row r="13" spans="1:12" x14ac:dyDescent="0.2">
      <c r="L13" s="7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E9A67-BCA9-4B72-B9D5-7E9197A72664}">
  <dimension ref="A1:L30"/>
  <sheetViews>
    <sheetView topLeftCell="A13" workbookViewId="0">
      <selection activeCell="F3" sqref="F3:J3"/>
    </sheetView>
  </sheetViews>
  <sheetFormatPr defaultRowHeight="12.75" x14ac:dyDescent="0.2"/>
  <cols>
    <col min="5" max="5" width="15.7109375" style="57" bestFit="1" customWidth="1"/>
    <col min="7" max="7" width="12.42578125" style="69" bestFit="1" customWidth="1"/>
    <col min="10" max="10" width="10.140625" bestFit="1" customWidth="1"/>
  </cols>
  <sheetData>
    <row r="1" spans="1:12" x14ac:dyDescent="0.2">
      <c r="A1" s="23" t="s">
        <v>176</v>
      </c>
      <c r="B1" s="23" t="s">
        <v>175</v>
      </c>
      <c r="C1" s="23" t="s">
        <v>174</v>
      </c>
      <c r="D1" s="23" t="s">
        <v>173</v>
      </c>
      <c r="E1" s="25" t="s">
        <v>172</v>
      </c>
      <c r="F1" s="25" t="s">
        <v>171</v>
      </c>
      <c r="G1" s="72" t="s">
        <v>170</v>
      </c>
      <c r="H1" s="23" t="s">
        <v>169</v>
      </c>
      <c r="I1" s="23" t="s">
        <v>168</v>
      </c>
      <c r="J1" s="23" t="s">
        <v>167</v>
      </c>
      <c r="K1" s="22" t="s">
        <v>166</v>
      </c>
      <c r="L1" s="21" t="s">
        <v>242</v>
      </c>
    </row>
    <row r="2" spans="1:12" x14ac:dyDescent="0.2">
      <c r="A2">
        <v>48</v>
      </c>
      <c r="B2">
        <v>12</v>
      </c>
      <c r="C2">
        <v>22</v>
      </c>
      <c r="D2" s="58" t="s">
        <v>219</v>
      </c>
      <c r="E2" s="62">
        <v>921322100002</v>
      </c>
      <c r="F2" s="57">
        <v>244458</v>
      </c>
      <c r="G2" s="73">
        <v>3000</v>
      </c>
      <c r="H2">
        <v>2020</v>
      </c>
      <c r="I2" s="58" t="s">
        <v>236</v>
      </c>
      <c r="J2" s="71">
        <v>44183</v>
      </c>
      <c r="K2">
        <v>5.3840000000000003</v>
      </c>
      <c r="L2" s="74">
        <f>G2/(K2+K3)</f>
        <v>118.32452472982567</v>
      </c>
    </row>
    <row r="3" spans="1:12" x14ac:dyDescent="0.2">
      <c r="A3">
        <v>48</v>
      </c>
      <c r="B3">
        <v>12</v>
      </c>
      <c r="C3">
        <v>26</v>
      </c>
      <c r="D3" t="s">
        <v>218</v>
      </c>
      <c r="E3" s="57">
        <v>921326300002</v>
      </c>
      <c r="F3" s="75" t="s">
        <v>1</v>
      </c>
      <c r="G3" s="84" t="s">
        <v>1</v>
      </c>
      <c r="H3" s="75" t="s">
        <v>1</v>
      </c>
      <c r="I3" s="75" t="s">
        <v>1</v>
      </c>
      <c r="J3" s="75" t="s">
        <v>1</v>
      </c>
      <c r="K3" s="76">
        <v>19.97</v>
      </c>
      <c r="L3" s="75" t="s">
        <v>1</v>
      </c>
    </row>
    <row r="4" spans="1:12" x14ac:dyDescent="0.2">
      <c r="A4">
        <v>51</v>
      </c>
      <c r="B4">
        <v>18</v>
      </c>
      <c r="C4">
        <v>12</v>
      </c>
      <c r="D4" s="58" t="s">
        <v>237</v>
      </c>
      <c r="E4" s="62">
        <v>925412100001</v>
      </c>
      <c r="F4" s="58">
        <v>244587</v>
      </c>
      <c r="G4" s="73">
        <v>283100</v>
      </c>
      <c r="H4" s="58">
        <v>2021</v>
      </c>
      <c r="I4" s="58" t="s">
        <v>238</v>
      </c>
      <c r="J4" s="71">
        <v>44229</v>
      </c>
      <c r="K4" s="58">
        <v>421.99900000000002</v>
      </c>
      <c r="L4">
        <f>G4/(K4+K5+K6+K7+K8+K9+K10+K11+K12+K13+K14+K15+K16+K17+K18+K19+K20+K21)</f>
        <v>113.1789286501004</v>
      </c>
    </row>
    <row r="5" spans="1:12" x14ac:dyDescent="0.2">
      <c r="A5">
        <v>51</v>
      </c>
      <c r="B5">
        <v>18</v>
      </c>
      <c r="C5">
        <v>12</v>
      </c>
      <c r="D5" s="58" t="s">
        <v>237</v>
      </c>
      <c r="E5" s="57">
        <v>925412100002</v>
      </c>
      <c r="F5" s="75" t="s">
        <v>1</v>
      </c>
      <c r="G5" s="84" t="s">
        <v>1</v>
      </c>
      <c r="H5" s="75" t="s">
        <v>1</v>
      </c>
      <c r="I5" s="75" t="s">
        <v>1</v>
      </c>
      <c r="J5" s="75" t="s">
        <v>1</v>
      </c>
      <c r="K5">
        <v>140.69</v>
      </c>
      <c r="L5" s="75" t="s">
        <v>1</v>
      </c>
    </row>
    <row r="6" spans="1:12" x14ac:dyDescent="0.2">
      <c r="A6">
        <v>50</v>
      </c>
      <c r="B6">
        <v>16</v>
      </c>
      <c r="C6">
        <v>10</v>
      </c>
      <c r="D6" s="58" t="s">
        <v>221</v>
      </c>
      <c r="E6" s="57">
        <v>925510100002</v>
      </c>
      <c r="F6" s="75" t="s">
        <v>1</v>
      </c>
      <c r="G6" s="84" t="s">
        <v>1</v>
      </c>
      <c r="H6" s="75" t="s">
        <v>1</v>
      </c>
      <c r="I6" s="75" t="s">
        <v>1</v>
      </c>
      <c r="J6" s="75" t="s">
        <v>1</v>
      </c>
      <c r="K6">
        <v>68.36</v>
      </c>
      <c r="L6" s="75" t="s">
        <v>1</v>
      </c>
    </row>
    <row r="7" spans="1:12" x14ac:dyDescent="0.2">
      <c r="A7">
        <v>50</v>
      </c>
      <c r="B7">
        <v>16</v>
      </c>
      <c r="C7">
        <v>10</v>
      </c>
      <c r="D7" s="58" t="s">
        <v>221</v>
      </c>
      <c r="E7" s="57">
        <v>925510100001</v>
      </c>
      <c r="F7" s="75" t="s">
        <v>1</v>
      </c>
      <c r="G7" s="84" t="s">
        <v>1</v>
      </c>
      <c r="H7" s="75" t="s">
        <v>1</v>
      </c>
      <c r="I7" s="75" t="s">
        <v>1</v>
      </c>
      <c r="J7" s="75" t="s">
        <v>1</v>
      </c>
      <c r="K7">
        <v>205.07</v>
      </c>
      <c r="L7" s="75" t="s">
        <v>1</v>
      </c>
    </row>
    <row r="8" spans="1:12" x14ac:dyDescent="0.2">
      <c r="A8">
        <v>49</v>
      </c>
      <c r="B8">
        <v>16</v>
      </c>
      <c r="C8">
        <v>18</v>
      </c>
      <c r="D8" s="58" t="s">
        <v>218</v>
      </c>
      <c r="E8" s="57">
        <v>925618300001</v>
      </c>
      <c r="F8" s="75" t="s">
        <v>1</v>
      </c>
      <c r="G8" s="84" t="s">
        <v>1</v>
      </c>
      <c r="H8" s="75" t="s">
        <v>1</v>
      </c>
      <c r="I8" s="75" t="s">
        <v>1</v>
      </c>
      <c r="J8" s="75" t="s">
        <v>1</v>
      </c>
      <c r="K8">
        <v>207.19</v>
      </c>
      <c r="L8" s="75" t="s">
        <v>1</v>
      </c>
    </row>
    <row r="9" spans="1:12" x14ac:dyDescent="0.2">
      <c r="A9">
        <v>49</v>
      </c>
      <c r="B9">
        <v>16</v>
      </c>
      <c r="C9">
        <v>18</v>
      </c>
      <c r="D9" s="58" t="s">
        <v>218</v>
      </c>
      <c r="E9" s="57">
        <v>925618300002</v>
      </c>
      <c r="F9" s="75" t="s">
        <v>1</v>
      </c>
      <c r="G9" s="84" t="s">
        <v>1</v>
      </c>
      <c r="H9" s="75" t="s">
        <v>1</v>
      </c>
      <c r="I9" s="75" t="s">
        <v>1</v>
      </c>
      <c r="J9" s="75" t="s">
        <v>1</v>
      </c>
      <c r="K9">
        <v>69.06</v>
      </c>
      <c r="L9" s="75" t="s">
        <v>1</v>
      </c>
    </row>
    <row r="10" spans="1:12" x14ac:dyDescent="0.2">
      <c r="A10">
        <v>50</v>
      </c>
      <c r="B10">
        <v>15</v>
      </c>
      <c r="C10">
        <v>34</v>
      </c>
      <c r="D10" s="58" t="s">
        <v>218</v>
      </c>
      <c r="E10" s="57">
        <v>925234400002</v>
      </c>
      <c r="F10" s="75" t="s">
        <v>1</v>
      </c>
      <c r="G10" s="84" t="s">
        <v>1</v>
      </c>
      <c r="H10" s="75" t="s">
        <v>1</v>
      </c>
      <c r="I10" s="75" t="s">
        <v>1</v>
      </c>
      <c r="J10" s="75" t="s">
        <v>1</v>
      </c>
      <c r="K10">
        <v>69.38</v>
      </c>
      <c r="L10" s="75" t="s">
        <v>1</v>
      </c>
    </row>
    <row r="11" spans="1:12" x14ac:dyDescent="0.2">
      <c r="A11">
        <v>50</v>
      </c>
      <c r="B11">
        <v>15</v>
      </c>
      <c r="C11">
        <v>34</v>
      </c>
      <c r="D11" s="58" t="s">
        <v>218</v>
      </c>
      <c r="E11" s="57">
        <v>925234400001</v>
      </c>
      <c r="F11" s="75" t="s">
        <v>1</v>
      </c>
      <c r="G11" s="84" t="s">
        <v>1</v>
      </c>
      <c r="H11" s="75" t="s">
        <v>1</v>
      </c>
      <c r="I11" s="75" t="s">
        <v>1</v>
      </c>
      <c r="J11" s="75" t="s">
        <v>1</v>
      </c>
      <c r="K11">
        <v>208.1</v>
      </c>
      <c r="L11" s="75" t="s">
        <v>1</v>
      </c>
    </row>
    <row r="12" spans="1:12" x14ac:dyDescent="0.2">
      <c r="A12">
        <v>50</v>
      </c>
      <c r="B12">
        <v>15</v>
      </c>
      <c r="C12">
        <v>26</v>
      </c>
      <c r="D12" s="58" t="s">
        <v>219</v>
      </c>
      <c r="E12" s="57">
        <v>925226400002</v>
      </c>
      <c r="F12" s="75" t="s">
        <v>1</v>
      </c>
      <c r="G12" s="84" t="s">
        <v>1</v>
      </c>
      <c r="H12" s="75" t="s">
        <v>1</v>
      </c>
      <c r="I12" s="75" t="s">
        <v>1</v>
      </c>
      <c r="J12" s="75" t="s">
        <v>1</v>
      </c>
      <c r="K12">
        <v>69.63</v>
      </c>
      <c r="L12" s="75" t="s">
        <v>1</v>
      </c>
    </row>
    <row r="13" spans="1:12" x14ac:dyDescent="0.2">
      <c r="A13">
        <v>50</v>
      </c>
      <c r="B13">
        <v>15</v>
      </c>
      <c r="C13">
        <v>26</v>
      </c>
      <c r="D13" s="58" t="s">
        <v>219</v>
      </c>
      <c r="E13" s="57">
        <v>925226400001</v>
      </c>
      <c r="F13" s="75" t="s">
        <v>1</v>
      </c>
      <c r="G13" s="84" t="s">
        <v>1</v>
      </c>
      <c r="H13" s="75" t="s">
        <v>1</v>
      </c>
      <c r="I13" s="75" t="s">
        <v>1</v>
      </c>
      <c r="J13" s="75" t="s">
        <v>1</v>
      </c>
      <c r="K13">
        <v>208.87</v>
      </c>
      <c r="L13" s="75" t="s">
        <v>1</v>
      </c>
    </row>
    <row r="14" spans="1:12" x14ac:dyDescent="0.2">
      <c r="A14">
        <v>49</v>
      </c>
      <c r="B14">
        <v>15</v>
      </c>
      <c r="C14">
        <v>6</v>
      </c>
      <c r="D14" s="58" t="s">
        <v>220</v>
      </c>
      <c r="E14" s="57">
        <v>925106200002</v>
      </c>
      <c r="F14" s="75" t="s">
        <v>1</v>
      </c>
      <c r="G14" s="84" t="s">
        <v>1</v>
      </c>
      <c r="H14" s="75" t="s">
        <v>1</v>
      </c>
      <c r="I14" s="75" t="s">
        <v>1</v>
      </c>
      <c r="J14" s="75" t="s">
        <v>1</v>
      </c>
      <c r="K14">
        <v>33.840000000000003</v>
      </c>
      <c r="L14" s="75" t="s">
        <v>1</v>
      </c>
    </row>
    <row r="15" spans="1:12" x14ac:dyDescent="0.2">
      <c r="A15">
        <v>49</v>
      </c>
      <c r="B15">
        <v>15</v>
      </c>
      <c r="C15">
        <v>6</v>
      </c>
      <c r="D15" s="58" t="s">
        <v>220</v>
      </c>
      <c r="E15" s="57">
        <v>925106200001</v>
      </c>
      <c r="F15" s="75" t="s">
        <v>1</v>
      </c>
      <c r="G15" s="84" t="s">
        <v>1</v>
      </c>
      <c r="H15" s="75" t="s">
        <v>1</v>
      </c>
      <c r="I15" s="75" t="s">
        <v>1</v>
      </c>
      <c r="J15" s="75" t="s">
        <v>1</v>
      </c>
      <c r="K15">
        <v>101.49</v>
      </c>
      <c r="L15" s="75" t="s">
        <v>1</v>
      </c>
    </row>
    <row r="16" spans="1:12" x14ac:dyDescent="0.2">
      <c r="A16">
        <v>49</v>
      </c>
      <c r="B16">
        <v>15</v>
      </c>
      <c r="C16">
        <v>30</v>
      </c>
      <c r="D16" s="58" t="s">
        <v>222</v>
      </c>
      <c r="E16" s="57">
        <v>925000430002</v>
      </c>
      <c r="F16" s="75" t="s">
        <v>1</v>
      </c>
      <c r="G16" s="84" t="s">
        <v>1</v>
      </c>
      <c r="H16" s="75" t="s">
        <v>1</v>
      </c>
      <c r="I16" s="75" t="s">
        <v>1</v>
      </c>
      <c r="J16" s="75" t="s">
        <v>1</v>
      </c>
      <c r="K16">
        <v>70.05</v>
      </c>
      <c r="L16" s="75" t="s">
        <v>1</v>
      </c>
    </row>
    <row r="17" spans="1:12" x14ac:dyDescent="0.2">
      <c r="A17">
        <v>49</v>
      </c>
      <c r="B17">
        <v>15</v>
      </c>
      <c r="C17">
        <v>30</v>
      </c>
      <c r="D17" s="58" t="s">
        <v>222</v>
      </c>
      <c r="E17" s="57">
        <v>925000430001</v>
      </c>
      <c r="F17" s="75" t="s">
        <v>1</v>
      </c>
      <c r="G17" s="84" t="s">
        <v>1</v>
      </c>
      <c r="H17" s="75" t="s">
        <v>1</v>
      </c>
      <c r="I17" s="75" t="s">
        <v>1</v>
      </c>
      <c r="J17" s="75" t="s">
        <v>1</v>
      </c>
      <c r="K17">
        <v>210.14</v>
      </c>
      <c r="L17" s="75" t="s">
        <v>1</v>
      </c>
    </row>
    <row r="18" spans="1:12" x14ac:dyDescent="0.2">
      <c r="A18">
        <v>50</v>
      </c>
      <c r="B18">
        <v>14</v>
      </c>
      <c r="C18">
        <v>34</v>
      </c>
      <c r="D18" s="58" t="s">
        <v>222</v>
      </c>
      <c r="E18" s="57">
        <v>923334400001</v>
      </c>
      <c r="F18" s="75" t="s">
        <v>1</v>
      </c>
      <c r="G18" s="84" t="s">
        <v>1</v>
      </c>
      <c r="H18" s="75" t="s">
        <v>1</v>
      </c>
      <c r="I18" s="75" t="s">
        <v>1</v>
      </c>
      <c r="J18" s="75" t="s">
        <v>1</v>
      </c>
      <c r="K18">
        <v>208.11</v>
      </c>
      <c r="L18" s="75" t="s">
        <v>1</v>
      </c>
    </row>
    <row r="19" spans="1:12" x14ac:dyDescent="0.2">
      <c r="A19">
        <v>50</v>
      </c>
      <c r="B19">
        <v>14</v>
      </c>
      <c r="C19">
        <v>34</v>
      </c>
      <c r="D19" s="58" t="s">
        <v>222</v>
      </c>
      <c r="E19" s="57">
        <v>923334400002</v>
      </c>
      <c r="F19" s="75" t="s">
        <v>1</v>
      </c>
      <c r="G19" s="84" t="s">
        <v>1</v>
      </c>
      <c r="H19" s="75" t="s">
        <v>1</v>
      </c>
      <c r="I19" s="75" t="s">
        <v>1</v>
      </c>
      <c r="J19" s="75" t="s">
        <v>1</v>
      </c>
      <c r="K19">
        <v>69.38</v>
      </c>
      <c r="L19" s="75" t="s">
        <v>1</v>
      </c>
    </row>
    <row r="20" spans="1:12" x14ac:dyDescent="0.2">
      <c r="A20">
        <v>50</v>
      </c>
      <c r="B20">
        <v>14</v>
      </c>
      <c r="C20">
        <v>28</v>
      </c>
      <c r="D20" s="58" t="s">
        <v>225</v>
      </c>
      <c r="E20" s="57">
        <v>923328300001</v>
      </c>
      <c r="F20" s="75" t="s">
        <v>1</v>
      </c>
      <c r="G20" s="84" t="s">
        <v>1</v>
      </c>
      <c r="H20" s="75" t="s">
        <v>1</v>
      </c>
      <c r="I20" s="75" t="s">
        <v>1</v>
      </c>
      <c r="J20" s="75" t="s">
        <v>1</v>
      </c>
      <c r="K20">
        <v>104.99</v>
      </c>
      <c r="L20" s="75" t="s">
        <v>1</v>
      </c>
    </row>
    <row r="21" spans="1:12" x14ac:dyDescent="0.2">
      <c r="A21">
        <v>50</v>
      </c>
      <c r="B21">
        <v>14</v>
      </c>
      <c r="C21">
        <v>28</v>
      </c>
      <c r="D21" s="58" t="s">
        <v>225</v>
      </c>
      <c r="E21" s="57">
        <v>923328300002</v>
      </c>
      <c r="F21" s="75" t="s">
        <v>1</v>
      </c>
      <c r="G21" s="84" t="s">
        <v>1</v>
      </c>
      <c r="H21" s="75" t="s">
        <v>1</v>
      </c>
      <c r="I21" s="75" t="s">
        <v>1</v>
      </c>
      <c r="J21" s="75" t="s">
        <v>1</v>
      </c>
      <c r="K21">
        <v>35</v>
      </c>
      <c r="L21" s="75" t="s">
        <v>1</v>
      </c>
    </row>
    <row r="22" spans="1:12" x14ac:dyDescent="0.2">
      <c r="A22">
        <v>51</v>
      </c>
      <c r="B22">
        <v>12</v>
      </c>
      <c r="C22">
        <v>32</v>
      </c>
      <c r="D22" s="58" t="s">
        <v>239</v>
      </c>
      <c r="E22" s="57">
        <v>921032200084</v>
      </c>
      <c r="F22" s="58">
        <v>244766</v>
      </c>
      <c r="G22" s="85">
        <v>12917.25</v>
      </c>
      <c r="H22" s="58">
        <v>2021</v>
      </c>
      <c r="I22" s="75" t="s">
        <v>240</v>
      </c>
      <c r="J22" s="71">
        <v>44285</v>
      </c>
      <c r="K22" s="58">
        <v>116.8</v>
      </c>
      <c r="L22" s="69">
        <f>G22/(K22+K23+K24)</f>
        <v>24.999999999999996</v>
      </c>
    </row>
    <row r="23" spans="1:12" x14ac:dyDescent="0.2">
      <c r="A23">
        <v>51</v>
      </c>
      <c r="B23">
        <v>12</v>
      </c>
      <c r="C23">
        <v>30</v>
      </c>
      <c r="D23" s="58" t="s">
        <v>241</v>
      </c>
      <c r="E23" s="57">
        <v>921030400083</v>
      </c>
      <c r="F23" s="75" t="s">
        <v>1</v>
      </c>
      <c r="G23" s="84" t="s">
        <v>1</v>
      </c>
      <c r="H23" s="75" t="s">
        <v>1</v>
      </c>
      <c r="I23" s="75" t="s">
        <v>1</v>
      </c>
      <c r="J23" s="75" t="s">
        <v>1</v>
      </c>
      <c r="K23" s="58">
        <v>79.89</v>
      </c>
      <c r="L23" s="75" t="s">
        <v>1</v>
      </c>
    </row>
    <row r="24" spans="1:12" x14ac:dyDescent="0.2">
      <c r="A24">
        <v>51</v>
      </c>
      <c r="B24">
        <v>12</v>
      </c>
      <c r="C24">
        <v>28</v>
      </c>
      <c r="D24" s="58" t="s">
        <v>219</v>
      </c>
      <c r="E24" s="57">
        <v>921028100081</v>
      </c>
      <c r="F24" s="75" t="s">
        <v>1</v>
      </c>
      <c r="G24" s="84" t="s">
        <v>1</v>
      </c>
      <c r="H24" s="75" t="s">
        <v>1</v>
      </c>
      <c r="I24" s="75" t="s">
        <v>1</v>
      </c>
      <c r="J24" s="75" t="s">
        <v>1</v>
      </c>
      <c r="K24" s="58">
        <v>320</v>
      </c>
      <c r="L24" s="75" t="s">
        <v>1</v>
      </c>
    </row>
    <row r="25" spans="1:12" x14ac:dyDescent="0.2">
      <c r="A25">
        <v>48</v>
      </c>
      <c r="B25">
        <v>16</v>
      </c>
      <c r="C25">
        <v>10</v>
      </c>
      <c r="D25" s="58" t="s">
        <v>228</v>
      </c>
      <c r="E25" s="57">
        <v>925710300015</v>
      </c>
      <c r="F25" s="58">
        <v>244767</v>
      </c>
      <c r="G25" s="85">
        <v>4100</v>
      </c>
      <c r="H25" s="58">
        <v>2021</v>
      </c>
      <c r="I25" s="75" t="s">
        <v>240</v>
      </c>
      <c r="J25" s="71">
        <v>44285</v>
      </c>
      <c r="K25" s="58">
        <v>164.26</v>
      </c>
      <c r="L25" s="74">
        <f>G25/K25</f>
        <v>24.960428588822598</v>
      </c>
    </row>
    <row r="26" spans="1:12" x14ac:dyDescent="0.2">
      <c r="A26">
        <v>48</v>
      </c>
      <c r="B26">
        <v>12</v>
      </c>
      <c r="C26">
        <v>4</v>
      </c>
      <c r="D26" s="58" t="s">
        <v>222</v>
      </c>
      <c r="E26" s="57">
        <v>921304200024</v>
      </c>
      <c r="F26" s="58">
        <v>244774</v>
      </c>
      <c r="G26" s="69">
        <v>5034.5</v>
      </c>
      <c r="H26" s="58">
        <v>2021</v>
      </c>
      <c r="I26" s="75" t="s">
        <v>240</v>
      </c>
      <c r="J26" s="71">
        <v>44286</v>
      </c>
      <c r="K26" s="58">
        <v>79.73</v>
      </c>
      <c r="L26" s="74">
        <f>G26/(K26+K27)</f>
        <v>25</v>
      </c>
    </row>
    <row r="27" spans="1:12" x14ac:dyDescent="0.2">
      <c r="A27">
        <v>48</v>
      </c>
      <c r="B27">
        <v>12</v>
      </c>
      <c r="C27">
        <v>8</v>
      </c>
      <c r="D27" s="58" t="s">
        <v>222</v>
      </c>
      <c r="E27" s="57">
        <v>921308200035</v>
      </c>
      <c r="F27" s="75" t="s">
        <v>1</v>
      </c>
      <c r="G27" s="75" t="s">
        <v>1</v>
      </c>
      <c r="H27" s="75" t="s">
        <v>1</v>
      </c>
      <c r="I27" s="75" t="s">
        <v>1</v>
      </c>
      <c r="J27" s="75" t="s">
        <v>1</v>
      </c>
      <c r="K27" s="58">
        <v>121.65</v>
      </c>
      <c r="L27" s="75" t="s">
        <v>1</v>
      </c>
    </row>
    <row r="28" spans="1:12" x14ac:dyDescent="0.2">
      <c r="A28">
        <v>48</v>
      </c>
      <c r="B28">
        <v>14</v>
      </c>
      <c r="C28">
        <v>22</v>
      </c>
      <c r="D28" s="58" t="s">
        <v>218</v>
      </c>
      <c r="E28" s="57">
        <v>923522300001</v>
      </c>
      <c r="F28" s="58">
        <v>245262</v>
      </c>
      <c r="G28" s="69">
        <v>9600</v>
      </c>
      <c r="H28" s="58">
        <v>2021</v>
      </c>
      <c r="I28" s="75" t="s">
        <v>235</v>
      </c>
      <c r="J28" s="71">
        <v>44391</v>
      </c>
      <c r="K28" s="58">
        <v>319.27999999999997</v>
      </c>
      <c r="L28" s="74">
        <f>G28/K28</f>
        <v>30.067652217489353</v>
      </c>
    </row>
    <row r="29" spans="1:12" x14ac:dyDescent="0.2">
      <c r="A29">
        <v>44</v>
      </c>
      <c r="B29">
        <v>15</v>
      </c>
      <c r="C29">
        <v>12</v>
      </c>
      <c r="D29" s="58" t="s">
        <v>223</v>
      </c>
      <c r="E29" s="57">
        <v>924612100015</v>
      </c>
      <c r="F29" s="58">
        <v>245788</v>
      </c>
      <c r="G29" s="69">
        <v>1000</v>
      </c>
      <c r="H29" s="58">
        <v>2021</v>
      </c>
      <c r="I29" s="75" t="s">
        <v>236</v>
      </c>
      <c r="J29" s="71">
        <v>44531</v>
      </c>
      <c r="K29" s="58">
        <v>65.12</v>
      </c>
      <c r="L29" s="74">
        <v>5.1100000000000003</v>
      </c>
    </row>
    <row r="30" spans="1:12" x14ac:dyDescent="0.2">
      <c r="A30">
        <v>43</v>
      </c>
      <c r="B30">
        <v>15</v>
      </c>
      <c r="C30">
        <v>8</v>
      </c>
      <c r="D30" s="58" t="s">
        <v>221</v>
      </c>
      <c r="E30" s="57">
        <v>924508100007</v>
      </c>
      <c r="F30" s="75" t="s">
        <v>1</v>
      </c>
      <c r="G30" s="75" t="s">
        <v>1</v>
      </c>
      <c r="H30" s="75" t="s">
        <v>1</v>
      </c>
      <c r="I30" s="75" t="s">
        <v>1</v>
      </c>
      <c r="J30" s="75" t="s">
        <v>1</v>
      </c>
      <c r="K30" s="58">
        <v>130.5</v>
      </c>
      <c r="L30" s="75" t="s">
        <v>1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"/>
  <sheetViews>
    <sheetView workbookViewId="0">
      <selection activeCell="C37" sqref="C37"/>
    </sheetView>
  </sheetViews>
  <sheetFormatPr defaultRowHeight="12.75" x14ac:dyDescent="0.2"/>
  <cols>
    <col min="3" max="3" width="11.140625" bestFit="1" customWidth="1"/>
    <col min="5" max="5" width="19.140625" bestFit="1" customWidth="1"/>
    <col min="6" max="6" width="13.140625" bestFit="1" customWidth="1"/>
    <col min="8" max="8" width="12" bestFit="1" customWidth="1"/>
  </cols>
  <sheetData>
    <row r="1" spans="1:13" s="20" customFormat="1" ht="15" customHeight="1" x14ac:dyDescent="0.2">
      <c r="A1" s="23" t="s">
        <v>169</v>
      </c>
      <c r="B1" s="23" t="s">
        <v>176</v>
      </c>
      <c r="C1" s="23" t="s">
        <v>175</v>
      </c>
      <c r="D1" s="23" t="s">
        <v>174</v>
      </c>
      <c r="E1" s="23" t="s">
        <v>173</v>
      </c>
      <c r="F1" s="25" t="s">
        <v>172</v>
      </c>
      <c r="G1" s="25" t="s">
        <v>171</v>
      </c>
      <c r="H1" s="24" t="s">
        <v>170</v>
      </c>
      <c r="I1" s="23" t="s">
        <v>169</v>
      </c>
      <c r="J1" s="23" t="s">
        <v>168</v>
      </c>
      <c r="K1" s="23" t="s">
        <v>167</v>
      </c>
      <c r="L1" s="22" t="s">
        <v>166</v>
      </c>
      <c r="M1" s="21" t="s">
        <v>165</v>
      </c>
    </row>
    <row r="2" spans="1:13" s="1" customFormat="1" ht="15" customHeight="1" x14ac:dyDescent="0.2">
      <c r="A2" s="6">
        <v>2001</v>
      </c>
      <c r="B2" s="6">
        <v>46</v>
      </c>
      <c r="C2" s="6">
        <v>14</v>
      </c>
      <c r="D2" s="6">
        <v>2</v>
      </c>
      <c r="E2" s="6" t="s">
        <v>162</v>
      </c>
      <c r="F2" s="9">
        <v>923702200088</v>
      </c>
      <c r="G2" s="8" t="s">
        <v>160</v>
      </c>
      <c r="H2" s="10" t="s">
        <v>1</v>
      </c>
      <c r="I2" s="6">
        <v>2001</v>
      </c>
      <c r="J2" s="6">
        <v>1</v>
      </c>
      <c r="K2" s="6">
        <v>30</v>
      </c>
      <c r="L2" s="10" t="s">
        <v>1</v>
      </c>
      <c r="M2" s="10" t="s">
        <v>1</v>
      </c>
    </row>
    <row r="3" spans="1:13" s="1" customFormat="1" ht="15" customHeight="1" x14ac:dyDescent="0.2">
      <c r="A3" s="6">
        <v>2001</v>
      </c>
      <c r="B3" s="6">
        <v>46</v>
      </c>
      <c r="C3" s="6">
        <v>15</v>
      </c>
      <c r="D3" s="6">
        <v>6</v>
      </c>
      <c r="E3" s="6" t="s">
        <v>161</v>
      </c>
      <c r="F3" s="9">
        <v>924806100070</v>
      </c>
      <c r="G3" s="8" t="s">
        <v>160</v>
      </c>
      <c r="H3" s="4">
        <v>1200</v>
      </c>
      <c r="I3" s="6">
        <v>2001</v>
      </c>
      <c r="J3" s="6">
        <v>1</v>
      </c>
      <c r="K3" s="6">
        <v>30</v>
      </c>
      <c r="L3" s="16">
        <v>58</v>
      </c>
      <c r="M3" s="4">
        <f>H3/L3</f>
        <v>20.689655172413794</v>
      </c>
    </row>
    <row r="4" spans="1:13" s="1" customFormat="1" ht="15" customHeight="1" x14ac:dyDescent="0.2">
      <c r="A4" s="6">
        <v>2001</v>
      </c>
      <c r="B4" s="6">
        <v>48</v>
      </c>
      <c r="C4" s="6">
        <v>14</v>
      </c>
      <c r="D4" s="6">
        <v>12</v>
      </c>
      <c r="E4" s="6" t="s">
        <v>159</v>
      </c>
      <c r="F4" s="9">
        <v>923512100152</v>
      </c>
      <c r="G4" s="8" t="s">
        <v>158</v>
      </c>
      <c r="H4" s="4">
        <v>6400</v>
      </c>
      <c r="I4" s="6">
        <v>2001</v>
      </c>
      <c r="J4" s="6">
        <v>2</v>
      </c>
      <c r="K4" s="6">
        <v>1</v>
      </c>
      <c r="L4" s="16">
        <v>160</v>
      </c>
      <c r="M4" s="4">
        <f>H4/L4</f>
        <v>40</v>
      </c>
    </row>
    <row r="5" spans="1:13" s="1" customFormat="1" ht="15" customHeight="1" x14ac:dyDescent="0.2">
      <c r="A5" s="6">
        <v>2001</v>
      </c>
      <c r="B5" s="6">
        <v>46</v>
      </c>
      <c r="C5" s="6">
        <v>14</v>
      </c>
      <c r="D5" s="6">
        <v>10</v>
      </c>
      <c r="E5" s="6" t="s">
        <v>157</v>
      </c>
      <c r="F5" s="9">
        <v>923710100022</v>
      </c>
      <c r="G5" s="8" t="s">
        <v>156</v>
      </c>
      <c r="H5" s="4">
        <v>4800</v>
      </c>
      <c r="I5" s="6">
        <v>2001</v>
      </c>
      <c r="J5" s="6">
        <v>11</v>
      </c>
      <c r="K5" s="6">
        <v>5</v>
      </c>
      <c r="L5" s="16">
        <v>316</v>
      </c>
      <c r="M5" s="4">
        <f>H5/L5</f>
        <v>15.189873417721518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2BD82-BEAD-4A36-9B77-06369078DAF5}">
  <dimension ref="A1:L452"/>
  <sheetViews>
    <sheetView workbookViewId="0">
      <pane ySplit="1" topLeftCell="A2" activePane="bottomLeft" state="frozen"/>
      <selection pane="bottomLeft"/>
    </sheetView>
  </sheetViews>
  <sheetFormatPr defaultRowHeight="12.75" x14ac:dyDescent="0.2"/>
  <cols>
    <col min="4" max="4" width="39.28515625" customWidth="1"/>
    <col min="5" max="5" width="16.7109375" style="57" bestFit="1" customWidth="1"/>
    <col min="7" max="7" width="12.42578125" style="69" bestFit="1" customWidth="1"/>
    <col min="10" max="10" width="10.42578125" bestFit="1" customWidth="1"/>
    <col min="12" max="12" width="11.42578125" style="86" bestFit="1" customWidth="1"/>
  </cols>
  <sheetData>
    <row r="1" spans="1:12" x14ac:dyDescent="0.2">
      <c r="A1" s="23" t="s">
        <v>176</v>
      </c>
      <c r="B1" s="23" t="s">
        <v>175</v>
      </c>
      <c r="C1" s="23" t="s">
        <v>174</v>
      </c>
      <c r="D1" s="23" t="s">
        <v>173</v>
      </c>
      <c r="E1" s="25" t="s">
        <v>172</v>
      </c>
      <c r="F1" s="25" t="s">
        <v>171</v>
      </c>
      <c r="G1" s="72" t="s">
        <v>170</v>
      </c>
      <c r="H1" s="23" t="s">
        <v>169</v>
      </c>
      <c r="I1" s="23" t="s">
        <v>168</v>
      </c>
      <c r="J1" s="23" t="s">
        <v>167</v>
      </c>
      <c r="K1" s="22" t="s">
        <v>166</v>
      </c>
      <c r="L1" s="24" t="s">
        <v>242</v>
      </c>
    </row>
    <row r="2" spans="1:12" x14ac:dyDescent="0.2">
      <c r="A2" s="58">
        <v>41</v>
      </c>
      <c r="B2" s="58">
        <v>12</v>
      </c>
      <c r="C2" s="58">
        <v>6</v>
      </c>
      <c r="D2" s="58" t="s">
        <v>246</v>
      </c>
      <c r="E2" s="62">
        <v>922006100003</v>
      </c>
      <c r="F2" s="58">
        <v>245898</v>
      </c>
      <c r="G2" s="73">
        <v>247333.42</v>
      </c>
      <c r="H2" s="58">
        <v>2022</v>
      </c>
      <c r="I2" s="58" t="s">
        <v>243</v>
      </c>
      <c r="J2" s="87">
        <v>44564</v>
      </c>
      <c r="K2" s="58">
        <v>127.77</v>
      </c>
      <c r="L2" s="88">
        <f>G2/(K2+K3+K4+K5+K6+K7+K8+K9+K10+K11+K12+K13+K14+K15+K16+K17+K18+K19+K20+K21+K22+K23+K24+K25+K26+K27+K28+K29+K30+K31+K32+K33+K34+K35+K36+K37+K38+K39+K40+K41+K42+K43+K44+K45+K46+K47+K48+K49)</f>
        <v>99.595478742681365</v>
      </c>
    </row>
    <row r="3" spans="1:12" x14ac:dyDescent="0.2">
      <c r="A3" s="58">
        <v>41</v>
      </c>
      <c r="B3" s="58">
        <v>12</v>
      </c>
      <c r="C3" s="58">
        <v>30</v>
      </c>
      <c r="D3" s="58" t="s">
        <v>247</v>
      </c>
      <c r="E3" s="62">
        <v>922030300013</v>
      </c>
      <c r="F3" s="89" t="s">
        <v>1</v>
      </c>
      <c r="G3" s="90" t="s">
        <v>1</v>
      </c>
      <c r="H3" s="89" t="s">
        <v>1</v>
      </c>
      <c r="I3" s="89" t="s">
        <v>1</v>
      </c>
      <c r="J3" s="89" t="s">
        <v>1</v>
      </c>
      <c r="K3" s="58">
        <v>61.97</v>
      </c>
      <c r="L3" s="89" t="s">
        <v>1</v>
      </c>
    </row>
    <row r="4" spans="1:12" x14ac:dyDescent="0.2">
      <c r="A4" s="58">
        <v>42</v>
      </c>
      <c r="B4" s="58">
        <v>12</v>
      </c>
      <c r="C4" s="58">
        <v>12</v>
      </c>
      <c r="D4" s="58" t="s">
        <v>248</v>
      </c>
      <c r="E4" s="62">
        <v>921912400072</v>
      </c>
      <c r="F4" s="89" t="s">
        <v>1</v>
      </c>
      <c r="G4" s="90" t="s">
        <v>1</v>
      </c>
      <c r="H4" s="89" t="s">
        <v>1</v>
      </c>
      <c r="I4" s="89" t="s">
        <v>1</v>
      </c>
      <c r="J4" s="89" t="s">
        <v>1</v>
      </c>
      <c r="K4" s="58">
        <v>22.69</v>
      </c>
      <c r="L4" s="89" t="s">
        <v>1</v>
      </c>
    </row>
    <row r="5" spans="1:12" x14ac:dyDescent="0.2">
      <c r="A5" s="58">
        <v>42</v>
      </c>
      <c r="B5" s="58">
        <v>12</v>
      </c>
      <c r="C5" s="58">
        <v>12</v>
      </c>
      <c r="D5" s="58" t="s">
        <v>249</v>
      </c>
      <c r="E5" s="62">
        <v>921912100026</v>
      </c>
      <c r="F5" s="89" t="s">
        <v>1</v>
      </c>
      <c r="G5" s="90" t="s">
        <v>1</v>
      </c>
      <c r="H5" s="89" t="s">
        <v>1</v>
      </c>
      <c r="I5" s="89" t="s">
        <v>1</v>
      </c>
      <c r="J5" s="89" t="s">
        <v>1</v>
      </c>
      <c r="K5" s="58">
        <v>47.25</v>
      </c>
      <c r="L5" s="89" t="s">
        <v>1</v>
      </c>
    </row>
    <row r="6" spans="1:12" x14ac:dyDescent="0.2">
      <c r="A6" s="58">
        <v>42</v>
      </c>
      <c r="B6" s="58">
        <v>12</v>
      </c>
      <c r="C6" s="58">
        <v>26</v>
      </c>
      <c r="D6" s="58" t="s">
        <v>250</v>
      </c>
      <c r="E6" s="62">
        <v>921926300002</v>
      </c>
      <c r="F6" s="89" t="s">
        <v>1</v>
      </c>
      <c r="G6" s="90" t="s">
        <v>1</v>
      </c>
      <c r="H6" s="89" t="s">
        <v>1</v>
      </c>
      <c r="I6" s="89" t="s">
        <v>1</v>
      </c>
      <c r="J6" s="89" t="s">
        <v>1</v>
      </c>
      <c r="K6" s="58">
        <v>137.94</v>
      </c>
      <c r="L6" s="89" t="s">
        <v>1</v>
      </c>
    </row>
    <row r="7" spans="1:12" x14ac:dyDescent="0.2">
      <c r="A7" s="58">
        <v>42</v>
      </c>
      <c r="B7" s="58">
        <v>12</v>
      </c>
      <c r="C7" s="58">
        <v>26</v>
      </c>
      <c r="D7" s="58" t="s">
        <v>251</v>
      </c>
      <c r="E7" s="62">
        <v>921926100042</v>
      </c>
      <c r="F7" s="89" t="s">
        <v>1</v>
      </c>
      <c r="G7" s="90" t="s">
        <v>1</v>
      </c>
      <c r="H7" s="89" t="s">
        <v>1</v>
      </c>
      <c r="I7" s="89" t="s">
        <v>1</v>
      </c>
      <c r="J7" s="89" t="s">
        <v>1</v>
      </c>
      <c r="K7" s="58">
        <v>207.61</v>
      </c>
      <c r="L7" s="89" t="s">
        <v>1</v>
      </c>
    </row>
    <row r="8" spans="1:12" x14ac:dyDescent="0.2">
      <c r="A8" s="58">
        <v>42</v>
      </c>
      <c r="B8" s="58">
        <v>12</v>
      </c>
      <c r="C8" s="58">
        <v>34</v>
      </c>
      <c r="D8" s="58" t="s">
        <v>252</v>
      </c>
      <c r="E8" s="62">
        <v>921934100063</v>
      </c>
      <c r="F8" s="89" t="s">
        <v>1</v>
      </c>
      <c r="G8" s="90" t="s">
        <v>1</v>
      </c>
      <c r="H8" s="89" t="s">
        <v>1</v>
      </c>
      <c r="I8" s="89" t="s">
        <v>1</v>
      </c>
      <c r="J8" s="89" t="s">
        <v>1</v>
      </c>
      <c r="K8" s="58">
        <v>65.510000000000005</v>
      </c>
      <c r="L8" s="89" t="s">
        <v>1</v>
      </c>
    </row>
    <row r="9" spans="1:12" x14ac:dyDescent="0.2">
      <c r="A9" s="58">
        <v>42</v>
      </c>
      <c r="B9" s="58">
        <v>12</v>
      </c>
      <c r="C9" s="58">
        <v>34</v>
      </c>
      <c r="D9" s="58" t="s">
        <v>253</v>
      </c>
      <c r="E9" s="62">
        <v>921934100059</v>
      </c>
      <c r="F9" s="89" t="s">
        <v>1</v>
      </c>
      <c r="G9" s="90" t="s">
        <v>1</v>
      </c>
      <c r="H9" s="89" t="s">
        <v>1</v>
      </c>
      <c r="I9" s="89" t="s">
        <v>1</v>
      </c>
      <c r="J9" s="89" t="s">
        <v>1</v>
      </c>
      <c r="K9" s="58">
        <v>132.66999999999999</v>
      </c>
      <c r="L9" s="89" t="s">
        <v>1</v>
      </c>
    </row>
    <row r="10" spans="1:12" x14ac:dyDescent="0.2">
      <c r="A10" s="58">
        <v>43</v>
      </c>
      <c r="B10" s="58">
        <v>12</v>
      </c>
      <c r="C10" s="58">
        <v>2</v>
      </c>
      <c r="D10" s="58" t="s">
        <v>254</v>
      </c>
      <c r="E10" s="62">
        <v>921802300068</v>
      </c>
      <c r="F10" s="89" t="s">
        <v>1</v>
      </c>
      <c r="G10" s="90" t="s">
        <v>1</v>
      </c>
      <c r="H10" s="89" t="s">
        <v>1</v>
      </c>
      <c r="I10" s="89" t="s">
        <v>1</v>
      </c>
      <c r="J10" s="89" t="s">
        <v>1</v>
      </c>
      <c r="K10" s="58">
        <v>25.82</v>
      </c>
      <c r="L10" s="89" t="s">
        <v>1</v>
      </c>
    </row>
    <row r="11" spans="1:12" x14ac:dyDescent="0.2">
      <c r="A11" s="58">
        <v>43</v>
      </c>
      <c r="B11" s="58">
        <v>12</v>
      </c>
      <c r="C11" s="58">
        <v>14</v>
      </c>
      <c r="D11" s="58" t="s">
        <v>255</v>
      </c>
      <c r="E11" s="62">
        <v>921814100096</v>
      </c>
      <c r="F11" s="89" t="s">
        <v>1</v>
      </c>
      <c r="G11" s="90" t="s">
        <v>1</v>
      </c>
      <c r="H11" s="89" t="s">
        <v>1</v>
      </c>
      <c r="I11" s="89" t="s">
        <v>1</v>
      </c>
      <c r="J11" s="89" t="s">
        <v>1</v>
      </c>
      <c r="K11" s="58">
        <v>16.079999999999998</v>
      </c>
      <c r="L11" s="89" t="s">
        <v>1</v>
      </c>
    </row>
    <row r="12" spans="1:12" x14ac:dyDescent="0.2">
      <c r="A12" s="58">
        <v>44</v>
      </c>
      <c r="B12" s="58">
        <v>12</v>
      </c>
      <c r="C12" s="58">
        <v>30</v>
      </c>
      <c r="D12" s="58" t="s">
        <v>256</v>
      </c>
      <c r="E12" s="62">
        <v>921730100026</v>
      </c>
      <c r="F12" s="89" t="s">
        <v>1</v>
      </c>
      <c r="G12" s="90" t="s">
        <v>1</v>
      </c>
      <c r="H12" s="89" t="s">
        <v>1</v>
      </c>
      <c r="I12" s="89" t="s">
        <v>1</v>
      </c>
      <c r="J12" s="89" t="s">
        <v>1</v>
      </c>
      <c r="K12" s="58">
        <v>13.51</v>
      </c>
      <c r="L12" s="89" t="s">
        <v>1</v>
      </c>
    </row>
    <row r="13" spans="1:12" x14ac:dyDescent="0.2">
      <c r="A13" s="58">
        <v>45</v>
      </c>
      <c r="B13" s="58">
        <v>12</v>
      </c>
      <c r="C13" s="58">
        <v>20</v>
      </c>
      <c r="D13" s="58" t="s">
        <v>257</v>
      </c>
      <c r="E13" s="62">
        <v>921620300066</v>
      </c>
      <c r="F13" s="89" t="s">
        <v>1</v>
      </c>
      <c r="G13" s="90" t="s">
        <v>1</v>
      </c>
      <c r="H13" s="89" t="s">
        <v>1</v>
      </c>
      <c r="I13" s="89" t="s">
        <v>1</v>
      </c>
      <c r="J13" s="89" t="s">
        <v>1</v>
      </c>
      <c r="K13" s="58">
        <v>8.4600000000000009</v>
      </c>
      <c r="L13" s="89" t="s">
        <v>1</v>
      </c>
    </row>
    <row r="14" spans="1:12" x14ac:dyDescent="0.2">
      <c r="A14" s="58">
        <v>49</v>
      </c>
      <c r="B14" s="58">
        <v>12</v>
      </c>
      <c r="C14" s="58">
        <v>30</v>
      </c>
      <c r="D14" s="58" t="s">
        <v>258</v>
      </c>
      <c r="E14" s="62">
        <v>921230300274</v>
      </c>
      <c r="F14" s="89" t="s">
        <v>1</v>
      </c>
      <c r="G14" s="90" t="s">
        <v>1</v>
      </c>
      <c r="H14" s="89" t="s">
        <v>1</v>
      </c>
      <c r="I14" s="89" t="s">
        <v>1</v>
      </c>
      <c r="J14" s="89" t="s">
        <v>1</v>
      </c>
      <c r="K14" s="58">
        <v>3.91</v>
      </c>
      <c r="L14" s="89" t="s">
        <v>1</v>
      </c>
    </row>
    <row r="15" spans="1:12" x14ac:dyDescent="0.2">
      <c r="A15" s="58">
        <v>44</v>
      </c>
      <c r="B15" s="58">
        <v>13</v>
      </c>
      <c r="C15" s="58">
        <v>10</v>
      </c>
      <c r="D15" s="58" t="s">
        <v>259</v>
      </c>
      <c r="E15" s="62">
        <v>922410300068</v>
      </c>
      <c r="F15" s="89" t="s">
        <v>1</v>
      </c>
      <c r="G15" s="90" t="s">
        <v>1</v>
      </c>
      <c r="H15" s="89" t="s">
        <v>1</v>
      </c>
      <c r="I15" s="89" t="s">
        <v>1</v>
      </c>
      <c r="J15" s="89" t="s">
        <v>1</v>
      </c>
      <c r="K15" s="58">
        <v>15.03</v>
      </c>
      <c r="L15" s="89" t="s">
        <v>1</v>
      </c>
    </row>
    <row r="16" spans="1:12" x14ac:dyDescent="0.2">
      <c r="A16" s="58">
        <v>44</v>
      </c>
      <c r="B16" s="58">
        <v>13</v>
      </c>
      <c r="C16" s="58">
        <v>10</v>
      </c>
      <c r="D16" s="58" t="s">
        <v>260</v>
      </c>
      <c r="E16" s="62">
        <v>922410200068</v>
      </c>
      <c r="F16" s="89" t="s">
        <v>1</v>
      </c>
      <c r="G16" s="90" t="s">
        <v>1</v>
      </c>
      <c r="H16" s="89" t="s">
        <v>1</v>
      </c>
      <c r="I16" s="89" t="s">
        <v>1</v>
      </c>
      <c r="J16" s="89" t="s">
        <v>1</v>
      </c>
      <c r="K16" s="58">
        <v>0.23</v>
      </c>
      <c r="L16" s="89" t="s">
        <v>1</v>
      </c>
    </row>
    <row r="17" spans="1:12" x14ac:dyDescent="0.2">
      <c r="A17" s="58">
        <v>44</v>
      </c>
      <c r="B17" s="58">
        <v>13</v>
      </c>
      <c r="C17" s="58">
        <v>14</v>
      </c>
      <c r="D17" s="58" t="s">
        <v>261</v>
      </c>
      <c r="E17" s="62">
        <v>922414100068</v>
      </c>
      <c r="F17" s="89" t="s">
        <v>1</v>
      </c>
      <c r="G17" s="90" t="s">
        <v>1</v>
      </c>
      <c r="H17" s="89" t="s">
        <v>1</v>
      </c>
      <c r="I17" s="89" t="s">
        <v>1</v>
      </c>
      <c r="J17" s="89" t="s">
        <v>1</v>
      </c>
      <c r="K17" s="58">
        <v>4.99</v>
      </c>
      <c r="L17" s="89" t="s">
        <v>1</v>
      </c>
    </row>
    <row r="18" spans="1:12" x14ac:dyDescent="0.2">
      <c r="A18" s="58">
        <v>47</v>
      </c>
      <c r="B18" s="58">
        <v>13</v>
      </c>
      <c r="C18" s="58">
        <v>12</v>
      </c>
      <c r="D18" s="58" t="s">
        <v>262</v>
      </c>
      <c r="E18" s="62">
        <v>922712300020</v>
      </c>
      <c r="F18" s="89" t="s">
        <v>1</v>
      </c>
      <c r="G18" s="90" t="s">
        <v>1</v>
      </c>
      <c r="H18" s="89" t="s">
        <v>1</v>
      </c>
      <c r="I18" s="89" t="s">
        <v>1</v>
      </c>
      <c r="J18" s="89" t="s">
        <v>1</v>
      </c>
      <c r="K18" s="58">
        <v>136.19999999999999</v>
      </c>
      <c r="L18" s="89" t="s">
        <v>1</v>
      </c>
    </row>
    <row r="19" spans="1:12" x14ac:dyDescent="0.2">
      <c r="A19" s="58">
        <v>48</v>
      </c>
      <c r="B19" s="58">
        <v>13</v>
      </c>
      <c r="C19" s="58">
        <v>4</v>
      </c>
      <c r="D19" s="58" t="s">
        <v>263</v>
      </c>
      <c r="E19" s="62">
        <v>922804400046</v>
      </c>
      <c r="F19" s="89" t="s">
        <v>1</v>
      </c>
      <c r="G19" s="90" t="s">
        <v>1</v>
      </c>
      <c r="H19" s="89" t="s">
        <v>1</v>
      </c>
      <c r="I19" s="89" t="s">
        <v>1</v>
      </c>
      <c r="J19" s="89" t="s">
        <v>1</v>
      </c>
      <c r="K19" s="58">
        <v>1.34</v>
      </c>
      <c r="L19" s="89" t="s">
        <v>1</v>
      </c>
    </row>
    <row r="20" spans="1:12" x14ac:dyDescent="0.2">
      <c r="A20" s="58">
        <v>48</v>
      </c>
      <c r="B20" s="58">
        <v>13</v>
      </c>
      <c r="C20" s="58">
        <v>8</v>
      </c>
      <c r="D20" s="58" t="s">
        <v>245</v>
      </c>
      <c r="E20" s="62">
        <v>922808100078</v>
      </c>
      <c r="F20" s="89" t="s">
        <v>1</v>
      </c>
      <c r="G20" s="90" t="s">
        <v>1</v>
      </c>
      <c r="H20" s="89" t="s">
        <v>1</v>
      </c>
      <c r="I20" s="89" t="s">
        <v>1</v>
      </c>
      <c r="J20" s="89" t="s">
        <v>1</v>
      </c>
      <c r="K20" s="58">
        <v>1.36</v>
      </c>
      <c r="L20" s="89" t="s">
        <v>1</v>
      </c>
    </row>
    <row r="21" spans="1:12" x14ac:dyDescent="0.2">
      <c r="A21" s="58">
        <v>48</v>
      </c>
      <c r="B21" s="58">
        <v>13</v>
      </c>
      <c r="C21" s="58">
        <v>14</v>
      </c>
      <c r="D21" s="58" t="s">
        <v>264</v>
      </c>
      <c r="E21" s="62">
        <v>922814200117</v>
      </c>
      <c r="F21" s="89" t="s">
        <v>1</v>
      </c>
      <c r="G21" s="90" t="s">
        <v>1</v>
      </c>
      <c r="H21" s="89" t="s">
        <v>1</v>
      </c>
      <c r="I21" s="89" t="s">
        <v>1</v>
      </c>
      <c r="J21" s="89" t="s">
        <v>1</v>
      </c>
      <c r="K21" s="58">
        <v>1.34</v>
      </c>
      <c r="L21" s="89" t="s">
        <v>1</v>
      </c>
    </row>
    <row r="22" spans="1:12" x14ac:dyDescent="0.2">
      <c r="A22" s="58">
        <v>48</v>
      </c>
      <c r="B22" s="58">
        <v>13</v>
      </c>
      <c r="C22" s="58">
        <v>18</v>
      </c>
      <c r="D22" s="58" t="s">
        <v>245</v>
      </c>
      <c r="E22" s="62">
        <v>922818100139</v>
      </c>
      <c r="F22" s="89" t="s">
        <v>1</v>
      </c>
      <c r="G22" s="90" t="s">
        <v>1</v>
      </c>
      <c r="H22" s="89" t="s">
        <v>1</v>
      </c>
      <c r="I22" s="89" t="s">
        <v>1</v>
      </c>
      <c r="J22" s="89" t="s">
        <v>1</v>
      </c>
      <c r="K22" s="58">
        <v>1.33</v>
      </c>
      <c r="L22" s="89" t="s">
        <v>1</v>
      </c>
    </row>
    <row r="23" spans="1:12" x14ac:dyDescent="0.2">
      <c r="A23" s="58">
        <v>49</v>
      </c>
      <c r="B23" s="58">
        <v>13</v>
      </c>
      <c r="C23" s="58">
        <v>12</v>
      </c>
      <c r="D23" s="58" t="s">
        <v>265</v>
      </c>
      <c r="E23" s="62">
        <v>922912200119</v>
      </c>
      <c r="F23" s="89" t="s">
        <v>1</v>
      </c>
      <c r="G23" s="90" t="s">
        <v>1</v>
      </c>
      <c r="H23" s="89" t="s">
        <v>1</v>
      </c>
      <c r="I23" s="89" t="s">
        <v>1</v>
      </c>
      <c r="J23" s="89" t="s">
        <v>1</v>
      </c>
      <c r="K23" s="58">
        <v>1</v>
      </c>
      <c r="L23" s="89" t="s">
        <v>1</v>
      </c>
    </row>
    <row r="24" spans="1:12" x14ac:dyDescent="0.2">
      <c r="A24" s="58">
        <v>49</v>
      </c>
      <c r="B24" s="58">
        <v>13</v>
      </c>
      <c r="C24" s="58">
        <v>14</v>
      </c>
      <c r="D24" s="58" t="s">
        <v>244</v>
      </c>
      <c r="E24" s="62">
        <v>922914100350</v>
      </c>
      <c r="F24" s="89" t="s">
        <v>1</v>
      </c>
      <c r="G24" s="90" t="s">
        <v>1</v>
      </c>
      <c r="H24" s="89" t="s">
        <v>1</v>
      </c>
      <c r="I24" s="89" t="s">
        <v>1</v>
      </c>
      <c r="J24" s="89" t="s">
        <v>1</v>
      </c>
      <c r="K24" s="58">
        <v>4.99</v>
      </c>
      <c r="L24" s="89" t="s">
        <v>1</v>
      </c>
    </row>
    <row r="25" spans="1:12" x14ac:dyDescent="0.2">
      <c r="A25" s="58">
        <v>49</v>
      </c>
      <c r="B25" s="58">
        <v>13</v>
      </c>
      <c r="C25" s="58">
        <v>14</v>
      </c>
      <c r="D25" s="58" t="s">
        <v>245</v>
      </c>
      <c r="E25" s="62">
        <v>922914100122</v>
      </c>
      <c r="F25" s="89" t="s">
        <v>1</v>
      </c>
      <c r="G25" s="90" t="s">
        <v>1</v>
      </c>
      <c r="H25" s="89" t="s">
        <v>1</v>
      </c>
      <c r="I25" s="89" t="s">
        <v>1</v>
      </c>
      <c r="J25" s="89" t="s">
        <v>1</v>
      </c>
      <c r="K25" s="58">
        <v>1.35</v>
      </c>
      <c r="L25" s="89" t="s">
        <v>1</v>
      </c>
    </row>
    <row r="26" spans="1:12" x14ac:dyDescent="0.2">
      <c r="A26" s="58">
        <v>47</v>
      </c>
      <c r="B26" s="58">
        <v>14</v>
      </c>
      <c r="C26" s="58">
        <v>24</v>
      </c>
      <c r="D26" s="58" t="s">
        <v>266</v>
      </c>
      <c r="E26" s="62">
        <v>923624200161</v>
      </c>
      <c r="F26" s="89" t="s">
        <v>1</v>
      </c>
      <c r="G26" s="90" t="s">
        <v>1</v>
      </c>
      <c r="H26" s="89" t="s">
        <v>1</v>
      </c>
      <c r="I26" s="89" t="s">
        <v>1</v>
      </c>
      <c r="J26" s="89" t="s">
        <v>1</v>
      </c>
      <c r="K26" s="58">
        <v>9.98</v>
      </c>
      <c r="L26" s="89" t="s">
        <v>1</v>
      </c>
    </row>
    <row r="27" spans="1:12" x14ac:dyDescent="0.2">
      <c r="A27" s="58">
        <v>47</v>
      </c>
      <c r="B27" s="58">
        <v>14</v>
      </c>
      <c r="C27" s="58">
        <v>34</v>
      </c>
      <c r="D27" s="58" t="s">
        <v>267</v>
      </c>
      <c r="E27" s="62">
        <v>923634300161</v>
      </c>
      <c r="F27" s="89" t="s">
        <v>1</v>
      </c>
      <c r="G27" s="90" t="s">
        <v>1</v>
      </c>
      <c r="H27" s="89" t="s">
        <v>1</v>
      </c>
      <c r="I27" s="89" t="s">
        <v>1</v>
      </c>
      <c r="J27" s="89" t="s">
        <v>1</v>
      </c>
      <c r="K27" s="58">
        <v>4.9800000000000004</v>
      </c>
      <c r="L27" s="89" t="s">
        <v>1</v>
      </c>
    </row>
    <row r="28" spans="1:12" x14ac:dyDescent="0.2">
      <c r="A28" s="58">
        <v>48</v>
      </c>
      <c r="B28" s="58">
        <v>14</v>
      </c>
      <c r="C28" s="58">
        <v>2</v>
      </c>
      <c r="D28" s="58" t="s">
        <v>268</v>
      </c>
      <c r="E28" s="62">
        <v>923502300132</v>
      </c>
      <c r="F28" s="89" t="s">
        <v>1</v>
      </c>
      <c r="G28" s="90" t="s">
        <v>1</v>
      </c>
      <c r="H28" s="89" t="s">
        <v>1</v>
      </c>
      <c r="I28" s="89" t="s">
        <v>1</v>
      </c>
      <c r="J28" s="89" t="s">
        <v>1</v>
      </c>
      <c r="K28" s="58">
        <v>4.2300000000000004</v>
      </c>
      <c r="L28" s="89" t="s">
        <v>1</v>
      </c>
    </row>
    <row r="29" spans="1:12" x14ac:dyDescent="0.2">
      <c r="A29" s="58">
        <v>48</v>
      </c>
      <c r="B29" s="58">
        <v>14</v>
      </c>
      <c r="C29" s="58">
        <v>32</v>
      </c>
      <c r="D29" s="58" t="s">
        <v>269</v>
      </c>
      <c r="E29" s="62">
        <v>923532100164</v>
      </c>
      <c r="F29" s="89" t="s">
        <v>1</v>
      </c>
      <c r="G29" s="90" t="s">
        <v>1</v>
      </c>
      <c r="H29" s="89" t="s">
        <v>1</v>
      </c>
      <c r="I29" s="89" t="s">
        <v>1</v>
      </c>
      <c r="J29" s="89" t="s">
        <v>1</v>
      </c>
      <c r="K29" s="58">
        <v>5</v>
      </c>
      <c r="L29" s="89" t="s">
        <v>1</v>
      </c>
    </row>
    <row r="30" spans="1:12" x14ac:dyDescent="0.2">
      <c r="A30" s="58">
        <v>50</v>
      </c>
      <c r="B30" s="58">
        <v>14</v>
      </c>
      <c r="C30" s="58">
        <v>20</v>
      </c>
      <c r="D30" s="58" t="s">
        <v>270</v>
      </c>
      <c r="E30" s="62">
        <v>923320300127</v>
      </c>
      <c r="F30" s="89" t="s">
        <v>1</v>
      </c>
      <c r="G30" s="90" t="s">
        <v>1</v>
      </c>
      <c r="H30" s="89" t="s">
        <v>1</v>
      </c>
      <c r="I30" s="89" t="s">
        <v>1</v>
      </c>
      <c r="J30" s="89" t="s">
        <v>1</v>
      </c>
      <c r="K30" s="58">
        <v>13.6</v>
      </c>
      <c r="L30" s="89" t="s">
        <v>1</v>
      </c>
    </row>
    <row r="31" spans="1:12" x14ac:dyDescent="0.2">
      <c r="A31" s="58">
        <v>50</v>
      </c>
      <c r="B31" s="58">
        <v>14</v>
      </c>
      <c r="C31" s="58">
        <v>30</v>
      </c>
      <c r="D31" s="58" t="s">
        <v>271</v>
      </c>
      <c r="E31" s="62">
        <v>923330100118</v>
      </c>
      <c r="F31" s="89" t="s">
        <v>1</v>
      </c>
      <c r="G31" s="90" t="s">
        <v>1</v>
      </c>
      <c r="H31" s="89" t="s">
        <v>1</v>
      </c>
      <c r="I31" s="89" t="s">
        <v>1</v>
      </c>
      <c r="J31" s="89" t="s">
        <v>1</v>
      </c>
      <c r="K31" s="58">
        <v>13.47</v>
      </c>
      <c r="L31" s="89" t="s">
        <v>1</v>
      </c>
    </row>
    <row r="32" spans="1:12" x14ac:dyDescent="0.2">
      <c r="A32" s="58">
        <v>42</v>
      </c>
      <c r="B32" s="58">
        <v>15</v>
      </c>
      <c r="C32" s="58">
        <v>14</v>
      </c>
      <c r="D32" s="58" t="s">
        <v>272</v>
      </c>
      <c r="E32" s="62">
        <v>924414300010</v>
      </c>
      <c r="F32" s="89" t="s">
        <v>1</v>
      </c>
      <c r="G32" s="90" t="s">
        <v>1</v>
      </c>
      <c r="H32" s="89" t="s">
        <v>1</v>
      </c>
      <c r="I32" s="89" t="s">
        <v>1</v>
      </c>
      <c r="J32" s="89" t="s">
        <v>1</v>
      </c>
      <c r="K32" s="58">
        <v>26.22</v>
      </c>
      <c r="L32" s="89" t="s">
        <v>1</v>
      </c>
    </row>
    <row r="33" spans="1:12" x14ac:dyDescent="0.2">
      <c r="A33" s="58">
        <v>42</v>
      </c>
      <c r="B33" s="58">
        <v>15</v>
      </c>
      <c r="C33" s="58">
        <v>20</v>
      </c>
      <c r="D33" s="58" t="s">
        <v>273</v>
      </c>
      <c r="E33" s="62">
        <v>924420400085</v>
      </c>
      <c r="F33" s="89" t="s">
        <v>1</v>
      </c>
      <c r="G33" s="90" t="s">
        <v>1</v>
      </c>
      <c r="H33" s="89" t="s">
        <v>1</v>
      </c>
      <c r="I33" s="89" t="s">
        <v>1</v>
      </c>
      <c r="J33" s="89" t="s">
        <v>1</v>
      </c>
      <c r="K33" s="58">
        <v>8.69</v>
      </c>
      <c r="L33" s="89" t="s">
        <v>1</v>
      </c>
    </row>
    <row r="34" spans="1:12" x14ac:dyDescent="0.2">
      <c r="A34" s="58">
        <v>43</v>
      </c>
      <c r="B34" s="58">
        <v>15</v>
      </c>
      <c r="C34" s="58">
        <v>20</v>
      </c>
      <c r="D34" s="58" t="s">
        <v>274</v>
      </c>
      <c r="E34" s="62">
        <v>924520200027</v>
      </c>
      <c r="F34" s="89" t="s">
        <v>1</v>
      </c>
      <c r="G34" s="90" t="s">
        <v>1</v>
      </c>
      <c r="H34" s="89" t="s">
        <v>1</v>
      </c>
      <c r="I34" s="89" t="s">
        <v>1</v>
      </c>
      <c r="J34" s="89" t="s">
        <v>1</v>
      </c>
      <c r="K34" s="58">
        <v>13.38</v>
      </c>
      <c r="L34" s="89" t="s">
        <v>1</v>
      </c>
    </row>
    <row r="35" spans="1:12" x14ac:dyDescent="0.2">
      <c r="A35" s="58">
        <v>47</v>
      </c>
      <c r="B35" s="58">
        <v>15</v>
      </c>
      <c r="C35" s="58">
        <v>2</v>
      </c>
      <c r="D35" s="58" t="s">
        <v>275</v>
      </c>
      <c r="E35" s="62">
        <v>924902400020</v>
      </c>
      <c r="F35" s="89" t="s">
        <v>1</v>
      </c>
      <c r="G35" s="90" t="s">
        <v>1</v>
      </c>
      <c r="H35" s="89" t="s">
        <v>1</v>
      </c>
      <c r="I35" s="89" t="s">
        <v>1</v>
      </c>
      <c r="J35" s="89" t="s">
        <v>1</v>
      </c>
      <c r="K35" s="58">
        <v>45.22</v>
      </c>
      <c r="L35" s="89" t="s">
        <v>1</v>
      </c>
    </row>
    <row r="36" spans="1:12" x14ac:dyDescent="0.2">
      <c r="A36" s="58">
        <v>47</v>
      </c>
      <c r="B36" s="58">
        <v>15</v>
      </c>
      <c r="C36" s="58">
        <v>26</v>
      </c>
      <c r="D36" s="58" t="s">
        <v>276</v>
      </c>
      <c r="E36" s="62">
        <v>924926400108</v>
      </c>
      <c r="F36" s="89" t="s">
        <v>1</v>
      </c>
      <c r="G36" s="90" t="s">
        <v>1</v>
      </c>
      <c r="H36" s="89" t="s">
        <v>1</v>
      </c>
      <c r="I36" s="89" t="s">
        <v>1</v>
      </c>
      <c r="J36" s="89" t="s">
        <v>1</v>
      </c>
      <c r="K36" s="58">
        <v>40.06</v>
      </c>
      <c r="L36" s="89" t="s">
        <v>1</v>
      </c>
    </row>
    <row r="37" spans="1:12" x14ac:dyDescent="0.2">
      <c r="A37" s="58">
        <v>48</v>
      </c>
      <c r="B37" s="58">
        <v>15</v>
      </c>
      <c r="C37" s="58">
        <v>18</v>
      </c>
      <c r="D37" s="58" t="s">
        <v>277</v>
      </c>
      <c r="E37" s="62">
        <v>925018100044</v>
      </c>
      <c r="F37" s="89" t="s">
        <v>1</v>
      </c>
      <c r="G37" s="90" t="s">
        <v>1</v>
      </c>
      <c r="H37" s="89" t="s">
        <v>1</v>
      </c>
      <c r="I37" s="89" t="s">
        <v>1</v>
      </c>
      <c r="J37" s="89" t="s">
        <v>1</v>
      </c>
      <c r="K37" s="58">
        <v>49.62</v>
      </c>
      <c r="L37" s="89" t="s">
        <v>1</v>
      </c>
    </row>
    <row r="38" spans="1:12" x14ac:dyDescent="0.2">
      <c r="A38" s="58">
        <v>49</v>
      </c>
      <c r="B38" s="58">
        <v>15</v>
      </c>
      <c r="C38" s="58">
        <v>14</v>
      </c>
      <c r="D38" s="58" t="s">
        <v>278</v>
      </c>
      <c r="E38" s="62">
        <v>925114100047</v>
      </c>
      <c r="F38" s="89" t="s">
        <v>1</v>
      </c>
      <c r="G38" s="90" t="s">
        <v>1</v>
      </c>
      <c r="H38" s="89" t="s">
        <v>1</v>
      </c>
      <c r="I38" s="89" t="s">
        <v>1</v>
      </c>
      <c r="J38" s="89" t="s">
        <v>1</v>
      </c>
      <c r="K38" s="58">
        <v>34</v>
      </c>
      <c r="L38" s="89" t="s">
        <v>1</v>
      </c>
    </row>
    <row r="39" spans="1:12" x14ac:dyDescent="0.2">
      <c r="A39" s="58">
        <v>49</v>
      </c>
      <c r="B39" s="58">
        <v>15</v>
      </c>
      <c r="C39" s="58">
        <v>14</v>
      </c>
      <c r="D39" s="58" t="s">
        <v>279</v>
      </c>
      <c r="E39" s="62">
        <v>925114200047</v>
      </c>
      <c r="F39" s="89" t="s">
        <v>1</v>
      </c>
      <c r="G39" s="90" t="s">
        <v>1</v>
      </c>
      <c r="H39" s="89" t="s">
        <v>1</v>
      </c>
      <c r="I39" s="89" t="s">
        <v>1</v>
      </c>
      <c r="J39" s="89" t="s">
        <v>1</v>
      </c>
      <c r="K39" s="58">
        <v>135.15</v>
      </c>
      <c r="L39" s="89" t="s">
        <v>1</v>
      </c>
    </row>
    <row r="40" spans="1:12" x14ac:dyDescent="0.2">
      <c r="A40" s="58">
        <v>49</v>
      </c>
      <c r="B40" s="58">
        <v>15</v>
      </c>
      <c r="C40" s="58">
        <v>34</v>
      </c>
      <c r="D40" s="58" t="s">
        <v>279</v>
      </c>
      <c r="E40" s="62">
        <v>925134200047</v>
      </c>
      <c r="F40" s="89" t="s">
        <v>1</v>
      </c>
      <c r="G40" s="90" t="s">
        <v>1</v>
      </c>
      <c r="H40" s="89" t="s">
        <v>1</v>
      </c>
      <c r="I40" s="89" t="s">
        <v>1</v>
      </c>
      <c r="J40" s="89" t="s">
        <v>1</v>
      </c>
      <c r="K40" s="58">
        <v>138.13</v>
      </c>
      <c r="L40" s="89" t="s">
        <v>1</v>
      </c>
    </row>
    <row r="41" spans="1:12" x14ac:dyDescent="0.2">
      <c r="A41" s="58">
        <v>50</v>
      </c>
      <c r="B41" s="58">
        <v>15</v>
      </c>
      <c r="C41" s="58">
        <v>22</v>
      </c>
      <c r="D41" s="58" t="s">
        <v>280</v>
      </c>
      <c r="E41" s="62">
        <v>925222100072</v>
      </c>
      <c r="F41" s="89" t="s">
        <v>1</v>
      </c>
      <c r="G41" s="90" t="s">
        <v>1</v>
      </c>
      <c r="H41" s="89" t="s">
        <v>1</v>
      </c>
      <c r="I41" s="89" t="s">
        <v>1</v>
      </c>
      <c r="J41" s="89" t="s">
        <v>1</v>
      </c>
      <c r="K41" s="58">
        <v>272.7</v>
      </c>
      <c r="L41" s="89" t="s">
        <v>1</v>
      </c>
    </row>
    <row r="42" spans="1:12" x14ac:dyDescent="0.2">
      <c r="A42" s="58">
        <v>50</v>
      </c>
      <c r="B42" s="58">
        <v>15</v>
      </c>
      <c r="C42" s="58">
        <v>26</v>
      </c>
      <c r="D42" s="58" t="s">
        <v>281</v>
      </c>
      <c r="E42" s="62">
        <v>925226300068</v>
      </c>
      <c r="F42" s="89" t="s">
        <v>1</v>
      </c>
      <c r="G42" s="90" t="s">
        <v>1</v>
      </c>
      <c r="H42" s="89" t="s">
        <v>1</v>
      </c>
      <c r="I42" s="89" t="s">
        <v>1</v>
      </c>
      <c r="J42" s="89" t="s">
        <v>1</v>
      </c>
      <c r="K42" s="58">
        <v>272.68</v>
      </c>
      <c r="L42" s="89" t="s">
        <v>1</v>
      </c>
    </row>
    <row r="43" spans="1:12" x14ac:dyDescent="0.2">
      <c r="A43" s="58">
        <v>42</v>
      </c>
      <c r="B43" s="58">
        <v>16</v>
      </c>
      <c r="C43" s="58">
        <v>22</v>
      </c>
      <c r="D43" s="58" t="s">
        <v>261</v>
      </c>
      <c r="E43" s="62">
        <v>926322100131</v>
      </c>
      <c r="F43" s="89" t="s">
        <v>1</v>
      </c>
      <c r="G43" s="90" t="s">
        <v>1</v>
      </c>
      <c r="H43" s="89" t="s">
        <v>1</v>
      </c>
      <c r="I43" s="89" t="s">
        <v>1</v>
      </c>
      <c r="J43" s="89" t="s">
        <v>1</v>
      </c>
      <c r="K43" s="58">
        <v>5.01</v>
      </c>
      <c r="L43" s="89" t="s">
        <v>1</v>
      </c>
    </row>
    <row r="44" spans="1:12" x14ac:dyDescent="0.2">
      <c r="A44" s="58">
        <v>48</v>
      </c>
      <c r="B44" s="58">
        <v>16</v>
      </c>
      <c r="C44" s="58">
        <v>8</v>
      </c>
      <c r="D44" s="58" t="s">
        <v>282</v>
      </c>
      <c r="E44" s="62">
        <v>925708200062</v>
      </c>
      <c r="F44" s="89" t="s">
        <v>1</v>
      </c>
      <c r="G44" s="90" t="s">
        <v>1</v>
      </c>
      <c r="H44" s="89" t="s">
        <v>1</v>
      </c>
      <c r="I44" s="89" t="s">
        <v>1</v>
      </c>
      <c r="J44" s="89" t="s">
        <v>1</v>
      </c>
      <c r="K44" s="58">
        <v>69.62</v>
      </c>
      <c r="L44" s="89" t="s">
        <v>1</v>
      </c>
    </row>
    <row r="45" spans="1:12" x14ac:dyDescent="0.2">
      <c r="A45" s="58">
        <v>48</v>
      </c>
      <c r="B45" s="58">
        <v>16</v>
      </c>
      <c r="C45" s="58">
        <v>8</v>
      </c>
      <c r="D45" s="58" t="s">
        <v>283</v>
      </c>
      <c r="E45" s="62">
        <v>925708300062</v>
      </c>
      <c r="F45" s="89" t="s">
        <v>1</v>
      </c>
      <c r="G45" s="90" t="s">
        <v>1</v>
      </c>
      <c r="H45" s="89" t="s">
        <v>1</v>
      </c>
      <c r="I45" s="89" t="s">
        <v>1</v>
      </c>
      <c r="J45" s="89" t="s">
        <v>1</v>
      </c>
      <c r="K45" s="58">
        <v>65.72</v>
      </c>
      <c r="L45" s="89" t="s">
        <v>1</v>
      </c>
    </row>
    <row r="46" spans="1:12" x14ac:dyDescent="0.2">
      <c r="A46" s="58">
        <v>48</v>
      </c>
      <c r="B46" s="58">
        <v>16</v>
      </c>
      <c r="C46" s="58">
        <v>28</v>
      </c>
      <c r="D46" s="58" t="s">
        <v>285</v>
      </c>
      <c r="E46" s="62">
        <v>925728200042</v>
      </c>
      <c r="F46" s="89" t="s">
        <v>1</v>
      </c>
      <c r="G46" s="90" t="s">
        <v>1</v>
      </c>
      <c r="H46" s="89" t="s">
        <v>1</v>
      </c>
      <c r="I46" s="89" t="s">
        <v>1</v>
      </c>
      <c r="J46" s="89" t="s">
        <v>1</v>
      </c>
      <c r="K46" s="58">
        <v>34.31</v>
      </c>
      <c r="L46" s="89" t="s">
        <v>1</v>
      </c>
    </row>
    <row r="47" spans="1:12" x14ac:dyDescent="0.2">
      <c r="A47" s="58">
        <v>49</v>
      </c>
      <c r="B47" s="58">
        <v>16</v>
      </c>
      <c r="C47" s="58">
        <v>12</v>
      </c>
      <c r="D47" s="58" t="s">
        <v>284</v>
      </c>
      <c r="E47" s="62">
        <v>925612100065</v>
      </c>
      <c r="F47" s="89" t="s">
        <v>1</v>
      </c>
      <c r="G47" s="90" t="s">
        <v>1</v>
      </c>
      <c r="H47" s="89" t="s">
        <v>1</v>
      </c>
      <c r="I47" s="89" t="s">
        <v>1</v>
      </c>
      <c r="J47" s="89" t="s">
        <v>1</v>
      </c>
      <c r="K47" s="58">
        <v>134.18</v>
      </c>
      <c r="L47" s="89" t="s">
        <v>1</v>
      </c>
    </row>
    <row r="48" spans="1:12" x14ac:dyDescent="0.2">
      <c r="A48" s="58">
        <v>49</v>
      </c>
      <c r="B48" s="58">
        <v>16</v>
      </c>
      <c r="C48" s="58">
        <v>22</v>
      </c>
      <c r="D48" s="58" t="s">
        <v>286</v>
      </c>
      <c r="E48" s="62">
        <v>925622100066</v>
      </c>
      <c r="F48" s="89" t="s">
        <v>1</v>
      </c>
      <c r="G48" s="90" t="s">
        <v>1</v>
      </c>
      <c r="H48" s="89" t="s">
        <v>1</v>
      </c>
      <c r="I48" s="89" t="s">
        <v>1</v>
      </c>
      <c r="J48" s="89" t="s">
        <v>1</v>
      </c>
      <c r="K48" s="58">
        <v>29.91</v>
      </c>
      <c r="L48" s="89" t="s">
        <v>1</v>
      </c>
    </row>
    <row r="49" spans="1:12" x14ac:dyDescent="0.2">
      <c r="A49" s="58">
        <v>49</v>
      </c>
      <c r="B49" s="58">
        <v>16</v>
      </c>
      <c r="C49" s="58">
        <v>22</v>
      </c>
      <c r="D49" s="58" t="s">
        <v>287</v>
      </c>
      <c r="E49" s="62">
        <v>925622100070</v>
      </c>
      <c r="F49" s="89" t="s">
        <v>1</v>
      </c>
      <c r="G49" s="90" t="s">
        <v>1</v>
      </c>
      <c r="H49" s="89" t="s">
        <v>1</v>
      </c>
      <c r="I49" s="89" t="s">
        <v>1</v>
      </c>
      <c r="J49" s="89" t="s">
        <v>1</v>
      </c>
      <c r="K49" s="58">
        <v>17.170000000000002</v>
      </c>
      <c r="L49" s="89" t="s">
        <v>1</v>
      </c>
    </row>
    <row r="50" spans="1:12" x14ac:dyDescent="0.2">
      <c r="A50" s="58">
        <v>41</v>
      </c>
      <c r="B50" s="58">
        <v>12</v>
      </c>
      <c r="C50" s="58">
        <v>30</v>
      </c>
      <c r="D50" s="58" t="s">
        <v>288</v>
      </c>
      <c r="E50" s="62">
        <v>922030300002</v>
      </c>
      <c r="F50" s="58">
        <v>245902</v>
      </c>
      <c r="G50" s="73">
        <v>92750.03</v>
      </c>
      <c r="H50" s="58">
        <v>2022</v>
      </c>
      <c r="I50" s="58" t="s">
        <v>243</v>
      </c>
      <c r="J50" s="87">
        <v>44564</v>
      </c>
      <c r="K50" s="58">
        <v>7.75</v>
      </c>
      <c r="L50" s="88">
        <f>G50/SUM(K50:K294)</f>
        <v>67.030980227493345</v>
      </c>
    </row>
    <row r="51" spans="1:12" x14ac:dyDescent="0.2">
      <c r="A51" s="58">
        <v>41</v>
      </c>
      <c r="B51" s="58">
        <v>12</v>
      </c>
      <c r="C51" s="58">
        <v>30</v>
      </c>
      <c r="D51" s="58" t="s">
        <v>288</v>
      </c>
      <c r="E51" s="62">
        <v>922030300003</v>
      </c>
      <c r="F51" s="89" t="s">
        <v>1</v>
      </c>
      <c r="G51" s="90" t="s">
        <v>1</v>
      </c>
      <c r="H51" s="89" t="s">
        <v>1</v>
      </c>
      <c r="I51" s="89" t="s">
        <v>1</v>
      </c>
      <c r="J51" s="89" t="s">
        <v>1</v>
      </c>
      <c r="K51" s="58">
        <v>7.75</v>
      </c>
      <c r="L51" s="89" t="s">
        <v>1</v>
      </c>
    </row>
    <row r="52" spans="1:12" x14ac:dyDescent="0.2">
      <c r="A52" s="58">
        <v>41</v>
      </c>
      <c r="B52" s="58">
        <v>12</v>
      </c>
      <c r="C52" s="58">
        <v>30</v>
      </c>
      <c r="D52" s="58" t="s">
        <v>288</v>
      </c>
      <c r="E52" s="62">
        <v>922030300004</v>
      </c>
      <c r="F52" s="89" t="s">
        <v>1</v>
      </c>
      <c r="G52" s="90" t="s">
        <v>1</v>
      </c>
      <c r="H52" s="89" t="s">
        <v>1</v>
      </c>
      <c r="I52" s="89" t="s">
        <v>1</v>
      </c>
      <c r="J52" s="89" t="s">
        <v>1</v>
      </c>
      <c r="K52" s="58">
        <v>7.75</v>
      </c>
      <c r="L52" s="89" t="s">
        <v>1</v>
      </c>
    </row>
    <row r="53" spans="1:12" x14ac:dyDescent="0.2">
      <c r="A53" s="58">
        <v>41</v>
      </c>
      <c r="B53" s="58">
        <v>12</v>
      </c>
      <c r="C53" s="58">
        <v>30</v>
      </c>
      <c r="D53" s="58" t="s">
        <v>289</v>
      </c>
      <c r="E53" s="62">
        <v>922030300005</v>
      </c>
      <c r="F53" s="89" t="s">
        <v>1</v>
      </c>
      <c r="G53" s="90" t="s">
        <v>1</v>
      </c>
      <c r="H53" s="89" t="s">
        <v>1</v>
      </c>
      <c r="I53" s="89" t="s">
        <v>1</v>
      </c>
      <c r="J53" s="89" t="s">
        <v>1</v>
      </c>
      <c r="K53" s="58">
        <v>3.87</v>
      </c>
      <c r="L53" s="89" t="s">
        <v>1</v>
      </c>
    </row>
    <row r="54" spans="1:12" x14ac:dyDescent="0.2">
      <c r="A54" s="58">
        <v>41</v>
      </c>
      <c r="B54" s="58">
        <v>12</v>
      </c>
      <c r="C54" s="58">
        <v>30</v>
      </c>
      <c r="D54" s="58" t="s">
        <v>289</v>
      </c>
      <c r="E54" s="62">
        <v>922030300006</v>
      </c>
      <c r="F54" s="89" t="s">
        <v>1</v>
      </c>
      <c r="G54" s="90" t="s">
        <v>1</v>
      </c>
      <c r="H54" s="89" t="s">
        <v>1</v>
      </c>
      <c r="I54" s="89" t="s">
        <v>1</v>
      </c>
      <c r="J54" s="89" t="s">
        <v>1</v>
      </c>
      <c r="K54" s="58">
        <v>3.87</v>
      </c>
      <c r="L54" s="89" t="s">
        <v>1</v>
      </c>
    </row>
    <row r="55" spans="1:12" x14ac:dyDescent="0.2">
      <c r="A55" s="58">
        <v>41</v>
      </c>
      <c r="B55" s="58">
        <v>12</v>
      </c>
      <c r="C55" s="58">
        <v>6</v>
      </c>
      <c r="D55" s="58" t="s">
        <v>290</v>
      </c>
      <c r="E55" s="62">
        <v>922006100011</v>
      </c>
      <c r="F55" s="89" t="s">
        <v>1</v>
      </c>
      <c r="G55" s="90" t="s">
        <v>1</v>
      </c>
      <c r="H55" s="89" t="s">
        <v>1</v>
      </c>
      <c r="I55" s="89" t="s">
        <v>1</v>
      </c>
      <c r="J55" s="89" t="s">
        <v>1</v>
      </c>
      <c r="K55" s="58">
        <v>15.97</v>
      </c>
      <c r="L55" s="89" t="s">
        <v>1</v>
      </c>
    </row>
    <row r="56" spans="1:12" x14ac:dyDescent="0.2">
      <c r="A56" s="58">
        <v>41</v>
      </c>
      <c r="B56" s="58">
        <v>12</v>
      </c>
      <c r="C56" s="58">
        <v>6</v>
      </c>
      <c r="D56" s="58" t="s">
        <v>290</v>
      </c>
      <c r="E56" s="62">
        <v>922006100012</v>
      </c>
      <c r="F56" s="89" t="s">
        <v>1</v>
      </c>
      <c r="G56" s="90" t="s">
        <v>1</v>
      </c>
      <c r="H56" s="89" t="s">
        <v>1</v>
      </c>
      <c r="I56" s="89" t="s">
        <v>1</v>
      </c>
      <c r="J56" s="89" t="s">
        <v>1</v>
      </c>
      <c r="K56" s="58">
        <v>15.97</v>
      </c>
      <c r="L56" s="89" t="s">
        <v>1</v>
      </c>
    </row>
    <row r="57" spans="1:12" x14ac:dyDescent="0.2">
      <c r="A57" s="58">
        <v>41</v>
      </c>
      <c r="B57" s="58">
        <v>12</v>
      </c>
      <c r="C57" s="58">
        <v>6</v>
      </c>
      <c r="D57" s="58" t="s">
        <v>290</v>
      </c>
      <c r="E57" s="62">
        <v>922006100013</v>
      </c>
      <c r="F57" s="89" t="s">
        <v>1</v>
      </c>
      <c r="G57" s="90" t="s">
        <v>1</v>
      </c>
      <c r="H57" s="89" t="s">
        <v>1</v>
      </c>
      <c r="I57" s="89" t="s">
        <v>1</v>
      </c>
      <c r="J57" s="89" t="s">
        <v>1</v>
      </c>
      <c r="K57" s="58">
        <v>15.97</v>
      </c>
      <c r="L57" s="89" t="s">
        <v>1</v>
      </c>
    </row>
    <row r="58" spans="1:12" x14ac:dyDescent="0.2">
      <c r="A58" s="58">
        <v>41</v>
      </c>
      <c r="B58" s="58">
        <v>12</v>
      </c>
      <c r="C58" s="58">
        <v>6</v>
      </c>
      <c r="D58" s="58" t="s">
        <v>291</v>
      </c>
      <c r="E58" s="62">
        <v>922006100014</v>
      </c>
      <c r="F58" s="89" t="s">
        <v>1</v>
      </c>
      <c r="G58" s="90" t="s">
        <v>1</v>
      </c>
      <c r="H58" s="89" t="s">
        <v>1</v>
      </c>
      <c r="I58" s="89" t="s">
        <v>1</v>
      </c>
      <c r="J58" s="89" t="s">
        <v>1</v>
      </c>
      <c r="K58" s="58">
        <v>7.98</v>
      </c>
      <c r="L58" s="89" t="s">
        <v>1</v>
      </c>
    </row>
    <row r="59" spans="1:12" x14ac:dyDescent="0.2">
      <c r="A59" s="58">
        <v>41</v>
      </c>
      <c r="B59" s="58">
        <v>12</v>
      </c>
      <c r="C59" s="58">
        <v>6</v>
      </c>
      <c r="D59" s="58" t="s">
        <v>291</v>
      </c>
      <c r="E59" s="62">
        <v>922006100015</v>
      </c>
      <c r="F59" s="89" t="s">
        <v>1</v>
      </c>
      <c r="G59" s="90" t="s">
        <v>1</v>
      </c>
      <c r="H59" s="89" t="s">
        <v>1</v>
      </c>
      <c r="I59" s="89" t="s">
        <v>1</v>
      </c>
      <c r="J59" s="89" t="s">
        <v>1</v>
      </c>
      <c r="K59" s="58">
        <v>7.98</v>
      </c>
      <c r="L59" s="89" t="s">
        <v>1</v>
      </c>
    </row>
    <row r="60" spans="1:12" x14ac:dyDescent="0.2">
      <c r="A60" s="58">
        <v>42</v>
      </c>
      <c r="B60" s="58">
        <v>12</v>
      </c>
      <c r="C60" s="58">
        <v>12</v>
      </c>
      <c r="D60" s="58" t="s">
        <v>294</v>
      </c>
      <c r="E60" s="62">
        <v>921912400002</v>
      </c>
      <c r="F60" s="89" t="s">
        <v>1</v>
      </c>
      <c r="G60" s="89" t="s">
        <v>1</v>
      </c>
      <c r="H60" s="89" t="s">
        <v>1</v>
      </c>
      <c r="I60" s="89" t="s">
        <v>1</v>
      </c>
      <c r="J60" s="89" t="s">
        <v>1</v>
      </c>
      <c r="K60" s="58">
        <v>2.84</v>
      </c>
      <c r="L60" s="89" t="s">
        <v>1</v>
      </c>
    </row>
    <row r="61" spans="1:12" x14ac:dyDescent="0.2">
      <c r="A61" s="58">
        <v>42</v>
      </c>
      <c r="B61" s="58">
        <v>12</v>
      </c>
      <c r="C61" s="58">
        <v>12</v>
      </c>
      <c r="D61" s="58" t="s">
        <v>294</v>
      </c>
      <c r="E61" s="62">
        <v>921912400003</v>
      </c>
      <c r="F61" s="89" t="s">
        <v>1</v>
      </c>
      <c r="G61" s="89" t="s">
        <v>1</v>
      </c>
      <c r="H61" s="89" t="s">
        <v>1</v>
      </c>
      <c r="I61" s="89" t="s">
        <v>1</v>
      </c>
      <c r="J61" s="89" t="s">
        <v>1</v>
      </c>
      <c r="K61" s="58">
        <v>2.84</v>
      </c>
      <c r="L61" s="89" t="s">
        <v>1</v>
      </c>
    </row>
    <row r="62" spans="1:12" x14ac:dyDescent="0.2">
      <c r="A62" s="58">
        <v>42</v>
      </c>
      <c r="B62" s="58">
        <v>12</v>
      </c>
      <c r="C62" s="58">
        <v>12</v>
      </c>
      <c r="D62" s="58" t="s">
        <v>294</v>
      </c>
      <c r="E62" s="62">
        <v>921912400004</v>
      </c>
      <c r="F62" s="89" t="s">
        <v>1</v>
      </c>
      <c r="G62" s="89" t="s">
        <v>1</v>
      </c>
      <c r="H62" s="89" t="s">
        <v>1</v>
      </c>
      <c r="I62" s="89" t="s">
        <v>1</v>
      </c>
      <c r="J62" s="89" t="s">
        <v>1</v>
      </c>
      <c r="K62" s="58">
        <v>2.84</v>
      </c>
      <c r="L62" s="89" t="s">
        <v>1</v>
      </c>
    </row>
    <row r="63" spans="1:12" x14ac:dyDescent="0.2">
      <c r="A63" s="58">
        <v>42</v>
      </c>
      <c r="B63" s="58">
        <v>12</v>
      </c>
      <c r="C63" s="58">
        <v>12</v>
      </c>
      <c r="D63" s="58" t="s">
        <v>295</v>
      </c>
      <c r="E63" s="62">
        <v>921912400005</v>
      </c>
      <c r="F63" s="89" t="s">
        <v>1</v>
      </c>
      <c r="G63" s="89" t="s">
        <v>1</v>
      </c>
      <c r="H63" s="89" t="s">
        <v>1</v>
      </c>
      <c r="I63" s="89" t="s">
        <v>1</v>
      </c>
      <c r="J63" s="89" t="s">
        <v>1</v>
      </c>
      <c r="K63" s="58">
        <v>1.42</v>
      </c>
      <c r="L63" s="89" t="s">
        <v>1</v>
      </c>
    </row>
    <row r="64" spans="1:12" x14ac:dyDescent="0.2">
      <c r="A64" s="58">
        <v>42</v>
      </c>
      <c r="B64" s="58">
        <v>12</v>
      </c>
      <c r="C64" s="58">
        <v>12</v>
      </c>
      <c r="D64" s="58" t="s">
        <v>295</v>
      </c>
      <c r="E64" s="62">
        <v>921912400006</v>
      </c>
      <c r="F64" s="89" t="s">
        <v>1</v>
      </c>
      <c r="G64" s="89" t="s">
        <v>1</v>
      </c>
      <c r="H64" s="89" t="s">
        <v>1</v>
      </c>
      <c r="I64" s="89" t="s">
        <v>1</v>
      </c>
      <c r="J64" s="89" t="s">
        <v>1</v>
      </c>
      <c r="K64" s="58">
        <v>1.42</v>
      </c>
      <c r="L64" s="89" t="s">
        <v>1</v>
      </c>
    </row>
    <row r="65" spans="1:12" x14ac:dyDescent="0.2">
      <c r="A65" s="58">
        <v>42</v>
      </c>
      <c r="B65" s="58">
        <v>12</v>
      </c>
      <c r="C65" s="58">
        <v>12</v>
      </c>
      <c r="D65" s="58" t="s">
        <v>292</v>
      </c>
      <c r="E65" s="62">
        <v>921912100002</v>
      </c>
      <c r="F65" s="89" t="s">
        <v>1</v>
      </c>
      <c r="G65" s="89" t="s">
        <v>1</v>
      </c>
      <c r="H65" s="89" t="s">
        <v>1</v>
      </c>
      <c r="I65" s="89" t="s">
        <v>1</v>
      </c>
      <c r="J65" s="89" t="s">
        <v>1</v>
      </c>
      <c r="K65" s="58">
        <v>5.91</v>
      </c>
      <c r="L65" s="89" t="s">
        <v>1</v>
      </c>
    </row>
    <row r="66" spans="1:12" x14ac:dyDescent="0.2">
      <c r="A66" s="58">
        <v>42</v>
      </c>
      <c r="B66" s="58">
        <v>12</v>
      </c>
      <c r="C66" s="58">
        <v>12</v>
      </c>
      <c r="D66" s="58" t="s">
        <v>292</v>
      </c>
      <c r="E66" s="62">
        <v>921912100003</v>
      </c>
      <c r="F66" s="89" t="s">
        <v>1</v>
      </c>
      <c r="G66" s="89" t="s">
        <v>1</v>
      </c>
      <c r="H66" s="89" t="s">
        <v>1</v>
      </c>
      <c r="I66" s="89" t="s">
        <v>1</v>
      </c>
      <c r="J66" s="89" t="s">
        <v>1</v>
      </c>
      <c r="K66" s="58">
        <v>5.91</v>
      </c>
      <c r="L66" s="89" t="s">
        <v>1</v>
      </c>
    </row>
    <row r="67" spans="1:12" x14ac:dyDescent="0.2">
      <c r="A67" s="58">
        <v>42</v>
      </c>
      <c r="B67" s="58">
        <v>12</v>
      </c>
      <c r="C67" s="58">
        <v>12</v>
      </c>
      <c r="D67" s="58" t="s">
        <v>292</v>
      </c>
      <c r="E67" s="62">
        <v>921912100004</v>
      </c>
      <c r="F67" s="89" t="s">
        <v>1</v>
      </c>
      <c r="G67" s="90" t="s">
        <v>1</v>
      </c>
      <c r="H67" s="89" t="s">
        <v>1</v>
      </c>
      <c r="I67" s="89" t="s">
        <v>1</v>
      </c>
      <c r="J67" s="89" t="s">
        <v>1</v>
      </c>
      <c r="K67" s="58">
        <v>5.91</v>
      </c>
      <c r="L67" s="89" t="s">
        <v>1</v>
      </c>
    </row>
    <row r="68" spans="1:12" x14ac:dyDescent="0.2">
      <c r="A68" s="58">
        <v>42</v>
      </c>
      <c r="B68" s="58">
        <v>12</v>
      </c>
      <c r="C68" s="58">
        <v>12</v>
      </c>
      <c r="D68" s="58" t="s">
        <v>293</v>
      </c>
      <c r="E68" s="62">
        <v>921912100005</v>
      </c>
      <c r="F68" s="89" t="s">
        <v>1</v>
      </c>
      <c r="G68" s="90" t="s">
        <v>1</v>
      </c>
      <c r="H68" s="89" t="s">
        <v>1</v>
      </c>
      <c r="I68" s="89" t="s">
        <v>1</v>
      </c>
      <c r="J68" s="89" t="s">
        <v>1</v>
      </c>
      <c r="K68" s="58">
        <v>2.95</v>
      </c>
      <c r="L68" s="89" t="s">
        <v>1</v>
      </c>
    </row>
    <row r="69" spans="1:12" x14ac:dyDescent="0.2">
      <c r="A69" s="58">
        <v>42</v>
      </c>
      <c r="B69" s="58">
        <v>12</v>
      </c>
      <c r="C69" s="58">
        <v>12</v>
      </c>
      <c r="D69" s="58" t="s">
        <v>293</v>
      </c>
      <c r="E69" s="62">
        <v>921912100006</v>
      </c>
      <c r="F69" s="89" t="s">
        <v>1</v>
      </c>
      <c r="G69" s="90" t="s">
        <v>1</v>
      </c>
      <c r="H69" s="89" t="s">
        <v>1</v>
      </c>
      <c r="I69" s="89" t="s">
        <v>1</v>
      </c>
      <c r="J69" s="89" t="s">
        <v>1</v>
      </c>
      <c r="K69" s="58">
        <v>2.95</v>
      </c>
      <c r="L69" s="89" t="s">
        <v>1</v>
      </c>
    </row>
    <row r="70" spans="1:12" x14ac:dyDescent="0.2">
      <c r="A70" s="58">
        <v>42</v>
      </c>
      <c r="B70" s="58">
        <v>12</v>
      </c>
      <c r="C70" s="58">
        <v>26</v>
      </c>
      <c r="D70" s="58" t="s">
        <v>296</v>
      </c>
      <c r="E70" s="62">
        <v>921926300011</v>
      </c>
      <c r="F70" s="89" t="s">
        <v>1</v>
      </c>
      <c r="G70" s="90" t="s">
        <v>1</v>
      </c>
      <c r="H70" s="89" t="s">
        <v>1</v>
      </c>
      <c r="I70" s="89" t="s">
        <v>1</v>
      </c>
      <c r="J70" s="89" t="s">
        <v>1</v>
      </c>
      <c r="K70" s="58">
        <v>17.239999999999998</v>
      </c>
      <c r="L70" s="89" t="s">
        <v>1</v>
      </c>
    </row>
    <row r="71" spans="1:12" x14ac:dyDescent="0.2">
      <c r="A71" s="58">
        <v>42</v>
      </c>
      <c r="B71" s="58">
        <v>12</v>
      </c>
      <c r="C71" s="58">
        <v>26</v>
      </c>
      <c r="D71" s="58" t="s">
        <v>296</v>
      </c>
      <c r="E71" s="62">
        <v>921926300012</v>
      </c>
      <c r="F71" s="89" t="s">
        <v>1</v>
      </c>
      <c r="G71" s="90" t="s">
        <v>1</v>
      </c>
      <c r="H71" s="89" t="s">
        <v>1</v>
      </c>
      <c r="I71" s="89" t="s">
        <v>1</v>
      </c>
      <c r="J71" s="89" t="s">
        <v>1</v>
      </c>
      <c r="K71" s="58">
        <v>17.239999999999998</v>
      </c>
      <c r="L71" s="89" t="s">
        <v>1</v>
      </c>
    </row>
    <row r="72" spans="1:12" x14ac:dyDescent="0.2">
      <c r="A72" s="58">
        <v>42</v>
      </c>
      <c r="B72" s="58">
        <v>12</v>
      </c>
      <c r="C72" s="58">
        <v>26</v>
      </c>
      <c r="D72" s="58" t="s">
        <v>296</v>
      </c>
      <c r="E72" s="62">
        <v>921926300013</v>
      </c>
      <c r="F72" s="89" t="s">
        <v>1</v>
      </c>
      <c r="G72" s="90" t="s">
        <v>1</v>
      </c>
      <c r="H72" s="89" t="s">
        <v>1</v>
      </c>
      <c r="I72" s="89" t="s">
        <v>1</v>
      </c>
      <c r="J72" s="89" t="s">
        <v>1</v>
      </c>
      <c r="K72" s="58">
        <v>17.239999999999998</v>
      </c>
      <c r="L72" s="89" t="s">
        <v>1</v>
      </c>
    </row>
    <row r="73" spans="1:12" x14ac:dyDescent="0.2">
      <c r="A73" s="58">
        <v>42</v>
      </c>
      <c r="B73" s="58">
        <v>12</v>
      </c>
      <c r="C73" s="58">
        <v>26</v>
      </c>
      <c r="D73" s="58" t="s">
        <v>257</v>
      </c>
      <c r="E73" s="62">
        <v>921926300014</v>
      </c>
      <c r="F73" s="89" t="s">
        <v>1</v>
      </c>
      <c r="G73" s="90" t="s">
        <v>1</v>
      </c>
      <c r="H73" s="89" t="s">
        <v>1</v>
      </c>
      <c r="I73" s="89" t="s">
        <v>1</v>
      </c>
      <c r="J73" s="89" t="s">
        <v>1</v>
      </c>
      <c r="K73" s="58">
        <v>8.6199999999999992</v>
      </c>
      <c r="L73" s="89" t="s">
        <v>1</v>
      </c>
    </row>
    <row r="74" spans="1:12" x14ac:dyDescent="0.2">
      <c r="A74" s="58">
        <v>42</v>
      </c>
      <c r="B74" s="58">
        <v>12</v>
      </c>
      <c r="C74" s="58">
        <v>26</v>
      </c>
      <c r="D74" s="58" t="s">
        <v>257</v>
      </c>
      <c r="E74" s="62">
        <v>921926300015</v>
      </c>
      <c r="F74" s="89" t="s">
        <v>1</v>
      </c>
      <c r="G74" s="90" t="s">
        <v>1</v>
      </c>
      <c r="H74" s="89" t="s">
        <v>1</v>
      </c>
      <c r="I74" s="89" t="s">
        <v>1</v>
      </c>
      <c r="J74" s="89" t="s">
        <v>1</v>
      </c>
      <c r="K74" s="58">
        <v>8.6199999999999992</v>
      </c>
      <c r="L74" s="89" t="s">
        <v>1</v>
      </c>
    </row>
    <row r="75" spans="1:12" x14ac:dyDescent="0.2">
      <c r="A75" s="58">
        <v>42</v>
      </c>
      <c r="B75" s="58">
        <v>12</v>
      </c>
      <c r="C75" s="58">
        <v>26</v>
      </c>
      <c r="D75" s="58" t="s">
        <v>297</v>
      </c>
      <c r="E75" s="62">
        <v>921926100002</v>
      </c>
      <c r="F75" s="89" t="s">
        <v>1</v>
      </c>
      <c r="G75" s="90" t="s">
        <v>1</v>
      </c>
      <c r="H75" s="89" t="s">
        <v>1</v>
      </c>
      <c r="I75" s="89" t="s">
        <v>1</v>
      </c>
      <c r="J75" s="89" t="s">
        <v>1</v>
      </c>
      <c r="K75" s="58">
        <v>25.95</v>
      </c>
      <c r="L75" s="89" t="s">
        <v>1</v>
      </c>
    </row>
    <row r="76" spans="1:12" x14ac:dyDescent="0.2">
      <c r="A76" s="58">
        <v>42</v>
      </c>
      <c r="B76" s="58">
        <v>12</v>
      </c>
      <c r="C76" s="58">
        <v>26</v>
      </c>
      <c r="D76" s="58" t="s">
        <v>297</v>
      </c>
      <c r="E76" s="62">
        <v>921926100003</v>
      </c>
      <c r="F76" s="89" t="s">
        <v>1</v>
      </c>
      <c r="G76" s="90" t="s">
        <v>1</v>
      </c>
      <c r="H76" s="89" t="s">
        <v>1</v>
      </c>
      <c r="I76" s="89" t="s">
        <v>1</v>
      </c>
      <c r="J76" s="89" t="s">
        <v>1</v>
      </c>
      <c r="K76" s="58">
        <v>25.95</v>
      </c>
      <c r="L76" s="89" t="s">
        <v>1</v>
      </c>
    </row>
    <row r="77" spans="1:12" x14ac:dyDescent="0.2">
      <c r="A77" s="58">
        <v>42</v>
      </c>
      <c r="B77" s="58">
        <v>12</v>
      </c>
      <c r="C77" s="58">
        <v>26</v>
      </c>
      <c r="D77" s="58" t="s">
        <v>297</v>
      </c>
      <c r="E77" s="62">
        <v>921926100004</v>
      </c>
      <c r="F77" s="89" t="s">
        <v>1</v>
      </c>
      <c r="G77" s="90" t="s">
        <v>1</v>
      </c>
      <c r="H77" s="89" t="s">
        <v>1</v>
      </c>
      <c r="I77" s="89" t="s">
        <v>1</v>
      </c>
      <c r="J77" s="89" t="s">
        <v>1</v>
      </c>
      <c r="K77" s="58">
        <v>25.95</v>
      </c>
      <c r="L77" s="89" t="s">
        <v>1</v>
      </c>
    </row>
    <row r="78" spans="1:12" x14ac:dyDescent="0.2">
      <c r="A78" s="58">
        <v>42</v>
      </c>
      <c r="B78" s="58">
        <v>12</v>
      </c>
      <c r="C78" s="58">
        <v>26</v>
      </c>
      <c r="D78" s="58" t="s">
        <v>298</v>
      </c>
      <c r="E78" s="62">
        <v>921926100005</v>
      </c>
      <c r="F78" s="89" t="s">
        <v>1</v>
      </c>
      <c r="G78" s="90" t="s">
        <v>1</v>
      </c>
      <c r="H78" s="89" t="s">
        <v>1</v>
      </c>
      <c r="I78" s="89" t="s">
        <v>1</v>
      </c>
      <c r="J78" s="89" t="s">
        <v>1</v>
      </c>
      <c r="K78" s="58">
        <v>12.97</v>
      </c>
      <c r="L78" s="89" t="s">
        <v>1</v>
      </c>
    </row>
    <row r="79" spans="1:12" x14ac:dyDescent="0.2">
      <c r="A79" s="58">
        <v>42</v>
      </c>
      <c r="B79" s="58">
        <v>12</v>
      </c>
      <c r="C79" s="58">
        <v>26</v>
      </c>
      <c r="D79" s="58" t="s">
        <v>298</v>
      </c>
      <c r="E79" s="62">
        <v>921926100006</v>
      </c>
      <c r="F79" s="89" t="s">
        <v>1</v>
      </c>
      <c r="G79" s="90" t="s">
        <v>1</v>
      </c>
      <c r="H79" s="89" t="s">
        <v>1</v>
      </c>
      <c r="I79" s="89" t="s">
        <v>1</v>
      </c>
      <c r="J79" s="89" t="s">
        <v>1</v>
      </c>
      <c r="K79" s="58">
        <v>12.97</v>
      </c>
      <c r="L79" s="89" t="s">
        <v>1</v>
      </c>
    </row>
    <row r="80" spans="1:12" x14ac:dyDescent="0.2">
      <c r="A80" s="58">
        <v>42</v>
      </c>
      <c r="B80" s="58">
        <v>12</v>
      </c>
      <c r="C80" s="58">
        <v>34</v>
      </c>
      <c r="D80" s="58" t="s">
        <v>299</v>
      </c>
      <c r="E80" s="62">
        <v>921934100021</v>
      </c>
      <c r="F80" s="89" t="s">
        <v>1</v>
      </c>
      <c r="G80" s="90" t="s">
        <v>1</v>
      </c>
      <c r="H80" s="89" t="s">
        <v>1</v>
      </c>
      <c r="I80" s="89" t="s">
        <v>1</v>
      </c>
      <c r="J80" s="89" t="s">
        <v>1</v>
      </c>
      <c r="K80" s="58">
        <v>8.1880000000000006</v>
      </c>
      <c r="L80" s="89" t="s">
        <v>1</v>
      </c>
    </row>
    <row r="81" spans="1:12" x14ac:dyDescent="0.2">
      <c r="A81" s="58">
        <v>42</v>
      </c>
      <c r="B81" s="58">
        <v>12</v>
      </c>
      <c r="C81" s="58">
        <v>34</v>
      </c>
      <c r="D81" s="58" t="s">
        <v>299</v>
      </c>
      <c r="E81" s="62">
        <v>921934100022</v>
      </c>
      <c r="F81" s="89" t="s">
        <v>1</v>
      </c>
      <c r="G81" s="90" t="s">
        <v>1</v>
      </c>
      <c r="H81" s="89" t="s">
        <v>1</v>
      </c>
      <c r="I81" s="89" t="s">
        <v>1</v>
      </c>
      <c r="J81" s="89" t="s">
        <v>1</v>
      </c>
      <c r="K81" s="58">
        <v>8.1880000000000006</v>
      </c>
      <c r="L81" s="89" t="s">
        <v>1</v>
      </c>
    </row>
    <row r="82" spans="1:12" x14ac:dyDescent="0.2">
      <c r="A82" s="58">
        <v>42</v>
      </c>
      <c r="B82" s="58">
        <v>12</v>
      </c>
      <c r="C82" s="58">
        <v>34</v>
      </c>
      <c r="D82" s="58" t="s">
        <v>299</v>
      </c>
      <c r="E82" s="62">
        <v>921934100023</v>
      </c>
      <c r="F82" s="89" t="s">
        <v>1</v>
      </c>
      <c r="G82" s="90" t="s">
        <v>1</v>
      </c>
      <c r="H82" s="89" t="s">
        <v>1</v>
      </c>
      <c r="I82" s="89" t="s">
        <v>1</v>
      </c>
      <c r="J82" s="89" t="s">
        <v>1</v>
      </c>
      <c r="K82" s="58">
        <v>8.1880000000000006</v>
      </c>
      <c r="L82" s="89" t="s">
        <v>1</v>
      </c>
    </row>
    <row r="83" spans="1:12" x14ac:dyDescent="0.2">
      <c r="A83" s="58">
        <v>42</v>
      </c>
      <c r="B83" s="58">
        <v>12</v>
      </c>
      <c r="C83" s="58">
        <v>34</v>
      </c>
      <c r="D83" s="58" t="s">
        <v>300</v>
      </c>
      <c r="E83" s="62">
        <v>921934100024</v>
      </c>
      <c r="F83" s="89" t="s">
        <v>1</v>
      </c>
      <c r="G83" s="90" t="s">
        <v>1</v>
      </c>
      <c r="H83" s="89" t="s">
        <v>1</v>
      </c>
      <c r="I83" s="89" t="s">
        <v>1</v>
      </c>
      <c r="J83" s="89" t="s">
        <v>1</v>
      </c>
      <c r="K83" s="58">
        <v>4.09</v>
      </c>
      <c r="L83" s="89" t="s">
        <v>1</v>
      </c>
    </row>
    <row r="84" spans="1:12" x14ac:dyDescent="0.2">
      <c r="A84" s="58">
        <v>42</v>
      </c>
      <c r="B84" s="58">
        <v>12</v>
      </c>
      <c r="C84" s="58">
        <v>34</v>
      </c>
      <c r="D84" s="58" t="s">
        <v>300</v>
      </c>
      <c r="E84" s="62">
        <v>921934100025</v>
      </c>
      <c r="F84" s="89" t="s">
        <v>1</v>
      </c>
      <c r="G84" s="90" t="s">
        <v>1</v>
      </c>
      <c r="H84" s="89" t="s">
        <v>1</v>
      </c>
      <c r="I84" s="89" t="s">
        <v>1</v>
      </c>
      <c r="J84" s="89" t="s">
        <v>1</v>
      </c>
      <c r="K84" s="58">
        <v>4.09</v>
      </c>
      <c r="L84" s="89" t="s">
        <v>1</v>
      </c>
    </row>
    <row r="85" spans="1:12" x14ac:dyDescent="0.2">
      <c r="A85" s="58">
        <v>42</v>
      </c>
      <c r="B85" s="58">
        <v>12</v>
      </c>
      <c r="C85" s="58">
        <v>34</v>
      </c>
      <c r="D85" s="58" t="s">
        <v>301</v>
      </c>
      <c r="E85" s="62">
        <v>921934100011</v>
      </c>
      <c r="F85" s="89" t="s">
        <v>1</v>
      </c>
      <c r="G85" s="90" t="s">
        <v>1</v>
      </c>
      <c r="H85" s="89" t="s">
        <v>1</v>
      </c>
      <c r="I85" s="89" t="s">
        <v>1</v>
      </c>
      <c r="J85" s="89" t="s">
        <v>1</v>
      </c>
      <c r="K85" s="58">
        <v>16.579999999999998</v>
      </c>
      <c r="L85" s="89" t="s">
        <v>1</v>
      </c>
    </row>
    <row r="86" spans="1:12" x14ac:dyDescent="0.2">
      <c r="A86" s="58">
        <v>42</v>
      </c>
      <c r="B86" s="58">
        <v>12</v>
      </c>
      <c r="C86" s="58">
        <v>34</v>
      </c>
      <c r="D86" s="58" t="s">
        <v>301</v>
      </c>
      <c r="E86" s="62">
        <v>921934100012</v>
      </c>
      <c r="F86" s="89" t="s">
        <v>1</v>
      </c>
      <c r="G86" s="90" t="s">
        <v>1</v>
      </c>
      <c r="H86" s="89" t="s">
        <v>1</v>
      </c>
      <c r="I86" s="89" t="s">
        <v>1</v>
      </c>
      <c r="J86" s="89" t="s">
        <v>1</v>
      </c>
      <c r="K86" s="58">
        <v>16.579999999999998</v>
      </c>
      <c r="L86" s="89" t="s">
        <v>1</v>
      </c>
    </row>
    <row r="87" spans="1:12" x14ac:dyDescent="0.2">
      <c r="A87" s="58">
        <v>42</v>
      </c>
      <c r="B87" s="58">
        <v>12</v>
      </c>
      <c r="C87" s="58">
        <v>34</v>
      </c>
      <c r="D87" s="58" t="s">
        <v>301</v>
      </c>
      <c r="E87" s="62">
        <v>921934100013</v>
      </c>
      <c r="F87" s="89" t="s">
        <v>1</v>
      </c>
      <c r="G87" s="90" t="s">
        <v>1</v>
      </c>
      <c r="H87" s="89" t="s">
        <v>1</v>
      </c>
      <c r="I87" s="89" t="s">
        <v>1</v>
      </c>
      <c r="J87" s="89" t="s">
        <v>1</v>
      </c>
      <c r="K87" s="58">
        <v>16.579999999999998</v>
      </c>
      <c r="L87" s="89" t="s">
        <v>1</v>
      </c>
    </row>
    <row r="88" spans="1:12" x14ac:dyDescent="0.2">
      <c r="A88" s="58">
        <v>42</v>
      </c>
      <c r="B88" s="58">
        <v>12</v>
      </c>
      <c r="C88" s="58">
        <v>34</v>
      </c>
      <c r="D88" s="58" t="s">
        <v>302</v>
      </c>
      <c r="E88" s="62">
        <v>921934100014</v>
      </c>
      <c r="F88" s="89" t="s">
        <v>1</v>
      </c>
      <c r="G88" s="90" t="s">
        <v>1</v>
      </c>
      <c r="H88" s="89" t="s">
        <v>1</v>
      </c>
      <c r="I88" s="89" t="s">
        <v>1</v>
      </c>
      <c r="J88" s="89" t="s">
        <v>1</v>
      </c>
      <c r="K88" s="58">
        <v>8.2899999999999991</v>
      </c>
      <c r="L88" s="89" t="s">
        <v>1</v>
      </c>
    </row>
    <row r="89" spans="1:12" x14ac:dyDescent="0.2">
      <c r="A89" s="58">
        <v>42</v>
      </c>
      <c r="B89" s="58">
        <v>12</v>
      </c>
      <c r="C89" s="58">
        <v>34</v>
      </c>
      <c r="D89" s="58" t="s">
        <v>302</v>
      </c>
      <c r="E89" s="62">
        <v>921934100015</v>
      </c>
      <c r="F89" s="89" t="s">
        <v>1</v>
      </c>
      <c r="G89" s="90" t="s">
        <v>1</v>
      </c>
      <c r="H89" s="89" t="s">
        <v>1</v>
      </c>
      <c r="I89" s="89" t="s">
        <v>1</v>
      </c>
      <c r="J89" s="89" t="s">
        <v>1</v>
      </c>
      <c r="K89" s="58">
        <v>8.2899999999999991</v>
      </c>
      <c r="L89" s="89" t="s">
        <v>1</v>
      </c>
    </row>
    <row r="90" spans="1:12" x14ac:dyDescent="0.2">
      <c r="A90" s="58">
        <v>43</v>
      </c>
      <c r="B90" s="58">
        <v>12</v>
      </c>
      <c r="C90" s="58">
        <v>2</v>
      </c>
      <c r="D90" s="58" t="s">
        <v>303</v>
      </c>
      <c r="E90" s="62">
        <v>921802300011</v>
      </c>
      <c r="F90" s="89" t="s">
        <v>1</v>
      </c>
      <c r="G90" s="90" t="s">
        <v>1</v>
      </c>
      <c r="H90" s="89" t="s">
        <v>1</v>
      </c>
      <c r="I90" s="89" t="s">
        <v>1</v>
      </c>
      <c r="J90" s="89" t="s">
        <v>1</v>
      </c>
      <c r="K90" s="58">
        <v>3.23</v>
      </c>
      <c r="L90" s="89" t="s">
        <v>1</v>
      </c>
    </row>
    <row r="91" spans="1:12" x14ac:dyDescent="0.2">
      <c r="A91" s="58">
        <v>43</v>
      </c>
      <c r="B91" s="58">
        <v>12</v>
      </c>
      <c r="C91" s="58">
        <v>2</v>
      </c>
      <c r="D91" s="58" t="s">
        <v>303</v>
      </c>
      <c r="E91" s="62">
        <v>921802300012</v>
      </c>
      <c r="F91" s="89" t="s">
        <v>1</v>
      </c>
      <c r="G91" s="90" t="s">
        <v>1</v>
      </c>
      <c r="H91" s="89" t="s">
        <v>1</v>
      </c>
      <c r="I91" s="89" t="s">
        <v>1</v>
      </c>
      <c r="J91" s="89" t="s">
        <v>1</v>
      </c>
      <c r="K91" s="58">
        <v>3.23</v>
      </c>
      <c r="L91" s="89" t="s">
        <v>1</v>
      </c>
    </row>
    <row r="92" spans="1:12" x14ac:dyDescent="0.2">
      <c r="A92" s="58">
        <v>43</v>
      </c>
      <c r="B92" s="58">
        <v>12</v>
      </c>
      <c r="C92" s="58">
        <v>2</v>
      </c>
      <c r="D92" s="58" t="s">
        <v>303</v>
      </c>
      <c r="E92" s="62">
        <v>921802300013</v>
      </c>
      <c r="F92" s="89" t="s">
        <v>1</v>
      </c>
      <c r="G92" s="90" t="s">
        <v>1</v>
      </c>
      <c r="H92" s="89" t="s">
        <v>1</v>
      </c>
      <c r="I92" s="89" t="s">
        <v>1</v>
      </c>
      <c r="J92" s="89" t="s">
        <v>1</v>
      </c>
      <c r="K92" s="58">
        <v>3.23</v>
      </c>
      <c r="L92" s="89" t="s">
        <v>1</v>
      </c>
    </row>
    <row r="93" spans="1:12" x14ac:dyDescent="0.2">
      <c r="A93" s="58">
        <v>43</v>
      </c>
      <c r="B93" s="58">
        <v>12</v>
      </c>
      <c r="C93" s="58">
        <v>2</v>
      </c>
      <c r="D93" s="58" t="s">
        <v>304</v>
      </c>
      <c r="E93" s="62">
        <v>921802300014</v>
      </c>
      <c r="F93" s="89" t="s">
        <v>1</v>
      </c>
      <c r="G93" s="90" t="s">
        <v>1</v>
      </c>
      <c r="H93" s="89" t="s">
        <v>1</v>
      </c>
      <c r="I93" s="89" t="s">
        <v>1</v>
      </c>
      <c r="J93" s="89" t="s">
        <v>1</v>
      </c>
      <c r="K93" s="58">
        <v>1.61</v>
      </c>
      <c r="L93" s="89" t="s">
        <v>1</v>
      </c>
    </row>
    <row r="94" spans="1:12" x14ac:dyDescent="0.2">
      <c r="A94" s="58">
        <v>43</v>
      </c>
      <c r="B94" s="58">
        <v>12</v>
      </c>
      <c r="C94" s="58">
        <v>2</v>
      </c>
      <c r="D94" s="58" t="s">
        <v>304</v>
      </c>
      <c r="E94" s="62">
        <v>921802300015</v>
      </c>
      <c r="F94" s="89" t="s">
        <v>1</v>
      </c>
      <c r="G94" s="90" t="s">
        <v>1</v>
      </c>
      <c r="H94" s="89" t="s">
        <v>1</v>
      </c>
      <c r="I94" s="89" t="s">
        <v>1</v>
      </c>
      <c r="J94" s="89" t="s">
        <v>1</v>
      </c>
      <c r="K94" s="58">
        <v>1.61</v>
      </c>
      <c r="L94" s="89" t="s">
        <v>1</v>
      </c>
    </row>
    <row r="95" spans="1:12" x14ac:dyDescent="0.2">
      <c r="A95" s="58">
        <v>43</v>
      </c>
      <c r="B95" s="58">
        <v>12</v>
      </c>
      <c r="C95" s="58">
        <v>14</v>
      </c>
      <c r="D95" s="58" t="s">
        <v>305</v>
      </c>
      <c r="E95" s="62">
        <v>921814100002</v>
      </c>
      <c r="F95" s="89" t="s">
        <v>1</v>
      </c>
      <c r="G95" s="90" t="s">
        <v>1</v>
      </c>
      <c r="H95" s="89" t="s">
        <v>1</v>
      </c>
      <c r="I95" s="89" t="s">
        <v>1</v>
      </c>
      <c r="J95" s="89" t="s">
        <v>1</v>
      </c>
      <c r="K95" s="58">
        <v>2.0099999999999998</v>
      </c>
      <c r="L95" s="89" t="s">
        <v>1</v>
      </c>
    </row>
    <row r="96" spans="1:12" x14ac:dyDescent="0.2">
      <c r="A96" s="58">
        <v>43</v>
      </c>
      <c r="B96" s="58">
        <v>12</v>
      </c>
      <c r="C96" s="58">
        <v>14</v>
      </c>
      <c r="D96" s="58" t="s">
        <v>305</v>
      </c>
      <c r="E96" s="62">
        <v>921814100003</v>
      </c>
      <c r="F96" s="89" t="s">
        <v>1</v>
      </c>
      <c r="G96" s="90" t="s">
        <v>1</v>
      </c>
      <c r="H96" s="89" t="s">
        <v>1</v>
      </c>
      <c r="I96" s="89" t="s">
        <v>1</v>
      </c>
      <c r="J96" s="89" t="s">
        <v>1</v>
      </c>
      <c r="K96" s="58">
        <v>2.0099999999999998</v>
      </c>
      <c r="L96" s="89" t="s">
        <v>1</v>
      </c>
    </row>
    <row r="97" spans="1:12" x14ac:dyDescent="0.2">
      <c r="A97" s="58">
        <v>43</v>
      </c>
      <c r="B97" s="58">
        <v>12</v>
      </c>
      <c r="C97" s="58">
        <v>14</v>
      </c>
      <c r="D97" s="58" t="s">
        <v>305</v>
      </c>
      <c r="E97" s="62">
        <v>921814100004</v>
      </c>
      <c r="F97" s="89" t="s">
        <v>1</v>
      </c>
      <c r="G97" s="90" t="s">
        <v>1</v>
      </c>
      <c r="H97" s="89" t="s">
        <v>1</v>
      </c>
      <c r="I97" s="89" t="s">
        <v>1</v>
      </c>
      <c r="J97" s="89" t="s">
        <v>1</v>
      </c>
      <c r="K97" s="58">
        <v>2.0099999999999998</v>
      </c>
      <c r="L97" s="89" t="s">
        <v>1</v>
      </c>
    </row>
    <row r="98" spans="1:12" x14ac:dyDescent="0.2">
      <c r="A98" s="58">
        <v>43</v>
      </c>
      <c r="B98" s="58">
        <v>12</v>
      </c>
      <c r="C98" s="58">
        <v>14</v>
      </c>
      <c r="D98" s="58" t="s">
        <v>306</v>
      </c>
      <c r="E98" s="62">
        <v>921814100005</v>
      </c>
      <c r="F98" s="89" t="s">
        <v>1</v>
      </c>
      <c r="G98" s="90" t="s">
        <v>1</v>
      </c>
      <c r="H98" s="89" t="s">
        <v>1</v>
      </c>
      <c r="I98" s="89" t="s">
        <v>1</v>
      </c>
      <c r="J98" s="89" t="s">
        <v>1</v>
      </c>
      <c r="K98" s="58">
        <v>1.0049999999999999</v>
      </c>
      <c r="L98" s="89" t="s">
        <v>1</v>
      </c>
    </row>
    <row r="99" spans="1:12" x14ac:dyDescent="0.2">
      <c r="A99" s="58">
        <v>43</v>
      </c>
      <c r="B99" s="58">
        <v>12</v>
      </c>
      <c r="C99" s="58">
        <v>14</v>
      </c>
      <c r="D99" s="58" t="s">
        <v>306</v>
      </c>
      <c r="E99" s="62">
        <v>921814100006</v>
      </c>
      <c r="F99" s="89" t="s">
        <v>1</v>
      </c>
      <c r="G99" s="90" t="s">
        <v>1</v>
      </c>
      <c r="H99" s="89" t="s">
        <v>1</v>
      </c>
      <c r="I99" s="89" t="s">
        <v>1</v>
      </c>
      <c r="J99" s="89" t="s">
        <v>1</v>
      </c>
      <c r="K99" s="58">
        <v>1.0049999999999999</v>
      </c>
      <c r="L99" s="89" t="s">
        <v>1</v>
      </c>
    </row>
    <row r="100" spans="1:12" x14ac:dyDescent="0.2">
      <c r="A100" s="58">
        <v>44</v>
      </c>
      <c r="B100" s="58">
        <v>12</v>
      </c>
      <c r="C100" s="58">
        <v>30</v>
      </c>
      <c r="D100" s="58" t="s">
        <v>307</v>
      </c>
      <c r="E100" s="62">
        <v>921730100011</v>
      </c>
      <c r="F100" s="89" t="s">
        <v>1</v>
      </c>
      <c r="G100" s="90" t="s">
        <v>1</v>
      </c>
      <c r="H100" s="89" t="s">
        <v>1</v>
      </c>
      <c r="I100" s="89" t="s">
        <v>1</v>
      </c>
      <c r="J100" s="89" t="s">
        <v>1</v>
      </c>
      <c r="K100" s="58">
        <v>1.694</v>
      </c>
      <c r="L100" s="89" t="s">
        <v>1</v>
      </c>
    </row>
    <row r="101" spans="1:12" x14ac:dyDescent="0.2">
      <c r="A101" s="58">
        <v>44</v>
      </c>
      <c r="B101" s="58">
        <v>12</v>
      </c>
      <c r="C101" s="58">
        <v>30</v>
      </c>
      <c r="D101" s="58" t="s">
        <v>307</v>
      </c>
      <c r="E101" s="62">
        <v>921730100012</v>
      </c>
      <c r="F101" s="89" t="s">
        <v>1</v>
      </c>
      <c r="G101" s="90" t="s">
        <v>1</v>
      </c>
      <c r="H101" s="89" t="s">
        <v>1</v>
      </c>
      <c r="I101" s="89" t="s">
        <v>1</v>
      </c>
      <c r="J101" s="89" t="s">
        <v>1</v>
      </c>
      <c r="K101" s="58">
        <v>1.694</v>
      </c>
      <c r="L101" s="89" t="s">
        <v>1</v>
      </c>
    </row>
    <row r="102" spans="1:12" x14ac:dyDescent="0.2">
      <c r="A102" s="58">
        <v>44</v>
      </c>
      <c r="B102" s="58">
        <v>12</v>
      </c>
      <c r="C102" s="58">
        <v>30</v>
      </c>
      <c r="D102" s="58" t="s">
        <v>307</v>
      </c>
      <c r="E102" s="62">
        <v>921730100013</v>
      </c>
      <c r="F102" s="89" t="s">
        <v>1</v>
      </c>
      <c r="G102" s="90" t="s">
        <v>1</v>
      </c>
      <c r="H102" s="89" t="s">
        <v>1</v>
      </c>
      <c r="I102" s="89" t="s">
        <v>1</v>
      </c>
      <c r="J102" s="89" t="s">
        <v>1</v>
      </c>
      <c r="K102" s="58">
        <v>1.694</v>
      </c>
      <c r="L102" s="89" t="s">
        <v>1</v>
      </c>
    </row>
    <row r="103" spans="1:12" x14ac:dyDescent="0.2">
      <c r="A103" s="58">
        <v>44</v>
      </c>
      <c r="B103" s="58">
        <v>12</v>
      </c>
      <c r="C103" s="58">
        <v>30</v>
      </c>
      <c r="D103" s="58" t="s">
        <v>308</v>
      </c>
      <c r="E103" s="62">
        <v>921730100014</v>
      </c>
      <c r="F103" s="89" t="s">
        <v>1</v>
      </c>
      <c r="G103" s="90" t="s">
        <v>1</v>
      </c>
      <c r="H103" s="89" t="s">
        <v>1</v>
      </c>
      <c r="I103" s="89" t="s">
        <v>1</v>
      </c>
      <c r="J103" s="89" t="s">
        <v>1</v>
      </c>
      <c r="K103" s="58">
        <v>0.84699999999999998</v>
      </c>
      <c r="L103" s="89" t="s">
        <v>1</v>
      </c>
    </row>
    <row r="104" spans="1:12" x14ac:dyDescent="0.2">
      <c r="A104" s="58">
        <v>44</v>
      </c>
      <c r="B104" s="58">
        <v>12</v>
      </c>
      <c r="C104" s="58">
        <v>30</v>
      </c>
      <c r="D104" s="58" t="s">
        <v>308</v>
      </c>
      <c r="E104" s="62">
        <v>921730100015</v>
      </c>
      <c r="F104" s="89" t="s">
        <v>1</v>
      </c>
      <c r="G104" s="90" t="s">
        <v>1</v>
      </c>
      <c r="H104" s="89" t="s">
        <v>1</v>
      </c>
      <c r="I104" s="89" t="s">
        <v>1</v>
      </c>
      <c r="J104" s="89" t="s">
        <v>1</v>
      </c>
      <c r="K104" s="58">
        <v>0.84699999999999998</v>
      </c>
      <c r="L104" s="89" t="s">
        <v>1</v>
      </c>
    </row>
    <row r="105" spans="1:12" x14ac:dyDescent="0.2">
      <c r="A105" s="58">
        <v>45</v>
      </c>
      <c r="B105" s="58">
        <v>12</v>
      </c>
      <c r="C105" s="58">
        <v>20</v>
      </c>
      <c r="D105" s="58" t="s">
        <v>310</v>
      </c>
      <c r="E105" s="62">
        <v>921620300011</v>
      </c>
      <c r="F105" s="89" t="s">
        <v>1</v>
      </c>
      <c r="G105" s="90" t="s">
        <v>1</v>
      </c>
      <c r="H105" s="89" t="s">
        <v>1</v>
      </c>
      <c r="I105" s="89" t="s">
        <v>1</v>
      </c>
      <c r="J105" s="89" t="s">
        <v>1</v>
      </c>
      <c r="K105" s="58">
        <v>1.056</v>
      </c>
      <c r="L105" s="89" t="s">
        <v>1</v>
      </c>
    </row>
    <row r="106" spans="1:12" x14ac:dyDescent="0.2">
      <c r="A106" s="58">
        <v>45</v>
      </c>
      <c r="B106" s="58">
        <v>12</v>
      </c>
      <c r="C106" s="58">
        <v>20</v>
      </c>
      <c r="D106" s="58" t="s">
        <v>310</v>
      </c>
      <c r="E106" s="62">
        <v>921620300012</v>
      </c>
      <c r="F106" s="89" t="s">
        <v>1</v>
      </c>
      <c r="G106" s="90" t="s">
        <v>1</v>
      </c>
      <c r="H106" s="89" t="s">
        <v>1</v>
      </c>
      <c r="I106" s="89" t="s">
        <v>1</v>
      </c>
      <c r="J106" s="89" t="s">
        <v>1</v>
      </c>
      <c r="K106" s="58">
        <v>1.056</v>
      </c>
      <c r="L106" s="89" t="s">
        <v>1</v>
      </c>
    </row>
    <row r="107" spans="1:12" x14ac:dyDescent="0.2">
      <c r="A107" s="58">
        <v>45</v>
      </c>
      <c r="B107" s="58">
        <v>12</v>
      </c>
      <c r="C107" s="58">
        <v>20</v>
      </c>
      <c r="D107" s="58" t="s">
        <v>310</v>
      </c>
      <c r="E107" s="62">
        <v>921620300013</v>
      </c>
      <c r="F107" s="89" t="s">
        <v>1</v>
      </c>
      <c r="G107" s="90" t="s">
        <v>1</v>
      </c>
      <c r="H107" s="89" t="s">
        <v>1</v>
      </c>
      <c r="I107" s="89" t="s">
        <v>1</v>
      </c>
      <c r="J107" s="89" t="s">
        <v>1</v>
      </c>
      <c r="K107" s="58">
        <v>1.056</v>
      </c>
      <c r="L107" s="89" t="s">
        <v>1</v>
      </c>
    </row>
    <row r="108" spans="1:12" x14ac:dyDescent="0.2">
      <c r="A108" s="58">
        <v>45</v>
      </c>
      <c r="B108" s="58">
        <v>12</v>
      </c>
      <c r="C108" s="58">
        <v>20</v>
      </c>
      <c r="D108" s="58" t="s">
        <v>309</v>
      </c>
      <c r="E108" s="62">
        <v>921620300014</v>
      </c>
      <c r="F108" s="89" t="s">
        <v>1</v>
      </c>
      <c r="G108" s="90" t="s">
        <v>1</v>
      </c>
      <c r="H108" s="89" t="s">
        <v>1</v>
      </c>
      <c r="I108" s="89" t="s">
        <v>1</v>
      </c>
      <c r="J108" s="89" t="s">
        <v>1</v>
      </c>
      <c r="K108" s="58">
        <v>0.50700000000000001</v>
      </c>
      <c r="L108" s="89" t="s">
        <v>1</v>
      </c>
    </row>
    <row r="109" spans="1:12" x14ac:dyDescent="0.2">
      <c r="A109" s="58">
        <v>45</v>
      </c>
      <c r="B109" s="58">
        <v>12</v>
      </c>
      <c r="C109" s="58">
        <v>20</v>
      </c>
      <c r="D109" s="58" t="s">
        <v>309</v>
      </c>
      <c r="E109" s="62">
        <v>921620300015</v>
      </c>
      <c r="F109" s="89" t="s">
        <v>1</v>
      </c>
      <c r="G109" s="90" t="s">
        <v>1</v>
      </c>
      <c r="H109" s="89" t="s">
        <v>1</v>
      </c>
      <c r="I109" s="89" t="s">
        <v>1</v>
      </c>
      <c r="J109" s="89" t="s">
        <v>1</v>
      </c>
      <c r="K109" s="58">
        <v>0.50700000000000001</v>
      </c>
      <c r="L109" s="89" t="s">
        <v>1</v>
      </c>
    </row>
    <row r="110" spans="1:12" x14ac:dyDescent="0.2">
      <c r="A110" s="58">
        <v>49</v>
      </c>
      <c r="B110" s="58">
        <v>12</v>
      </c>
      <c r="C110" s="58">
        <v>30</v>
      </c>
      <c r="D110" s="58" t="s">
        <v>311</v>
      </c>
      <c r="E110" s="62">
        <v>921230300002</v>
      </c>
      <c r="F110" s="89" t="s">
        <v>1</v>
      </c>
      <c r="G110" s="90" t="s">
        <v>1</v>
      </c>
      <c r="H110" s="89" t="s">
        <v>1</v>
      </c>
      <c r="I110" s="89" t="s">
        <v>1</v>
      </c>
      <c r="J110" s="89" t="s">
        <v>1</v>
      </c>
      <c r="K110" s="58">
        <v>0.49</v>
      </c>
      <c r="L110" s="89" t="s">
        <v>1</v>
      </c>
    </row>
    <row r="111" spans="1:12" x14ac:dyDescent="0.2">
      <c r="A111" s="58">
        <v>49</v>
      </c>
      <c r="B111" s="58">
        <v>12</v>
      </c>
      <c r="C111" s="58">
        <v>30</v>
      </c>
      <c r="D111" s="58" t="s">
        <v>311</v>
      </c>
      <c r="E111" s="62">
        <v>921230300003</v>
      </c>
      <c r="F111" s="89" t="s">
        <v>1</v>
      </c>
      <c r="G111" s="90" t="s">
        <v>1</v>
      </c>
      <c r="H111" s="89" t="s">
        <v>1</v>
      </c>
      <c r="I111" s="89" t="s">
        <v>1</v>
      </c>
      <c r="J111" s="89" t="s">
        <v>1</v>
      </c>
      <c r="K111" s="58">
        <v>0.49</v>
      </c>
      <c r="L111" s="89" t="s">
        <v>1</v>
      </c>
    </row>
    <row r="112" spans="1:12" x14ac:dyDescent="0.2">
      <c r="A112" s="58">
        <v>49</v>
      </c>
      <c r="B112" s="58">
        <v>12</v>
      </c>
      <c r="C112" s="58">
        <v>30</v>
      </c>
      <c r="D112" s="58" t="s">
        <v>311</v>
      </c>
      <c r="E112" s="62">
        <v>921230300004</v>
      </c>
      <c r="F112" s="89" t="s">
        <v>1</v>
      </c>
      <c r="G112" s="90" t="s">
        <v>1</v>
      </c>
      <c r="H112" s="89" t="s">
        <v>1</v>
      </c>
      <c r="I112" s="89" t="s">
        <v>1</v>
      </c>
      <c r="J112" s="89" t="s">
        <v>1</v>
      </c>
      <c r="K112" s="58">
        <v>0.49</v>
      </c>
      <c r="L112" s="89" t="s">
        <v>1</v>
      </c>
    </row>
    <row r="113" spans="1:12" x14ac:dyDescent="0.2">
      <c r="A113" s="58">
        <v>49</v>
      </c>
      <c r="B113" s="58">
        <v>12</v>
      </c>
      <c r="C113" s="58">
        <v>30</v>
      </c>
      <c r="D113" s="58" t="s">
        <v>312</v>
      </c>
      <c r="E113" s="62">
        <v>921230300005</v>
      </c>
      <c r="F113" s="89" t="s">
        <v>1</v>
      </c>
      <c r="G113" s="90" t="s">
        <v>1</v>
      </c>
      <c r="H113" s="89" t="s">
        <v>1</v>
      </c>
      <c r="I113" s="89" t="s">
        <v>1</v>
      </c>
      <c r="J113" s="89" t="s">
        <v>1</v>
      </c>
      <c r="K113" s="58">
        <v>0.24</v>
      </c>
      <c r="L113" s="89" t="s">
        <v>1</v>
      </c>
    </row>
    <row r="114" spans="1:12" x14ac:dyDescent="0.2">
      <c r="A114" s="58">
        <v>49</v>
      </c>
      <c r="B114" s="58">
        <v>12</v>
      </c>
      <c r="C114" s="58">
        <v>30</v>
      </c>
      <c r="D114" s="58" t="s">
        <v>312</v>
      </c>
      <c r="E114" s="62">
        <v>921230300006</v>
      </c>
      <c r="F114" s="89" t="s">
        <v>1</v>
      </c>
      <c r="G114" s="90" t="s">
        <v>1</v>
      </c>
      <c r="H114" s="89" t="s">
        <v>1</v>
      </c>
      <c r="I114" s="89" t="s">
        <v>1</v>
      </c>
      <c r="J114" s="89" t="s">
        <v>1</v>
      </c>
      <c r="K114" s="58">
        <v>0.24</v>
      </c>
      <c r="L114" s="89" t="s">
        <v>1</v>
      </c>
    </row>
    <row r="115" spans="1:12" x14ac:dyDescent="0.2">
      <c r="A115" s="58">
        <v>44</v>
      </c>
      <c r="B115" s="58">
        <v>13</v>
      </c>
      <c r="C115" s="58">
        <v>10</v>
      </c>
      <c r="D115" s="58" t="s">
        <v>313</v>
      </c>
      <c r="E115" s="62">
        <v>922410300002</v>
      </c>
      <c r="F115" s="89" t="s">
        <v>1</v>
      </c>
      <c r="G115" s="90" t="s">
        <v>1</v>
      </c>
      <c r="H115" s="89" t="s">
        <v>1</v>
      </c>
      <c r="I115" s="89" t="s">
        <v>1</v>
      </c>
      <c r="J115" s="89" t="s">
        <v>1</v>
      </c>
      <c r="K115" s="58">
        <v>7.5209999999999999</v>
      </c>
      <c r="L115" s="89" t="s">
        <v>1</v>
      </c>
    </row>
    <row r="116" spans="1:12" x14ac:dyDescent="0.2">
      <c r="A116" s="58">
        <v>44</v>
      </c>
      <c r="B116" s="58">
        <v>13</v>
      </c>
      <c r="C116" s="58">
        <v>10</v>
      </c>
      <c r="D116" s="58" t="s">
        <v>313</v>
      </c>
      <c r="E116" s="62">
        <v>922410300003</v>
      </c>
      <c r="F116" s="89" t="s">
        <v>1</v>
      </c>
      <c r="G116" s="90" t="s">
        <v>1</v>
      </c>
      <c r="H116" s="89" t="s">
        <v>1</v>
      </c>
      <c r="I116" s="89" t="s">
        <v>1</v>
      </c>
      <c r="J116" s="89" t="s">
        <v>1</v>
      </c>
      <c r="K116" s="58">
        <v>1.88</v>
      </c>
      <c r="L116" s="89" t="s">
        <v>1</v>
      </c>
    </row>
    <row r="117" spans="1:12" x14ac:dyDescent="0.2">
      <c r="A117" s="58">
        <v>44</v>
      </c>
      <c r="B117" s="58">
        <v>13</v>
      </c>
      <c r="C117" s="58">
        <v>10</v>
      </c>
      <c r="D117" s="58" t="s">
        <v>313</v>
      </c>
      <c r="E117" s="62">
        <v>922410300004</v>
      </c>
      <c r="F117" s="89" t="s">
        <v>1</v>
      </c>
      <c r="G117" s="90" t="s">
        <v>1</v>
      </c>
      <c r="H117" s="89" t="s">
        <v>1</v>
      </c>
      <c r="I117" s="89" t="s">
        <v>1</v>
      </c>
      <c r="J117" s="89" t="s">
        <v>1</v>
      </c>
      <c r="K117" s="58">
        <v>1.88</v>
      </c>
      <c r="L117" s="89" t="s">
        <v>1</v>
      </c>
    </row>
    <row r="118" spans="1:12" x14ac:dyDescent="0.2">
      <c r="A118" s="58">
        <v>44</v>
      </c>
      <c r="B118" s="58">
        <v>13</v>
      </c>
      <c r="C118" s="58">
        <v>10</v>
      </c>
      <c r="D118" s="58" t="s">
        <v>314</v>
      </c>
      <c r="E118" s="62">
        <v>922410300005</v>
      </c>
      <c r="F118" s="89" t="s">
        <v>1</v>
      </c>
      <c r="G118" s="90" t="s">
        <v>1</v>
      </c>
      <c r="H118" s="89" t="s">
        <v>1</v>
      </c>
      <c r="I118" s="89" t="s">
        <v>1</v>
      </c>
      <c r="J118" s="89" t="s">
        <v>1</v>
      </c>
      <c r="K118" s="58">
        <v>1.88</v>
      </c>
      <c r="L118" s="89" t="s">
        <v>1</v>
      </c>
    </row>
    <row r="119" spans="1:12" x14ac:dyDescent="0.2">
      <c r="A119" s="58">
        <v>44</v>
      </c>
      <c r="B119" s="58">
        <v>13</v>
      </c>
      <c r="C119" s="58">
        <v>10</v>
      </c>
      <c r="D119" s="58" t="s">
        <v>314</v>
      </c>
      <c r="E119" s="62">
        <v>922410300006</v>
      </c>
      <c r="F119" s="89" t="s">
        <v>1</v>
      </c>
      <c r="G119" s="90" t="s">
        <v>1</v>
      </c>
      <c r="H119" s="89" t="s">
        <v>1</v>
      </c>
      <c r="I119" s="89" t="s">
        <v>1</v>
      </c>
      <c r="J119" s="89" t="s">
        <v>1</v>
      </c>
      <c r="K119" s="58">
        <v>0.93969999999999998</v>
      </c>
      <c r="L119" s="89" t="s">
        <v>1</v>
      </c>
    </row>
    <row r="120" spans="1:12" x14ac:dyDescent="0.2">
      <c r="A120" s="58">
        <v>44</v>
      </c>
      <c r="B120" s="58">
        <v>13</v>
      </c>
      <c r="C120" s="58">
        <v>10</v>
      </c>
      <c r="D120" s="58" t="s">
        <v>315</v>
      </c>
      <c r="E120" s="62">
        <v>922410200011</v>
      </c>
      <c r="F120" s="89" t="s">
        <v>1</v>
      </c>
      <c r="G120" s="90" t="s">
        <v>1</v>
      </c>
      <c r="H120" s="89" t="s">
        <v>1</v>
      </c>
      <c r="I120" s="89" t="s">
        <v>1</v>
      </c>
      <c r="J120" s="89" t="s">
        <v>1</v>
      </c>
      <c r="K120" s="58">
        <v>2.8199999999999999E-2</v>
      </c>
      <c r="L120" s="89" t="s">
        <v>1</v>
      </c>
    </row>
    <row r="121" spans="1:12" x14ac:dyDescent="0.2">
      <c r="A121" s="58">
        <v>44</v>
      </c>
      <c r="B121" s="58">
        <v>13</v>
      </c>
      <c r="C121" s="58">
        <v>10</v>
      </c>
      <c r="D121" s="58" t="s">
        <v>315</v>
      </c>
      <c r="E121" s="62">
        <v>922410200012</v>
      </c>
      <c r="F121" s="89" t="s">
        <v>1</v>
      </c>
      <c r="G121" s="90" t="s">
        <v>1</v>
      </c>
      <c r="H121" s="89" t="s">
        <v>1</v>
      </c>
      <c r="I121" s="89" t="s">
        <v>1</v>
      </c>
      <c r="J121" s="89" t="s">
        <v>1</v>
      </c>
      <c r="K121" s="58">
        <v>2.8199999999999999E-2</v>
      </c>
      <c r="L121" s="89" t="s">
        <v>1</v>
      </c>
    </row>
    <row r="122" spans="1:12" x14ac:dyDescent="0.2">
      <c r="A122" s="58">
        <v>44</v>
      </c>
      <c r="B122" s="58">
        <v>13</v>
      </c>
      <c r="C122" s="58">
        <v>10</v>
      </c>
      <c r="D122" s="58" t="s">
        <v>315</v>
      </c>
      <c r="E122" s="62">
        <v>922410200013</v>
      </c>
      <c r="F122" s="89" t="s">
        <v>1</v>
      </c>
      <c r="G122" s="90" t="s">
        <v>1</v>
      </c>
      <c r="H122" s="89" t="s">
        <v>1</v>
      </c>
      <c r="I122" s="89" t="s">
        <v>1</v>
      </c>
      <c r="J122" s="89" t="s">
        <v>1</v>
      </c>
      <c r="K122" s="58">
        <v>2.8199999999999999E-2</v>
      </c>
      <c r="L122" s="89" t="s">
        <v>1</v>
      </c>
    </row>
    <row r="123" spans="1:12" x14ac:dyDescent="0.2">
      <c r="A123" s="58">
        <v>44</v>
      </c>
      <c r="B123" s="58">
        <v>13</v>
      </c>
      <c r="C123" s="58">
        <v>10</v>
      </c>
      <c r="D123" s="58" t="s">
        <v>316</v>
      </c>
      <c r="E123" s="62">
        <v>922410200014</v>
      </c>
      <c r="F123" s="89" t="s">
        <v>1</v>
      </c>
      <c r="G123" s="90" t="s">
        <v>1</v>
      </c>
      <c r="H123" s="89" t="s">
        <v>1</v>
      </c>
      <c r="I123" s="89" t="s">
        <v>1</v>
      </c>
      <c r="J123" s="89" t="s">
        <v>1</v>
      </c>
      <c r="K123" s="58">
        <v>1.41E-2</v>
      </c>
      <c r="L123" s="89" t="s">
        <v>1</v>
      </c>
    </row>
    <row r="124" spans="1:12" x14ac:dyDescent="0.2">
      <c r="A124" s="58">
        <v>44</v>
      </c>
      <c r="B124" s="58">
        <v>13</v>
      </c>
      <c r="C124" s="58">
        <v>10</v>
      </c>
      <c r="D124" s="58" t="s">
        <v>316</v>
      </c>
      <c r="E124" s="62">
        <v>922410200015</v>
      </c>
      <c r="F124" s="89" t="s">
        <v>1</v>
      </c>
      <c r="G124" s="90" t="s">
        <v>1</v>
      </c>
      <c r="H124" s="89" t="s">
        <v>1</v>
      </c>
      <c r="I124" s="89" t="s">
        <v>1</v>
      </c>
      <c r="J124" s="89" t="s">
        <v>1</v>
      </c>
      <c r="K124" s="58">
        <v>1.41E-2</v>
      </c>
      <c r="L124" s="89" t="s">
        <v>1</v>
      </c>
    </row>
    <row r="125" spans="1:12" x14ac:dyDescent="0.2">
      <c r="A125" s="58">
        <v>44</v>
      </c>
      <c r="B125" s="58">
        <v>13</v>
      </c>
      <c r="C125" s="58">
        <v>14</v>
      </c>
      <c r="D125" s="58" t="s">
        <v>317</v>
      </c>
      <c r="E125" s="62">
        <v>922414100002</v>
      </c>
      <c r="F125" s="89" t="s">
        <v>1</v>
      </c>
      <c r="G125" s="90" t="s">
        <v>1</v>
      </c>
      <c r="H125" s="89" t="s">
        <v>1</v>
      </c>
      <c r="I125" s="89" t="s">
        <v>1</v>
      </c>
      <c r="J125" s="89" t="s">
        <v>1</v>
      </c>
      <c r="K125" s="58">
        <v>0.625</v>
      </c>
      <c r="L125" s="89" t="s">
        <v>1</v>
      </c>
    </row>
    <row r="126" spans="1:12" x14ac:dyDescent="0.2">
      <c r="A126" s="58">
        <v>44</v>
      </c>
      <c r="B126" s="58">
        <v>13</v>
      </c>
      <c r="C126" s="58">
        <v>14</v>
      </c>
      <c r="D126" s="58" t="s">
        <v>317</v>
      </c>
      <c r="E126" s="62">
        <v>922414100003</v>
      </c>
      <c r="F126" s="89" t="s">
        <v>1</v>
      </c>
      <c r="G126" s="90" t="s">
        <v>1</v>
      </c>
      <c r="H126" s="89" t="s">
        <v>1</v>
      </c>
      <c r="I126" s="89" t="s">
        <v>1</v>
      </c>
      <c r="J126" s="89" t="s">
        <v>1</v>
      </c>
      <c r="K126" s="58">
        <v>0.625</v>
      </c>
      <c r="L126" s="89" t="s">
        <v>1</v>
      </c>
    </row>
    <row r="127" spans="1:12" x14ac:dyDescent="0.2">
      <c r="A127" s="58">
        <v>44</v>
      </c>
      <c r="B127" s="58">
        <v>13</v>
      </c>
      <c r="C127" s="58">
        <v>14</v>
      </c>
      <c r="D127" s="58" t="s">
        <v>317</v>
      </c>
      <c r="E127" s="62">
        <v>922414100004</v>
      </c>
      <c r="F127" s="89" t="s">
        <v>1</v>
      </c>
      <c r="G127" s="90" t="s">
        <v>1</v>
      </c>
      <c r="H127" s="89" t="s">
        <v>1</v>
      </c>
      <c r="I127" s="89" t="s">
        <v>1</v>
      </c>
      <c r="J127" s="89" t="s">
        <v>1</v>
      </c>
      <c r="K127" s="58">
        <v>0.625</v>
      </c>
      <c r="L127" s="89" t="s">
        <v>1</v>
      </c>
    </row>
    <row r="128" spans="1:12" x14ac:dyDescent="0.2">
      <c r="A128" s="58">
        <v>44</v>
      </c>
      <c r="B128" s="58">
        <v>13</v>
      </c>
      <c r="C128" s="58">
        <v>14</v>
      </c>
      <c r="D128" s="58" t="s">
        <v>318</v>
      </c>
      <c r="E128" s="62">
        <v>922414100005</v>
      </c>
      <c r="F128" s="89" t="s">
        <v>1</v>
      </c>
      <c r="G128" s="90" t="s">
        <v>1</v>
      </c>
      <c r="H128" s="89" t="s">
        <v>1</v>
      </c>
      <c r="I128" s="89" t="s">
        <v>1</v>
      </c>
      <c r="J128" s="89" t="s">
        <v>1</v>
      </c>
      <c r="K128" s="58">
        <v>0.31259999999999999</v>
      </c>
      <c r="L128" s="89" t="s">
        <v>1</v>
      </c>
    </row>
    <row r="129" spans="1:12" x14ac:dyDescent="0.2">
      <c r="A129" s="58">
        <v>44</v>
      </c>
      <c r="B129" s="58">
        <v>13</v>
      </c>
      <c r="C129" s="58">
        <v>14</v>
      </c>
      <c r="D129" s="58" t="s">
        <v>318</v>
      </c>
      <c r="E129" s="62">
        <v>922414100006</v>
      </c>
      <c r="F129" s="89" t="s">
        <v>1</v>
      </c>
      <c r="G129" s="90" t="s">
        <v>1</v>
      </c>
      <c r="H129" s="89" t="s">
        <v>1</v>
      </c>
      <c r="I129" s="89" t="s">
        <v>1</v>
      </c>
      <c r="J129" s="89" t="s">
        <v>1</v>
      </c>
      <c r="K129" s="58">
        <v>0.31259999999999999</v>
      </c>
      <c r="L129" s="89" t="s">
        <v>1</v>
      </c>
    </row>
    <row r="130" spans="1:12" x14ac:dyDescent="0.2">
      <c r="A130" s="58">
        <v>47</v>
      </c>
      <c r="B130" s="58">
        <v>13</v>
      </c>
      <c r="C130" s="58">
        <v>12</v>
      </c>
      <c r="D130" s="58" t="s">
        <v>319</v>
      </c>
      <c r="E130" s="62">
        <v>922712300002</v>
      </c>
      <c r="F130" s="89" t="s">
        <v>1</v>
      </c>
      <c r="G130" s="90" t="s">
        <v>1</v>
      </c>
      <c r="H130" s="89" t="s">
        <v>1</v>
      </c>
      <c r="I130" s="89" t="s">
        <v>1</v>
      </c>
      <c r="J130" s="89" t="s">
        <v>1</v>
      </c>
      <c r="K130" s="58">
        <v>17.024000000000001</v>
      </c>
      <c r="L130" s="89" t="s">
        <v>1</v>
      </c>
    </row>
    <row r="131" spans="1:12" x14ac:dyDescent="0.2">
      <c r="A131" s="58">
        <v>47</v>
      </c>
      <c r="B131" s="58">
        <v>13</v>
      </c>
      <c r="C131" s="58">
        <v>12</v>
      </c>
      <c r="D131" s="58" t="s">
        <v>319</v>
      </c>
      <c r="E131" s="62">
        <v>922712300003</v>
      </c>
      <c r="F131" s="89" t="s">
        <v>1</v>
      </c>
      <c r="G131" s="90" t="s">
        <v>1</v>
      </c>
      <c r="H131" s="89" t="s">
        <v>1</v>
      </c>
      <c r="I131" s="89" t="s">
        <v>1</v>
      </c>
      <c r="J131" s="89" t="s">
        <v>1</v>
      </c>
      <c r="K131" s="58">
        <v>17.024000000000001</v>
      </c>
      <c r="L131" s="89" t="s">
        <v>1</v>
      </c>
    </row>
    <row r="132" spans="1:12" x14ac:dyDescent="0.2">
      <c r="A132" s="58">
        <v>47</v>
      </c>
      <c r="B132" s="58">
        <v>13</v>
      </c>
      <c r="C132" s="58">
        <v>12</v>
      </c>
      <c r="D132" s="58" t="s">
        <v>319</v>
      </c>
      <c r="E132" s="62">
        <v>922712300004</v>
      </c>
      <c r="F132" s="89" t="s">
        <v>1</v>
      </c>
      <c r="G132" s="90" t="s">
        <v>1</v>
      </c>
      <c r="H132" s="89" t="s">
        <v>1</v>
      </c>
      <c r="I132" s="89" t="s">
        <v>1</v>
      </c>
      <c r="J132" s="89" t="s">
        <v>1</v>
      </c>
      <c r="K132" s="58">
        <v>17.024000000000001</v>
      </c>
      <c r="L132" s="89" t="s">
        <v>1</v>
      </c>
    </row>
    <row r="133" spans="1:12" x14ac:dyDescent="0.2">
      <c r="A133" s="58">
        <v>47</v>
      </c>
      <c r="B133" s="58">
        <v>13</v>
      </c>
      <c r="C133" s="58">
        <v>12</v>
      </c>
      <c r="D133" s="58" t="s">
        <v>320</v>
      </c>
      <c r="E133" s="62">
        <v>922712300005</v>
      </c>
      <c r="F133" s="89" t="s">
        <v>1</v>
      </c>
      <c r="G133" s="90" t="s">
        <v>1</v>
      </c>
      <c r="H133" s="89" t="s">
        <v>1</v>
      </c>
      <c r="I133" s="89" t="s">
        <v>1</v>
      </c>
      <c r="J133" s="89" t="s">
        <v>1</v>
      </c>
      <c r="K133" s="58">
        <v>8.51</v>
      </c>
      <c r="L133" s="89" t="s">
        <v>1</v>
      </c>
    </row>
    <row r="134" spans="1:12" x14ac:dyDescent="0.2">
      <c r="A134" s="58">
        <v>47</v>
      </c>
      <c r="B134" s="58">
        <v>13</v>
      </c>
      <c r="C134" s="58">
        <v>12</v>
      </c>
      <c r="D134" s="58" t="s">
        <v>320</v>
      </c>
      <c r="E134" s="62">
        <v>922712300006</v>
      </c>
      <c r="F134" s="89" t="s">
        <v>1</v>
      </c>
      <c r="G134" s="90" t="s">
        <v>1</v>
      </c>
      <c r="H134" s="89" t="s">
        <v>1</v>
      </c>
      <c r="I134" s="89" t="s">
        <v>1</v>
      </c>
      <c r="J134" s="89" t="s">
        <v>1</v>
      </c>
      <c r="K134" s="58">
        <v>8.51</v>
      </c>
      <c r="L134" s="89" t="s">
        <v>1</v>
      </c>
    </row>
    <row r="135" spans="1:12" x14ac:dyDescent="0.2">
      <c r="A135" s="58">
        <v>48</v>
      </c>
      <c r="B135" s="58">
        <v>13</v>
      </c>
      <c r="C135" s="58">
        <v>4</v>
      </c>
      <c r="D135" s="58" t="s">
        <v>321</v>
      </c>
      <c r="E135" s="62">
        <v>922804400011</v>
      </c>
      <c r="F135" s="89" t="s">
        <v>1</v>
      </c>
      <c r="G135" s="90" t="s">
        <v>1</v>
      </c>
      <c r="H135" s="89" t="s">
        <v>1</v>
      </c>
      <c r="I135" s="89" t="s">
        <v>1</v>
      </c>
      <c r="J135" s="89" t="s">
        <v>1</v>
      </c>
      <c r="K135" s="58">
        <v>0.1666</v>
      </c>
      <c r="L135" s="89" t="s">
        <v>1</v>
      </c>
    </row>
    <row r="136" spans="1:12" x14ac:dyDescent="0.2">
      <c r="A136" s="58">
        <v>48</v>
      </c>
      <c r="B136" s="58">
        <v>13</v>
      </c>
      <c r="C136" s="58">
        <v>4</v>
      </c>
      <c r="D136" s="58" t="s">
        <v>321</v>
      </c>
      <c r="E136" s="62">
        <v>922804400012</v>
      </c>
      <c r="F136" s="89" t="s">
        <v>1</v>
      </c>
      <c r="G136" s="90" t="s">
        <v>1</v>
      </c>
      <c r="H136" s="89" t="s">
        <v>1</v>
      </c>
      <c r="I136" s="89" t="s">
        <v>1</v>
      </c>
      <c r="J136" s="89" t="s">
        <v>1</v>
      </c>
      <c r="K136" s="58">
        <v>0.1666</v>
      </c>
      <c r="L136" s="89" t="s">
        <v>1</v>
      </c>
    </row>
    <row r="137" spans="1:12" x14ac:dyDescent="0.2">
      <c r="A137" s="58">
        <v>48</v>
      </c>
      <c r="B137" s="58">
        <v>13</v>
      </c>
      <c r="C137" s="58">
        <v>4</v>
      </c>
      <c r="D137" s="58" t="s">
        <v>321</v>
      </c>
      <c r="E137" s="62">
        <v>922804400013</v>
      </c>
      <c r="F137" s="89" t="s">
        <v>1</v>
      </c>
      <c r="G137" s="90" t="s">
        <v>1</v>
      </c>
      <c r="H137" s="89" t="s">
        <v>1</v>
      </c>
      <c r="I137" s="89" t="s">
        <v>1</v>
      </c>
      <c r="J137" s="89" t="s">
        <v>1</v>
      </c>
      <c r="K137" s="58">
        <v>0.1666</v>
      </c>
      <c r="L137" s="89" t="s">
        <v>1</v>
      </c>
    </row>
    <row r="138" spans="1:12" x14ac:dyDescent="0.2">
      <c r="A138" s="58">
        <v>48</v>
      </c>
      <c r="B138" s="58">
        <v>13</v>
      </c>
      <c r="C138" s="58">
        <v>4</v>
      </c>
      <c r="D138" s="58" t="s">
        <v>322</v>
      </c>
      <c r="E138" s="62">
        <v>922804400014</v>
      </c>
      <c r="F138" s="89" t="s">
        <v>1</v>
      </c>
      <c r="G138" s="90" t="s">
        <v>1</v>
      </c>
      <c r="H138" s="89" t="s">
        <v>1</v>
      </c>
      <c r="I138" s="89" t="s">
        <v>1</v>
      </c>
      <c r="J138" s="89" t="s">
        <v>1</v>
      </c>
      <c r="K138" s="58">
        <v>8.3299999999999999E-2</v>
      </c>
      <c r="L138" s="89" t="s">
        <v>1</v>
      </c>
    </row>
    <row r="139" spans="1:12" x14ac:dyDescent="0.2">
      <c r="A139" s="58">
        <v>48</v>
      </c>
      <c r="B139" s="58">
        <v>13</v>
      </c>
      <c r="C139" s="58">
        <v>4</v>
      </c>
      <c r="D139" s="58" t="s">
        <v>322</v>
      </c>
      <c r="E139" s="62">
        <v>922804400015</v>
      </c>
      <c r="F139" s="89" t="s">
        <v>1</v>
      </c>
      <c r="G139" s="90" t="s">
        <v>1</v>
      </c>
      <c r="H139" s="89" t="s">
        <v>1</v>
      </c>
      <c r="I139" s="89" t="s">
        <v>1</v>
      </c>
      <c r="J139" s="89" t="s">
        <v>1</v>
      </c>
      <c r="K139" s="58">
        <v>8.3299999999999999E-2</v>
      </c>
      <c r="L139" s="89" t="s">
        <v>1</v>
      </c>
    </row>
    <row r="140" spans="1:12" x14ac:dyDescent="0.2">
      <c r="A140" s="58">
        <v>48</v>
      </c>
      <c r="B140" s="58">
        <v>13</v>
      </c>
      <c r="C140" s="58">
        <v>8</v>
      </c>
      <c r="D140" s="58" t="s">
        <v>323</v>
      </c>
      <c r="E140" s="62">
        <v>922808100011</v>
      </c>
      <c r="F140" s="89" t="s">
        <v>1</v>
      </c>
      <c r="G140" s="90" t="s">
        <v>1</v>
      </c>
      <c r="H140" s="89" t="s">
        <v>1</v>
      </c>
      <c r="I140" s="89" t="s">
        <v>1</v>
      </c>
      <c r="J140" s="89" t="s">
        <v>1</v>
      </c>
      <c r="K140" s="58">
        <v>0.33</v>
      </c>
      <c r="L140" s="89" t="s">
        <v>1</v>
      </c>
    </row>
    <row r="141" spans="1:12" x14ac:dyDescent="0.2">
      <c r="A141" s="58">
        <v>48</v>
      </c>
      <c r="B141" s="58">
        <v>13</v>
      </c>
      <c r="C141" s="58">
        <v>8</v>
      </c>
      <c r="D141" s="58" t="s">
        <v>323</v>
      </c>
      <c r="E141" s="62">
        <v>922808100012</v>
      </c>
      <c r="F141" s="89" t="s">
        <v>1</v>
      </c>
      <c r="G141" s="90" t="s">
        <v>1</v>
      </c>
      <c r="H141" s="89" t="s">
        <v>1</v>
      </c>
      <c r="I141" s="89" t="s">
        <v>1</v>
      </c>
      <c r="J141" s="89" t="s">
        <v>1</v>
      </c>
      <c r="K141" s="58">
        <v>0.33</v>
      </c>
      <c r="L141" s="89" t="s">
        <v>1</v>
      </c>
    </row>
    <row r="142" spans="1:12" x14ac:dyDescent="0.2">
      <c r="A142" s="58">
        <v>48</v>
      </c>
      <c r="B142" s="58">
        <v>13</v>
      </c>
      <c r="C142" s="58">
        <v>8</v>
      </c>
      <c r="D142" s="58" t="s">
        <v>323</v>
      </c>
      <c r="E142" s="62">
        <v>922808100013</v>
      </c>
      <c r="F142" s="89" t="s">
        <v>1</v>
      </c>
      <c r="G142" s="90" t="s">
        <v>1</v>
      </c>
      <c r="H142" s="89" t="s">
        <v>1</v>
      </c>
      <c r="I142" s="89" t="s">
        <v>1</v>
      </c>
      <c r="J142" s="89" t="s">
        <v>1</v>
      </c>
      <c r="K142" s="58">
        <v>0.33</v>
      </c>
      <c r="L142" s="89" t="s">
        <v>1</v>
      </c>
    </row>
    <row r="143" spans="1:12" x14ac:dyDescent="0.2">
      <c r="A143" s="58">
        <v>48</v>
      </c>
      <c r="B143" s="58">
        <v>13</v>
      </c>
      <c r="C143" s="58">
        <v>8</v>
      </c>
      <c r="D143" s="58" t="s">
        <v>324</v>
      </c>
      <c r="E143" s="62">
        <v>922808100014</v>
      </c>
      <c r="F143" s="89" t="s">
        <v>1</v>
      </c>
      <c r="G143" s="90" t="s">
        <v>1</v>
      </c>
      <c r="H143" s="89" t="s">
        <v>1</v>
      </c>
      <c r="I143" s="89" t="s">
        <v>1</v>
      </c>
      <c r="J143" s="89" t="s">
        <v>1</v>
      </c>
      <c r="K143" s="58">
        <v>0.17</v>
      </c>
      <c r="L143" s="89" t="s">
        <v>1</v>
      </c>
    </row>
    <row r="144" spans="1:12" x14ac:dyDescent="0.2">
      <c r="A144" s="58">
        <v>48</v>
      </c>
      <c r="B144" s="58">
        <v>13</v>
      </c>
      <c r="C144" s="58">
        <v>8</v>
      </c>
      <c r="D144" s="58" t="s">
        <v>324</v>
      </c>
      <c r="E144" s="62">
        <v>922808100015</v>
      </c>
      <c r="F144" s="89" t="s">
        <v>1</v>
      </c>
      <c r="G144" s="90" t="s">
        <v>1</v>
      </c>
      <c r="H144" s="89" t="s">
        <v>1</v>
      </c>
      <c r="I144" s="89" t="s">
        <v>1</v>
      </c>
      <c r="J144" s="89" t="s">
        <v>1</v>
      </c>
      <c r="K144" s="58">
        <v>0.17</v>
      </c>
      <c r="L144" s="89" t="s">
        <v>1</v>
      </c>
    </row>
    <row r="145" spans="1:12" x14ac:dyDescent="0.2">
      <c r="A145" s="58">
        <v>48</v>
      </c>
      <c r="B145" s="58">
        <v>13</v>
      </c>
      <c r="C145" s="58">
        <v>14</v>
      </c>
      <c r="D145" s="58" t="s">
        <v>325</v>
      </c>
      <c r="E145" s="62">
        <v>922814200011</v>
      </c>
      <c r="F145" s="89" t="s">
        <v>1</v>
      </c>
      <c r="G145" s="90" t="s">
        <v>1</v>
      </c>
      <c r="H145" s="89" t="s">
        <v>1</v>
      </c>
      <c r="I145" s="89" t="s">
        <v>1</v>
      </c>
      <c r="J145" s="89" t="s">
        <v>1</v>
      </c>
      <c r="K145" s="58">
        <v>0.16600000000000001</v>
      </c>
      <c r="L145" s="89" t="s">
        <v>1</v>
      </c>
    </row>
    <row r="146" spans="1:12" x14ac:dyDescent="0.2">
      <c r="A146" s="58">
        <v>48</v>
      </c>
      <c r="B146" s="58">
        <v>13</v>
      </c>
      <c r="C146" s="58">
        <v>14</v>
      </c>
      <c r="D146" s="58" t="s">
        <v>325</v>
      </c>
      <c r="E146" s="62">
        <v>922814200012</v>
      </c>
      <c r="F146" s="89" t="s">
        <v>1</v>
      </c>
      <c r="G146" s="90" t="s">
        <v>1</v>
      </c>
      <c r="H146" s="89" t="s">
        <v>1</v>
      </c>
      <c r="I146" s="89" t="s">
        <v>1</v>
      </c>
      <c r="J146" s="89" t="s">
        <v>1</v>
      </c>
      <c r="K146" s="58">
        <v>0.16600000000000001</v>
      </c>
      <c r="L146" s="89" t="s">
        <v>1</v>
      </c>
    </row>
    <row r="147" spans="1:12" x14ac:dyDescent="0.2">
      <c r="A147" s="58">
        <v>48</v>
      </c>
      <c r="B147" s="58">
        <v>13</v>
      </c>
      <c r="C147" s="58">
        <v>14</v>
      </c>
      <c r="D147" s="58" t="s">
        <v>325</v>
      </c>
      <c r="E147" s="62">
        <v>922814200013</v>
      </c>
      <c r="F147" s="89" t="s">
        <v>1</v>
      </c>
      <c r="G147" s="90" t="s">
        <v>1</v>
      </c>
      <c r="H147" s="89" t="s">
        <v>1</v>
      </c>
      <c r="I147" s="89" t="s">
        <v>1</v>
      </c>
      <c r="J147" s="89" t="s">
        <v>1</v>
      </c>
      <c r="K147" s="58">
        <v>0.16600000000000001</v>
      </c>
      <c r="L147" s="89" t="s">
        <v>1</v>
      </c>
    </row>
    <row r="148" spans="1:12" x14ac:dyDescent="0.2">
      <c r="A148" s="58">
        <v>48</v>
      </c>
      <c r="B148" s="58">
        <v>13</v>
      </c>
      <c r="C148" s="58">
        <v>14</v>
      </c>
      <c r="D148" s="58" t="s">
        <v>326</v>
      </c>
      <c r="E148" s="62">
        <v>922814200014</v>
      </c>
      <c r="F148" s="89" t="s">
        <v>1</v>
      </c>
      <c r="G148" s="90" t="s">
        <v>1</v>
      </c>
      <c r="H148" s="89" t="s">
        <v>1</v>
      </c>
      <c r="I148" s="89" t="s">
        <v>1</v>
      </c>
      <c r="J148" s="89" t="s">
        <v>1</v>
      </c>
      <c r="K148" s="58">
        <v>8.3299999999999999E-2</v>
      </c>
      <c r="L148" s="89" t="s">
        <v>1</v>
      </c>
    </row>
    <row r="149" spans="1:12" x14ac:dyDescent="0.2">
      <c r="A149" s="58">
        <v>48</v>
      </c>
      <c r="B149" s="58">
        <v>13</v>
      </c>
      <c r="C149" s="58">
        <v>14</v>
      </c>
      <c r="D149" s="58" t="s">
        <v>326</v>
      </c>
      <c r="E149" s="62">
        <v>922814200015</v>
      </c>
      <c r="F149" s="89" t="s">
        <v>1</v>
      </c>
      <c r="G149" s="90" t="s">
        <v>1</v>
      </c>
      <c r="H149" s="89" t="s">
        <v>1</v>
      </c>
      <c r="I149" s="89" t="s">
        <v>1</v>
      </c>
      <c r="J149" s="89" t="s">
        <v>1</v>
      </c>
      <c r="K149" s="58">
        <v>8.3299999999999999E-2</v>
      </c>
      <c r="L149" s="89" t="s">
        <v>1</v>
      </c>
    </row>
    <row r="150" spans="1:12" x14ac:dyDescent="0.2">
      <c r="A150" s="58">
        <v>48</v>
      </c>
      <c r="B150" s="58">
        <v>13</v>
      </c>
      <c r="C150" s="58">
        <v>18</v>
      </c>
      <c r="D150" s="58" t="s">
        <v>323</v>
      </c>
      <c r="E150" s="62">
        <v>922818100011</v>
      </c>
      <c r="F150" s="89" t="s">
        <v>1</v>
      </c>
      <c r="G150" s="90" t="s">
        <v>1</v>
      </c>
      <c r="H150" s="89" t="s">
        <v>1</v>
      </c>
      <c r="I150" s="89" t="s">
        <v>1</v>
      </c>
      <c r="J150" s="89" t="s">
        <v>1</v>
      </c>
      <c r="K150" s="58">
        <v>0.16800000000000001</v>
      </c>
      <c r="L150" s="89" t="s">
        <v>1</v>
      </c>
    </row>
    <row r="151" spans="1:12" x14ac:dyDescent="0.2">
      <c r="A151" s="58">
        <v>48</v>
      </c>
      <c r="B151" s="58">
        <v>13</v>
      </c>
      <c r="C151" s="58">
        <v>18</v>
      </c>
      <c r="D151" s="58" t="s">
        <v>323</v>
      </c>
      <c r="E151" s="62">
        <v>922818100012</v>
      </c>
      <c r="F151" s="89" t="s">
        <v>1</v>
      </c>
      <c r="G151" s="90" t="s">
        <v>1</v>
      </c>
      <c r="H151" s="89" t="s">
        <v>1</v>
      </c>
      <c r="I151" s="89" t="s">
        <v>1</v>
      </c>
      <c r="J151" s="89" t="s">
        <v>1</v>
      </c>
      <c r="K151" s="58">
        <v>0.16800000000000001</v>
      </c>
      <c r="L151" s="89" t="s">
        <v>1</v>
      </c>
    </row>
    <row r="152" spans="1:12" x14ac:dyDescent="0.2">
      <c r="A152" s="58">
        <v>48</v>
      </c>
      <c r="B152" s="58">
        <v>13</v>
      </c>
      <c r="C152" s="58">
        <v>18</v>
      </c>
      <c r="D152" s="58" t="s">
        <v>323</v>
      </c>
      <c r="E152" s="62">
        <v>922818100013</v>
      </c>
      <c r="F152" s="89" t="s">
        <v>1</v>
      </c>
      <c r="G152" s="90" t="s">
        <v>1</v>
      </c>
      <c r="H152" s="89" t="s">
        <v>1</v>
      </c>
      <c r="I152" s="89" t="s">
        <v>1</v>
      </c>
      <c r="J152" s="89" t="s">
        <v>1</v>
      </c>
      <c r="K152" s="58">
        <v>0.16800000000000001</v>
      </c>
      <c r="L152" s="89" t="s">
        <v>1</v>
      </c>
    </row>
    <row r="153" spans="1:12" x14ac:dyDescent="0.2">
      <c r="A153" s="58">
        <v>48</v>
      </c>
      <c r="B153" s="58">
        <v>13</v>
      </c>
      <c r="C153" s="58">
        <v>18</v>
      </c>
      <c r="D153" s="58" t="s">
        <v>324</v>
      </c>
      <c r="E153" s="62">
        <v>922818100014</v>
      </c>
      <c r="F153" s="89" t="s">
        <v>1</v>
      </c>
      <c r="G153" s="90" t="s">
        <v>1</v>
      </c>
      <c r="H153" s="89" t="s">
        <v>1</v>
      </c>
      <c r="I153" s="89" t="s">
        <v>1</v>
      </c>
      <c r="J153" s="89" t="s">
        <v>1</v>
      </c>
      <c r="K153" s="58">
        <v>8.3199999999999996E-2</v>
      </c>
      <c r="L153" s="89" t="s">
        <v>1</v>
      </c>
    </row>
    <row r="154" spans="1:12" x14ac:dyDescent="0.2">
      <c r="A154" s="58">
        <v>48</v>
      </c>
      <c r="B154" s="58">
        <v>13</v>
      </c>
      <c r="C154" s="58">
        <v>18</v>
      </c>
      <c r="D154" s="58" t="s">
        <v>324</v>
      </c>
      <c r="E154" s="62">
        <v>922818100015</v>
      </c>
      <c r="F154" s="89" t="s">
        <v>1</v>
      </c>
      <c r="G154" s="90" t="s">
        <v>1</v>
      </c>
      <c r="H154" s="89" t="s">
        <v>1</v>
      </c>
      <c r="I154" s="89" t="s">
        <v>1</v>
      </c>
      <c r="J154" s="89" t="s">
        <v>1</v>
      </c>
      <c r="K154" s="58">
        <v>8.3199999999999996E-2</v>
      </c>
      <c r="L154" s="89" t="s">
        <v>1</v>
      </c>
    </row>
    <row r="155" spans="1:12" x14ac:dyDescent="0.2">
      <c r="A155" s="58">
        <v>49</v>
      </c>
      <c r="B155" s="58">
        <v>13</v>
      </c>
      <c r="C155" s="58">
        <v>12</v>
      </c>
      <c r="D155" s="58" t="s">
        <v>327</v>
      </c>
      <c r="E155" s="62">
        <v>922912200011</v>
      </c>
      <c r="F155" s="89" t="s">
        <v>1</v>
      </c>
      <c r="G155" s="90" t="s">
        <v>1</v>
      </c>
      <c r="H155" s="89" t="s">
        <v>1</v>
      </c>
      <c r="I155" s="89" t="s">
        <v>1</v>
      </c>
      <c r="J155" s="89" t="s">
        <v>1</v>
      </c>
      <c r="K155" s="58">
        <v>0.17</v>
      </c>
      <c r="L155" s="89" t="s">
        <v>1</v>
      </c>
    </row>
    <row r="156" spans="1:12" x14ac:dyDescent="0.2">
      <c r="A156" s="58">
        <v>49</v>
      </c>
      <c r="B156" s="58">
        <v>13</v>
      </c>
      <c r="C156" s="58">
        <v>12</v>
      </c>
      <c r="D156" s="58" t="s">
        <v>327</v>
      </c>
      <c r="E156" s="62">
        <v>922912200012</v>
      </c>
      <c r="F156" s="89" t="s">
        <v>1</v>
      </c>
      <c r="G156" s="90" t="s">
        <v>1</v>
      </c>
      <c r="H156" s="89" t="s">
        <v>1</v>
      </c>
      <c r="I156" s="89" t="s">
        <v>1</v>
      </c>
      <c r="J156" s="89" t="s">
        <v>1</v>
      </c>
      <c r="K156" s="58">
        <v>0.17</v>
      </c>
      <c r="L156" s="89" t="s">
        <v>1</v>
      </c>
    </row>
    <row r="157" spans="1:12" x14ac:dyDescent="0.2">
      <c r="A157" s="58">
        <v>49</v>
      </c>
      <c r="B157" s="58">
        <v>13</v>
      </c>
      <c r="C157" s="58">
        <v>12</v>
      </c>
      <c r="D157" s="58" t="s">
        <v>327</v>
      </c>
      <c r="E157" s="62">
        <v>922912200013</v>
      </c>
      <c r="F157" s="89" t="s">
        <v>1</v>
      </c>
      <c r="G157" s="90" t="s">
        <v>1</v>
      </c>
      <c r="H157" s="89" t="s">
        <v>1</v>
      </c>
      <c r="I157" s="89" t="s">
        <v>1</v>
      </c>
      <c r="J157" s="89" t="s">
        <v>1</v>
      </c>
      <c r="K157" s="58">
        <v>0.17</v>
      </c>
      <c r="L157" s="89" t="s">
        <v>1</v>
      </c>
    </row>
    <row r="158" spans="1:12" x14ac:dyDescent="0.2">
      <c r="A158" s="58">
        <v>49</v>
      </c>
      <c r="B158" s="58">
        <v>13</v>
      </c>
      <c r="C158" s="58">
        <v>12</v>
      </c>
      <c r="D158" s="58" t="s">
        <v>328</v>
      </c>
      <c r="E158" s="62">
        <v>922912200014</v>
      </c>
      <c r="F158" s="89" t="s">
        <v>1</v>
      </c>
      <c r="G158" s="90" t="s">
        <v>1</v>
      </c>
      <c r="H158" s="89" t="s">
        <v>1</v>
      </c>
      <c r="I158" s="89" t="s">
        <v>1</v>
      </c>
      <c r="J158" s="89" t="s">
        <v>1</v>
      </c>
      <c r="K158" s="58">
        <v>0.08</v>
      </c>
      <c r="L158" s="89" t="s">
        <v>1</v>
      </c>
    </row>
    <row r="159" spans="1:12" x14ac:dyDescent="0.2">
      <c r="A159" s="58">
        <v>49</v>
      </c>
      <c r="B159" s="58">
        <v>13</v>
      </c>
      <c r="C159" s="58">
        <v>12</v>
      </c>
      <c r="D159" s="58" t="s">
        <v>328</v>
      </c>
      <c r="E159" s="62">
        <v>922912200015</v>
      </c>
      <c r="F159" s="89" t="s">
        <v>1</v>
      </c>
      <c r="G159" s="90" t="s">
        <v>1</v>
      </c>
      <c r="H159" s="89" t="s">
        <v>1</v>
      </c>
      <c r="I159" s="89" t="s">
        <v>1</v>
      </c>
      <c r="J159" s="89" t="s">
        <v>1</v>
      </c>
      <c r="K159" s="58">
        <v>0.08</v>
      </c>
      <c r="L159" s="89" t="s">
        <v>1</v>
      </c>
    </row>
    <row r="160" spans="1:12" x14ac:dyDescent="0.2">
      <c r="A160" s="58">
        <v>49</v>
      </c>
      <c r="B160" s="58">
        <v>13</v>
      </c>
      <c r="C160" s="58">
        <v>14</v>
      </c>
      <c r="D160" s="58" t="s">
        <v>329</v>
      </c>
      <c r="E160" s="62">
        <v>922914100021</v>
      </c>
      <c r="F160" s="89" t="s">
        <v>1</v>
      </c>
      <c r="G160" s="90" t="s">
        <v>1</v>
      </c>
      <c r="H160" s="89" t="s">
        <v>1</v>
      </c>
      <c r="I160" s="89" t="s">
        <v>1</v>
      </c>
      <c r="J160" s="89" t="s">
        <v>1</v>
      </c>
      <c r="K160" s="58">
        <v>0.629</v>
      </c>
      <c r="L160" s="89" t="s">
        <v>1</v>
      </c>
    </row>
    <row r="161" spans="1:12" x14ac:dyDescent="0.2">
      <c r="A161" s="58">
        <v>49</v>
      </c>
      <c r="B161" s="58">
        <v>13</v>
      </c>
      <c r="C161" s="58">
        <v>14</v>
      </c>
      <c r="D161" s="58" t="s">
        <v>329</v>
      </c>
      <c r="E161" s="62">
        <v>922914100022</v>
      </c>
      <c r="F161" s="89" t="s">
        <v>1</v>
      </c>
      <c r="G161" s="90" t="s">
        <v>1</v>
      </c>
      <c r="H161" s="89" t="s">
        <v>1</v>
      </c>
      <c r="I161" s="89" t="s">
        <v>1</v>
      </c>
      <c r="J161" s="89" t="s">
        <v>1</v>
      </c>
      <c r="K161" s="58">
        <v>0.629</v>
      </c>
      <c r="L161" s="89" t="s">
        <v>1</v>
      </c>
    </row>
    <row r="162" spans="1:12" x14ac:dyDescent="0.2">
      <c r="A162" s="58">
        <v>49</v>
      </c>
      <c r="B162" s="58">
        <v>13</v>
      </c>
      <c r="C162" s="58">
        <v>14</v>
      </c>
      <c r="D162" s="58" t="s">
        <v>329</v>
      </c>
      <c r="E162" s="62">
        <v>922914100023</v>
      </c>
      <c r="F162" s="89" t="s">
        <v>1</v>
      </c>
      <c r="G162" s="90" t="s">
        <v>1</v>
      </c>
      <c r="H162" s="89" t="s">
        <v>1</v>
      </c>
      <c r="I162" s="89" t="s">
        <v>1</v>
      </c>
      <c r="J162" s="89" t="s">
        <v>1</v>
      </c>
      <c r="K162" s="58">
        <v>0.629</v>
      </c>
      <c r="L162" s="89" t="s">
        <v>1</v>
      </c>
    </row>
    <row r="163" spans="1:12" x14ac:dyDescent="0.2">
      <c r="A163" s="58">
        <v>49</v>
      </c>
      <c r="B163" s="58">
        <v>13</v>
      </c>
      <c r="C163" s="58">
        <v>14</v>
      </c>
      <c r="D163" s="58" t="s">
        <v>330</v>
      </c>
      <c r="E163" s="62">
        <v>922914100024</v>
      </c>
      <c r="F163" s="89" t="s">
        <v>1</v>
      </c>
      <c r="G163" s="90" t="s">
        <v>1</v>
      </c>
      <c r="H163" s="89" t="s">
        <v>1</v>
      </c>
      <c r="I163" s="89" t="s">
        <v>1</v>
      </c>
      <c r="J163" s="89" t="s">
        <v>1</v>
      </c>
      <c r="K163" s="58">
        <v>0.31469999999999998</v>
      </c>
      <c r="L163" s="89" t="s">
        <v>1</v>
      </c>
    </row>
    <row r="164" spans="1:12" x14ac:dyDescent="0.2">
      <c r="A164" s="58">
        <v>49</v>
      </c>
      <c r="B164" s="58">
        <v>13</v>
      </c>
      <c r="C164" s="58">
        <v>14</v>
      </c>
      <c r="D164" s="58" t="s">
        <v>330</v>
      </c>
      <c r="E164" s="62">
        <v>922914100025</v>
      </c>
      <c r="F164" s="89" t="s">
        <v>1</v>
      </c>
      <c r="G164" s="90" t="s">
        <v>1</v>
      </c>
      <c r="H164" s="89" t="s">
        <v>1</v>
      </c>
      <c r="I164" s="89" t="s">
        <v>1</v>
      </c>
      <c r="J164" s="89" t="s">
        <v>1</v>
      </c>
      <c r="K164" s="58">
        <v>0.31469999999999998</v>
      </c>
      <c r="L164" s="89" t="s">
        <v>1</v>
      </c>
    </row>
    <row r="165" spans="1:12" x14ac:dyDescent="0.2">
      <c r="A165" s="58">
        <v>49</v>
      </c>
      <c r="B165" s="58">
        <v>13</v>
      </c>
      <c r="C165" s="58">
        <v>14</v>
      </c>
      <c r="D165" s="58" t="s">
        <v>323</v>
      </c>
      <c r="E165" s="62">
        <v>922914100010</v>
      </c>
      <c r="F165" s="89" t="s">
        <v>1</v>
      </c>
      <c r="G165" s="90" t="s">
        <v>1</v>
      </c>
      <c r="H165" s="89" t="s">
        <v>1</v>
      </c>
      <c r="I165" s="89" t="s">
        <v>1</v>
      </c>
      <c r="J165" s="89" t="s">
        <v>1</v>
      </c>
      <c r="K165" s="58">
        <v>0.16900000000000001</v>
      </c>
      <c r="L165" s="89" t="s">
        <v>1</v>
      </c>
    </row>
    <row r="166" spans="1:12" x14ac:dyDescent="0.2">
      <c r="A166" s="58">
        <v>49</v>
      </c>
      <c r="B166" s="58">
        <v>13</v>
      </c>
      <c r="C166" s="58">
        <v>14</v>
      </c>
      <c r="D166" s="58" t="s">
        <v>323</v>
      </c>
      <c r="E166" s="62">
        <v>922914100011</v>
      </c>
      <c r="F166" s="89" t="s">
        <v>1</v>
      </c>
      <c r="G166" s="90" t="s">
        <v>1</v>
      </c>
      <c r="H166" s="89" t="s">
        <v>1</v>
      </c>
      <c r="I166" s="89" t="s">
        <v>1</v>
      </c>
      <c r="J166" s="89" t="s">
        <v>1</v>
      </c>
      <c r="K166" s="58">
        <v>0.16900000000000001</v>
      </c>
      <c r="L166" s="89" t="s">
        <v>1</v>
      </c>
    </row>
    <row r="167" spans="1:12" x14ac:dyDescent="0.2">
      <c r="A167" s="58">
        <v>49</v>
      </c>
      <c r="B167" s="58">
        <v>13</v>
      </c>
      <c r="C167" s="58">
        <v>14</v>
      </c>
      <c r="D167" s="58" t="s">
        <v>323</v>
      </c>
      <c r="E167" s="62">
        <v>922914100012</v>
      </c>
      <c r="F167" s="89" t="s">
        <v>1</v>
      </c>
      <c r="G167" s="90" t="s">
        <v>1</v>
      </c>
      <c r="H167" s="89" t="s">
        <v>1</v>
      </c>
      <c r="I167" s="89" t="s">
        <v>1</v>
      </c>
      <c r="J167" s="89" t="s">
        <v>1</v>
      </c>
      <c r="K167" s="58">
        <v>0.16900000000000001</v>
      </c>
      <c r="L167" s="89" t="s">
        <v>1</v>
      </c>
    </row>
    <row r="168" spans="1:12" x14ac:dyDescent="0.2">
      <c r="A168" s="58">
        <v>49</v>
      </c>
      <c r="B168" s="58">
        <v>13</v>
      </c>
      <c r="C168" s="58">
        <v>14</v>
      </c>
      <c r="D168" s="58" t="s">
        <v>324</v>
      </c>
      <c r="E168" s="62">
        <v>922914100013</v>
      </c>
      <c r="F168" s="89" t="s">
        <v>1</v>
      </c>
      <c r="G168" s="90" t="s">
        <v>1</v>
      </c>
      <c r="H168" s="89" t="s">
        <v>1</v>
      </c>
      <c r="I168" s="89" t="s">
        <v>1</v>
      </c>
      <c r="J168" s="89" t="s">
        <v>1</v>
      </c>
      <c r="K168" s="58">
        <v>8.4699999999999998E-2</v>
      </c>
      <c r="L168" s="89" t="s">
        <v>1</v>
      </c>
    </row>
    <row r="169" spans="1:12" x14ac:dyDescent="0.2">
      <c r="A169" s="58">
        <v>49</v>
      </c>
      <c r="B169" s="58">
        <v>13</v>
      </c>
      <c r="C169" s="58">
        <v>14</v>
      </c>
      <c r="D169" s="58" t="s">
        <v>324</v>
      </c>
      <c r="E169" s="62">
        <v>922914100014</v>
      </c>
      <c r="F169" s="89" t="s">
        <v>1</v>
      </c>
      <c r="G169" s="90" t="s">
        <v>1</v>
      </c>
      <c r="H169" s="89" t="s">
        <v>1</v>
      </c>
      <c r="I169" s="89" t="s">
        <v>1</v>
      </c>
      <c r="J169" s="89" t="s">
        <v>1</v>
      </c>
      <c r="K169" s="58">
        <v>8.4699999999999998E-2</v>
      </c>
      <c r="L169" s="89" t="s">
        <v>1</v>
      </c>
    </row>
    <row r="170" spans="1:12" x14ac:dyDescent="0.2">
      <c r="A170" s="58">
        <v>47</v>
      </c>
      <c r="B170" s="58">
        <v>14</v>
      </c>
      <c r="C170" s="58">
        <v>24</v>
      </c>
      <c r="D170" s="58" t="s">
        <v>331</v>
      </c>
      <c r="E170" s="62">
        <v>923624200002</v>
      </c>
      <c r="F170" s="89" t="s">
        <v>1</v>
      </c>
      <c r="G170" s="90" t="s">
        <v>1</v>
      </c>
      <c r="H170" s="89" t="s">
        <v>1</v>
      </c>
      <c r="I170" s="89" t="s">
        <v>1</v>
      </c>
      <c r="J170" s="89" t="s">
        <v>1</v>
      </c>
      <c r="K170" s="58">
        <v>1.246</v>
      </c>
      <c r="L170" s="89" t="s">
        <v>1</v>
      </c>
    </row>
    <row r="171" spans="1:12" x14ac:dyDescent="0.2">
      <c r="A171" s="58">
        <v>47</v>
      </c>
      <c r="B171" s="58">
        <v>14</v>
      </c>
      <c r="C171" s="58">
        <v>24</v>
      </c>
      <c r="D171" s="58" t="s">
        <v>331</v>
      </c>
      <c r="E171" s="62">
        <v>923624200003</v>
      </c>
      <c r="F171" s="89" t="s">
        <v>1</v>
      </c>
      <c r="G171" s="90" t="s">
        <v>1</v>
      </c>
      <c r="H171" s="89" t="s">
        <v>1</v>
      </c>
      <c r="I171" s="89" t="s">
        <v>1</v>
      </c>
      <c r="J171" s="89" t="s">
        <v>1</v>
      </c>
      <c r="K171" s="58">
        <v>1.246</v>
      </c>
      <c r="L171" s="89" t="s">
        <v>1</v>
      </c>
    </row>
    <row r="172" spans="1:12" x14ac:dyDescent="0.2">
      <c r="A172" s="58">
        <v>47</v>
      </c>
      <c r="B172" s="58">
        <v>14</v>
      </c>
      <c r="C172" s="58">
        <v>24</v>
      </c>
      <c r="D172" s="58" t="s">
        <v>331</v>
      </c>
      <c r="E172" s="62">
        <v>923624200004</v>
      </c>
      <c r="F172" s="89" t="s">
        <v>1</v>
      </c>
      <c r="G172" s="90" t="s">
        <v>1</v>
      </c>
      <c r="H172" s="89" t="s">
        <v>1</v>
      </c>
      <c r="I172" s="89" t="s">
        <v>1</v>
      </c>
      <c r="J172" s="89" t="s">
        <v>1</v>
      </c>
      <c r="K172" s="58">
        <v>1.246</v>
      </c>
      <c r="L172" s="89" t="s">
        <v>1</v>
      </c>
    </row>
    <row r="173" spans="1:12" x14ac:dyDescent="0.2">
      <c r="A173" s="58">
        <v>47</v>
      </c>
      <c r="B173" s="58">
        <v>14</v>
      </c>
      <c r="C173" s="58">
        <v>24</v>
      </c>
      <c r="D173" s="58" t="s">
        <v>332</v>
      </c>
      <c r="E173" s="62">
        <v>923624200005</v>
      </c>
      <c r="F173" s="89" t="s">
        <v>1</v>
      </c>
      <c r="G173" s="90" t="s">
        <v>1</v>
      </c>
      <c r="H173" s="89" t="s">
        <v>1</v>
      </c>
      <c r="I173" s="89" t="s">
        <v>1</v>
      </c>
      <c r="J173" s="89" t="s">
        <v>1</v>
      </c>
      <c r="K173" s="58">
        <v>0.62339999999999995</v>
      </c>
      <c r="L173" s="89" t="s">
        <v>1</v>
      </c>
    </row>
    <row r="174" spans="1:12" x14ac:dyDescent="0.2">
      <c r="A174" s="58">
        <v>47</v>
      </c>
      <c r="B174" s="58">
        <v>14</v>
      </c>
      <c r="C174" s="58">
        <v>24</v>
      </c>
      <c r="D174" s="58" t="s">
        <v>332</v>
      </c>
      <c r="E174" s="62">
        <v>923624200006</v>
      </c>
      <c r="F174" s="89" t="s">
        <v>1</v>
      </c>
      <c r="G174" s="90" t="s">
        <v>1</v>
      </c>
      <c r="H174" s="89" t="s">
        <v>1</v>
      </c>
      <c r="I174" s="89" t="s">
        <v>1</v>
      </c>
      <c r="J174" s="89" t="s">
        <v>1</v>
      </c>
      <c r="K174" s="58">
        <v>0.62339999999999995</v>
      </c>
      <c r="L174" s="89" t="s">
        <v>1</v>
      </c>
    </row>
    <row r="175" spans="1:12" x14ac:dyDescent="0.2">
      <c r="A175" s="58">
        <v>47</v>
      </c>
      <c r="B175" s="58">
        <v>14</v>
      </c>
      <c r="C175" s="58">
        <v>34</v>
      </c>
      <c r="D175" s="58" t="s">
        <v>333</v>
      </c>
      <c r="E175" s="62">
        <v>923634300031</v>
      </c>
      <c r="F175" s="89" t="s">
        <v>1</v>
      </c>
      <c r="G175" s="90" t="s">
        <v>1</v>
      </c>
      <c r="H175" s="89" t="s">
        <v>1</v>
      </c>
      <c r="I175" s="89" t="s">
        <v>1</v>
      </c>
      <c r="J175" s="89" t="s">
        <v>1</v>
      </c>
      <c r="K175" s="58">
        <v>0.623</v>
      </c>
      <c r="L175" s="89" t="s">
        <v>1</v>
      </c>
    </row>
    <row r="176" spans="1:12" x14ac:dyDescent="0.2">
      <c r="A176" s="58">
        <v>47</v>
      </c>
      <c r="B176" s="58">
        <v>14</v>
      </c>
      <c r="C176" s="58">
        <v>34</v>
      </c>
      <c r="D176" s="58" t="s">
        <v>333</v>
      </c>
      <c r="E176" s="62">
        <v>923634300032</v>
      </c>
      <c r="F176" s="89" t="s">
        <v>1</v>
      </c>
      <c r="G176" s="90" t="s">
        <v>1</v>
      </c>
      <c r="H176" s="89" t="s">
        <v>1</v>
      </c>
      <c r="I176" s="89" t="s">
        <v>1</v>
      </c>
      <c r="J176" s="89" t="s">
        <v>1</v>
      </c>
      <c r="K176" s="58">
        <v>0.623</v>
      </c>
      <c r="L176" s="89" t="s">
        <v>1</v>
      </c>
    </row>
    <row r="177" spans="1:12" x14ac:dyDescent="0.2">
      <c r="A177" s="58">
        <v>47</v>
      </c>
      <c r="B177" s="58">
        <v>14</v>
      </c>
      <c r="C177" s="58">
        <v>34</v>
      </c>
      <c r="D177" s="58" t="s">
        <v>333</v>
      </c>
      <c r="E177" s="62">
        <v>923634300033</v>
      </c>
      <c r="F177" s="89" t="s">
        <v>1</v>
      </c>
      <c r="G177" s="90" t="s">
        <v>1</v>
      </c>
      <c r="H177" s="89" t="s">
        <v>1</v>
      </c>
      <c r="I177" s="89" t="s">
        <v>1</v>
      </c>
      <c r="J177" s="89" t="s">
        <v>1</v>
      </c>
      <c r="K177" s="58">
        <v>0.623</v>
      </c>
      <c r="L177" s="89" t="s">
        <v>1</v>
      </c>
    </row>
    <row r="178" spans="1:12" x14ac:dyDescent="0.2">
      <c r="A178" s="58">
        <v>47</v>
      </c>
      <c r="B178" s="58">
        <v>14</v>
      </c>
      <c r="C178" s="58">
        <v>34</v>
      </c>
      <c r="D178" s="58" t="s">
        <v>334</v>
      </c>
      <c r="E178" s="62">
        <v>923634300034</v>
      </c>
      <c r="F178" s="89" t="s">
        <v>1</v>
      </c>
      <c r="G178" s="90" t="s">
        <v>1</v>
      </c>
      <c r="H178" s="89" t="s">
        <v>1</v>
      </c>
      <c r="I178" s="89" t="s">
        <v>1</v>
      </c>
      <c r="J178" s="89" t="s">
        <v>1</v>
      </c>
      <c r="K178" s="58">
        <v>0.31190000000000001</v>
      </c>
      <c r="L178" s="89" t="s">
        <v>1</v>
      </c>
    </row>
    <row r="179" spans="1:12" x14ac:dyDescent="0.2">
      <c r="A179" s="58">
        <v>47</v>
      </c>
      <c r="B179" s="58">
        <v>14</v>
      </c>
      <c r="C179" s="58">
        <v>34</v>
      </c>
      <c r="D179" s="58" t="s">
        <v>334</v>
      </c>
      <c r="E179" s="62">
        <v>923634300035</v>
      </c>
      <c r="F179" s="89" t="s">
        <v>1</v>
      </c>
      <c r="G179" s="90" t="s">
        <v>1</v>
      </c>
      <c r="H179" s="89" t="s">
        <v>1</v>
      </c>
      <c r="I179" s="89" t="s">
        <v>1</v>
      </c>
      <c r="J179" s="89" t="s">
        <v>1</v>
      </c>
      <c r="K179" s="58">
        <v>0.31190000000000001</v>
      </c>
      <c r="L179" s="89" t="s">
        <v>1</v>
      </c>
    </row>
    <row r="180" spans="1:12" x14ac:dyDescent="0.2">
      <c r="A180" s="58">
        <v>48</v>
      </c>
      <c r="B180" s="58">
        <v>14</v>
      </c>
      <c r="C180" s="58">
        <v>2</v>
      </c>
      <c r="D180" s="58" t="s">
        <v>335</v>
      </c>
      <c r="E180" s="62">
        <v>923502300031</v>
      </c>
      <c r="F180" s="89" t="s">
        <v>1</v>
      </c>
      <c r="G180" s="90" t="s">
        <v>1</v>
      </c>
      <c r="H180" s="89" t="s">
        <v>1</v>
      </c>
      <c r="I180" s="89" t="s">
        <v>1</v>
      </c>
      <c r="J180" s="89" t="s">
        <v>1</v>
      </c>
      <c r="K180" s="58">
        <v>0.52800000000000002</v>
      </c>
      <c r="L180" s="89" t="s">
        <v>1</v>
      </c>
    </row>
    <row r="181" spans="1:12" x14ac:dyDescent="0.2">
      <c r="A181" s="58">
        <v>48</v>
      </c>
      <c r="B181" s="58">
        <v>14</v>
      </c>
      <c r="C181" s="58">
        <v>2</v>
      </c>
      <c r="D181" s="58" t="s">
        <v>335</v>
      </c>
      <c r="E181" s="62">
        <v>923502300032</v>
      </c>
      <c r="F181" s="89" t="s">
        <v>1</v>
      </c>
      <c r="G181" s="90" t="s">
        <v>1</v>
      </c>
      <c r="H181" s="89" t="s">
        <v>1</v>
      </c>
      <c r="I181" s="89" t="s">
        <v>1</v>
      </c>
      <c r="J181" s="89" t="s">
        <v>1</v>
      </c>
      <c r="K181" s="58">
        <v>0.52800000000000002</v>
      </c>
      <c r="L181" s="89" t="s">
        <v>1</v>
      </c>
    </row>
    <row r="182" spans="1:12" x14ac:dyDescent="0.2">
      <c r="A182" s="58">
        <v>48</v>
      </c>
      <c r="B182" s="58">
        <v>14</v>
      </c>
      <c r="C182" s="58">
        <v>2</v>
      </c>
      <c r="D182" s="58" t="s">
        <v>335</v>
      </c>
      <c r="E182" s="62">
        <v>923502300033</v>
      </c>
      <c r="F182" s="89" t="s">
        <v>1</v>
      </c>
      <c r="G182" s="90" t="s">
        <v>1</v>
      </c>
      <c r="H182" s="89" t="s">
        <v>1</v>
      </c>
      <c r="I182" s="89" t="s">
        <v>1</v>
      </c>
      <c r="J182" s="89" t="s">
        <v>1</v>
      </c>
      <c r="K182" s="58">
        <v>0.52800000000000002</v>
      </c>
      <c r="L182" s="89" t="s">
        <v>1</v>
      </c>
    </row>
    <row r="183" spans="1:12" x14ac:dyDescent="0.2">
      <c r="A183" s="58">
        <v>48</v>
      </c>
      <c r="B183" s="58">
        <v>14</v>
      </c>
      <c r="C183" s="58">
        <v>2</v>
      </c>
      <c r="D183" s="58" t="s">
        <v>336</v>
      </c>
      <c r="E183" s="62">
        <v>923502300034</v>
      </c>
      <c r="F183" s="89" t="s">
        <v>1</v>
      </c>
      <c r="G183" s="90" t="s">
        <v>1</v>
      </c>
      <c r="H183" s="89" t="s">
        <v>1</v>
      </c>
      <c r="I183" s="89" t="s">
        <v>1</v>
      </c>
      <c r="J183" s="89" t="s">
        <v>1</v>
      </c>
      <c r="K183" s="58">
        <v>0.26400000000000001</v>
      </c>
      <c r="L183" s="89" t="s">
        <v>1</v>
      </c>
    </row>
    <row r="184" spans="1:12" x14ac:dyDescent="0.2">
      <c r="A184" s="58">
        <v>48</v>
      </c>
      <c r="B184" s="58">
        <v>14</v>
      </c>
      <c r="C184" s="58">
        <v>2</v>
      </c>
      <c r="D184" s="58" t="s">
        <v>336</v>
      </c>
      <c r="E184" s="62">
        <v>923502300035</v>
      </c>
      <c r="F184" s="89" t="s">
        <v>1</v>
      </c>
      <c r="G184" s="90" t="s">
        <v>1</v>
      </c>
      <c r="H184" s="89" t="s">
        <v>1</v>
      </c>
      <c r="I184" s="89" t="s">
        <v>1</v>
      </c>
      <c r="J184" s="89" t="s">
        <v>1</v>
      </c>
      <c r="K184" s="58">
        <v>0.26400000000000001</v>
      </c>
      <c r="L184" s="89" t="s">
        <v>1</v>
      </c>
    </row>
    <row r="185" spans="1:12" x14ac:dyDescent="0.2">
      <c r="A185" s="58">
        <v>48</v>
      </c>
      <c r="B185" s="58">
        <v>14</v>
      </c>
      <c r="C185" s="58">
        <v>32</v>
      </c>
      <c r="D185" s="58" t="s">
        <v>337</v>
      </c>
      <c r="E185" s="62">
        <v>923532100011</v>
      </c>
      <c r="F185" s="89" t="s">
        <v>1</v>
      </c>
      <c r="G185" s="90" t="s">
        <v>1</v>
      </c>
      <c r="H185" s="89" t="s">
        <v>1</v>
      </c>
      <c r="I185" s="89" t="s">
        <v>1</v>
      </c>
      <c r="J185" s="89" t="s">
        <v>1</v>
      </c>
      <c r="K185" s="58">
        <v>0.62</v>
      </c>
      <c r="L185" s="89" t="s">
        <v>1</v>
      </c>
    </row>
    <row r="186" spans="1:12" x14ac:dyDescent="0.2">
      <c r="A186" s="58">
        <v>48</v>
      </c>
      <c r="B186" s="58">
        <v>14</v>
      </c>
      <c r="C186" s="58">
        <v>32</v>
      </c>
      <c r="D186" s="58" t="s">
        <v>337</v>
      </c>
      <c r="E186" s="62">
        <v>923532100012</v>
      </c>
      <c r="F186" s="89" t="s">
        <v>1</v>
      </c>
      <c r="G186" s="90" t="s">
        <v>1</v>
      </c>
      <c r="H186" s="89" t="s">
        <v>1</v>
      </c>
      <c r="I186" s="89" t="s">
        <v>1</v>
      </c>
      <c r="J186" s="89" t="s">
        <v>1</v>
      </c>
      <c r="K186" s="58">
        <v>0.62</v>
      </c>
      <c r="L186" s="89" t="s">
        <v>1</v>
      </c>
    </row>
    <row r="187" spans="1:12" x14ac:dyDescent="0.2">
      <c r="A187" s="58">
        <v>48</v>
      </c>
      <c r="B187" s="58">
        <v>14</v>
      </c>
      <c r="C187" s="58">
        <v>32</v>
      </c>
      <c r="D187" s="58" t="s">
        <v>337</v>
      </c>
      <c r="E187" s="62">
        <v>923532100013</v>
      </c>
      <c r="F187" s="89" t="s">
        <v>1</v>
      </c>
      <c r="G187" s="90" t="s">
        <v>1</v>
      </c>
      <c r="H187" s="89" t="s">
        <v>1</v>
      </c>
      <c r="I187" s="89" t="s">
        <v>1</v>
      </c>
      <c r="J187" s="89" t="s">
        <v>1</v>
      </c>
      <c r="K187" s="58">
        <v>0.62</v>
      </c>
      <c r="L187" s="89" t="s">
        <v>1</v>
      </c>
    </row>
    <row r="188" spans="1:12" x14ac:dyDescent="0.2">
      <c r="A188" s="58">
        <v>48</v>
      </c>
      <c r="B188" s="58">
        <v>14</v>
      </c>
      <c r="C188" s="58">
        <v>32</v>
      </c>
      <c r="D188" s="58" t="s">
        <v>338</v>
      </c>
      <c r="E188" s="62">
        <v>923532100014</v>
      </c>
      <c r="F188" s="89" t="s">
        <v>1</v>
      </c>
      <c r="G188" s="90" t="s">
        <v>1</v>
      </c>
      <c r="H188" s="89" t="s">
        <v>1</v>
      </c>
      <c r="I188" s="89" t="s">
        <v>1</v>
      </c>
      <c r="J188" s="89" t="s">
        <v>1</v>
      </c>
      <c r="K188" s="58">
        <v>0.31</v>
      </c>
      <c r="L188" s="89" t="s">
        <v>1</v>
      </c>
    </row>
    <row r="189" spans="1:12" x14ac:dyDescent="0.2">
      <c r="A189" s="58">
        <v>48</v>
      </c>
      <c r="B189" s="58">
        <v>14</v>
      </c>
      <c r="C189" s="58">
        <v>32</v>
      </c>
      <c r="D189" s="58" t="s">
        <v>338</v>
      </c>
      <c r="E189" s="62">
        <v>923532100015</v>
      </c>
      <c r="F189" s="89" t="s">
        <v>1</v>
      </c>
      <c r="G189" s="90" t="s">
        <v>1</v>
      </c>
      <c r="H189" s="89" t="s">
        <v>1</v>
      </c>
      <c r="I189" s="89" t="s">
        <v>1</v>
      </c>
      <c r="J189" s="89" t="s">
        <v>1</v>
      </c>
      <c r="K189" s="58">
        <v>0.31</v>
      </c>
      <c r="L189" s="89" t="s">
        <v>1</v>
      </c>
    </row>
    <row r="190" spans="1:12" x14ac:dyDescent="0.2">
      <c r="A190" s="58">
        <v>50</v>
      </c>
      <c r="B190" s="58">
        <v>14</v>
      </c>
      <c r="C190" s="58">
        <v>20</v>
      </c>
      <c r="D190" s="58" t="s">
        <v>339</v>
      </c>
      <c r="E190" s="62">
        <v>923320300011</v>
      </c>
      <c r="F190" s="89" t="s">
        <v>1</v>
      </c>
      <c r="G190" s="90" t="s">
        <v>1</v>
      </c>
      <c r="H190" s="89" t="s">
        <v>1</v>
      </c>
      <c r="I190" s="89" t="s">
        <v>1</v>
      </c>
      <c r="J190" s="89" t="s">
        <v>1</v>
      </c>
      <c r="K190" s="58">
        <v>1.7</v>
      </c>
      <c r="L190" s="89" t="s">
        <v>1</v>
      </c>
    </row>
    <row r="191" spans="1:12" x14ac:dyDescent="0.2">
      <c r="A191" s="58">
        <v>50</v>
      </c>
      <c r="B191" s="58">
        <v>14</v>
      </c>
      <c r="C191" s="58">
        <v>20</v>
      </c>
      <c r="D191" s="58" t="s">
        <v>339</v>
      </c>
      <c r="E191" s="62">
        <v>923320300012</v>
      </c>
      <c r="F191" s="89" t="s">
        <v>1</v>
      </c>
      <c r="G191" s="90" t="s">
        <v>1</v>
      </c>
      <c r="H191" s="89" t="s">
        <v>1</v>
      </c>
      <c r="I191" s="89" t="s">
        <v>1</v>
      </c>
      <c r="J191" s="89" t="s">
        <v>1</v>
      </c>
      <c r="K191" s="58">
        <v>1.7</v>
      </c>
      <c r="L191" s="89" t="s">
        <v>1</v>
      </c>
    </row>
    <row r="192" spans="1:12" x14ac:dyDescent="0.2">
      <c r="A192" s="58">
        <v>50</v>
      </c>
      <c r="B192" s="58">
        <v>14</v>
      </c>
      <c r="C192" s="58">
        <v>20</v>
      </c>
      <c r="D192" s="58" t="s">
        <v>339</v>
      </c>
      <c r="E192" s="62">
        <v>923320300013</v>
      </c>
      <c r="F192" s="89" t="s">
        <v>1</v>
      </c>
      <c r="G192" s="90" t="s">
        <v>1</v>
      </c>
      <c r="H192" s="89" t="s">
        <v>1</v>
      </c>
      <c r="I192" s="89" t="s">
        <v>1</v>
      </c>
      <c r="J192" s="89" t="s">
        <v>1</v>
      </c>
      <c r="K192" s="58">
        <v>1.7</v>
      </c>
      <c r="L192" s="89" t="s">
        <v>1</v>
      </c>
    </row>
    <row r="193" spans="1:12" x14ac:dyDescent="0.2">
      <c r="A193" s="58">
        <v>50</v>
      </c>
      <c r="B193" s="58">
        <v>14</v>
      </c>
      <c r="C193" s="58">
        <v>20</v>
      </c>
      <c r="D193" s="58" t="s">
        <v>340</v>
      </c>
      <c r="E193" s="62">
        <v>923320300014</v>
      </c>
      <c r="F193" s="89" t="s">
        <v>1</v>
      </c>
      <c r="G193" s="90" t="s">
        <v>1</v>
      </c>
      <c r="H193" s="89" t="s">
        <v>1</v>
      </c>
      <c r="I193" s="89" t="s">
        <v>1</v>
      </c>
      <c r="J193" s="89" t="s">
        <v>1</v>
      </c>
      <c r="K193" s="58">
        <v>0.85</v>
      </c>
      <c r="L193" s="89" t="s">
        <v>1</v>
      </c>
    </row>
    <row r="194" spans="1:12" x14ac:dyDescent="0.2">
      <c r="A194" s="58">
        <v>50</v>
      </c>
      <c r="B194" s="58">
        <v>14</v>
      </c>
      <c r="C194" s="58">
        <v>20</v>
      </c>
      <c r="D194" s="58" t="s">
        <v>340</v>
      </c>
      <c r="E194" s="62">
        <v>923320300015</v>
      </c>
      <c r="F194" s="89" t="s">
        <v>1</v>
      </c>
      <c r="G194" s="90" t="s">
        <v>1</v>
      </c>
      <c r="H194" s="89" t="s">
        <v>1</v>
      </c>
      <c r="I194" s="89" t="s">
        <v>1</v>
      </c>
      <c r="J194" s="89" t="s">
        <v>1</v>
      </c>
      <c r="K194" s="58">
        <v>0.85</v>
      </c>
      <c r="L194" s="89" t="s">
        <v>1</v>
      </c>
    </row>
    <row r="195" spans="1:12" x14ac:dyDescent="0.2">
      <c r="A195" s="58">
        <v>50</v>
      </c>
      <c r="B195" s="58">
        <v>14</v>
      </c>
      <c r="C195" s="58">
        <v>30</v>
      </c>
      <c r="D195" s="58" t="s">
        <v>341</v>
      </c>
      <c r="E195" s="62">
        <v>923330100011</v>
      </c>
      <c r="F195" s="89" t="s">
        <v>1</v>
      </c>
      <c r="G195" s="90" t="s">
        <v>1</v>
      </c>
      <c r="H195" s="89" t="s">
        <v>1</v>
      </c>
      <c r="I195" s="89" t="s">
        <v>1</v>
      </c>
      <c r="J195" s="89" t="s">
        <v>1</v>
      </c>
      <c r="K195" s="58">
        <v>1.68</v>
      </c>
      <c r="L195" s="89" t="s">
        <v>1</v>
      </c>
    </row>
    <row r="196" spans="1:12" x14ac:dyDescent="0.2">
      <c r="A196" s="58">
        <v>50</v>
      </c>
      <c r="B196" s="58">
        <v>14</v>
      </c>
      <c r="C196" s="58">
        <v>30</v>
      </c>
      <c r="D196" s="58" t="s">
        <v>341</v>
      </c>
      <c r="E196" s="62">
        <v>923330100012</v>
      </c>
      <c r="F196" s="89" t="s">
        <v>1</v>
      </c>
      <c r="G196" s="90" t="s">
        <v>1</v>
      </c>
      <c r="H196" s="89" t="s">
        <v>1</v>
      </c>
      <c r="I196" s="89" t="s">
        <v>1</v>
      </c>
      <c r="J196" s="89" t="s">
        <v>1</v>
      </c>
      <c r="K196" s="58">
        <v>1.68</v>
      </c>
      <c r="L196" s="89" t="s">
        <v>1</v>
      </c>
    </row>
    <row r="197" spans="1:12" x14ac:dyDescent="0.2">
      <c r="A197" s="58">
        <v>50</v>
      </c>
      <c r="B197" s="58">
        <v>14</v>
      </c>
      <c r="C197" s="58">
        <v>30</v>
      </c>
      <c r="D197" s="58" t="s">
        <v>341</v>
      </c>
      <c r="E197" s="62">
        <v>923330100013</v>
      </c>
      <c r="F197" s="89" t="s">
        <v>1</v>
      </c>
      <c r="G197" s="90" t="s">
        <v>1</v>
      </c>
      <c r="H197" s="89" t="s">
        <v>1</v>
      </c>
      <c r="I197" s="89" t="s">
        <v>1</v>
      </c>
      <c r="J197" s="89" t="s">
        <v>1</v>
      </c>
      <c r="K197" s="58">
        <v>1.68</v>
      </c>
      <c r="L197" s="89" t="s">
        <v>1</v>
      </c>
    </row>
    <row r="198" spans="1:12" x14ac:dyDescent="0.2">
      <c r="A198" s="58">
        <v>50</v>
      </c>
      <c r="B198" s="58">
        <v>14</v>
      </c>
      <c r="C198" s="58">
        <v>30</v>
      </c>
      <c r="D198" s="58" t="s">
        <v>342</v>
      </c>
      <c r="E198" s="62">
        <v>923330100014</v>
      </c>
      <c r="F198" s="89" t="s">
        <v>1</v>
      </c>
      <c r="G198" s="90" t="s">
        <v>1</v>
      </c>
      <c r="H198" s="89" t="s">
        <v>1</v>
      </c>
      <c r="I198" s="89" t="s">
        <v>1</v>
      </c>
      <c r="J198" s="89" t="s">
        <v>1</v>
      </c>
      <c r="K198" s="58">
        <v>0.84</v>
      </c>
      <c r="L198" s="89" t="s">
        <v>1</v>
      </c>
    </row>
    <row r="199" spans="1:12" x14ac:dyDescent="0.2">
      <c r="A199" s="58">
        <v>50</v>
      </c>
      <c r="B199" s="58">
        <v>14</v>
      </c>
      <c r="C199" s="58">
        <v>30</v>
      </c>
      <c r="D199" s="58" t="s">
        <v>342</v>
      </c>
      <c r="E199" s="62">
        <v>923330100015</v>
      </c>
      <c r="F199" s="89" t="s">
        <v>1</v>
      </c>
      <c r="G199" s="90" t="s">
        <v>1</v>
      </c>
      <c r="H199" s="89" t="s">
        <v>1</v>
      </c>
      <c r="I199" s="89" t="s">
        <v>1</v>
      </c>
      <c r="J199" s="89" t="s">
        <v>1</v>
      </c>
      <c r="K199" s="58">
        <v>0.84</v>
      </c>
      <c r="L199" s="89" t="s">
        <v>1</v>
      </c>
    </row>
    <row r="200" spans="1:12" x14ac:dyDescent="0.2">
      <c r="A200" s="58">
        <v>42</v>
      </c>
      <c r="B200" s="58">
        <v>15</v>
      </c>
      <c r="C200" s="58">
        <v>14</v>
      </c>
      <c r="D200" s="58" t="s">
        <v>343</v>
      </c>
      <c r="E200" s="62">
        <v>924414300020</v>
      </c>
      <c r="F200" s="89" t="s">
        <v>1</v>
      </c>
      <c r="G200" s="90" t="s">
        <v>1</v>
      </c>
      <c r="H200" s="89" t="s">
        <v>1</v>
      </c>
      <c r="I200" s="89" t="s">
        <v>1</v>
      </c>
      <c r="J200" s="89" t="s">
        <v>1</v>
      </c>
      <c r="K200" s="58">
        <v>3.27</v>
      </c>
      <c r="L200" s="89" t="s">
        <v>1</v>
      </c>
    </row>
    <row r="201" spans="1:12" x14ac:dyDescent="0.2">
      <c r="A201" s="58">
        <v>42</v>
      </c>
      <c r="B201" s="58">
        <v>15</v>
      </c>
      <c r="C201" s="58">
        <v>14</v>
      </c>
      <c r="D201" s="58" t="s">
        <v>343</v>
      </c>
      <c r="E201" s="62">
        <v>924414300021</v>
      </c>
      <c r="F201" s="89" t="s">
        <v>1</v>
      </c>
      <c r="G201" s="90" t="s">
        <v>1</v>
      </c>
      <c r="H201" s="89" t="s">
        <v>1</v>
      </c>
      <c r="I201" s="89" t="s">
        <v>1</v>
      </c>
      <c r="J201" s="89" t="s">
        <v>1</v>
      </c>
      <c r="K201" s="58">
        <v>3.27</v>
      </c>
      <c r="L201" s="89" t="s">
        <v>1</v>
      </c>
    </row>
    <row r="202" spans="1:12" x14ac:dyDescent="0.2">
      <c r="A202" s="58">
        <v>42</v>
      </c>
      <c r="B202" s="58">
        <v>15</v>
      </c>
      <c r="C202" s="58">
        <v>14</v>
      </c>
      <c r="D202" s="58" t="s">
        <v>343</v>
      </c>
      <c r="E202" s="62">
        <v>924414300022</v>
      </c>
      <c r="F202" s="89" t="s">
        <v>1</v>
      </c>
      <c r="G202" s="90" t="s">
        <v>1</v>
      </c>
      <c r="H202" s="89" t="s">
        <v>1</v>
      </c>
      <c r="I202" s="89" t="s">
        <v>1</v>
      </c>
      <c r="J202" s="89" t="s">
        <v>1</v>
      </c>
      <c r="K202" s="58">
        <v>3.27</v>
      </c>
      <c r="L202" s="89" t="s">
        <v>1</v>
      </c>
    </row>
    <row r="203" spans="1:12" x14ac:dyDescent="0.2">
      <c r="A203" s="58">
        <v>42</v>
      </c>
      <c r="B203" s="58">
        <v>15</v>
      </c>
      <c r="C203" s="58">
        <v>14</v>
      </c>
      <c r="D203" s="58" t="s">
        <v>344</v>
      </c>
      <c r="E203" s="62">
        <v>924414300023</v>
      </c>
      <c r="F203" s="89" t="s">
        <v>1</v>
      </c>
      <c r="G203" s="90" t="s">
        <v>1</v>
      </c>
      <c r="H203" s="89" t="s">
        <v>1</v>
      </c>
      <c r="I203" s="89" t="s">
        <v>1</v>
      </c>
      <c r="J203" s="89" t="s">
        <v>1</v>
      </c>
      <c r="K203" s="58">
        <v>1.64</v>
      </c>
      <c r="L203" s="89" t="s">
        <v>1</v>
      </c>
    </row>
    <row r="204" spans="1:12" x14ac:dyDescent="0.2">
      <c r="A204" s="58">
        <v>42</v>
      </c>
      <c r="B204" s="58">
        <v>15</v>
      </c>
      <c r="C204" s="58">
        <v>14</v>
      </c>
      <c r="D204" s="58" t="s">
        <v>344</v>
      </c>
      <c r="E204" s="62">
        <v>924414300024</v>
      </c>
      <c r="F204" s="89" t="s">
        <v>1</v>
      </c>
      <c r="G204" s="90" t="s">
        <v>1</v>
      </c>
      <c r="H204" s="89" t="s">
        <v>1</v>
      </c>
      <c r="I204" s="89" t="s">
        <v>1</v>
      </c>
      <c r="J204" s="89" t="s">
        <v>1</v>
      </c>
      <c r="K204" s="58">
        <v>1.64</v>
      </c>
      <c r="L204" s="89" t="s">
        <v>1</v>
      </c>
    </row>
    <row r="205" spans="1:12" x14ac:dyDescent="0.2">
      <c r="A205" s="58">
        <v>42</v>
      </c>
      <c r="B205" s="58">
        <v>15</v>
      </c>
      <c r="C205" s="58">
        <v>20</v>
      </c>
      <c r="D205" s="58" t="s">
        <v>346</v>
      </c>
      <c r="E205" s="62">
        <v>924420400031</v>
      </c>
      <c r="F205" s="89" t="s">
        <v>1</v>
      </c>
      <c r="G205" s="90" t="s">
        <v>1</v>
      </c>
      <c r="H205" s="89" t="s">
        <v>1</v>
      </c>
      <c r="I205" s="89" t="s">
        <v>1</v>
      </c>
      <c r="J205" s="89" t="s">
        <v>1</v>
      </c>
      <c r="K205" s="58">
        <v>1.0860000000000001</v>
      </c>
      <c r="L205" s="89" t="s">
        <v>1</v>
      </c>
    </row>
    <row r="206" spans="1:12" x14ac:dyDescent="0.2">
      <c r="A206" s="58">
        <v>42</v>
      </c>
      <c r="B206" s="58">
        <v>15</v>
      </c>
      <c r="C206" s="58">
        <v>20</v>
      </c>
      <c r="D206" s="58" t="s">
        <v>346</v>
      </c>
      <c r="E206" s="62">
        <v>924420400032</v>
      </c>
      <c r="F206" s="89" t="s">
        <v>1</v>
      </c>
      <c r="G206" s="90" t="s">
        <v>1</v>
      </c>
      <c r="H206" s="89" t="s">
        <v>1</v>
      </c>
      <c r="I206" s="89" t="s">
        <v>1</v>
      </c>
      <c r="J206" s="89" t="s">
        <v>1</v>
      </c>
      <c r="K206" s="58">
        <v>1.0860000000000001</v>
      </c>
      <c r="L206" s="89" t="s">
        <v>1</v>
      </c>
    </row>
    <row r="207" spans="1:12" x14ac:dyDescent="0.2">
      <c r="A207" s="58">
        <v>42</v>
      </c>
      <c r="B207" s="58">
        <v>15</v>
      </c>
      <c r="C207" s="58">
        <v>20</v>
      </c>
      <c r="D207" s="58" t="s">
        <v>346</v>
      </c>
      <c r="E207" s="62">
        <v>924420400033</v>
      </c>
      <c r="F207" s="89" t="s">
        <v>1</v>
      </c>
      <c r="G207" s="90" t="s">
        <v>1</v>
      </c>
      <c r="H207" s="89" t="s">
        <v>1</v>
      </c>
      <c r="I207" s="89" t="s">
        <v>1</v>
      </c>
      <c r="J207" s="89" t="s">
        <v>1</v>
      </c>
      <c r="K207" s="58">
        <v>1.0860000000000001</v>
      </c>
      <c r="L207" s="89" t="s">
        <v>1</v>
      </c>
    </row>
    <row r="208" spans="1:12" x14ac:dyDescent="0.2">
      <c r="A208" s="58">
        <v>42</v>
      </c>
      <c r="B208" s="58">
        <v>15</v>
      </c>
      <c r="C208" s="58">
        <v>20</v>
      </c>
      <c r="D208" s="58" t="s">
        <v>345</v>
      </c>
      <c r="E208" s="62">
        <v>924420400034</v>
      </c>
      <c r="F208" s="89" t="s">
        <v>1</v>
      </c>
      <c r="G208" s="90" t="s">
        <v>1</v>
      </c>
      <c r="H208" s="89" t="s">
        <v>1</v>
      </c>
      <c r="I208" s="89" t="s">
        <v>1</v>
      </c>
      <c r="J208" s="89" t="s">
        <v>1</v>
      </c>
      <c r="K208" s="58">
        <v>0.54</v>
      </c>
      <c r="L208" s="89" t="s">
        <v>1</v>
      </c>
    </row>
    <row r="209" spans="1:12" x14ac:dyDescent="0.2">
      <c r="A209" s="58">
        <v>42</v>
      </c>
      <c r="B209" s="58">
        <v>15</v>
      </c>
      <c r="C209" s="58">
        <v>20</v>
      </c>
      <c r="D209" s="58" t="s">
        <v>345</v>
      </c>
      <c r="E209" s="62">
        <v>924420400035</v>
      </c>
      <c r="F209" s="89" t="s">
        <v>1</v>
      </c>
      <c r="G209" s="90" t="s">
        <v>1</v>
      </c>
      <c r="H209" s="89" t="s">
        <v>1</v>
      </c>
      <c r="I209" s="89" t="s">
        <v>1</v>
      </c>
      <c r="J209" s="89" t="s">
        <v>1</v>
      </c>
      <c r="K209" s="58">
        <v>0.54</v>
      </c>
      <c r="L209" s="89" t="s">
        <v>1</v>
      </c>
    </row>
    <row r="210" spans="1:12" x14ac:dyDescent="0.2">
      <c r="A210" s="58">
        <v>43</v>
      </c>
      <c r="B210" s="58">
        <v>15</v>
      </c>
      <c r="C210" s="58">
        <v>20</v>
      </c>
      <c r="D210" s="58" t="s">
        <v>347</v>
      </c>
      <c r="E210" s="62">
        <v>924520200011</v>
      </c>
      <c r="F210" s="89" t="s">
        <v>1</v>
      </c>
      <c r="G210" s="90" t="s">
        <v>1</v>
      </c>
      <c r="H210" s="89" t="s">
        <v>1</v>
      </c>
      <c r="I210" s="89" t="s">
        <v>1</v>
      </c>
      <c r="J210" s="89" t="s">
        <v>1</v>
      </c>
      <c r="K210" s="58">
        <v>1.671</v>
      </c>
      <c r="L210" s="89" t="s">
        <v>1</v>
      </c>
    </row>
    <row r="211" spans="1:12" x14ac:dyDescent="0.2">
      <c r="A211" s="58">
        <v>43</v>
      </c>
      <c r="B211" s="58">
        <v>15</v>
      </c>
      <c r="C211" s="58">
        <v>20</v>
      </c>
      <c r="D211" s="58" t="s">
        <v>347</v>
      </c>
      <c r="E211" s="62">
        <v>924520200012</v>
      </c>
      <c r="F211" s="89" t="s">
        <v>1</v>
      </c>
      <c r="G211" s="90" t="s">
        <v>1</v>
      </c>
      <c r="H211" s="89" t="s">
        <v>1</v>
      </c>
      <c r="I211" s="89" t="s">
        <v>1</v>
      </c>
      <c r="J211" s="89" t="s">
        <v>1</v>
      </c>
      <c r="K211" s="58">
        <v>1.671</v>
      </c>
      <c r="L211" s="89" t="s">
        <v>1</v>
      </c>
    </row>
    <row r="212" spans="1:12" x14ac:dyDescent="0.2">
      <c r="A212" s="58">
        <v>43</v>
      </c>
      <c r="B212" s="58">
        <v>15</v>
      </c>
      <c r="C212" s="58">
        <v>20</v>
      </c>
      <c r="D212" s="58" t="s">
        <v>347</v>
      </c>
      <c r="E212" s="62">
        <v>924520200013</v>
      </c>
      <c r="F212" s="89" t="s">
        <v>1</v>
      </c>
      <c r="G212" s="90" t="s">
        <v>1</v>
      </c>
      <c r="H212" s="89" t="s">
        <v>1</v>
      </c>
      <c r="I212" s="89" t="s">
        <v>1</v>
      </c>
      <c r="J212" s="89" t="s">
        <v>1</v>
      </c>
      <c r="K212" s="58">
        <v>1.671</v>
      </c>
      <c r="L212" s="89" t="s">
        <v>1</v>
      </c>
    </row>
    <row r="213" spans="1:12" x14ac:dyDescent="0.2">
      <c r="A213" s="58">
        <v>43</v>
      </c>
      <c r="B213" s="58">
        <v>15</v>
      </c>
      <c r="C213" s="58">
        <v>20</v>
      </c>
      <c r="D213" s="58" t="s">
        <v>348</v>
      </c>
      <c r="E213" s="62">
        <v>924520200014</v>
      </c>
      <c r="F213" s="89" t="s">
        <v>1</v>
      </c>
      <c r="G213" s="90" t="s">
        <v>1</v>
      </c>
      <c r="H213" s="89" t="s">
        <v>1</v>
      </c>
      <c r="I213" s="89" t="s">
        <v>1</v>
      </c>
      <c r="J213" s="89" t="s">
        <v>1</v>
      </c>
      <c r="K213" s="58">
        <v>0.83499999999999996</v>
      </c>
      <c r="L213" s="89" t="s">
        <v>1</v>
      </c>
    </row>
    <row r="214" spans="1:12" x14ac:dyDescent="0.2">
      <c r="A214" s="58">
        <v>43</v>
      </c>
      <c r="B214" s="58">
        <v>15</v>
      </c>
      <c r="C214" s="58">
        <v>20</v>
      </c>
      <c r="D214" s="58" t="s">
        <v>348</v>
      </c>
      <c r="E214" s="62">
        <v>924520200015</v>
      </c>
      <c r="F214" s="89" t="s">
        <v>1</v>
      </c>
      <c r="G214" s="90" t="s">
        <v>1</v>
      </c>
      <c r="H214" s="89" t="s">
        <v>1</v>
      </c>
      <c r="I214" s="89" t="s">
        <v>1</v>
      </c>
      <c r="J214" s="89" t="s">
        <v>1</v>
      </c>
      <c r="K214" s="58">
        <v>0.83499999999999996</v>
      </c>
      <c r="L214" s="89" t="s">
        <v>1</v>
      </c>
    </row>
    <row r="215" spans="1:12" x14ac:dyDescent="0.2">
      <c r="A215" s="58">
        <v>47</v>
      </c>
      <c r="B215" s="58">
        <v>15</v>
      </c>
      <c r="C215" s="58">
        <v>2</v>
      </c>
      <c r="D215" s="58" t="s">
        <v>349</v>
      </c>
      <c r="E215" s="62">
        <v>924902400002</v>
      </c>
      <c r="F215" s="89" t="s">
        <v>1</v>
      </c>
      <c r="G215" s="90" t="s">
        <v>1</v>
      </c>
      <c r="H215" s="89" t="s">
        <v>1</v>
      </c>
      <c r="I215" s="89" t="s">
        <v>1</v>
      </c>
      <c r="J215" s="89" t="s">
        <v>1</v>
      </c>
      <c r="K215" s="58">
        <v>5.65</v>
      </c>
      <c r="L215" s="89" t="s">
        <v>1</v>
      </c>
    </row>
    <row r="216" spans="1:12" x14ac:dyDescent="0.2">
      <c r="A216" s="58">
        <v>47</v>
      </c>
      <c r="B216" s="58">
        <v>15</v>
      </c>
      <c r="C216" s="58">
        <v>2</v>
      </c>
      <c r="D216" s="58" t="s">
        <v>349</v>
      </c>
      <c r="E216" s="62">
        <v>924902400003</v>
      </c>
      <c r="F216" s="89" t="s">
        <v>1</v>
      </c>
      <c r="G216" s="90" t="s">
        <v>1</v>
      </c>
      <c r="H216" s="89" t="s">
        <v>1</v>
      </c>
      <c r="I216" s="89" t="s">
        <v>1</v>
      </c>
      <c r="J216" s="89" t="s">
        <v>1</v>
      </c>
      <c r="K216" s="58">
        <v>5.65</v>
      </c>
      <c r="L216" s="89" t="s">
        <v>1</v>
      </c>
    </row>
    <row r="217" spans="1:12" x14ac:dyDescent="0.2">
      <c r="A217" s="58">
        <v>47</v>
      </c>
      <c r="B217" s="58">
        <v>15</v>
      </c>
      <c r="C217" s="58">
        <v>2</v>
      </c>
      <c r="D217" s="58" t="s">
        <v>349</v>
      </c>
      <c r="E217" s="62">
        <v>924902400004</v>
      </c>
      <c r="F217" s="89" t="s">
        <v>1</v>
      </c>
      <c r="G217" s="90" t="s">
        <v>1</v>
      </c>
      <c r="H217" s="89" t="s">
        <v>1</v>
      </c>
      <c r="I217" s="89" t="s">
        <v>1</v>
      </c>
      <c r="J217" s="89" t="s">
        <v>1</v>
      </c>
      <c r="K217" s="58">
        <v>5.65</v>
      </c>
      <c r="L217" s="89" t="s">
        <v>1</v>
      </c>
    </row>
    <row r="218" spans="1:12" x14ac:dyDescent="0.2">
      <c r="A218" s="58">
        <v>47</v>
      </c>
      <c r="B218" s="58">
        <v>15</v>
      </c>
      <c r="C218" s="58">
        <v>2</v>
      </c>
      <c r="D218" s="58" t="s">
        <v>350</v>
      </c>
      <c r="E218" s="62">
        <v>924902400005</v>
      </c>
      <c r="F218" s="89" t="s">
        <v>1</v>
      </c>
      <c r="G218" s="90" t="s">
        <v>1</v>
      </c>
      <c r="H218" s="89" t="s">
        <v>1</v>
      </c>
      <c r="I218" s="89" t="s">
        <v>1</v>
      </c>
      <c r="J218" s="89" t="s">
        <v>1</v>
      </c>
      <c r="K218" s="58">
        <v>2.8239999999999998</v>
      </c>
      <c r="L218" s="89" t="s">
        <v>1</v>
      </c>
    </row>
    <row r="219" spans="1:12" x14ac:dyDescent="0.2">
      <c r="A219" s="58">
        <v>47</v>
      </c>
      <c r="B219" s="58">
        <v>15</v>
      </c>
      <c r="C219" s="58">
        <v>2</v>
      </c>
      <c r="D219" s="58" t="s">
        <v>350</v>
      </c>
      <c r="E219" s="62">
        <v>924902400006</v>
      </c>
      <c r="F219" s="89" t="s">
        <v>1</v>
      </c>
      <c r="G219" s="90" t="s">
        <v>1</v>
      </c>
      <c r="H219" s="89" t="s">
        <v>1</v>
      </c>
      <c r="I219" s="89" t="s">
        <v>1</v>
      </c>
      <c r="J219" s="89" t="s">
        <v>1</v>
      </c>
      <c r="K219" s="58">
        <v>2.8239999999999998</v>
      </c>
      <c r="L219" s="89" t="s">
        <v>1</v>
      </c>
    </row>
    <row r="220" spans="1:12" x14ac:dyDescent="0.2">
      <c r="A220" s="58">
        <v>47</v>
      </c>
      <c r="B220" s="58">
        <v>15</v>
      </c>
      <c r="C220" s="58">
        <v>26</v>
      </c>
      <c r="D220" s="58" t="s">
        <v>351</v>
      </c>
      <c r="E220" s="62">
        <v>924926400002</v>
      </c>
      <c r="F220" s="89" t="s">
        <v>1</v>
      </c>
      <c r="G220" s="90" t="s">
        <v>1</v>
      </c>
      <c r="H220" s="89" t="s">
        <v>1</v>
      </c>
      <c r="I220" s="89" t="s">
        <v>1</v>
      </c>
      <c r="J220" s="89" t="s">
        <v>1</v>
      </c>
      <c r="K220" s="58">
        <v>5.01</v>
      </c>
      <c r="L220" s="89" t="s">
        <v>1</v>
      </c>
    </row>
    <row r="221" spans="1:12" x14ac:dyDescent="0.2">
      <c r="A221" s="58">
        <v>47</v>
      </c>
      <c r="B221" s="58">
        <v>15</v>
      </c>
      <c r="C221" s="58">
        <v>26</v>
      </c>
      <c r="D221" s="58" t="s">
        <v>351</v>
      </c>
      <c r="E221" s="62">
        <v>924926400003</v>
      </c>
      <c r="F221" s="89" t="s">
        <v>1</v>
      </c>
      <c r="G221" s="90" t="s">
        <v>1</v>
      </c>
      <c r="H221" s="89" t="s">
        <v>1</v>
      </c>
      <c r="I221" s="89" t="s">
        <v>1</v>
      </c>
      <c r="J221" s="89" t="s">
        <v>1</v>
      </c>
      <c r="K221" s="58">
        <v>5.01</v>
      </c>
      <c r="L221" s="89" t="s">
        <v>1</v>
      </c>
    </row>
    <row r="222" spans="1:12" x14ac:dyDescent="0.2">
      <c r="A222" s="58">
        <v>47</v>
      </c>
      <c r="B222" s="58">
        <v>15</v>
      </c>
      <c r="C222" s="58">
        <v>26</v>
      </c>
      <c r="D222" s="58" t="s">
        <v>351</v>
      </c>
      <c r="E222" s="62">
        <v>924926400004</v>
      </c>
      <c r="F222" s="89" t="s">
        <v>1</v>
      </c>
      <c r="G222" s="90" t="s">
        <v>1</v>
      </c>
      <c r="H222" s="89" t="s">
        <v>1</v>
      </c>
      <c r="I222" s="89" t="s">
        <v>1</v>
      </c>
      <c r="J222" s="89" t="s">
        <v>1</v>
      </c>
      <c r="K222" s="58">
        <v>5.01</v>
      </c>
      <c r="L222" s="89" t="s">
        <v>1</v>
      </c>
    </row>
    <row r="223" spans="1:12" x14ac:dyDescent="0.2">
      <c r="A223" s="58">
        <v>47</v>
      </c>
      <c r="B223" s="58">
        <v>15</v>
      </c>
      <c r="C223" s="58">
        <v>26</v>
      </c>
      <c r="D223" s="58" t="s">
        <v>352</v>
      </c>
      <c r="E223" s="62">
        <v>924926400005</v>
      </c>
      <c r="F223" s="89" t="s">
        <v>1</v>
      </c>
      <c r="G223" s="90" t="s">
        <v>1</v>
      </c>
      <c r="H223" s="89" t="s">
        <v>1</v>
      </c>
      <c r="I223" s="89" t="s">
        <v>1</v>
      </c>
      <c r="J223" s="89" t="s">
        <v>1</v>
      </c>
      <c r="K223" s="58">
        <v>2.5</v>
      </c>
      <c r="L223" s="89" t="s">
        <v>1</v>
      </c>
    </row>
    <row r="224" spans="1:12" x14ac:dyDescent="0.2">
      <c r="A224" s="58">
        <v>47</v>
      </c>
      <c r="B224" s="58">
        <v>15</v>
      </c>
      <c r="C224" s="58">
        <v>26</v>
      </c>
      <c r="D224" s="58" t="s">
        <v>352</v>
      </c>
      <c r="E224" s="62">
        <v>924926400006</v>
      </c>
      <c r="F224" s="89" t="s">
        <v>1</v>
      </c>
      <c r="G224" s="90" t="s">
        <v>1</v>
      </c>
      <c r="H224" s="89" t="s">
        <v>1</v>
      </c>
      <c r="I224" s="89" t="s">
        <v>1</v>
      </c>
      <c r="J224" s="89" t="s">
        <v>1</v>
      </c>
      <c r="K224" s="58">
        <v>2.5</v>
      </c>
      <c r="L224" s="89" t="s">
        <v>1</v>
      </c>
    </row>
    <row r="225" spans="1:12" x14ac:dyDescent="0.2">
      <c r="A225" s="58">
        <v>48</v>
      </c>
      <c r="B225" s="58">
        <v>15</v>
      </c>
      <c r="C225" s="58">
        <v>18</v>
      </c>
      <c r="D225" s="58" t="s">
        <v>353</v>
      </c>
      <c r="E225" s="62">
        <v>925018100011</v>
      </c>
      <c r="F225" s="89" t="s">
        <v>1</v>
      </c>
      <c r="G225" s="90" t="s">
        <v>1</v>
      </c>
      <c r="H225" s="89" t="s">
        <v>1</v>
      </c>
      <c r="I225" s="89" t="s">
        <v>1</v>
      </c>
      <c r="J225" s="89" t="s">
        <v>1</v>
      </c>
      <c r="K225" s="58">
        <v>6.2</v>
      </c>
      <c r="L225" s="89" t="s">
        <v>1</v>
      </c>
    </row>
    <row r="226" spans="1:12" x14ac:dyDescent="0.2">
      <c r="A226" s="58">
        <v>48</v>
      </c>
      <c r="B226" s="58">
        <v>15</v>
      </c>
      <c r="C226" s="58">
        <v>18</v>
      </c>
      <c r="D226" s="58" t="s">
        <v>353</v>
      </c>
      <c r="E226" s="62">
        <v>925018100012</v>
      </c>
      <c r="F226" s="89" t="s">
        <v>1</v>
      </c>
      <c r="G226" s="90" t="s">
        <v>1</v>
      </c>
      <c r="H226" s="89" t="s">
        <v>1</v>
      </c>
      <c r="I226" s="89" t="s">
        <v>1</v>
      </c>
      <c r="J226" s="89" t="s">
        <v>1</v>
      </c>
      <c r="K226" s="58">
        <v>6.2</v>
      </c>
      <c r="L226" s="89" t="s">
        <v>1</v>
      </c>
    </row>
    <row r="227" spans="1:12" x14ac:dyDescent="0.2">
      <c r="A227" s="58">
        <v>48</v>
      </c>
      <c r="B227" s="58">
        <v>15</v>
      </c>
      <c r="C227" s="58">
        <v>18</v>
      </c>
      <c r="D227" s="58" t="s">
        <v>353</v>
      </c>
      <c r="E227" s="62">
        <v>925018100013</v>
      </c>
      <c r="F227" s="89" t="s">
        <v>1</v>
      </c>
      <c r="G227" s="90" t="s">
        <v>1</v>
      </c>
      <c r="H227" s="89" t="s">
        <v>1</v>
      </c>
      <c r="I227" s="89" t="s">
        <v>1</v>
      </c>
      <c r="J227" s="89" t="s">
        <v>1</v>
      </c>
      <c r="K227" s="58">
        <v>6.2</v>
      </c>
      <c r="L227" s="89" t="s">
        <v>1</v>
      </c>
    </row>
    <row r="228" spans="1:12" x14ac:dyDescent="0.2">
      <c r="A228" s="58">
        <v>48</v>
      </c>
      <c r="B228" s="58">
        <v>15</v>
      </c>
      <c r="C228" s="58">
        <v>18</v>
      </c>
      <c r="D228" s="58" t="s">
        <v>354</v>
      </c>
      <c r="E228" s="62">
        <v>925018100014</v>
      </c>
      <c r="F228" s="89" t="s">
        <v>1</v>
      </c>
      <c r="G228" s="90" t="s">
        <v>1</v>
      </c>
      <c r="H228" s="89" t="s">
        <v>1</v>
      </c>
      <c r="I228" s="89" t="s">
        <v>1</v>
      </c>
      <c r="J228" s="89" t="s">
        <v>1</v>
      </c>
      <c r="K228" s="58">
        <v>3.08</v>
      </c>
      <c r="L228" s="89" t="s">
        <v>1</v>
      </c>
    </row>
    <row r="229" spans="1:12" x14ac:dyDescent="0.2">
      <c r="A229" s="58">
        <v>48</v>
      </c>
      <c r="B229" s="58">
        <v>15</v>
      </c>
      <c r="C229" s="58">
        <v>18</v>
      </c>
      <c r="D229" s="58" t="s">
        <v>354</v>
      </c>
      <c r="E229" s="62">
        <v>925018100015</v>
      </c>
      <c r="F229" s="89" t="s">
        <v>1</v>
      </c>
      <c r="G229" s="90" t="s">
        <v>1</v>
      </c>
      <c r="H229" s="89" t="s">
        <v>1</v>
      </c>
      <c r="I229" s="89" t="s">
        <v>1</v>
      </c>
      <c r="J229" s="89" t="s">
        <v>1</v>
      </c>
      <c r="K229" s="58">
        <v>3.08</v>
      </c>
      <c r="L229" s="89" t="s">
        <v>1</v>
      </c>
    </row>
    <row r="230" spans="1:12" x14ac:dyDescent="0.2">
      <c r="A230" s="58">
        <v>49</v>
      </c>
      <c r="B230" s="58">
        <v>15</v>
      </c>
      <c r="C230" s="58">
        <v>14</v>
      </c>
      <c r="D230" s="58" t="s">
        <v>355</v>
      </c>
      <c r="E230" s="62">
        <v>925114100002</v>
      </c>
      <c r="F230" s="89" t="s">
        <v>1</v>
      </c>
      <c r="G230" s="90" t="s">
        <v>1</v>
      </c>
      <c r="H230" s="89" t="s">
        <v>1</v>
      </c>
      <c r="I230" s="89" t="s">
        <v>1</v>
      </c>
      <c r="J230" s="89" t="s">
        <v>1</v>
      </c>
      <c r="K230" s="58">
        <v>4.25</v>
      </c>
      <c r="L230" s="89" t="s">
        <v>1</v>
      </c>
    </row>
    <row r="231" spans="1:12" x14ac:dyDescent="0.2">
      <c r="A231" s="58">
        <v>49</v>
      </c>
      <c r="B231" s="58">
        <v>15</v>
      </c>
      <c r="C231" s="58">
        <v>14</v>
      </c>
      <c r="D231" s="58" t="s">
        <v>355</v>
      </c>
      <c r="E231" s="62">
        <v>925114100007</v>
      </c>
      <c r="F231" s="89" t="s">
        <v>1</v>
      </c>
      <c r="G231" s="90" t="s">
        <v>1</v>
      </c>
      <c r="H231" s="89" t="s">
        <v>1</v>
      </c>
      <c r="I231" s="89" t="s">
        <v>1</v>
      </c>
      <c r="J231" s="89" t="s">
        <v>1</v>
      </c>
      <c r="K231" s="58">
        <v>4.25</v>
      </c>
      <c r="L231" s="89" t="s">
        <v>1</v>
      </c>
    </row>
    <row r="232" spans="1:12" x14ac:dyDescent="0.2">
      <c r="A232" s="58">
        <v>49</v>
      </c>
      <c r="B232" s="58">
        <v>15</v>
      </c>
      <c r="C232" s="58">
        <v>14</v>
      </c>
      <c r="D232" s="58" t="s">
        <v>355</v>
      </c>
      <c r="E232" s="62">
        <v>925114100004</v>
      </c>
      <c r="F232" s="89" t="s">
        <v>1</v>
      </c>
      <c r="G232" s="90" t="s">
        <v>1</v>
      </c>
      <c r="H232" s="89" t="s">
        <v>1</v>
      </c>
      <c r="I232" s="89" t="s">
        <v>1</v>
      </c>
      <c r="J232" s="89" t="s">
        <v>1</v>
      </c>
      <c r="K232" s="58">
        <v>4.25</v>
      </c>
      <c r="L232" s="89" t="s">
        <v>1</v>
      </c>
    </row>
    <row r="233" spans="1:12" x14ac:dyDescent="0.2">
      <c r="A233" s="58">
        <v>49</v>
      </c>
      <c r="B233" s="58">
        <v>15</v>
      </c>
      <c r="C233" s="58">
        <v>14</v>
      </c>
      <c r="D233" s="58" t="s">
        <v>356</v>
      </c>
      <c r="E233" s="62">
        <v>925114100005</v>
      </c>
      <c r="F233" s="89" t="s">
        <v>1</v>
      </c>
      <c r="G233" s="90" t="s">
        <v>1</v>
      </c>
      <c r="H233" s="89" t="s">
        <v>1</v>
      </c>
      <c r="I233" s="89" t="s">
        <v>1</v>
      </c>
      <c r="J233" s="89" t="s">
        <v>1</v>
      </c>
      <c r="K233" s="58">
        <v>2.12</v>
      </c>
      <c r="L233" s="89" t="s">
        <v>1</v>
      </c>
    </row>
    <row r="234" spans="1:12" x14ac:dyDescent="0.2">
      <c r="A234" s="58">
        <v>49</v>
      </c>
      <c r="B234" s="58">
        <v>15</v>
      </c>
      <c r="C234" s="58">
        <v>14</v>
      </c>
      <c r="D234" s="58" t="s">
        <v>356</v>
      </c>
      <c r="E234" s="62">
        <v>925114100006</v>
      </c>
      <c r="F234" s="89" t="s">
        <v>1</v>
      </c>
      <c r="G234" s="90" t="s">
        <v>1</v>
      </c>
      <c r="H234" s="89" t="s">
        <v>1</v>
      </c>
      <c r="I234" s="89" t="s">
        <v>1</v>
      </c>
      <c r="J234" s="89" t="s">
        <v>1</v>
      </c>
      <c r="K234" s="58">
        <v>2.12</v>
      </c>
      <c r="L234" s="89" t="s">
        <v>1</v>
      </c>
    </row>
    <row r="235" spans="1:12" x14ac:dyDescent="0.2">
      <c r="A235" s="58">
        <v>49</v>
      </c>
      <c r="B235" s="58">
        <v>15</v>
      </c>
      <c r="C235" s="58">
        <v>14</v>
      </c>
      <c r="D235" s="58" t="s">
        <v>357</v>
      </c>
      <c r="E235" s="62">
        <v>925114200002</v>
      </c>
      <c r="F235" s="89" t="s">
        <v>1</v>
      </c>
      <c r="G235" s="90" t="s">
        <v>1</v>
      </c>
      <c r="H235" s="89" t="s">
        <v>1</v>
      </c>
      <c r="I235" s="89" t="s">
        <v>1</v>
      </c>
      <c r="J235" s="89" t="s">
        <v>1</v>
      </c>
      <c r="K235" s="58">
        <v>16.89</v>
      </c>
      <c r="L235" s="89" t="s">
        <v>1</v>
      </c>
    </row>
    <row r="236" spans="1:12" x14ac:dyDescent="0.2">
      <c r="A236" s="58">
        <v>49</v>
      </c>
      <c r="B236" s="58">
        <v>15</v>
      </c>
      <c r="C236" s="58">
        <v>14</v>
      </c>
      <c r="D236" s="58" t="s">
        <v>357</v>
      </c>
      <c r="E236" s="62">
        <v>925114200003</v>
      </c>
      <c r="F236" s="89" t="s">
        <v>1</v>
      </c>
      <c r="G236" s="90" t="s">
        <v>1</v>
      </c>
      <c r="H236" s="89" t="s">
        <v>1</v>
      </c>
      <c r="I236" s="89" t="s">
        <v>1</v>
      </c>
      <c r="J236" s="89" t="s">
        <v>1</v>
      </c>
      <c r="K236" s="58">
        <v>16.89</v>
      </c>
      <c r="L236" s="89" t="s">
        <v>1</v>
      </c>
    </row>
    <row r="237" spans="1:12" x14ac:dyDescent="0.2">
      <c r="A237" s="58">
        <v>49</v>
      </c>
      <c r="B237" s="58">
        <v>15</v>
      </c>
      <c r="C237" s="58">
        <v>14</v>
      </c>
      <c r="D237" s="58" t="s">
        <v>357</v>
      </c>
      <c r="E237" s="62">
        <v>925114200004</v>
      </c>
      <c r="F237" s="89" t="s">
        <v>1</v>
      </c>
      <c r="G237" s="90" t="s">
        <v>1</v>
      </c>
      <c r="H237" s="89" t="s">
        <v>1</v>
      </c>
      <c r="I237" s="89" t="s">
        <v>1</v>
      </c>
      <c r="J237" s="89" t="s">
        <v>1</v>
      </c>
      <c r="K237" s="58">
        <v>16.89</v>
      </c>
      <c r="L237" s="89" t="s">
        <v>1</v>
      </c>
    </row>
    <row r="238" spans="1:12" x14ac:dyDescent="0.2">
      <c r="A238" s="58">
        <v>49</v>
      </c>
      <c r="B238" s="58">
        <v>15</v>
      </c>
      <c r="C238" s="58">
        <v>14</v>
      </c>
      <c r="D238" s="58" t="s">
        <v>358</v>
      </c>
      <c r="E238" s="62">
        <v>925114200005</v>
      </c>
      <c r="F238" s="89" t="s">
        <v>1</v>
      </c>
      <c r="G238" s="90" t="s">
        <v>1</v>
      </c>
      <c r="H238" s="89" t="s">
        <v>1</v>
      </c>
      <c r="I238" s="89" t="s">
        <v>1</v>
      </c>
      <c r="J238" s="89" t="s">
        <v>1</v>
      </c>
      <c r="K238" s="58">
        <v>8.4459999999999997</v>
      </c>
      <c r="L238" s="89" t="s">
        <v>1</v>
      </c>
    </row>
    <row r="239" spans="1:12" x14ac:dyDescent="0.2">
      <c r="A239" s="58">
        <v>49</v>
      </c>
      <c r="B239" s="58">
        <v>15</v>
      </c>
      <c r="C239" s="58">
        <v>14</v>
      </c>
      <c r="D239" s="58" t="s">
        <v>358</v>
      </c>
      <c r="E239" s="62">
        <v>925114200006</v>
      </c>
      <c r="F239" s="89" t="s">
        <v>1</v>
      </c>
      <c r="G239" s="90" t="s">
        <v>1</v>
      </c>
      <c r="H239" s="89" t="s">
        <v>1</v>
      </c>
      <c r="I239" s="89" t="s">
        <v>1</v>
      </c>
      <c r="J239" s="89" t="s">
        <v>1</v>
      </c>
      <c r="K239" s="58">
        <v>8.4459999999999997</v>
      </c>
      <c r="L239" s="89" t="s">
        <v>1</v>
      </c>
    </row>
    <row r="240" spans="1:12" x14ac:dyDescent="0.2">
      <c r="A240" s="58">
        <v>49</v>
      </c>
      <c r="B240" s="58">
        <v>15</v>
      </c>
      <c r="C240" s="58">
        <v>34</v>
      </c>
      <c r="D240" s="58" t="s">
        <v>357</v>
      </c>
      <c r="E240" s="62">
        <v>925134200002</v>
      </c>
      <c r="F240" s="89" t="s">
        <v>1</v>
      </c>
      <c r="G240" s="90" t="s">
        <v>1</v>
      </c>
      <c r="H240" s="89" t="s">
        <v>1</v>
      </c>
      <c r="I240" s="89" t="s">
        <v>1</v>
      </c>
      <c r="J240" s="89" t="s">
        <v>1</v>
      </c>
      <c r="K240" s="58">
        <v>16.89</v>
      </c>
      <c r="L240" s="89" t="s">
        <v>1</v>
      </c>
    </row>
    <row r="241" spans="1:12" x14ac:dyDescent="0.2">
      <c r="A241" s="58">
        <v>49</v>
      </c>
      <c r="B241" s="58">
        <v>15</v>
      </c>
      <c r="C241" s="58">
        <v>34</v>
      </c>
      <c r="D241" s="58" t="s">
        <v>357</v>
      </c>
      <c r="E241" s="62">
        <v>925134200003</v>
      </c>
      <c r="F241" s="89" t="s">
        <v>1</v>
      </c>
      <c r="G241" s="90" t="s">
        <v>1</v>
      </c>
      <c r="H241" s="89" t="s">
        <v>1</v>
      </c>
      <c r="I241" s="89" t="s">
        <v>1</v>
      </c>
      <c r="J241" s="89" t="s">
        <v>1</v>
      </c>
      <c r="K241" s="58">
        <v>16.89</v>
      </c>
      <c r="L241" s="89" t="s">
        <v>1</v>
      </c>
    </row>
    <row r="242" spans="1:12" x14ac:dyDescent="0.2">
      <c r="A242" s="58">
        <v>49</v>
      </c>
      <c r="B242" s="58">
        <v>15</v>
      </c>
      <c r="C242" s="58">
        <v>34</v>
      </c>
      <c r="D242" s="58" t="s">
        <v>357</v>
      </c>
      <c r="E242" s="62">
        <v>925134200004</v>
      </c>
      <c r="F242" s="89" t="s">
        <v>1</v>
      </c>
      <c r="G242" s="90" t="s">
        <v>1</v>
      </c>
      <c r="H242" s="89" t="s">
        <v>1</v>
      </c>
      <c r="I242" s="89" t="s">
        <v>1</v>
      </c>
      <c r="J242" s="89" t="s">
        <v>1</v>
      </c>
      <c r="K242" s="58">
        <v>16.89</v>
      </c>
      <c r="L242" s="89" t="s">
        <v>1</v>
      </c>
    </row>
    <row r="243" spans="1:12" x14ac:dyDescent="0.2">
      <c r="A243" s="58">
        <v>49</v>
      </c>
      <c r="B243" s="58">
        <v>15</v>
      </c>
      <c r="C243" s="58">
        <v>34</v>
      </c>
      <c r="D243" s="58" t="s">
        <v>358</v>
      </c>
      <c r="E243" s="62">
        <v>925134200005</v>
      </c>
      <c r="F243" s="89" t="s">
        <v>1</v>
      </c>
      <c r="G243" s="90" t="s">
        <v>1</v>
      </c>
      <c r="H243" s="89" t="s">
        <v>1</v>
      </c>
      <c r="I243" s="89" t="s">
        <v>1</v>
      </c>
      <c r="J243" s="89" t="s">
        <v>1</v>
      </c>
      <c r="K243" s="58">
        <v>8.4499999999999993</v>
      </c>
      <c r="L243" s="89" t="s">
        <v>1</v>
      </c>
    </row>
    <row r="244" spans="1:12" x14ac:dyDescent="0.2">
      <c r="A244" s="58">
        <v>49</v>
      </c>
      <c r="B244" s="58">
        <v>15</v>
      </c>
      <c r="C244" s="58">
        <v>34</v>
      </c>
      <c r="D244" s="58" t="s">
        <v>358</v>
      </c>
      <c r="E244" s="62">
        <v>925134200006</v>
      </c>
      <c r="F244" s="89" t="s">
        <v>1</v>
      </c>
      <c r="G244" s="90" t="s">
        <v>1</v>
      </c>
      <c r="H244" s="89" t="s">
        <v>1</v>
      </c>
      <c r="I244" s="89" t="s">
        <v>1</v>
      </c>
      <c r="J244" s="89" t="s">
        <v>1</v>
      </c>
      <c r="K244" s="58">
        <v>8.4499999999999993</v>
      </c>
      <c r="L244" s="89" t="s">
        <v>1</v>
      </c>
    </row>
    <row r="245" spans="1:12" x14ac:dyDescent="0.2">
      <c r="A245" s="58">
        <v>50</v>
      </c>
      <c r="B245" s="58">
        <v>15</v>
      </c>
      <c r="C245" s="58">
        <v>22</v>
      </c>
      <c r="D245" s="58" t="s">
        <v>359</v>
      </c>
      <c r="E245" s="62">
        <v>925222100002</v>
      </c>
      <c r="F245" s="89" t="s">
        <v>1</v>
      </c>
      <c r="G245" s="90" t="s">
        <v>1</v>
      </c>
      <c r="H245" s="89" t="s">
        <v>1</v>
      </c>
      <c r="I245" s="89" t="s">
        <v>1</v>
      </c>
      <c r="J245" s="89" t="s">
        <v>1</v>
      </c>
      <c r="K245" s="58">
        <v>34.090000000000003</v>
      </c>
      <c r="L245" s="89" t="s">
        <v>1</v>
      </c>
    </row>
    <row r="246" spans="1:12" x14ac:dyDescent="0.2">
      <c r="A246" s="58">
        <v>50</v>
      </c>
      <c r="B246" s="58">
        <v>15</v>
      </c>
      <c r="C246" s="58">
        <v>22</v>
      </c>
      <c r="D246" s="58" t="s">
        <v>359</v>
      </c>
      <c r="E246" s="62">
        <v>925222100003</v>
      </c>
      <c r="F246" s="89" t="s">
        <v>1</v>
      </c>
      <c r="G246" s="90" t="s">
        <v>1</v>
      </c>
      <c r="H246" s="89" t="s">
        <v>1</v>
      </c>
      <c r="I246" s="89" t="s">
        <v>1</v>
      </c>
      <c r="J246" s="89" t="s">
        <v>1</v>
      </c>
      <c r="K246" s="58">
        <v>34.090000000000003</v>
      </c>
      <c r="L246" s="89" t="s">
        <v>1</v>
      </c>
    </row>
    <row r="247" spans="1:12" x14ac:dyDescent="0.2">
      <c r="A247" s="58">
        <v>50</v>
      </c>
      <c r="B247" s="58">
        <v>15</v>
      </c>
      <c r="C247" s="58">
        <v>22</v>
      </c>
      <c r="D247" s="58" t="s">
        <v>359</v>
      </c>
      <c r="E247" s="62">
        <v>925222100004</v>
      </c>
      <c r="F247" s="89" t="s">
        <v>1</v>
      </c>
      <c r="G247" s="90" t="s">
        <v>1</v>
      </c>
      <c r="H247" s="89" t="s">
        <v>1</v>
      </c>
      <c r="I247" s="89" t="s">
        <v>1</v>
      </c>
      <c r="J247" s="89" t="s">
        <v>1</v>
      </c>
      <c r="K247" s="58">
        <v>34.090000000000003</v>
      </c>
      <c r="L247" s="89" t="s">
        <v>1</v>
      </c>
    </row>
    <row r="248" spans="1:12" x14ac:dyDescent="0.2">
      <c r="A248" s="58">
        <v>50</v>
      </c>
      <c r="B248" s="58">
        <v>15</v>
      </c>
      <c r="C248" s="58">
        <v>22</v>
      </c>
      <c r="D248" s="58" t="s">
        <v>360</v>
      </c>
      <c r="E248" s="62">
        <v>925222100005</v>
      </c>
      <c r="F248" s="89" t="s">
        <v>1</v>
      </c>
      <c r="G248" s="90" t="s">
        <v>1</v>
      </c>
      <c r="H248" s="89" t="s">
        <v>1</v>
      </c>
      <c r="I248" s="89" t="s">
        <v>1</v>
      </c>
      <c r="J248" s="89" t="s">
        <v>1</v>
      </c>
      <c r="K248" s="58">
        <v>17.04</v>
      </c>
      <c r="L248" s="89" t="s">
        <v>1</v>
      </c>
    </row>
    <row r="249" spans="1:12" x14ac:dyDescent="0.2">
      <c r="A249" s="58">
        <v>50</v>
      </c>
      <c r="B249" s="58">
        <v>15</v>
      </c>
      <c r="C249" s="58">
        <v>22</v>
      </c>
      <c r="D249" s="58" t="s">
        <v>360</v>
      </c>
      <c r="E249" s="62">
        <v>925222100006</v>
      </c>
      <c r="F249" s="89" t="s">
        <v>1</v>
      </c>
      <c r="G249" s="90" t="s">
        <v>1</v>
      </c>
      <c r="H249" s="89" t="s">
        <v>1</v>
      </c>
      <c r="I249" s="89" t="s">
        <v>1</v>
      </c>
      <c r="J249" s="89" t="s">
        <v>1</v>
      </c>
      <c r="K249" s="58">
        <v>17.04</v>
      </c>
      <c r="L249" s="89" t="s">
        <v>1</v>
      </c>
    </row>
    <row r="250" spans="1:12" x14ac:dyDescent="0.2">
      <c r="A250" s="58">
        <v>50</v>
      </c>
      <c r="B250" s="58">
        <v>15</v>
      </c>
      <c r="C250" s="58">
        <v>26</v>
      </c>
      <c r="D250" s="58" t="s">
        <v>361</v>
      </c>
      <c r="E250" s="62">
        <v>925226300002</v>
      </c>
      <c r="F250" s="89" t="s">
        <v>1</v>
      </c>
      <c r="G250" s="90" t="s">
        <v>1</v>
      </c>
      <c r="H250" s="89" t="s">
        <v>1</v>
      </c>
      <c r="I250" s="89" t="s">
        <v>1</v>
      </c>
      <c r="J250" s="89" t="s">
        <v>1</v>
      </c>
      <c r="K250" s="58">
        <v>34.085000000000001</v>
      </c>
      <c r="L250" s="89" t="s">
        <v>1</v>
      </c>
    </row>
    <row r="251" spans="1:12" x14ac:dyDescent="0.2">
      <c r="A251" s="58">
        <v>50</v>
      </c>
      <c r="B251" s="58">
        <v>15</v>
      </c>
      <c r="C251" s="58">
        <v>26</v>
      </c>
      <c r="D251" s="58" t="s">
        <v>361</v>
      </c>
      <c r="E251" s="62">
        <v>925226300003</v>
      </c>
      <c r="F251" s="89" t="s">
        <v>1</v>
      </c>
      <c r="G251" s="90" t="s">
        <v>1</v>
      </c>
      <c r="H251" s="89" t="s">
        <v>1</v>
      </c>
      <c r="I251" s="89" t="s">
        <v>1</v>
      </c>
      <c r="J251" s="89" t="s">
        <v>1</v>
      </c>
      <c r="K251" s="58">
        <v>34.085000000000001</v>
      </c>
      <c r="L251" s="89" t="s">
        <v>1</v>
      </c>
    </row>
    <row r="252" spans="1:12" x14ac:dyDescent="0.2">
      <c r="A252" s="58">
        <v>50</v>
      </c>
      <c r="B252" s="58">
        <v>15</v>
      </c>
      <c r="C252" s="58">
        <v>26</v>
      </c>
      <c r="D252" s="58" t="s">
        <v>361</v>
      </c>
      <c r="E252" s="62">
        <v>925226300004</v>
      </c>
      <c r="F252" s="89" t="s">
        <v>1</v>
      </c>
      <c r="G252" s="90" t="s">
        <v>1</v>
      </c>
      <c r="H252" s="89" t="s">
        <v>1</v>
      </c>
      <c r="I252" s="89" t="s">
        <v>1</v>
      </c>
      <c r="J252" s="89" t="s">
        <v>1</v>
      </c>
      <c r="K252" s="58">
        <v>34.085000000000001</v>
      </c>
      <c r="L252" s="89" t="s">
        <v>1</v>
      </c>
    </row>
    <row r="253" spans="1:12" x14ac:dyDescent="0.2">
      <c r="A253" s="58">
        <v>50</v>
      </c>
      <c r="B253" s="58">
        <v>15</v>
      </c>
      <c r="C253" s="58">
        <v>26</v>
      </c>
      <c r="D253" s="58" t="s">
        <v>319</v>
      </c>
      <c r="E253" s="62">
        <v>925226300005</v>
      </c>
      <c r="F253" s="89" t="s">
        <v>1</v>
      </c>
      <c r="G253" s="90" t="s">
        <v>1</v>
      </c>
      <c r="H253" s="89" t="s">
        <v>1</v>
      </c>
      <c r="I253" s="89" t="s">
        <v>1</v>
      </c>
      <c r="J253" s="89" t="s">
        <v>1</v>
      </c>
      <c r="K253" s="58">
        <v>17.0425</v>
      </c>
      <c r="L253" s="89" t="s">
        <v>1</v>
      </c>
    </row>
    <row r="254" spans="1:12" x14ac:dyDescent="0.2">
      <c r="A254" s="58">
        <v>50</v>
      </c>
      <c r="B254" s="58">
        <v>15</v>
      </c>
      <c r="C254" s="58">
        <v>26</v>
      </c>
      <c r="D254" s="58" t="s">
        <v>319</v>
      </c>
      <c r="E254" s="62">
        <v>925226300006</v>
      </c>
      <c r="F254" s="89" t="s">
        <v>1</v>
      </c>
      <c r="G254" s="90" t="s">
        <v>1</v>
      </c>
      <c r="H254" s="89" t="s">
        <v>1</v>
      </c>
      <c r="I254" s="89" t="s">
        <v>1</v>
      </c>
      <c r="J254" s="89" t="s">
        <v>1</v>
      </c>
      <c r="K254" s="58">
        <v>17.0425</v>
      </c>
      <c r="L254" s="89" t="s">
        <v>1</v>
      </c>
    </row>
    <row r="255" spans="1:12" x14ac:dyDescent="0.2">
      <c r="A255" s="58">
        <v>50</v>
      </c>
      <c r="B255" s="58">
        <v>15</v>
      </c>
      <c r="C255" s="58">
        <v>26</v>
      </c>
      <c r="D255" s="58" t="s">
        <v>361</v>
      </c>
      <c r="E255" s="62">
        <v>925226300002</v>
      </c>
      <c r="F255" s="89" t="s">
        <v>1</v>
      </c>
      <c r="G255" s="90" t="s">
        <v>1</v>
      </c>
      <c r="H255" s="89" t="s">
        <v>1</v>
      </c>
      <c r="I255" s="89" t="s">
        <v>1</v>
      </c>
      <c r="J255" s="89" t="s">
        <v>1</v>
      </c>
      <c r="K255" s="58">
        <v>34.090000000000003</v>
      </c>
      <c r="L255" s="89" t="s">
        <v>1</v>
      </c>
    </row>
    <row r="256" spans="1:12" x14ac:dyDescent="0.2">
      <c r="A256" s="58">
        <v>50</v>
      </c>
      <c r="B256" s="58">
        <v>15</v>
      </c>
      <c r="C256" s="58">
        <v>26</v>
      </c>
      <c r="D256" s="58" t="s">
        <v>361</v>
      </c>
      <c r="E256" s="62">
        <v>925226300003</v>
      </c>
      <c r="F256" s="89" t="s">
        <v>1</v>
      </c>
      <c r="G256" s="90" t="s">
        <v>1</v>
      </c>
      <c r="H256" s="89" t="s">
        <v>1</v>
      </c>
      <c r="I256" s="89" t="s">
        <v>1</v>
      </c>
      <c r="J256" s="89" t="s">
        <v>1</v>
      </c>
      <c r="K256" s="58">
        <v>34.090000000000003</v>
      </c>
      <c r="L256" s="89" t="s">
        <v>1</v>
      </c>
    </row>
    <row r="257" spans="1:12" x14ac:dyDescent="0.2">
      <c r="A257" s="58">
        <v>50</v>
      </c>
      <c r="B257" s="58">
        <v>15</v>
      </c>
      <c r="C257" s="58">
        <v>26</v>
      </c>
      <c r="D257" s="58" t="s">
        <v>361</v>
      </c>
      <c r="E257" s="62">
        <v>925226300004</v>
      </c>
      <c r="F257" s="89" t="s">
        <v>1</v>
      </c>
      <c r="G257" s="90" t="s">
        <v>1</v>
      </c>
      <c r="H257" s="89" t="s">
        <v>1</v>
      </c>
      <c r="I257" s="89" t="s">
        <v>1</v>
      </c>
      <c r="J257" s="89" t="s">
        <v>1</v>
      </c>
      <c r="K257" s="58">
        <v>34.090000000000003</v>
      </c>
      <c r="L257" s="89" t="s">
        <v>1</v>
      </c>
    </row>
    <row r="258" spans="1:12" x14ac:dyDescent="0.2">
      <c r="A258" s="58">
        <v>50</v>
      </c>
      <c r="B258" s="58">
        <v>15</v>
      </c>
      <c r="C258" s="58">
        <v>26</v>
      </c>
      <c r="D258" s="58" t="s">
        <v>319</v>
      </c>
      <c r="E258" s="62">
        <v>925226300005</v>
      </c>
      <c r="F258" s="89" t="s">
        <v>1</v>
      </c>
      <c r="G258" s="90" t="s">
        <v>1</v>
      </c>
      <c r="H258" s="89" t="s">
        <v>1</v>
      </c>
      <c r="I258" s="89" t="s">
        <v>1</v>
      </c>
      <c r="J258" s="89" t="s">
        <v>1</v>
      </c>
      <c r="K258" s="58">
        <v>17.04</v>
      </c>
      <c r="L258" s="89" t="s">
        <v>1</v>
      </c>
    </row>
    <row r="259" spans="1:12" x14ac:dyDescent="0.2">
      <c r="A259" s="58">
        <v>50</v>
      </c>
      <c r="B259" s="58">
        <v>15</v>
      </c>
      <c r="C259" s="58">
        <v>26</v>
      </c>
      <c r="D259" s="58" t="s">
        <v>319</v>
      </c>
      <c r="E259" s="62">
        <v>925226300006</v>
      </c>
      <c r="F259" s="89" t="s">
        <v>1</v>
      </c>
      <c r="G259" s="90" t="s">
        <v>1</v>
      </c>
      <c r="H259" s="89" t="s">
        <v>1</v>
      </c>
      <c r="I259" s="89" t="s">
        <v>1</v>
      </c>
      <c r="J259" s="89" t="s">
        <v>1</v>
      </c>
      <c r="K259" s="58">
        <v>17.04</v>
      </c>
      <c r="L259" s="89" t="s">
        <v>1</v>
      </c>
    </row>
    <row r="260" spans="1:12" x14ac:dyDescent="0.2">
      <c r="A260" s="58">
        <v>42</v>
      </c>
      <c r="B260" s="58">
        <v>16</v>
      </c>
      <c r="C260" s="58">
        <v>22</v>
      </c>
      <c r="D260" s="58" t="s">
        <v>317</v>
      </c>
      <c r="E260" s="62">
        <v>926322100011</v>
      </c>
      <c r="F260" s="89" t="s">
        <v>1</v>
      </c>
      <c r="G260" s="90" t="s">
        <v>1</v>
      </c>
      <c r="H260" s="89" t="s">
        <v>1</v>
      </c>
      <c r="I260" s="89" t="s">
        <v>1</v>
      </c>
      <c r="J260" s="89" t="s">
        <v>1</v>
      </c>
      <c r="K260" s="58">
        <v>0.62</v>
      </c>
      <c r="L260" s="89" t="s">
        <v>1</v>
      </c>
    </row>
    <row r="261" spans="1:12" x14ac:dyDescent="0.2">
      <c r="A261" s="58">
        <v>42</v>
      </c>
      <c r="B261" s="58">
        <v>16</v>
      </c>
      <c r="C261" s="58">
        <v>22</v>
      </c>
      <c r="D261" s="58" t="s">
        <v>317</v>
      </c>
      <c r="E261" s="62">
        <v>926322100012</v>
      </c>
      <c r="F261" s="89" t="s">
        <v>1</v>
      </c>
      <c r="G261" s="90" t="s">
        <v>1</v>
      </c>
      <c r="H261" s="89" t="s">
        <v>1</v>
      </c>
      <c r="I261" s="89" t="s">
        <v>1</v>
      </c>
      <c r="J261" s="89" t="s">
        <v>1</v>
      </c>
      <c r="K261" s="58">
        <v>0.62</v>
      </c>
      <c r="L261" s="89" t="s">
        <v>1</v>
      </c>
    </row>
    <row r="262" spans="1:12" x14ac:dyDescent="0.2">
      <c r="A262" s="58">
        <v>42</v>
      </c>
      <c r="B262" s="58">
        <v>16</v>
      </c>
      <c r="C262" s="58">
        <v>22</v>
      </c>
      <c r="D262" s="58" t="s">
        <v>317</v>
      </c>
      <c r="E262" s="62">
        <v>926322100013</v>
      </c>
      <c r="F262" s="89" t="s">
        <v>1</v>
      </c>
      <c r="G262" s="90" t="s">
        <v>1</v>
      </c>
      <c r="H262" s="89" t="s">
        <v>1</v>
      </c>
      <c r="I262" s="89" t="s">
        <v>1</v>
      </c>
      <c r="J262" s="89" t="s">
        <v>1</v>
      </c>
      <c r="K262" s="58">
        <v>0.62</v>
      </c>
      <c r="L262" s="89" t="s">
        <v>1</v>
      </c>
    </row>
    <row r="263" spans="1:12" x14ac:dyDescent="0.2">
      <c r="A263" s="58">
        <v>42</v>
      </c>
      <c r="B263" s="58">
        <v>16</v>
      </c>
      <c r="C263" s="58">
        <v>22</v>
      </c>
      <c r="D263" s="58" t="s">
        <v>318</v>
      </c>
      <c r="E263" s="62">
        <v>926322100014</v>
      </c>
      <c r="F263" s="89" t="s">
        <v>1</v>
      </c>
      <c r="G263" s="90" t="s">
        <v>1</v>
      </c>
      <c r="H263" s="89" t="s">
        <v>1</v>
      </c>
      <c r="I263" s="89" t="s">
        <v>1</v>
      </c>
      <c r="J263" s="89" t="s">
        <v>1</v>
      </c>
      <c r="K263" s="58">
        <v>0.31</v>
      </c>
      <c r="L263" s="89" t="s">
        <v>1</v>
      </c>
    </row>
    <row r="264" spans="1:12" x14ac:dyDescent="0.2">
      <c r="A264" s="58">
        <v>42</v>
      </c>
      <c r="B264" s="58">
        <v>16</v>
      </c>
      <c r="C264" s="58">
        <v>22</v>
      </c>
      <c r="D264" s="58" t="s">
        <v>318</v>
      </c>
      <c r="E264" s="62">
        <v>926322100015</v>
      </c>
      <c r="F264" s="89" t="s">
        <v>1</v>
      </c>
      <c r="G264" s="90" t="s">
        <v>1</v>
      </c>
      <c r="H264" s="89" t="s">
        <v>1</v>
      </c>
      <c r="I264" s="89" t="s">
        <v>1</v>
      </c>
      <c r="J264" s="89" t="s">
        <v>1</v>
      </c>
      <c r="K264" s="58">
        <v>0.31</v>
      </c>
      <c r="L264" s="89" t="s">
        <v>1</v>
      </c>
    </row>
    <row r="265" spans="1:12" x14ac:dyDescent="0.2">
      <c r="A265" s="58">
        <v>48</v>
      </c>
      <c r="B265" s="58">
        <v>16</v>
      </c>
      <c r="C265" s="58">
        <v>8</v>
      </c>
      <c r="D265" s="58" t="s">
        <v>364</v>
      </c>
      <c r="E265" s="62">
        <v>925708200002</v>
      </c>
      <c r="F265" s="89" t="s">
        <v>1</v>
      </c>
      <c r="G265" s="90" t="s">
        <v>1</v>
      </c>
      <c r="H265" s="89" t="s">
        <v>1</v>
      </c>
      <c r="I265" s="89" t="s">
        <v>1</v>
      </c>
      <c r="J265" s="89" t="s">
        <v>1</v>
      </c>
      <c r="K265" s="58">
        <v>8.7025000000000006</v>
      </c>
      <c r="L265" s="89" t="s">
        <v>1</v>
      </c>
    </row>
    <row r="266" spans="1:12" x14ac:dyDescent="0.2">
      <c r="A266" s="58">
        <v>48</v>
      </c>
      <c r="B266" s="58">
        <v>16</v>
      </c>
      <c r="C266" s="58">
        <v>8</v>
      </c>
      <c r="D266" s="58" t="s">
        <v>364</v>
      </c>
      <c r="E266" s="62">
        <v>925708200003</v>
      </c>
      <c r="F266" s="89" t="s">
        <v>1</v>
      </c>
      <c r="G266" s="90" t="s">
        <v>1</v>
      </c>
      <c r="H266" s="89" t="s">
        <v>1</v>
      </c>
      <c r="I266" s="89" t="s">
        <v>1</v>
      </c>
      <c r="J266" s="89" t="s">
        <v>1</v>
      </c>
      <c r="K266" s="58">
        <v>8.7025000000000006</v>
      </c>
      <c r="L266" s="89" t="s">
        <v>1</v>
      </c>
    </row>
    <row r="267" spans="1:12" x14ac:dyDescent="0.2">
      <c r="A267" s="58">
        <v>48</v>
      </c>
      <c r="B267" s="58">
        <v>16</v>
      </c>
      <c r="C267" s="58">
        <v>8</v>
      </c>
      <c r="D267" s="58" t="s">
        <v>364</v>
      </c>
      <c r="E267" s="62">
        <v>925708200004</v>
      </c>
      <c r="F267" s="89" t="s">
        <v>1</v>
      </c>
      <c r="G267" s="90" t="s">
        <v>1</v>
      </c>
      <c r="H267" s="89" t="s">
        <v>1</v>
      </c>
      <c r="I267" s="89" t="s">
        <v>1</v>
      </c>
      <c r="J267" s="89" t="s">
        <v>1</v>
      </c>
      <c r="K267" s="58">
        <v>8.7025000000000006</v>
      </c>
      <c r="L267" s="89" t="s">
        <v>1</v>
      </c>
    </row>
    <row r="268" spans="1:12" x14ac:dyDescent="0.2">
      <c r="A268" s="58">
        <v>48</v>
      </c>
      <c r="B268" s="58">
        <v>16</v>
      </c>
      <c r="C268" s="58">
        <v>8</v>
      </c>
      <c r="D268" s="58" t="s">
        <v>365</v>
      </c>
      <c r="E268" s="62">
        <v>925708200005</v>
      </c>
      <c r="F268" s="89" t="s">
        <v>1</v>
      </c>
      <c r="G268" s="90" t="s">
        <v>1</v>
      </c>
      <c r="H268" s="89" t="s">
        <v>1</v>
      </c>
      <c r="I268" s="89" t="s">
        <v>1</v>
      </c>
      <c r="J268" s="89" t="s">
        <v>1</v>
      </c>
      <c r="K268" s="58">
        <v>4.3499999999999996</v>
      </c>
      <c r="L268" s="89" t="s">
        <v>1</v>
      </c>
    </row>
    <row r="269" spans="1:12" x14ac:dyDescent="0.2">
      <c r="A269" s="58">
        <v>48</v>
      </c>
      <c r="B269" s="58">
        <v>16</v>
      </c>
      <c r="C269" s="58">
        <v>8</v>
      </c>
      <c r="D269" s="58" t="s">
        <v>365</v>
      </c>
      <c r="E269" s="62">
        <v>925708200006</v>
      </c>
      <c r="F269" s="89" t="s">
        <v>1</v>
      </c>
      <c r="G269" s="90" t="s">
        <v>1</v>
      </c>
      <c r="H269" s="89" t="s">
        <v>1</v>
      </c>
      <c r="I269" s="89" t="s">
        <v>1</v>
      </c>
      <c r="J269" s="89" t="s">
        <v>1</v>
      </c>
      <c r="K269" s="58">
        <v>4.3499999999999996</v>
      </c>
      <c r="L269" s="89" t="s">
        <v>1</v>
      </c>
    </row>
    <row r="270" spans="1:12" x14ac:dyDescent="0.2">
      <c r="A270" s="58">
        <v>48</v>
      </c>
      <c r="B270" s="58">
        <v>16</v>
      </c>
      <c r="C270" s="58">
        <v>8</v>
      </c>
      <c r="D270" s="58" t="s">
        <v>366</v>
      </c>
      <c r="E270" s="62">
        <v>925708300002</v>
      </c>
      <c r="F270" s="89" t="s">
        <v>1</v>
      </c>
      <c r="G270" s="90" t="s">
        <v>1</v>
      </c>
      <c r="H270" s="89" t="s">
        <v>1</v>
      </c>
      <c r="I270" s="89" t="s">
        <v>1</v>
      </c>
      <c r="J270" s="89" t="s">
        <v>1</v>
      </c>
      <c r="K270" s="58">
        <v>8.2149999999999999</v>
      </c>
      <c r="L270" s="89" t="s">
        <v>1</v>
      </c>
    </row>
    <row r="271" spans="1:12" x14ac:dyDescent="0.2">
      <c r="A271" s="58">
        <v>48</v>
      </c>
      <c r="B271" s="58">
        <v>16</v>
      </c>
      <c r="C271" s="58">
        <v>8</v>
      </c>
      <c r="D271" s="58" t="s">
        <v>366</v>
      </c>
      <c r="E271" s="62">
        <v>925708300003</v>
      </c>
      <c r="F271" s="89" t="s">
        <v>1</v>
      </c>
      <c r="G271" s="90" t="s">
        <v>1</v>
      </c>
      <c r="H271" s="89" t="s">
        <v>1</v>
      </c>
      <c r="I271" s="89" t="s">
        <v>1</v>
      </c>
      <c r="J271" s="89" t="s">
        <v>1</v>
      </c>
      <c r="K271" s="58">
        <v>8.2149999999999999</v>
      </c>
      <c r="L271" s="89" t="s">
        <v>1</v>
      </c>
    </row>
    <row r="272" spans="1:12" x14ac:dyDescent="0.2">
      <c r="A272" s="58">
        <v>48</v>
      </c>
      <c r="B272" s="58">
        <v>16</v>
      </c>
      <c r="C272" s="58">
        <v>8</v>
      </c>
      <c r="D272" s="58" t="s">
        <v>366</v>
      </c>
      <c r="E272" s="62">
        <v>925708300004</v>
      </c>
      <c r="F272" s="89" t="s">
        <v>1</v>
      </c>
      <c r="G272" s="90" t="s">
        <v>1</v>
      </c>
      <c r="H272" s="89" t="s">
        <v>1</v>
      </c>
      <c r="I272" s="89" t="s">
        <v>1</v>
      </c>
      <c r="J272" s="89" t="s">
        <v>1</v>
      </c>
      <c r="K272" s="58">
        <v>8.2149999999999999</v>
      </c>
      <c r="L272" s="89" t="s">
        <v>1</v>
      </c>
    </row>
    <row r="273" spans="1:12" x14ac:dyDescent="0.2">
      <c r="A273" s="58">
        <v>48</v>
      </c>
      <c r="B273" s="58">
        <v>16</v>
      </c>
      <c r="C273" s="58">
        <v>8</v>
      </c>
      <c r="D273" s="58" t="s">
        <v>367</v>
      </c>
      <c r="E273" s="62">
        <v>925708300005</v>
      </c>
      <c r="F273" s="89" t="s">
        <v>1</v>
      </c>
      <c r="G273" s="90" t="s">
        <v>1</v>
      </c>
      <c r="H273" s="89" t="s">
        <v>1</v>
      </c>
      <c r="I273" s="89" t="s">
        <v>1</v>
      </c>
      <c r="J273" s="89" t="s">
        <v>1</v>
      </c>
      <c r="K273" s="58">
        <v>4.1100000000000003</v>
      </c>
      <c r="L273" s="89" t="s">
        <v>1</v>
      </c>
    </row>
    <row r="274" spans="1:12" x14ac:dyDescent="0.2">
      <c r="A274" s="58">
        <v>48</v>
      </c>
      <c r="B274" s="58">
        <v>16</v>
      </c>
      <c r="C274" s="58">
        <v>8</v>
      </c>
      <c r="D274" s="58" t="s">
        <v>367</v>
      </c>
      <c r="E274" s="62">
        <v>925708300006</v>
      </c>
      <c r="F274" s="89" t="s">
        <v>1</v>
      </c>
      <c r="G274" s="90" t="s">
        <v>1</v>
      </c>
      <c r="H274" s="89" t="s">
        <v>1</v>
      </c>
      <c r="I274" s="89" t="s">
        <v>1</v>
      </c>
      <c r="J274" s="89" t="s">
        <v>1</v>
      </c>
      <c r="K274" s="58">
        <v>4.1100000000000003</v>
      </c>
      <c r="L274" s="89" t="s">
        <v>1</v>
      </c>
    </row>
    <row r="275" spans="1:12" x14ac:dyDescent="0.2">
      <c r="A275" s="58">
        <v>48</v>
      </c>
      <c r="B275" s="58">
        <v>16</v>
      </c>
      <c r="C275" s="58">
        <v>28</v>
      </c>
      <c r="D275" s="58" t="s">
        <v>362</v>
      </c>
      <c r="E275" s="62">
        <v>925728200002</v>
      </c>
      <c r="F275" s="89" t="s">
        <v>1</v>
      </c>
      <c r="G275" s="90" t="s">
        <v>1</v>
      </c>
      <c r="H275" s="89" t="s">
        <v>1</v>
      </c>
      <c r="I275" s="89" t="s">
        <v>1</v>
      </c>
      <c r="J275" s="89" t="s">
        <v>1</v>
      </c>
      <c r="K275" s="58">
        <v>4.2880000000000003</v>
      </c>
      <c r="L275" s="89" t="s">
        <v>1</v>
      </c>
    </row>
    <row r="276" spans="1:12" x14ac:dyDescent="0.2">
      <c r="A276" s="58">
        <v>48</v>
      </c>
      <c r="B276" s="58">
        <v>16</v>
      </c>
      <c r="C276" s="58">
        <v>28</v>
      </c>
      <c r="D276" s="58" t="s">
        <v>362</v>
      </c>
      <c r="E276" s="62">
        <v>925728200003</v>
      </c>
      <c r="F276" s="89" t="s">
        <v>1</v>
      </c>
      <c r="G276" s="90" t="s">
        <v>1</v>
      </c>
      <c r="H276" s="89" t="s">
        <v>1</v>
      </c>
      <c r="I276" s="89" t="s">
        <v>1</v>
      </c>
      <c r="J276" s="89" t="s">
        <v>1</v>
      </c>
      <c r="K276" s="58">
        <v>4.2880000000000003</v>
      </c>
      <c r="L276" s="89" t="s">
        <v>1</v>
      </c>
    </row>
    <row r="277" spans="1:12" x14ac:dyDescent="0.2">
      <c r="A277" s="58">
        <v>48</v>
      </c>
      <c r="B277" s="58">
        <v>16</v>
      </c>
      <c r="C277" s="58">
        <v>28</v>
      </c>
      <c r="D277" s="58" t="s">
        <v>362</v>
      </c>
      <c r="E277" s="62">
        <v>925728200004</v>
      </c>
      <c r="F277" s="89" t="s">
        <v>1</v>
      </c>
      <c r="G277" s="90" t="s">
        <v>1</v>
      </c>
      <c r="H277" s="89" t="s">
        <v>1</v>
      </c>
      <c r="I277" s="89" t="s">
        <v>1</v>
      </c>
      <c r="J277" s="89" t="s">
        <v>1</v>
      </c>
      <c r="K277" s="58">
        <v>4.2880000000000003</v>
      </c>
      <c r="L277" s="89" t="s">
        <v>1</v>
      </c>
    </row>
    <row r="278" spans="1:12" x14ac:dyDescent="0.2">
      <c r="A278" s="58">
        <v>48</v>
      </c>
      <c r="B278" s="58">
        <v>16</v>
      </c>
      <c r="C278" s="58">
        <v>28</v>
      </c>
      <c r="D278" s="58" t="s">
        <v>363</v>
      </c>
      <c r="E278" s="62">
        <v>925728200005</v>
      </c>
      <c r="F278" s="89" t="s">
        <v>1</v>
      </c>
      <c r="G278" s="90" t="s">
        <v>1</v>
      </c>
      <c r="H278" s="89" t="s">
        <v>1</v>
      </c>
      <c r="I278" s="89" t="s">
        <v>1</v>
      </c>
      <c r="J278" s="89" t="s">
        <v>1</v>
      </c>
      <c r="K278" s="58">
        <v>2.1440000000000001</v>
      </c>
      <c r="L278" s="89" t="s">
        <v>1</v>
      </c>
    </row>
    <row r="279" spans="1:12" x14ac:dyDescent="0.2">
      <c r="A279" s="58">
        <v>48</v>
      </c>
      <c r="B279" s="58">
        <v>16</v>
      </c>
      <c r="C279" s="58">
        <v>28</v>
      </c>
      <c r="D279" s="58" t="s">
        <v>363</v>
      </c>
      <c r="E279" s="62">
        <v>925728200006</v>
      </c>
      <c r="F279" s="89" t="s">
        <v>1</v>
      </c>
      <c r="G279" s="90" t="s">
        <v>1</v>
      </c>
      <c r="H279" s="89" t="s">
        <v>1</v>
      </c>
      <c r="I279" s="89" t="s">
        <v>1</v>
      </c>
      <c r="J279" s="89" t="s">
        <v>1</v>
      </c>
      <c r="K279" s="58">
        <v>2.1440000000000001</v>
      </c>
      <c r="L279" s="89" t="s">
        <v>1</v>
      </c>
    </row>
    <row r="280" spans="1:12" x14ac:dyDescent="0.2">
      <c r="A280" s="58">
        <v>49</v>
      </c>
      <c r="B280" s="58">
        <v>16</v>
      </c>
      <c r="C280" s="58">
        <v>12</v>
      </c>
      <c r="D280" s="58" t="s">
        <v>359</v>
      </c>
      <c r="E280" s="62">
        <v>925612100002</v>
      </c>
      <c r="F280" s="89" t="s">
        <v>1</v>
      </c>
      <c r="G280" s="90" t="s">
        <v>1</v>
      </c>
      <c r="H280" s="89" t="s">
        <v>1</v>
      </c>
      <c r="I280" s="89" t="s">
        <v>1</v>
      </c>
      <c r="J280" s="89" t="s">
        <v>1</v>
      </c>
      <c r="K280" s="58">
        <v>16.77</v>
      </c>
      <c r="L280" s="89" t="s">
        <v>1</v>
      </c>
    </row>
    <row r="281" spans="1:12" x14ac:dyDescent="0.2">
      <c r="A281" s="58">
        <v>49</v>
      </c>
      <c r="B281" s="58">
        <v>16</v>
      </c>
      <c r="C281" s="58">
        <v>12</v>
      </c>
      <c r="D281" s="58" t="s">
        <v>359</v>
      </c>
      <c r="E281" s="62">
        <v>925612100003</v>
      </c>
      <c r="F281" s="89" t="s">
        <v>1</v>
      </c>
      <c r="G281" s="90" t="s">
        <v>1</v>
      </c>
      <c r="H281" s="89" t="s">
        <v>1</v>
      </c>
      <c r="I281" s="89" t="s">
        <v>1</v>
      </c>
      <c r="J281" s="89" t="s">
        <v>1</v>
      </c>
      <c r="K281" s="58">
        <v>16.77</v>
      </c>
      <c r="L281" s="89" t="s">
        <v>1</v>
      </c>
    </row>
    <row r="282" spans="1:12" x14ac:dyDescent="0.2">
      <c r="A282" s="58">
        <v>49</v>
      </c>
      <c r="B282" s="58">
        <v>16</v>
      </c>
      <c r="C282" s="58">
        <v>12</v>
      </c>
      <c r="D282" s="58" t="s">
        <v>359</v>
      </c>
      <c r="E282" s="62">
        <v>925612100004</v>
      </c>
      <c r="F282" s="89" t="s">
        <v>1</v>
      </c>
      <c r="G282" s="90" t="s">
        <v>1</v>
      </c>
      <c r="H282" s="89" t="s">
        <v>1</v>
      </c>
      <c r="I282" s="89" t="s">
        <v>1</v>
      </c>
      <c r="J282" s="89" t="s">
        <v>1</v>
      </c>
      <c r="K282" s="58">
        <v>16.77</v>
      </c>
      <c r="L282" s="89" t="s">
        <v>1</v>
      </c>
    </row>
    <row r="283" spans="1:12" x14ac:dyDescent="0.2">
      <c r="A283" s="58">
        <v>49</v>
      </c>
      <c r="B283" s="58">
        <v>16</v>
      </c>
      <c r="C283" s="58">
        <v>12</v>
      </c>
      <c r="D283" s="58" t="s">
        <v>360</v>
      </c>
      <c r="E283" s="62">
        <v>925612100005</v>
      </c>
      <c r="F283" s="89" t="s">
        <v>1</v>
      </c>
      <c r="G283" s="90" t="s">
        <v>1</v>
      </c>
      <c r="H283" s="89" t="s">
        <v>1</v>
      </c>
      <c r="I283" s="89" t="s">
        <v>1</v>
      </c>
      <c r="J283" s="89" t="s">
        <v>1</v>
      </c>
      <c r="K283" s="58">
        <v>8.3859999999999992</v>
      </c>
      <c r="L283" s="89" t="s">
        <v>1</v>
      </c>
    </row>
    <row r="284" spans="1:12" x14ac:dyDescent="0.2">
      <c r="A284" s="58">
        <v>49</v>
      </c>
      <c r="B284" s="58">
        <v>16</v>
      </c>
      <c r="C284" s="58">
        <v>12</v>
      </c>
      <c r="D284" s="58" t="s">
        <v>368</v>
      </c>
      <c r="E284" s="62">
        <v>925612100006</v>
      </c>
      <c r="F284" s="89" t="s">
        <v>1</v>
      </c>
      <c r="G284" s="90" t="s">
        <v>1</v>
      </c>
      <c r="H284" s="89" t="s">
        <v>1</v>
      </c>
      <c r="I284" s="89" t="s">
        <v>1</v>
      </c>
      <c r="J284" s="89" t="s">
        <v>1</v>
      </c>
      <c r="K284" s="58">
        <v>8.3859999999999992</v>
      </c>
      <c r="L284" s="89" t="s">
        <v>1</v>
      </c>
    </row>
    <row r="285" spans="1:12" x14ac:dyDescent="0.2">
      <c r="A285" s="58">
        <v>49</v>
      </c>
      <c r="B285" s="58">
        <v>16</v>
      </c>
      <c r="C285" s="58">
        <v>22</v>
      </c>
      <c r="D285" s="58" t="s">
        <v>369</v>
      </c>
      <c r="E285" s="62">
        <v>925622100021</v>
      </c>
      <c r="F285" s="89" t="s">
        <v>1</v>
      </c>
      <c r="G285" s="90" t="s">
        <v>1</v>
      </c>
      <c r="H285" s="89" t="s">
        <v>1</v>
      </c>
      <c r="I285" s="89" t="s">
        <v>1</v>
      </c>
      <c r="J285" s="89" t="s">
        <v>1</v>
      </c>
      <c r="K285" s="58">
        <v>3.738</v>
      </c>
      <c r="L285" s="89" t="s">
        <v>1</v>
      </c>
    </row>
    <row r="286" spans="1:12" x14ac:dyDescent="0.2">
      <c r="A286" s="58">
        <v>49</v>
      </c>
      <c r="B286" s="58">
        <v>16</v>
      </c>
      <c r="C286" s="58">
        <v>22</v>
      </c>
      <c r="D286" s="58" t="s">
        <v>369</v>
      </c>
      <c r="E286" s="62">
        <v>925622100022</v>
      </c>
      <c r="F286" s="89" t="s">
        <v>1</v>
      </c>
      <c r="G286" s="90" t="s">
        <v>1</v>
      </c>
      <c r="H286" s="89" t="s">
        <v>1</v>
      </c>
      <c r="I286" s="89" t="s">
        <v>1</v>
      </c>
      <c r="J286" s="89" t="s">
        <v>1</v>
      </c>
      <c r="K286" s="58">
        <v>3.738</v>
      </c>
      <c r="L286" s="89" t="s">
        <v>1</v>
      </c>
    </row>
    <row r="287" spans="1:12" x14ac:dyDescent="0.2">
      <c r="A287" s="58">
        <v>49</v>
      </c>
      <c r="B287" s="58">
        <v>16</v>
      </c>
      <c r="C287" s="58">
        <v>22</v>
      </c>
      <c r="D287" s="58" t="s">
        <v>369</v>
      </c>
      <c r="E287" s="62">
        <v>925622100023</v>
      </c>
      <c r="F287" s="89" t="s">
        <v>1</v>
      </c>
      <c r="G287" s="90" t="s">
        <v>1</v>
      </c>
      <c r="H287" s="89" t="s">
        <v>1</v>
      </c>
      <c r="I287" s="89" t="s">
        <v>1</v>
      </c>
      <c r="J287" s="89" t="s">
        <v>1</v>
      </c>
      <c r="K287" s="58">
        <v>3.738</v>
      </c>
      <c r="L287" s="89" t="s">
        <v>1</v>
      </c>
    </row>
    <row r="288" spans="1:12" x14ac:dyDescent="0.2">
      <c r="A288" s="58">
        <v>49</v>
      </c>
      <c r="B288" s="58">
        <v>16</v>
      </c>
      <c r="C288" s="58">
        <v>22</v>
      </c>
      <c r="D288" s="58" t="s">
        <v>370</v>
      </c>
      <c r="E288" s="62">
        <v>925622100024</v>
      </c>
      <c r="F288" s="89" t="s">
        <v>1</v>
      </c>
      <c r="G288" s="90" t="s">
        <v>1</v>
      </c>
      <c r="H288" s="89" t="s">
        <v>1</v>
      </c>
      <c r="I288" s="89" t="s">
        <v>1</v>
      </c>
      <c r="J288" s="89" t="s">
        <v>1</v>
      </c>
      <c r="K288" s="58">
        <v>1.869</v>
      </c>
      <c r="L288" s="89" t="s">
        <v>1</v>
      </c>
    </row>
    <row r="289" spans="1:12" x14ac:dyDescent="0.2">
      <c r="A289" s="58">
        <v>49</v>
      </c>
      <c r="B289" s="58">
        <v>16</v>
      </c>
      <c r="C289" s="58">
        <v>22</v>
      </c>
      <c r="D289" s="58" t="s">
        <v>370</v>
      </c>
      <c r="E289" s="62">
        <v>925622100025</v>
      </c>
      <c r="F289" s="89" t="s">
        <v>1</v>
      </c>
      <c r="G289" s="90" t="s">
        <v>1</v>
      </c>
      <c r="H289" s="89" t="s">
        <v>1</v>
      </c>
      <c r="I289" s="89" t="s">
        <v>1</v>
      </c>
      <c r="J289" s="89" t="s">
        <v>1</v>
      </c>
      <c r="K289" s="58">
        <v>1.869</v>
      </c>
      <c r="L289" s="89" t="s">
        <v>1</v>
      </c>
    </row>
    <row r="290" spans="1:12" x14ac:dyDescent="0.2">
      <c r="A290" s="58">
        <v>49</v>
      </c>
      <c r="B290" s="58">
        <v>16</v>
      </c>
      <c r="C290" s="58">
        <v>22</v>
      </c>
      <c r="D290" s="58" t="s">
        <v>371</v>
      </c>
      <c r="E290" s="62">
        <v>925622100031</v>
      </c>
      <c r="F290" s="89" t="s">
        <v>1</v>
      </c>
      <c r="G290" s="90" t="s">
        <v>1</v>
      </c>
      <c r="H290" s="89" t="s">
        <v>1</v>
      </c>
      <c r="I290" s="89" t="s">
        <v>1</v>
      </c>
      <c r="J290" s="89" t="s">
        <v>1</v>
      </c>
      <c r="K290" s="58">
        <v>2.1459999999999999</v>
      </c>
      <c r="L290" s="89" t="s">
        <v>1</v>
      </c>
    </row>
    <row r="291" spans="1:12" x14ac:dyDescent="0.2">
      <c r="A291" s="58">
        <v>49</v>
      </c>
      <c r="B291" s="58">
        <v>16</v>
      </c>
      <c r="C291" s="58">
        <v>22</v>
      </c>
      <c r="D291" s="58" t="s">
        <v>371</v>
      </c>
      <c r="E291" s="62">
        <v>925622100032</v>
      </c>
      <c r="F291" s="89" t="s">
        <v>1</v>
      </c>
      <c r="G291" s="90" t="s">
        <v>1</v>
      </c>
      <c r="H291" s="89" t="s">
        <v>1</v>
      </c>
      <c r="I291" s="89" t="s">
        <v>1</v>
      </c>
      <c r="J291" s="89" t="s">
        <v>1</v>
      </c>
      <c r="K291" s="58">
        <v>2.1459999999999999</v>
      </c>
      <c r="L291" s="89" t="s">
        <v>1</v>
      </c>
    </row>
    <row r="292" spans="1:12" x14ac:dyDescent="0.2">
      <c r="A292" s="58">
        <v>49</v>
      </c>
      <c r="B292" s="58">
        <v>16</v>
      </c>
      <c r="C292" s="58">
        <v>22</v>
      </c>
      <c r="D292" s="58" t="s">
        <v>371</v>
      </c>
      <c r="E292" s="62">
        <v>925622100033</v>
      </c>
      <c r="F292" s="89" t="s">
        <v>1</v>
      </c>
      <c r="G292" s="90" t="s">
        <v>1</v>
      </c>
      <c r="H292" s="89" t="s">
        <v>1</v>
      </c>
      <c r="I292" s="89" t="s">
        <v>1</v>
      </c>
      <c r="J292" s="89" t="s">
        <v>1</v>
      </c>
      <c r="K292" s="58">
        <v>2.1459999999999999</v>
      </c>
      <c r="L292" s="89" t="s">
        <v>1</v>
      </c>
    </row>
    <row r="293" spans="1:12" x14ac:dyDescent="0.2">
      <c r="A293" s="58">
        <v>49</v>
      </c>
      <c r="B293" s="58">
        <v>16</v>
      </c>
      <c r="C293" s="58">
        <v>22</v>
      </c>
      <c r="D293" s="58" t="s">
        <v>372</v>
      </c>
      <c r="E293" s="62">
        <v>925622100034</v>
      </c>
      <c r="F293" s="89" t="s">
        <v>1</v>
      </c>
      <c r="G293" s="90" t="s">
        <v>1</v>
      </c>
      <c r="H293" s="89" t="s">
        <v>1</v>
      </c>
      <c r="I293" s="89" t="s">
        <v>1</v>
      </c>
      <c r="J293" s="89" t="s">
        <v>1</v>
      </c>
      <c r="K293" s="58">
        <v>1.07</v>
      </c>
      <c r="L293" s="89" t="s">
        <v>1</v>
      </c>
    </row>
    <row r="294" spans="1:12" x14ac:dyDescent="0.2">
      <c r="A294" s="58">
        <v>49</v>
      </c>
      <c r="B294" s="58">
        <v>16</v>
      </c>
      <c r="C294" s="58">
        <v>22</v>
      </c>
      <c r="D294" s="58" t="s">
        <v>372</v>
      </c>
      <c r="E294" s="62">
        <v>925622100035</v>
      </c>
      <c r="F294" s="89" t="s">
        <v>1</v>
      </c>
      <c r="G294" s="90" t="s">
        <v>1</v>
      </c>
      <c r="H294" s="89" t="s">
        <v>1</v>
      </c>
      <c r="I294" s="89" t="s">
        <v>1</v>
      </c>
      <c r="J294" s="89" t="s">
        <v>1</v>
      </c>
      <c r="K294" s="58">
        <v>1.07</v>
      </c>
      <c r="L294" s="89" t="s">
        <v>1</v>
      </c>
    </row>
    <row r="295" spans="1:12" x14ac:dyDescent="0.2">
      <c r="A295" s="58">
        <v>48</v>
      </c>
      <c r="B295" s="58">
        <v>13</v>
      </c>
      <c r="C295" s="58">
        <v>2</v>
      </c>
      <c r="D295" s="58" t="s">
        <v>373</v>
      </c>
      <c r="E295" s="62">
        <v>922802400013</v>
      </c>
      <c r="F295" s="58">
        <v>246169</v>
      </c>
      <c r="G295" s="73">
        <v>239</v>
      </c>
      <c r="H295" s="58">
        <v>2022</v>
      </c>
      <c r="I295" s="89" t="s">
        <v>374</v>
      </c>
      <c r="J295" s="87">
        <v>44605</v>
      </c>
      <c r="K295" s="58">
        <v>11.29</v>
      </c>
      <c r="L295" s="88">
        <f t="shared" ref="L295:L300" si="0">G295/K295</f>
        <v>21.169176262178922</v>
      </c>
    </row>
    <row r="296" spans="1:12" x14ac:dyDescent="0.2">
      <c r="A296" s="58">
        <v>47</v>
      </c>
      <c r="B296" s="58">
        <v>12</v>
      </c>
      <c r="C296" s="58">
        <v>32</v>
      </c>
      <c r="D296" s="58" t="s">
        <v>375</v>
      </c>
      <c r="E296" s="62">
        <v>921432200054</v>
      </c>
      <c r="F296" s="89" t="s">
        <v>1</v>
      </c>
      <c r="G296" s="73">
        <v>418</v>
      </c>
      <c r="H296" s="89" t="s">
        <v>1</v>
      </c>
      <c r="I296" s="89" t="s">
        <v>1</v>
      </c>
      <c r="J296" s="89" t="s">
        <v>1</v>
      </c>
      <c r="K296" s="58">
        <v>19.72</v>
      </c>
      <c r="L296" s="88">
        <f t="shared" si="0"/>
        <v>21.196754563894526</v>
      </c>
    </row>
    <row r="297" spans="1:12" x14ac:dyDescent="0.2">
      <c r="A297" s="58">
        <v>47</v>
      </c>
      <c r="B297" s="58">
        <v>13</v>
      </c>
      <c r="C297" s="58">
        <v>30</v>
      </c>
      <c r="D297" s="58" t="s">
        <v>266</v>
      </c>
      <c r="E297" s="62">
        <v>922730200075</v>
      </c>
      <c r="F297" s="89" t="s">
        <v>1</v>
      </c>
      <c r="G297" s="73">
        <v>202</v>
      </c>
      <c r="H297" s="89" t="s">
        <v>1</v>
      </c>
      <c r="I297" s="89" t="s">
        <v>1</v>
      </c>
      <c r="J297" s="89" t="s">
        <v>1</v>
      </c>
      <c r="K297" s="58">
        <v>9.5399999999999991</v>
      </c>
      <c r="L297" s="88">
        <f t="shared" si="0"/>
        <v>21.174004192872118</v>
      </c>
    </row>
    <row r="298" spans="1:12" x14ac:dyDescent="0.2">
      <c r="A298" s="58">
        <v>47</v>
      </c>
      <c r="B298" s="58">
        <v>13</v>
      </c>
      <c r="C298" s="58">
        <v>30</v>
      </c>
      <c r="D298" s="58" t="s">
        <v>261</v>
      </c>
      <c r="E298" s="62">
        <v>922730100078</v>
      </c>
      <c r="F298" s="89" t="s">
        <v>1</v>
      </c>
      <c r="G298" s="73">
        <v>150</v>
      </c>
      <c r="H298" s="89" t="s">
        <v>1</v>
      </c>
      <c r="I298" s="89" t="s">
        <v>1</v>
      </c>
      <c r="J298" s="89" t="s">
        <v>1</v>
      </c>
      <c r="K298" s="58">
        <v>5.0199999999999996</v>
      </c>
      <c r="L298" s="88">
        <f t="shared" si="0"/>
        <v>29.880478087649404</v>
      </c>
    </row>
    <row r="299" spans="1:12" x14ac:dyDescent="0.2">
      <c r="A299" s="58">
        <v>47</v>
      </c>
      <c r="B299" s="58">
        <v>13</v>
      </c>
      <c r="C299" s="58">
        <v>18</v>
      </c>
      <c r="D299" s="58" t="s">
        <v>376</v>
      </c>
      <c r="E299" s="62">
        <v>922718200035</v>
      </c>
      <c r="F299" s="89" t="s">
        <v>1</v>
      </c>
      <c r="G299" s="73">
        <v>150</v>
      </c>
      <c r="H299" s="89" t="s">
        <v>1</v>
      </c>
      <c r="I299" s="89" t="s">
        <v>1</v>
      </c>
      <c r="J299" s="89" t="s">
        <v>1</v>
      </c>
      <c r="K299" s="58">
        <v>4.79</v>
      </c>
      <c r="L299" s="88">
        <f t="shared" si="0"/>
        <v>31.315240083507305</v>
      </c>
    </row>
    <row r="300" spans="1:12" x14ac:dyDescent="0.2">
      <c r="A300" s="58">
        <v>47</v>
      </c>
      <c r="B300" s="58">
        <v>13</v>
      </c>
      <c r="C300" s="58">
        <v>18</v>
      </c>
      <c r="D300" s="58" t="s">
        <v>377</v>
      </c>
      <c r="E300" s="62">
        <v>922718100033</v>
      </c>
      <c r="F300" s="89" t="s">
        <v>1</v>
      </c>
      <c r="G300" s="73">
        <v>213</v>
      </c>
      <c r="H300" s="89" t="s">
        <v>1</v>
      </c>
      <c r="I300" s="89" t="s">
        <v>1</v>
      </c>
      <c r="J300" s="89" t="s">
        <v>1</v>
      </c>
      <c r="K300" s="58">
        <v>10.039999999999999</v>
      </c>
      <c r="L300" s="88">
        <f t="shared" si="0"/>
        <v>21.215139442231077</v>
      </c>
    </row>
    <row r="301" spans="1:12" x14ac:dyDescent="0.2">
      <c r="A301" s="58">
        <v>43</v>
      </c>
      <c r="B301" s="58">
        <v>12</v>
      </c>
      <c r="C301" s="58">
        <v>14</v>
      </c>
      <c r="D301" s="58" t="s">
        <v>378</v>
      </c>
      <c r="E301" s="62">
        <v>921814100102</v>
      </c>
      <c r="F301" s="58">
        <v>246232</v>
      </c>
      <c r="G301" s="73">
        <v>500</v>
      </c>
      <c r="H301" s="58">
        <v>2022</v>
      </c>
      <c r="I301" s="89" t="s">
        <v>240</v>
      </c>
      <c r="J301" s="87">
        <v>44650</v>
      </c>
      <c r="K301" s="58">
        <v>0.67</v>
      </c>
      <c r="L301" s="88">
        <f>G301/SUM(K301:K306)</f>
        <v>87.719298245614013</v>
      </c>
    </row>
    <row r="302" spans="1:12" x14ac:dyDescent="0.2">
      <c r="A302" s="58">
        <v>42</v>
      </c>
      <c r="B302" s="58">
        <v>13</v>
      </c>
      <c r="C302" s="58">
        <v>30</v>
      </c>
      <c r="D302" s="58" t="s">
        <v>332</v>
      </c>
      <c r="E302" s="62">
        <v>922230200162</v>
      </c>
      <c r="F302" s="89" t="s">
        <v>1</v>
      </c>
      <c r="G302" s="90" t="s">
        <v>1</v>
      </c>
      <c r="H302" s="89" t="s">
        <v>1</v>
      </c>
      <c r="I302" s="89" t="s">
        <v>1</v>
      </c>
      <c r="J302" s="89" t="s">
        <v>1</v>
      </c>
      <c r="K302" s="58">
        <v>0.65</v>
      </c>
      <c r="L302" s="89" t="s">
        <v>1</v>
      </c>
    </row>
    <row r="303" spans="1:12" x14ac:dyDescent="0.2">
      <c r="A303" s="58">
        <v>44</v>
      </c>
      <c r="B303" s="58">
        <v>13</v>
      </c>
      <c r="C303" s="58">
        <v>10</v>
      </c>
      <c r="D303" s="58" t="s">
        <v>379</v>
      </c>
      <c r="E303" s="62">
        <v>922410300074</v>
      </c>
      <c r="F303" s="89" t="s">
        <v>1</v>
      </c>
      <c r="G303" s="90" t="s">
        <v>1</v>
      </c>
      <c r="H303" s="89" t="s">
        <v>1</v>
      </c>
      <c r="I303" s="89" t="s">
        <v>1</v>
      </c>
      <c r="J303" s="89" t="s">
        <v>1</v>
      </c>
      <c r="K303" s="58">
        <v>1.25</v>
      </c>
      <c r="L303" s="89" t="s">
        <v>1</v>
      </c>
    </row>
    <row r="304" spans="1:12" x14ac:dyDescent="0.2">
      <c r="A304" s="58">
        <v>44</v>
      </c>
      <c r="B304" s="58">
        <v>13</v>
      </c>
      <c r="C304" s="58">
        <v>14</v>
      </c>
      <c r="D304" s="58" t="s">
        <v>317</v>
      </c>
      <c r="E304" s="62">
        <v>922414100074</v>
      </c>
      <c r="F304" s="89" t="s">
        <v>1</v>
      </c>
      <c r="G304" s="90" t="s">
        <v>1</v>
      </c>
      <c r="H304" s="89" t="s">
        <v>1</v>
      </c>
      <c r="I304" s="89" t="s">
        <v>1</v>
      </c>
      <c r="J304" s="89" t="s">
        <v>1</v>
      </c>
      <c r="K304" s="58">
        <v>0.62</v>
      </c>
      <c r="L304" s="89" t="s">
        <v>1</v>
      </c>
    </row>
    <row r="305" spans="1:12" x14ac:dyDescent="0.2">
      <c r="A305" s="58">
        <v>42</v>
      </c>
      <c r="B305" s="58">
        <v>14</v>
      </c>
      <c r="C305" s="58">
        <v>22</v>
      </c>
      <c r="D305" s="58" t="s">
        <v>380</v>
      </c>
      <c r="E305" s="62">
        <v>924122100040</v>
      </c>
      <c r="F305" s="89" t="s">
        <v>1</v>
      </c>
      <c r="G305" s="90" t="s">
        <v>1</v>
      </c>
      <c r="H305" s="89" t="s">
        <v>1</v>
      </c>
      <c r="I305" s="89" t="s">
        <v>1</v>
      </c>
      <c r="J305" s="89" t="s">
        <v>1</v>
      </c>
      <c r="K305" s="58">
        <v>1.27</v>
      </c>
      <c r="L305" s="89" t="s">
        <v>1</v>
      </c>
    </row>
    <row r="306" spans="1:12" x14ac:dyDescent="0.2">
      <c r="A306" s="58">
        <v>42</v>
      </c>
      <c r="B306" s="58">
        <v>16</v>
      </c>
      <c r="C306" s="58">
        <v>26</v>
      </c>
      <c r="D306" s="58" t="s">
        <v>381</v>
      </c>
      <c r="E306" s="62">
        <v>926326400135</v>
      </c>
      <c r="F306" s="89" t="s">
        <v>1</v>
      </c>
      <c r="G306" s="90" t="s">
        <v>1</v>
      </c>
      <c r="H306" s="89" t="s">
        <v>1</v>
      </c>
      <c r="I306" s="89" t="s">
        <v>1</v>
      </c>
      <c r="J306" s="89" t="s">
        <v>1</v>
      </c>
      <c r="K306" s="58">
        <v>1.24</v>
      </c>
      <c r="L306" s="89" t="s">
        <v>1</v>
      </c>
    </row>
    <row r="307" spans="1:12" x14ac:dyDescent="0.2">
      <c r="A307" s="58">
        <v>43</v>
      </c>
      <c r="B307" s="58">
        <v>12</v>
      </c>
      <c r="C307" s="58">
        <v>14</v>
      </c>
      <c r="D307" s="58" t="s">
        <v>378</v>
      </c>
      <c r="E307" s="62">
        <v>921814100100</v>
      </c>
      <c r="F307" s="58">
        <v>246233</v>
      </c>
      <c r="G307" s="73">
        <v>500</v>
      </c>
      <c r="H307" s="58">
        <v>2022</v>
      </c>
      <c r="I307" s="89" t="s">
        <v>240</v>
      </c>
      <c r="J307" s="87">
        <v>44650</v>
      </c>
      <c r="K307" s="58">
        <v>0.67</v>
      </c>
      <c r="L307" s="88">
        <f>G307/SUM(K307:K312)</f>
        <v>87.719298245614013</v>
      </c>
    </row>
    <row r="308" spans="1:12" x14ac:dyDescent="0.2">
      <c r="A308" s="58">
        <v>42</v>
      </c>
      <c r="B308" s="58">
        <v>13</v>
      </c>
      <c r="C308" s="58">
        <v>30</v>
      </c>
      <c r="D308" s="58" t="s">
        <v>332</v>
      </c>
      <c r="E308" s="62">
        <v>922230200160</v>
      </c>
      <c r="F308" s="89" t="s">
        <v>1</v>
      </c>
      <c r="G308" s="90" t="s">
        <v>1</v>
      </c>
      <c r="H308" s="89" t="s">
        <v>1</v>
      </c>
      <c r="I308" s="89" t="s">
        <v>1</v>
      </c>
      <c r="J308" s="89" t="s">
        <v>1</v>
      </c>
      <c r="K308" s="58">
        <v>0.65</v>
      </c>
      <c r="L308" s="89" t="s">
        <v>1</v>
      </c>
    </row>
    <row r="309" spans="1:12" x14ac:dyDescent="0.2">
      <c r="A309" s="58">
        <v>44</v>
      </c>
      <c r="B309" s="58">
        <v>13</v>
      </c>
      <c r="C309" s="58">
        <v>10</v>
      </c>
      <c r="D309" s="58" t="s">
        <v>379</v>
      </c>
      <c r="E309" s="62">
        <v>922410300072</v>
      </c>
      <c r="F309" s="89" t="s">
        <v>1</v>
      </c>
      <c r="G309" s="90" t="s">
        <v>1</v>
      </c>
      <c r="H309" s="89" t="s">
        <v>1</v>
      </c>
      <c r="I309" s="89" t="s">
        <v>1</v>
      </c>
      <c r="J309" s="89" t="s">
        <v>1</v>
      </c>
      <c r="K309" s="58">
        <v>1.25</v>
      </c>
      <c r="L309" s="89" t="s">
        <v>1</v>
      </c>
    </row>
    <row r="310" spans="1:12" x14ac:dyDescent="0.2">
      <c r="A310" s="58">
        <v>44</v>
      </c>
      <c r="B310" s="58">
        <v>13</v>
      </c>
      <c r="C310" s="58">
        <v>14</v>
      </c>
      <c r="D310" s="58" t="s">
        <v>317</v>
      </c>
      <c r="E310" s="62">
        <v>922414100072</v>
      </c>
      <c r="F310" s="89" t="s">
        <v>1</v>
      </c>
      <c r="G310" s="90" t="s">
        <v>1</v>
      </c>
      <c r="H310" s="89" t="s">
        <v>1</v>
      </c>
      <c r="I310" s="89" t="s">
        <v>1</v>
      </c>
      <c r="J310" s="89" t="s">
        <v>1</v>
      </c>
      <c r="K310" s="58">
        <v>0.62</v>
      </c>
      <c r="L310" s="89" t="s">
        <v>1</v>
      </c>
    </row>
    <row r="311" spans="1:12" x14ac:dyDescent="0.2">
      <c r="A311" s="58">
        <v>42</v>
      </c>
      <c r="B311" s="58">
        <v>14</v>
      </c>
      <c r="C311" s="58">
        <v>22</v>
      </c>
      <c r="D311" s="58" t="s">
        <v>380</v>
      </c>
      <c r="E311" s="62">
        <v>924122100038</v>
      </c>
      <c r="F311" s="89" t="s">
        <v>1</v>
      </c>
      <c r="G311" s="90" t="s">
        <v>1</v>
      </c>
      <c r="H311" s="89" t="s">
        <v>1</v>
      </c>
      <c r="I311" s="89" t="s">
        <v>1</v>
      </c>
      <c r="J311" s="89" t="s">
        <v>1</v>
      </c>
      <c r="K311" s="58">
        <v>1.27</v>
      </c>
      <c r="L311" s="89" t="s">
        <v>1</v>
      </c>
    </row>
    <row r="312" spans="1:12" x14ac:dyDescent="0.2">
      <c r="A312" s="58">
        <v>42</v>
      </c>
      <c r="B312" s="58">
        <v>16</v>
      </c>
      <c r="C312" s="58">
        <v>26</v>
      </c>
      <c r="D312" s="58" t="s">
        <v>381</v>
      </c>
      <c r="E312" s="62">
        <v>926326400133</v>
      </c>
      <c r="F312" s="89" t="s">
        <v>1</v>
      </c>
      <c r="G312" s="90" t="s">
        <v>1</v>
      </c>
      <c r="H312" s="89" t="s">
        <v>1</v>
      </c>
      <c r="I312" s="89" t="s">
        <v>1</v>
      </c>
      <c r="J312" s="89" t="s">
        <v>1</v>
      </c>
      <c r="K312" s="58">
        <v>1.24</v>
      </c>
      <c r="L312" s="89" t="s">
        <v>1</v>
      </c>
    </row>
    <row r="313" spans="1:12" x14ac:dyDescent="0.2">
      <c r="A313" s="58">
        <v>43</v>
      </c>
      <c r="B313" s="58">
        <v>12</v>
      </c>
      <c r="C313" s="58">
        <v>14</v>
      </c>
      <c r="D313" s="58" t="s">
        <v>378</v>
      </c>
      <c r="E313" s="62">
        <v>921814100104</v>
      </c>
      <c r="F313" s="58">
        <v>246234</v>
      </c>
      <c r="G313" s="73">
        <v>500</v>
      </c>
      <c r="H313" s="58">
        <v>2022</v>
      </c>
      <c r="I313" s="89" t="s">
        <v>240</v>
      </c>
      <c r="J313" s="87">
        <v>44650</v>
      </c>
      <c r="K313" s="58">
        <v>0.67</v>
      </c>
      <c r="L313" s="88">
        <f>G313/SUM(K313:K318)</f>
        <v>87.719298245614013</v>
      </c>
    </row>
    <row r="314" spans="1:12" x14ac:dyDescent="0.2">
      <c r="A314" s="58">
        <v>42</v>
      </c>
      <c r="B314" s="58">
        <v>13</v>
      </c>
      <c r="C314" s="58">
        <v>30</v>
      </c>
      <c r="D314" s="58" t="s">
        <v>332</v>
      </c>
      <c r="E314" s="62">
        <v>922230200164</v>
      </c>
      <c r="F314" s="89" t="s">
        <v>1</v>
      </c>
      <c r="G314" s="90" t="s">
        <v>1</v>
      </c>
      <c r="H314" s="89" t="s">
        <v>1</v>
      </c>
      <c r="I314" s="89" t="s">
        <v>1</v>
      </c>
      <c r="J314" s="89" t="s">
        <v>1</v>
      </c>
      <c r="K314" s="58">
        <v>0.65</v>
      </c>
      <c r="L314" s="89" t="s">
        <v>1</v>
      </c>
    </row>
    <row r="315" spans="1:12" x14ac:dyDescent="0.2">
      <c r="A315" s="58">
        <v>44</v>
      </c>
      <c r="B315" s="58">
        <v>13</v>
      </c>
      <c r="C315" s="58">
        <v>10</v>
      </c>
      <c r="D315" s="58" t="s">
        <v>379</v>
      </c>
      <c r="E315" s="62">
        <v>922410300076</v>
      </c>
      <c r="F315" s="89" t="s">
        <v>1</v>
      </c>
      <c r="G315" s="90" t="s">
        <v>1</v>
      </c>
      <c r="H315" s="89" t="s">
        <v>1</v>
      </c>
      <c r="I315" s="89" t="s">
        <v>1</v>
      </c>
      <c r="J315" s="89" t="s">
        <v>1</v>
      </c>
      <c r="K315" s="58">
        <v>1.25</v>
      </c>
      <c r="L315" s="89" t="s">
        <v>1</v>
      </c>
    </row>
    <row r="316" spans="1:12" x14ac:dyDescent="0.2">
      <c r="A316" s="58">
        <v>44</v>
      </c>
      <c r="B316" s="58">
        <v>13</v>
      </c>
      <c r="C316" s="58">
        <v>14</v>
      </c>
      <c r="D316" s="58" t="s">
        <v>317</v>
      </c>
      <c r="E316" s="62">
        <v>922414100076</v>
      </c>
      <c r="F316" s="89" t="s">
        <v>1</v>
      </c>
      <c r="G316" s="90" t="s">
        <v>1</v>
      </c>
      <c r="H316" s="89" t="s">
        <v>1</v>
      </c>
      <c r="I316" s="89" t="s">
        <v>1</v>
      </c>
      <c r="J316" s="89" t="s">
        <v>1</v>
      </c>
      <c r="K316" s="58">
        <v>0.62</v>
      </c>
      <c r="L316" s="89" t="s">
        <v>1</v>
      </c>
    </row>
    <row r="317" spans="1:12" x14ac:dyDescent="0.2">
      <c r="A317" s="58">
        <v>42</v>
      </c>
      <c r="B317" s="58">
        <v>14</v>
      </c>
      <c r="C317" s="58">
        <v>22</v>
      </c>
      <c r="D317" s="58" t="s">
        <v>380</v>
      </c>
      <c r="E317" s="62">
        <v>924122100042</v>
      </c>
      <c r="F317" s="89" t="s">
        <v>1</v>
      </c>
      <c r="G317" s="90" t="s">
        <v>1</v>
      </c>
      <c r="H317" s="89" t="s">
        <v>1</v>
      </c>
      <c r="I317" s="89" t="s">
        <v>1</v>
      </c>
      <c r="J317" s="89" t="s">
        <v>1</v>
      </c>
      <c r="K317" s="58">
        <v>1.27</v>
      </c>
      <c r="L317" s="89" t="s">
        <v>1</v>
      </c>
    </row>
    <row r="318" spans="1:12" x14ac:dyDescent="0.2">
      <c r="A318" s="58">
        <v>42</v>
      </c>
      <c r="B318" s="58">
        <v>16</v>
      </c>
      <c r="C318" s="58">
        <v>26</v>
      </c>
      <c r="D318" s="58" t="s">
        <v>381</v>
      </c>
      <c r="E318" s="62">
        <v>926326400137</v>
      </c>
      <c r="F318" s="89" t="s">
        <v>1</v>
      </c>
      <c r="G318" s="90" t="s">
        <v>1</v>
      </c>
      <c r="H318" s="89" t="s">
        <v>1</v>
      </c>
      <c r="I318" s="89" t="s">
        <v>1</v>
      </c>
      <c r="J318" s="89" t="s">
        <v>1</v>
      </c>
      <c r="K318" s="58">
        <v>1.24</v>
      </c>
      <c r="L318" s="89" t="s">
        <v>1</v>
      </c>
    </row>
    <row r="319" spans="1:12" x14ac:dyDescent="0.2">
      <c r="A319" s="58">
        <v>43</v>
      </c>
      <c r="B319" s="58">
        <v>12</v>
      </c>
      <c r="C319" s="58">
        <v>14</v>
      </c>
      <c r="D319" s="58" t="s">
        <v>378</v>
      </c>
      <c r="E319" s="62">
        <v>921814100103</v>
      </c>
      <c r="F319" s="58">
        <v>246235</v>
      </c>
      <c r="G319" s="73">
        <v>500</v>
      </c>
      <c r="H319" s="58">
        <v>2022</v>
      </c>
      <c r="I319" s="89" t="s">
        <v>240</v>
      </c>
      <c r="J319" s="87">
        <v>44650</v>
      </c>
      <c r="K319" s="58">
        <v>0.67</v>
      </c>
      <c r="L319" s="88">
        <f>G319/SUM(K319:K324)</f>
        <v>87.719298245614013</v>
      </c>
    </row>
    <row r="320" spans="1:12" x14ac:dyDescent="0.2">
      <c r="A320" s="58">
        <v>42</v>
      </c>
      <c r="B320" s="58">
        <v>13</v>
      </c>
      <c r="C320" s="58">
        <v>30</v>
      </c>
      <c r="D320" s="58" t="s">
        <v>332</v>
      </c>
      <c r="E320" s="62">
        <v>922230200163</v>
      </c>
      <c r="F320" s="89" t="s">
        <v>1</v>
      </c>
      <c r="G320" s="90" t="s">
        <v>1</v>
      </c>
      <c r="H320" s="89" t="s">
        <v>1</v>
      </c>
      <c r="I320" s="89" t="s">
        <v>1</v>
      </c>
      <c r="J320" s="89" t="s">
        <v>1</v>
      </c>
      <c r="K320" s="58">
        <v>0.65</v>
      </c>
      <c r="L320" s="89" t="s">
        <v>1</v>
      </c>
    </row>
    <row r="321" spans="1:12" x14ac:dyDescent="0.2">
      <c r="A321" s="58">
        <v>44</v>
      </c>
      <c r="B321" s="58">
        <v>13</v>
      </c>
      <c r="C321" s="58">
        <v>10</v>
      </c>
      <c r="D321" s="58" t="s">
        <v>379</v>
      </c>
      <c r="E321" s="62">
        <v>922410300075</v>
      </c>
      <c r="F321" s="89" t="s">
        <v>1</v>
      </c>
      <c r="G321" s="90" t="s">
        <v>1</v>
      </c>
      <c r="H321" s="89" t="s">
        <v>1</v>
      </c>
      <c r="I321" s="89" t="s">
        <v>1</v>
      </c>
      <c r="J321" s="89" t="s">
        <v>1</v>
      </c>
      <c r="K321" s="58">
        <v>1.25</v>
      </c>
      <c r="L321" s="89" t="s">
        <v>1</v>
      </c>
    </row>
    <row r="322" spans="1:12" x14ac:dyDescent="0.2">
      <c r="A322" s="58">
        <v>44</v>
      </c>
      <c r="B322" s="58">
        <v>13</v>
      </c>
      <c r="C322" s="58">
        <v>14</v>
      </c>
      <c r="D322" s="58" t="s">
        <v>317</v>
      </c>
      <c r="E322" s="62">
        <v>922414100075</v>
      </c>
      <c r="F322" s="89" t="s">
        <v>1</v>
      </c>
      <c r="G322" s="90" t="s">
        <v>1</v>
      </c>
      <c r="H322" s="89" t="s">
        <v>1</v>
      </c>
      <c r="I322" s="89" t="s">
        <v>1</v>
      </c>
      <c r="J322" s="89" t="s">
        <v>1</v>
      </c>
      <c r="K322" s="58">
        <v>0.62</v>
      </c>
      <c r="L322" s="89" t="s">
        <v>1</v>
      </c>
    </row>
    <row r="323" spans="1:12" x14ac:dyDescent="0.2">
      <c r="A323" s="58">
        <v>42</v>
      </c>
      <c r="B323" s="58">
        <v>14</v>
      </c>
      <c r="C323" s="58">
        <v>22</v>
      </c>
      <c r="D323" s="58" t="s">
        <v>380</v>
      </c>
      <c r="E323" s="62">
        <v>924122100041</v>
      </c>
      <c r="F323" s="89" t="s">
        <v>1</v>
      </c>
      <c r="G323" s="90" t="s">
        <v>1</v>
      </c>
      <c r="H323" s="89" t="s">
        <v>1</v>
      </c>
      <c r="I323" s="89" t="s">
        <v>1</v>
      </c>
      <c r="J323" s="89" t="s">
        <v>1</v>
      </c>
      <c r="K323" s="58">
        <v>1.27</v>
      </c>
      <c r="L323" s="89" t="s">
        <v>1</v>
      </c>
    </row>
    <row r="324" spans="1:12" x14ac:dyDescent="0.2">
      <c r="A324" s="58">
        <v>42</v>
      </c>
      <c r="B324" s="58">
        <v>16</v>
      </c>
      <c r="C324" s="58">
        <v>26</v>
      </c>
      <c r="D324" s="58" t="s">
        <v>381</v>
      </c>
      <c r="E324" s="62">
        <v>926326400136</v>
      </c>
      <c r="F324" s="89" t="s">
        <v>1</v>
      </c>
      <c r="G324" s="90" t="s">
        <v>1</v>
      </c>
      <c r="H324" s="89" t="s">
        <v>1</v>
      </c>
      <c r="I324" s="89" t="s">
        <v>1</v>
      </c>
      <c r="J324" s="89" t="s">
        <v>1</v>
      </c>
      <c r="K324" s="58">
        <v>1.24</v>
      </c>
      <c r="L324" s="89" t="s">
        <v>1</v>
      </c>
    </row>
    <row r="325" spans="1:12" x14ac:dyDescent="0.2">
      <c r="A325" s="58">
        <v>43</v>
      </c>
      <c r="B325" s="58">
        <v>12</v>
      </c>
      <c r="C325" s="58">
        <v>14</v>
      </c>
      <c r="D325" s="58" t="s">
        <v>378</v>
      </c>
      <c r="E325" s="62">
        <v>921814100098</v>
      </c>
      <c r="F325" s="58">
        <v>246236</v>
      </c>
      <c r="G325" s="73">
        <v>500</v>
      </c>
      <c r="H325" s="58">
        <v>2022</v>
      </c>
      <c r="I325" s="89" t="s">
        <v>240</v>
      </c>
      <c r="J325" s="87">
        <v>44650</v>
      </c>
      <c r="K325" s="58">
        <v>0.67</v>
      </c>
      <c r="L325" s="88">
        <f>G325/SUM(K325:K330)</f>
        <v>87.719298245614013</v>
      </c>
    </row>
    <row r="326" spans="1:12" x14ac:dyDescent="0.2">
      <c r="A326" s="58">
        <v>42</v>
      </c>
      <c r="B326" s="58">
        <v>13</v>
      </c>
      <c r="C326" s="58">
        <v>30</v>
      </c>
      <c r="D326" s="58" t="s">
        <v>332</v>
      </c>
      <c r="E326" s="62">
        <v>922230200158</v>
      </c>
      <c r="F326" s="89" t="s">
        <v>1</v>
      </c>
      <c r="G326" s="90" t="s">
        <v>1</v>
      </c>
      <c r="H326" s="89" t="s">
        <v>1</v>
      </c>
      <c r="I326" s="89" t="s">
        <v>1</v>
      </c>
      <c r="J326" s="89" t="s">
        <v>1</v>
      </c>
      <c r="K326" s="58">
        <v>0.65</v>
      </c>
      <c r="L326" s="89" t="s">
        <v>1</v>
      </c>
    </row>
    <row r="327" spans="1:12" x14ac:dyDescent="0.2">
      <c r="A327" s="58">
        <v>44</v>
      </c>
      <c r="B327" s="58">
        <v>13</v>
      </c>
      <c r="C327" s="58">
        <v>10</v>
      </c>
      <c r="D327" s="58" t="s">
        <v>379</v>
      </c>
      <c r="E327" s="62">
        <v>922410300070</v>
      </c>
      <c r="F327" s="89" t="s">
        <v>1</v>
      </c>
      <c r="G327" s="90" t="s">
        <v>1</v>
      </c>
      <c r="H327" s="89" t="s">
        <v>1</v>
      </c>
      <c r="I327" s="89" t="s">
        <v>1</v>
      </c>
      <c r="J327" s="89" t="s">
        <v>1</v>
      </c>
      <c r="K327" s="58">
        <v>1.25</v>
      </c>
      <c r="L327" s="89" t="s">
        <v>1</v>
      </c>
    </row>
    <row r="328" spans="1:12" x14ac:dyDescent="0.2">
      <c r="A328" s="58">
        <v>44</v>
      </c>
      <c r="B328" s="58">
        <v>13</v>
      </c>
      <c r="C328" s="58">
        <v>14</v>
      </c>
      <c r="D328" s="58" t="s">
        <v>317</v>
      </c>
      <c r="E328" s="62">
        <v>922414100070</v>
      </c>
      <c r="F328" s="89" t="s">
        <v>1</v>
      </c>
      <c r="G328" s="90" t="s">
        <v>1</v>
      </c>
      <c r="H328" s="89" t="s">
        <v>1</v>
      </c>
      <c r="I328" s="89" t="s">
        <v>1</v>
      </c>
      <c r="J328" s="89" t="s">
        <v>1</v>
      </c>
      <c r="K328" s="58">
        <v>0.62</v>
      </c>
      <c r="L328" s="89" t="s">
        <v>1</v>
      </c>
    </row>
    <row r="329" spans="1:12" x14ac:dyDescent="0.2">
      <c r="A329" s="58">
        <v>42</v>
      </c>
      <c r="B329" s="58">
        <v>14</v>
      </c>
      <c r="C329" s="58">
        <v>22</v>
      </c>
      <c r="D329" s="58" t="s">
        <v>380</v>
      </c>
      <c r="E329" s="62">
        <v>924122100036</v>
      </c>
      <c r="F329" s="89" t="s">
        <v>1</v>
      </c>
      <c r="G329" s="90" t="s">
        <v>1</v>
      </c>
      <c r="H329" s="89" t="s">
        <v>1</v>
      </c>
      <c r="I329" s="89" t="s">
        <v>1</v>
      </c>
      <c r="J329" s="89" t="s">
        <v>1</v>
      </c>
      <c r="K329" s="58">
        <v>1.27</v>
      </c>
      <c r="L329" s="89" t="s">
        <v>1</v>
      </c>
    </row>
    <row r="330" spans="1:12" x14ac:dyDescent="0.2">
      <c r="A330" s="58">
        <v>42</v>
      </c>
      <c r="B330" s="58">
        <v>16</v>
      </c>
      <c r="C330" s="58">
        <v>26</v>
      </c>
      <c r="D330" s="58" t="s">
        <v>381</v>
      </c>
      <c r="E330" s="62">
        <v>926326400131</v>
      </c>
      <c r="F330" s="89" t="s">
        <v>1</v>
      </c>
      <c r="G330" s="90" t="s">
        <v>1</v>
      </c>
      <c r="H330" s="89" t="s">
        <v>1</v>
      </c>
      <c r="I330" s="89" t="s">
        <v>1</v>
      </c>
      <c r="J330" s="89" t="s">
        <v>1</v>
      </c>
      <c r="K330" s="58">
        <v>1.24</v>
      </c>
      <c r="L330" s="89" t="s">
        <v>1</v>
      </c>
    </row>
    <row r="331" spans="1:12" x14ac:dyDescent="0.2">
      <c r="A331" s="58">
        <v>43</v>
      </c>
      <c r="B331" s="58">
        <v>12</v>
      </c>
      <c r="C331" s="58">
        <v>14</v>
      </c>
      <c r="D331" s="58" t="s">
        <v>378</v>
      </c>
      <c r="E331" s="62">
        <v>921814100101</v>
      </c>
      <c r="F331" s="58">
        <v>246237</v>
      </c>
      <c r="G331" s="73">
        <v>400</v>
      </c>
      <c r="H331" s="58">
        <v>2022</v>
      </c>
      <c r="I331" s="89" t="s">
        <v>240</v>
      </c>
      <c r="J331" s="87">
        <v>44650</v>
      </c>
      <c r="K331" s="58">
        <v>0.67</v>
      </c>
      <c r="L331" s="88">
        <f>G331/SUM(K331:K336)</f>
        <v>70.175438596491219</v>
      </c>
    </row>
    <row r="332" spans="1:12" x14ac:dyDescent="0.2">
      <c r="A332" s="58">
        <v>42</v>
      </c>
      <c r="B332" s="58">
        <v>13</v>
      </c>
      <c r="C332" s="58">
        <v>30</v>
      </c>
      <c r="D332" s="58" t="s">
        <v>332</v>
      </c>
      <c r="E332" s="62">
        <v>922230200161</v>
      </c>
      <c r="F332" s="89" t="s">
        <v>1</v>
      </c>
      <c r="G332" s="90" t="s">
        <v>1</v>
      </c>
      <c r="H332" s="89" t="s">
        <v>1</v>
      </c>
      <c r="I332" s="89" t="s">
        <v>1</v>
      </c>
      <c r="J332" s="89" t="s">
        <v>1</v>
      </c>
      <c r="K332" s="58">
        <v>0.65</v>
      </c>
      <c r="L332" s="89" t="s">
        <v>1</v>
      </c>
    </row>
    <row r="333" spans="1:12" x14ac:dyDescent="0.2">
      <c r="A333" s="58">
        <v>44</v>
      </c>
      <c r="B333" s="58">
        <v>13</v>
      </c>
      <c r="C333" s="58">
        <v>10</v>
      </c>
      <c r="D333" s="58" t="s">
        <v>379</v>
      </c>
      <c r="E333" s="62">
        <v>922410300073</v>
      </c>
      <c r="F333" s="89" t="s">
        <v>1</v>
      </c>
      <c r="G333" s="90" t="s">
        <v>1</v>
      </c>
      <c r="H333" s="89" t="s">
        <v>1</v>
      </c>
      <c r="I333" s="89" t="s">
        <v>1</v>
      </c>
      <c r="J333" s="89" t="s">
        <v>1</v>
      </c>
      <c r="K333" s="58">
        <v>1.25</v>
      </c>
      <c r="L333" s="89" t="s">
        <v>1</v>
      </c>
    </row>
    <row r="334" spans="1:12" x14ac:dyDescent="0.2">
      <c r="A334" s="58">
        <v>44</v>
      </c>
      <c r="B334" s="58">
        <v>13</v>
      </c>
      <c r="C334" s="58">
        <v>14</v>
      </c>
      <c r="D334" s="58" t="s">
        <v>317</v>
      </c>
      <c r="E334" s="62">
        <v>922414100073</v>
      </c>
      <c r="F334" s="89" t="s">
        <v>1</v>
      </c>
      <c r="G334" s="90" t="s">
        <v>1</v>
      </c>
      <c r="H334" s="89" t="s">
        <v>1</v>
      </c>
      <c r="I334" s="89" t="s">
        <v>1</v>
      </c>
      <c r="J334" s="89" t="s">
        <v>1</v>
      </c>
      <c r="K334" s="58">
        <v>0.62</v>
      </c>
      <c r="L334" s="89" t="s">
        <v>1</v>
      </c>
    </row>
    <row r="335" spans="1:12" x14ac:dyDescent="0.2">
      <c r="A335" s="58">
        <v>42</v>
      </c>
      <c r="B335" s="58">
        <v>14</v>
      </c>
      <c r="C335" s="58">
        <v>22</v>
      </c>
      <c r="D335" s="58" t="s">
        <v>380</v>
      </c>
      <c r="E335" s="62">
        <v>924122100039</v>
      </c>
      <c r="F335" s="89" t="s">
        <v>1</v>
      </c>
      <c r="G335" s="90" t="s">
        <v>1</v>
      </c>
      <c r="H335" s="89" t="s">
        <v>1</v>
      </c>
      <c r="I335" s="89" t="s">
        <v>1</v>
      </c>
      <c r="J335" s="89" t="s">
        <v>1</v>
      </c>
      <c r="K335" s="58">
        <v>1.27</v>
      </c>
      <c r="L335" s="89" t="s">
        <v>1</v>
      </c>
    </row>
    <row r="336" spans="1:12" x14ac:dyDescent="0.2">
      <c r="A336" s="58">
        <v>42</v>
      </c>
      <c r="B336" s="58">
        <v>16</v>
      </c>
      <c r="C336" s="58">
        <v>26</v>
      </c>
      <c r="D336" s="58" t="s">
        <v>381</v>
      </c>
      <c r="E336" s="62">
        <v>926326400134</v>
      </c>
      <c r="F336" s="89" t="s">
        <v>1</v>
      </c>
      <c r="G336" s="90" t="s">
        <v>1</v>
      </c>
      <c r="H336" s="89" t="s">
        <v>1</v>
      </c>
      <c r="I336" s="89" t="s">
        <v>1</v>
      </c>
      <c r="J336" s="89" t="s">
        <v>1</v>
      </c>
      <c r="K336" s="58">
        <v>1.24</v>
      </c>
      <c r="L336" s="89" t="s">
        <v>1</v>
      </c>
    </row>
    <row r="337" spans="1:12" x14ac:dyDescent="0.2">
      <c r="A337" s="58">
        <v>43</v>
      </c>
      <c r="B337" s="58">
        <v>12</v>
      </c>
      <c r="C337" s="58">
        <v>14</v>
      </c>
      <c r="D337" s="58" t="s">
        <v>378</v>
      </c>
      <c r="E337" s="62">
        <v>921814100099</v>
      </c>
      <c r="F337" s="58">
        <v>246238</v>
      </c>
      <c r="G337" s="73">
        <v>400</v>
      </c>
      <c r="H337" s="58">
        <v>2022</v>
      </c>
      <c r="I337" s="89" t="s">
        <v>240</v>
      </c>
      <c r="J337" s="87">
        <v>44650</v>
      </c>
      <c r="K337" s="58">
        <v>0.67</v>
      </c>
      <c r="L337" s="88">
        <f>G337/SUM(K337:K342)</f>
        <v>70.175438596491219</v>
      </c>
    </row>
    <row r="338" spans="1:12" x14ac:dyDescent="0.2">
      <c r="A338" s="58">
        <v>42</v>
      </c>
      <c r="B338" s="58">
        <v>13</v>
      </c>
      <c r="C338" s="58">
        <v>30</v>
      </c>
      <c r="D338" s="58" t="s">
        <v>332</v>
      </c>
      <c r="E338" s="62">
        <v>922230200159</v>
      </c>
      <c r="F338" s="89" t="s">
        <v>1</v>
      </c>
      <c r="G338" s="90" t="s">
        <v>1</v>
      </c>
      <c r="H338" s="89" t="s">
        <v>1</v>
      </c>
      <c r="I338" s="89" t="s">
        <v>1</v>
      </c>
      <c r="J338" s="89" t="s">
        <v>1</v>
      </c>
      <c r="K338" s="58">
        <v>0.65</v>
      </c>
      <c r="L338" s="89" t="s">
        <v>1</v>
      </c>
    </row>
    <row r="339" spans="1:12" x14ac:dyDescent="0.2">
      <c r="A339" s="58">
        <v>44</v>
      </c>
      <c r="B339" s="58">
        <v>13</v>
      </c>
      <c r="C339" s="58">
        <v>10</v>
      </c>
      <c r="D339" s="58" t="s">
        <v>379</v>
      </c>
      <c r="E339" s="62">
        <v>922410300071</v>
      </c>
      <c r="F339" s="89" t="s">
        <v>1</v>
      </c>
      <c r="G339" s="90" t="s">
        <v>1</v>
      </c>
      <c r="H339" s="89" t="s">
        <v>1</v>
      </c>
      <c r="I339" s="89" t="s">
        <v>1</v>
      </c>
      <c r="J339" s="89" t="s">
        <v>1</v>
      </c>
      <c r="K339" s="58">
        <v>1.25</v>
      </c>
      <c r="L339" s="89" t="s">
        <v>1</v>
      </c>
    </row>
    <row r="340" spans="1:12" x14ac:dyDescent="0.2">
      <c r="A340" s="58">
        <v>44</v>
      </c>
      <c r="B340" s="58">
        <v>13</v>
      </c>
      <c r="C340" s="58">
        <v>14</v>
      </c>
      <c r="D340" s="58" t="s">
        <v>317</v>
      </c>
      <c r="E340" s="62">
        <v>922414100071</v>
      </c>
      <c r="F340" s="89" t="s">
        <v>1</v>
      </c>
      <c r="G340" s="90" t="s">
        <v>1</v>
      </c>
      <c r="H340" s="89" t="s">
        <v>1</v>
      </c>
      <c r="I340" s="89" t="s">
        <v>1</v>
      </c>
      <c r="J340" s="89" t="s">
        <v>1</v>
      </c>
      <c r="K340" s="58">
        <v>0.62</v>
      </c>
      <c r="L340" s="89" t="s">
        <v>1</v>
      </c>
    </row>
    <row r="341" spans="1:12" x14ac:dyDescent="0.2">
      <c r="A341" s="58">
        <v>42</v>
      </c>
      <c r="B341" s="58">
        <v>14</v>
      </c>
      <c r="C341" s="58">
        <v>22</v>
      </c>
      <c r="D341" s="58" t="s">
        <v>380</v>
      </c>
      <c r="E341" s="62">
        <v>924122100037</v>
      </c>
      <c r="F341" s="89" t="s">
        <v>1</v>
      </c>
      <c r="G341" s="90" t="s">
        <v>1</v>
      </c>
      <c r="H341" s="89" t="s">
        <v>1</v>
      </c>
      <c r="I341" s="89" t="s">
        <v>1</v>
      </c>
      <c r="J341" s="89" t="s">
        <v>1</v>
      </c>
      <c r="K341" s="58">
        <v>1.27</v>
      </c>
      <c r="L341" s="89" t="s">
        <v>1</v>
      </c>
    </row>
    <row r="342" spans="1:12" x14ac:dyDescent="0.2">
      <c r="A342" s="58">
        <v>42</v>
      </c>
      <c r="B342" s="58">
        <v>16</v>
      </c>
      <c r="C342" s="58">
        <v>26</v>
      </c>
      <c r="D342" s="58" t="s">
        <v>381</v>
      </c>
      <c r="E342" s="62">
        <v>926326400132</v>
      </c>
      <c r="F342" s="89" t="s">
        <v>1</v>
      </c>
      <c r="G342" s="90" t="s">
        <v>1</v>
      </c>
      <c r="H342" s="89" t="s">
        <v>1</v>
      </c>
      <c r="I342" s="89" t="s">
        <v>1</v>
      </c>
      <c r="J342" s="89" t="s">
        <v>1</v>
      </c>
      <c r="K342" s="58">
        <v>1.24</v>
      </c>
      <c r="L342" s="89" t="s">
        <v>1</v>
      </c>
    </row>
    <row r="343" spans="1:12" x14ac:dyDescent="0.2">
      <c r="A343" s="58">
        <v>43</v>
      </c>
      <c r="B343" s="58">
        <v>12</v>
      </c>
      <c r="C343" s="58">
        <v>14</v>
      </c>
      <c r="D343" s="58" t="s">
        <v>378</v>
      </c>
      <c r="E343" s="62">
        <v>921814100097</v>
      </c>
      <c r="F343" s="58">
        <v>246239</v>
      </c>
      <c r="G343" s="73">
        <v>400</v>
      </c>
      <c r="H343" s="58">
        <v>2022</v>
      </c>
      <c r="I343" s="89" t="s">
        <v>240</v>
      </c>
      <c r="J343" s="87">
        <v>44650</v>
      </c>
      <c r="K343" s="58">
        <v>0.67</v>
      </c>
      <c r="L343" s="91">
        <f>G343/SUM(K343:K348)</f>
        <v>70.175438596491219</v>
      </c>
    </row>
    <row r="344" spans="1:12" x14ac:dyDescent="0.2">
      <c r="A344" s="58">
        <v>42</v>
      </c>
      <c r="B344" s="58">
        <v>13</v>
      </c>
      <c r="C344" s="58">
        <v>30</v>
      </c>
      <c r="D344" s="58" t="s">
        <v>332</v>
      </c>
      <c r="E344" s="62">
        <v>922230200157</v>
      </c>
      <c r="F344" s="89" t="s">
        <v>1</v>
      </c>
      <c r="G344" s="90" t="s">
        <v>1</v>
      </c>
      <c r="H344" s="89" t="s">
        <v>1</v>
      </c>
      <c r="I344" s="89" t="s">
        <v>1</v>
      </c>
      <c r="J344" s="89" t="s">
        <v>1</v>
      </c>
      <c r="K344" s="58">
        <v>0.65</v>
      </c>
      <c r="L344" s="89" t="s">
        <v>1</v>
      </c>
    </row>
    <row r="345" spans="1:12" x14ac:dyDescent="0.2">
      <c r="A345" s="58">
        <v>44</v>
      </c>
      <c r="B345" s="58">
        <v>13</v>
      </c>
      <c r="C345" s="58">
        <v>10</v>
      </c>
      <c r="D345" s="58" t="s">
        <v>379</v>
      </c>
      <c r="E345" s="62">
        <v>922410300069</v>
      </c>
      <c r="F345" s="89" t="s">
        <v>1</v>
      </c>
      <c r="G345" s="90" t="s">
        <v>1</v>
      </c>
      <c r="H345" s="89" t="s">
        <v>1</v>
      </c>
      <c r="I345" s="89" t="s">
        <v>1</v>
      </c>
      <c r="J345" s="89" t="s">
        <v>1</v>
      </c>
      <c r="K345" s="58">
        <v>1.25</v>
      </c>
      <c r="L345" s="89" t="s">
        <v>1</v>
      </c>
    </row>
    <row r="346" spans="1:12" x14ac:dyDescent="0.2">
      <c r="A346" s="58">
        <v>44</v>
      </c>
      <c r="B346" s="58">
        <v>13</v>
      </c>
      <c r="C346" s="58">
        <v>14</v>
      </c>
      <c r="D346" s="58" t="s">
        <v>317</v>
      </c>
      <c r="E346" s="62">
        <v>922414100069</v>
      </c>
      <c r="F346" s="89" t="s">
        <v>1</v>
      </c>
      <c r="G346" s="90" t="s">
        <v>1</v>
      </c>
      <c r="H346" s="89" t="s">
        <v>1</v>
      </c>
      <c r="I346" s="89" t="s">
        <v>1</v>
      </c>
      <c r="J346" s="89" t="s">
        <v>1</v>
      </c>
      <c r="K346" s="58">
        <v>0.62</v>
      </c>
      <c r="L346" s="89" t="s">
        <v>1</v>
      </c>
    </row>
    <row r="347" spans="1:12" x14ac:dyDescent="0.2">
      <c r="A347" s="58">
        <v>42</v>
      </c>
      <c r="B347" s="58">
        <v>14</v>
      </c>
      <c r="C347" s="58">
        <v>22</v>
      </c>
      <c r="D347" s="58" t="s">
        <v>380</v>
      </c>
      <c r="E347" s="62">
        <v>924122100035</v>
      </c>
      <c r="F347" s="89" t="s">
        <v>1</v>
      </c>
      <c r="G347" s="90" t="s">
        <v>1</v>
      </c>
      <c r="H347" s="89" t="s">
        <v>1</v>
      </c>
      <c r="I347" s="89" t="s">
        <v>1</v>
      </c>
      <c r="J347" s="89" t="s">
        <v>1</v>
      </c>
      <c r="K347" s="58">
        <v>1.27</v>
      </c>
      <c r="L347" s="89" t="s">
        <v>1</v>
      </c>
    </row>
    <row r="348" spans="1:12" x14ac:dyDescent="0.2">
      <c r="A348" s="58">
        <v>42</v>
      </c>
      <c r="B348" s="58">
        <v>16</v>
      </c>
      <c r="C348" s="58">
        <v>26</v>
      </c>
      <c r="D348" s="58" t="s">
        <v>381</v>
      </c>
      <c r="E348" s="62">
        <v>926326400130</v>
      </c>
      <c r="F348" s="89" t="s">
        <v>1</v>
      </c>
      <c r="G348" s="90" t="s">
        <v>1</v>
      </c>
      <c r="H348" s="89" t="s">
        <v>1</v>
      </c>
      <c r="I348" s="89" t="s">
        <v>1</v>
      </c>
      <c r="J348" s="89" t="s">
        <v>1</v>
      </c>
      <c r="K348" s="58">
        <v>1.24</v>
      </c>
      <c r="L348" s="89" t="s">
        <v>1</v>
      </c>
    </row>
    <row r="349" spans="1:12" x14ac:dyDescent="0.2">
      <c r="A349" s="58">
        <v>41</v>
      </c>
      <c r="B349" s="58">
        <v>12</v>
      </c>
      <c r="C349" s="58">
        <v>6</v>
      </c>
      <c r="D349" s="58" t="s">
        <v>384</v>
      </c>
      <c r="E349" s="62">
        <v>922006100016</v>
      </c>
      <c r="F349" s="58">
        <v>246281</v>
      </c>
      <c r="G349" s="73">
        <v>61833.35</v>
      </c>
      <c r="H349" s="58">
        <v>2022</v>
      </c>
      <c r="I349" s="89" t="s">
        <v>382</v>
      </c>
      <c r="J349" s="87">
        <v>44665</v>
      </c>
      <c r="K349" s="58">
        <v>31.945</v>
      </c>
      <c r="L349" s="88">
        <f>G349/SUM(K349:K442)</f>
        <v>49.860980634860482</v>
      </c>
    </row>
    <row r="350" spans="1:12" x14ac:dyDescent="0.2">
      <c r="A350" s="58">
        <v>41</v>
      </c>
      <c r="B350" s="58">
        <v>12</v>
      </c>
      <c r="C350" s="58">
        <v>6</v>
      </c>
      <c r="D350" s="58" t="s">
        <v>384</v>
      </c>
      <c r="E350" s="62">
        <v>922006100017</v>
      </c>
      <c r="F350" s="89" t="s">
        <v>1</v>
      </c>
      <c r="G350" s="90" t="s">
        <v>1</v>
      </c>
      <c r="H350" s="89" t="s">
        <v>1</v>
      </c>
      <c r="I350" s="89" t="s">
        <v>1</v>
      </c>
      <c r="J350" s="89" t="s">
        <v>1</v>
      </c>
      <c r="K350" s="58">
        <v>31.945</v>
      </c>
      <c r="L350" s="89" t="s">
        <v>1</v>
      </c>
    </row>
    <row r="351" spans="1:12" x14ac:dyDescent="0.2">
      <c r="A351" s="58">
        <v>41</v>
      </c>
      <c r="B351" s="58">
        <v>12</v>
      </c>
      <c r="C351" s="58">
        <v>30</v>
      </c>
      <c r="D351" s="58" t="s">
        <v>383</v>
      </c>
      <c r="E351" s="62">
        <v>922030300007</v>
      </c>
      <c r="F351" s="89" t="s">
        <v>1</v>
      </c>
      <c r="G351" s="90" t="s">
        <v>1</v>
      </c>
      <c r="H351" s="89" t="s">
        <v>1</v>
      </c>
      <c r="I351" s="89" t="s">
        <v>1</v>
      </c>
      <c r="J351" s="89" t="s">
        <v>1</v>
      </c>
      <c r="K351" s="58">
        <v>15.494999999999999</v>
      </c>
      <c r="L351" s="89" t="s">
        <v>1</v>
      </c>
    </row>
    <row r="352" spans="1:12" x14ac:dyDescent="0.2">
      <c r="A352" s="58">
        <v>41</v>
      </c>
      <c r="B352" s="58">
        <v>12</v>
      </c>
      <c r="C352" s="58">
        <v>30</v>
      </c>
      <c r="D352" s="58" t="s">
        <v>383</v>
      </c>
      <c r="E352" s="62">
        <v>922030300008</v>
      </c>
      <c r="F352" s="89" t="s">
        <v>1</v>
      </c>
      <c r="G352" s="90" t="s">
        <v>1</v>
      </c>
      <c r="H352" s="89" t="s">
        <v>1</v>
      </c>
      <c r="I352" s="89" t="s">
        <v>1</v>
      </c>
      <c r="J352" s="89" t="s">
        <v>1</v>
      </c>
      <c r="K352" s="58">
        <v>15.494999999999999</v>
      </c>
      <c r="L352" s="89" t="s">
        <v>1</v>
      </c>
    </row>
    <row r="353" spans="1:12" x14ac:dyDescent="0.2">
      <c r="A353" s="58">
        <v>42</v>
      </c>
      <c r="B353" s="58">
        <v>12</v>
      </c>
      <c r="C353" s="58">
        <v>12</v>
      </c>
      <c r="D353" s="58" t="s">
        <v>385</v>
      </c>
      <c r="E353" s="62">
        <v>921912100007</v>
      </c>
      <c r="F353" s="89" t="s">
        <v>1</v>
      </c>
      <c r="G353" s="90" t="s">
        <v>1</v>
      </c>
      <c r="H353" s="89" t="s">
        <v>1</v>
      </c>
      <c r="I353" s="89" t="s">
        <v>1</v>
      </c>
      <c r="J353" s="89" t="s">
        <v>1</v>
      </c>
      <c r="K353" s="58">
        <v>11.8125</v>
      </c>
      <c r="L353" s="89" t="s">
        <v>1</v>
      </c>
    </row>
    <row r="354" spans="1:12" x14ac:dyDescent="0.2">
      <c r="A354" s="58">
        <v>42</v>
      </c>
      <c r="B354" s="58">
        <v>12</v>
      </c>
      <c r="C354" s="58">
        <v>12</v>
      </c>
      <c r="D354" s="58" t="s">
        <v>385</v>
      </c>
      <c r="E354" s="62">
        <v>921912100008</v>
      </c>
      <c r="F354" s="89" t="s">
        <v>1</v>
      </c>
      <c r="G354" s="90" t="s">
        <v>1</v>
      </c>
      <c r="H354" s="89" t="s">
        <v>1</v>
      </c>
      <c r="I354" s="89" t="s">
        <v>1</v>
      </c>
      <c r="J354" s="89" t="s">
        <v>1</v>
      </c>
      <c r="K354" s="58">
        <v>11.8125</v>
      </c>
      <c r="L354" s="89" t="s">
        <v>1</v>
      </c>
    </row>
    <row r="355" spans="1:12" x14ac:dyDescent="0.2">
      <c r="A355" s="58">
        <v>42</v>
      </c>
      <c r="B355" s="58">
        <v>12</v>
      </c>
      <c r="C355" s="58">
        <v>12</v>
      </c>
      <c r="D355" s="58" t="s">
        <v>386</v>
      </c>
      <c r="E355" s="62">
        <v>921912400007</v>
      </c>
      <c r="F355" s="89" t="s">
        <v>1</v>
      </c>
      <c r="G355" s="90" t="s">
        <v>1</v>
      </c>
      <c r="H355" s="89" t="s">
        <v>1</v>
      </c>
      <c r="I355" s="89" t="s">
        <v>1</v>
      </c>
      <c r="J355" s="89" t="s">
        <v>1</v>
      </c>
      <c r="K355" s="58">
        <v>5.6749999999999998</v>
      </c>
      <c r="L355" s="89" t="s">
        <v>1</v>
      </c>
    </row>
    <row r="356" spans="1:12" x14ac:dyDescent="0.2">
      <c r="A356" s="58">
        <v>42</v>
      </c>
      <c r="B356" s="58">
        <v>12</v>
      </c>
      <c r="C356" s="58">
        <v>12</v>
      </c>
      <c r="D356" s="58" t="s">
        <v>386</v>
      </c>
      <c r="E356" s="62">
        <v>921912400008</v>
      </c>
      <c r="F356" s="89" t="s">
        <v>1</v>
      </c>
      <c r="G356" s="90" t="s">
        <v>1</v>
      </c>
      <c r="H356" s="89" t="s">
        <v>1</v>
      </c>
      <c r="I356" s="89" t="s">
        <v>1</v>
      </c>
      <c r="J356" s="89" t="s">
        <v>1</v>
      </c>
      <c r="K356" s="58">
        <v>5.6749999999999998</v>
      </c>
      <c r="L356" s="89" t="s">
        <v>1</v>
      </c>
    </row>
    <row r="357" spans="1:12" x14ac:dyDescent="0.2">
      <c r="A357" s="58">
        <v>42</v>
      </c>
      <c r="B357" s="58">
        <v>12</v>
      </c>
      <c r="C357" s="58">
        <v>26</v>
      </c>
      <c r="D357" s="58" t="s">
        <v>387</v>
      </c>
      <c r="E357" s="62">
        <v>921926100007</v>
      </c>
      <c r="F357" s="89" t="s">
        <v>1</v>
      </c>
      <c r="G357" s="90" t="s">
        <v>1</v>
      </c>
      <c r="H357" s="89" t="s">
        <v>1</v>
      </c>
      <c r="I357" s="89" t="s">
        <v>1</v>
      </c>
      <c r="J357" s="89" t="s">
        <v>1</v>
      </c>
      <c r="K357" s="58">
        <v>51.405000000000001</v>
      </c>
      <c r="L357" s="89" t="s">
        <v>1</v>
      </c>
    </row>
    <row r="358" spans="1:12" x14ac:dyDescent="0.2">
      <c r="A358" s="58">
        <v>42</v>
      </c>
      <c r="B358" s="58">
        <v>12</v>
      </c>
      <c r="C358" s="58">
        <v>26</v>
      </c>
      <c r="D358" s="58" t="s">
        <v>387</v>
      </c>
      <c r="E358" s="62">
        <v>921926100008</v>
      </c>
      <c r="F358" s="89" t="s">
        <v>1</v>
      </c>
      <c r="G358" s="90" t="s">
        <v>1</v>
      </c>
      <c r="H358" s="89" t="s">
        <v>1</v>
      </c>
      <c r="I358" s="89" t="s">
        <v>1</v>
      </c>
      <c r="J358" s="89" t="s">
        <v>1</v>
      </c>
      <c r="K358" s="58">
        <v>51.405000000000001</v>
      </c>
      <c r="L358" s="89" t="s">
        <v>1</v>
      </c>
    </row>
    <row r="359" spans="1:12" x14ac:dyDescent="0.2">
      <c r="A359" s="58">
        <v>42</v>
      </c>
      <c r="B359" s="58">
        <v>12</v>
      </c>
      <c r="C359" s="58">
        <v>26</v>
      </c>
      <c r="D359" s="58" t="s">
        <v>388</v>
      </c>
      <c r="E359" s="62">
        <v>921926300016</v>
      </c>
      <c r="F359" s="89" t="s">
        <v>1</v>
      </c>
      <c r="G359" s="90" t="s">
        <v>1</v>
      </c>
      <c r="H359" s="89" t="s">
        <v>1</v>
      </c>
      <c r="I359" s="89" t="s">
        <v>1</v>
      </c>
      <c r="J359" s="89" t="s">
        <v>1</v>
      </c>
      <c r="K359" s="58">
        <v>34.484999999999999</v>
      </c>
      <c r="L359" s="89" t="s">
        <v>1</v>
      </c>
    </row>
    <row r="360" spans="1:12" x14ac:dyDescent="0.2">
      <c r="A360" s="58">
        <v>42</v>
      </c>
      <c r="B360" s="58">
        <v>12</v>
      </c>
      <c r="C360" s="58">
        <v>26</v>
      </c>
      <c r="D360" s="58" t="s">
        <v>388</v>
      </c>
      <c r="E360" s="62">
        <v>921926300017</v>
      </c>
      <c r="F360" s="89" t="s">
        <v>1</v>
      </c>
      <c r="G360" s="90" t="s">
        <v>1</v>
      </c>
      <c r="H360" s="89" t="s">
        <v>1</v>
      </c>
      <c r="I360" s="89" t="s">
        <v>1</v>
      </c>
      <c r="J360" s="89" t="s">
        <v>1</v>
      </c>
      <c r="K360" s="58">
        <v>34.484999999999999</v>
      </c>
      <c r="L360" s="89" t="s">
        <v>1</v>
      </c>
    </row>
    <row r="361" spans="1:12" x14ac:dyDescent="0.2">
      <c r="A361" s="58">
        <v>42</v>
      </c>
      <c r="B361" s="58">
        <v>12</v>
      </c>
      <c r="C361" s="58">
        <v>34</v>
      </c>
      <c r="D361" s="58" t="s">
        <v>389</v>
      </c>
      <c r="E361" s="62">
        <v>921934100016</v>
      </c>
      <c r="F361" s="89" t="s">
        <v>1</v>
      </c>
      <c r="G361" s="90" t="s">
        <v>1</v>
      </c>
      <c r="H361" s="89" t="s">
        <v>1</v>
      </c>
      <c r="I361" s="89" t="s">
        <v>1</v>
      </c>
      <c r="J361" s="89" t="s">
        <v>1</v>
      </c>
      <c r="K361" s="58">
        <v>33.17</v>
      </c>
      <c r="L361" s="89" t="s">
        <v>1</v>
      </c>
    </row>
    <row r="362" spans="1:12" x14ac:dyDescent="0.2">
      <c r="A362" s="58">
        <v>42</v>
      </c>
      <c r="B362" s="58">
        <v>12</v>
      </c>
      <c r="C362" s="58">
        <v>34</v>
      </c>
      <c r="D362" s="58" t="s">
        <v>389</v>
      </c>
      <c r="E362" s="62">
        <v>921934100017</v>
      </c>
      <c r="F362" s="89" t="s">
        <v>1</v>
      </c>
      <c r="G362" s="90" t="s">
        <v>1</v>
      </c>
      <c r="H362" s="89" t="s">
        <v>1</v>
      </c>
      <c r="I362" s="89" t="s">
        <v>1</v>
      </c>
      <c r="J362" s="89" t="s">
        <v>1</v>
      </c>
      <c r="K362" s="58">
        <v>33.17</v>
      </c>
      <c r="L362" s="89" t="s">
        <v>1</v>
      </c>
    </row>
    <row r="363" spans="1:12" x14ac:dyDescent="0.2">
      <c r="A363" s="58">
        <v>42</v>
      </c>
      <c r="B363" s="58">
        <v>12</v>
      </c>
      <c r="C363" s="58">
        <v>34</v>
      </c>
      <c r="D363" s="58" t="s">
        <v>390</v>
      </c>
      <c r="E363" s="62">
        <v>921934100026</v>
      </c>
      <c r="F363" s="89" t="s">
        <v>1</v>
      </c>
      <c r="G363" s="90" t="s">
        <v>1</v>
      </c>
      <c r="H363" s="89" t="s">
        <v>1</v>
      </c>
      <c r="I363" s="89" t="s">
        <v>1</v>
      </c>
      <c r="J363" s="89" t="s">
        <v>1</v>
      </c>
      <c r="K363" s="58">
        <v>16.405000000000001</v>
      </c>
      <c r="L363" s="89" t="s">
        <v>1</v>
      </c>
    </row>
    <row r="364" spans="1:12" x14ac:dyDescent="0.2">
      <c r="A364" s="58">
        <v>42</v>
      </c>
      <c r="B364" s="58">
        <v>12</v>
      </c>
      <c r="C364" s="58">
        <v>34</v>
      </c>
      <c r="D364" s="58" t="s">
        <v>390</v>
      </c>
      <c r="E364" s="62">
        <v>921934100027</v>
      </c>
      <c r="F364" s="89" t="s">
        <v>1</v>
      </c>
      <c r="G364" s="90" t="s">
        <v>1</v>
      </c>
      <c r="H364" s="89" t="s">
        <v>1</v>
      </c>
      <c r="I364" s="89" t="s">
        <v>1</v>
      </c>
      <c r="J364" s="89" t="s">
        <v>1</v>
      </c>
      <c r="K364" s="58">
        <v>16.405000000000001</v>
      </c>
      <c r="L364" s="89" t="s">
        <v>1</v>
      </c>
    </row>
    <row r="365" spans="1:12" x14ac:dyDescent="0.2">
      <c r="A365" s="58">
        <v>43</v>
      </c>
      <c r="B365" s="58">
        <v>12</v>
      </c>
      <c r="C365" s="58">
        <v>2</v>
      </c>
      <c r="D365" s="58" t="s">
        <v>391</v>
      </c>
      <c r="E365" s="62">
        <v>921802300018</v>
      </c>
      <c r="F365" s="89" t="s">
        <v>1</v>
      </c>
      <c r="G365" s="90" t="s">
        <v>1</v>
      </c>
      <c r="H365" s="89" t="s">
        <v>1</v>
      </c>
      <c r="I365" s="89" t="s">
        <v>1</v>
      </c>
      <c r="J365" s="89" t="s">
        <v>1</v>
      </c>
      <c r="K365" s="58">
        <v>6.4649999999999999</v>
      </c>
      <c r="L365" s="89" t="s">
        <v>1</v>
      </c>
    </row>
    <row r="366" spans="1:12" x14ac:dyDescent="0.2">
      <c r="A366" s="58">
        <v>43</v>
      </c>
      <c r="B366" s="58">
        <v>12</v>
      </c>
      <c r="C366" s="58">
        <v>2</v>
      </c>
      <c r="D366" s="58" t="s">
        <v>391</v>
      </c>
      <c r="E366" s="62">
        <v>921802300019</v>
      </c>
      <c r="F366" s="89" t="s">
        <v>1</v>
      </c>
      <c r="G366" s="90" t="s">
        <v>1</v>
      </c>
      <c r="H366" s="89" t="s">
        <v>1</v>
      </c>
      <c r="I366" s="89" t="s">
        <v>1</v>
      </c>
      <c r="J366" s="89" t="s">
        <v>1</v>
      </c>
      <c r="K366" s="58">
        <v>6.4649999999999999</v>
      </c>
      <c r="L366" s="89" t="s">
        <v>1</v>
      </c>
    </row>
    <row r="367" spans="1:12" x14ac:dyDescent="0.2">
      <c r="A367" s="58">
        <v>43</v>
      </c>
      <c r="B367" s="58">
        <v>12</v>
      </c>
      <c r="C367" s="58">
        <v>14</v>
      </c>
      <c r="D367" s="58" t="s">
        <v>392</v>
      </c>
      <c r="E367" s="62">
        <v>921814100008</v>
      </c>
      <c r="F367" s="89" t="s">
        <v>1</v>
      </c>
      <c r="G367" s="90" t="s">
        <v>1</v>
      </c>
      <c r="H367" s="89" t="s">
        <v>1</v>
      </c>
      <c r="I367" s="89" t="s">
        <v>1</v>
      </c>
      <c r="J367" s="89" t="s">
        <v>1</v>
      </c>
      <c r="K367" s="58">
        <v>4.0199999999999996</v>
      </c>
      <c r="L367" s="89" t="s">
        <v>1</v>
      </c>
    </row>
    <row r="368" spans="1:12" x14ac:dyDescent="0.2">
      <c r="A368" s="58">
        <v>43</v>
      </c>
      <c r="B368" s="58">
        <v>12</v>
      </c>
      <c r="C368" s="58">
        <v>14</v>
      </c>
      <c r="D368" s="58" t="s">
        <v>392</v>
      </c>
      <c r="E368" s="62">
        <v>921814100009</v>
      </c>
      <c r="F368" s="89" t="s">
        <v>1</v>
      </c>
      <c r="G368" s="90" t="s">
        <v>1</v>
      </c>
      <c r="H368" s="89" t="s">
        <v>1</v>
      </c>
      <c r="I368" s="89" t="s">
        <v>1</v>
      </c>
      <c r="J368" s="89" t="s">
        <v>1</v>
      </c>
      <c r="K368" s="58">
        <v>4.0199999999999996</v>
      </c>
      <c r="L368" s="89" t="s">
        <v>1</v>
      </c>
    </row>
    <row r="369" spans="1:12" x14ac:dyDescent="0.2">
      <c r="A369" s="58">
        <v>44</v>
      </c>
      <c r="B369" s="58">
        <v>12</v>
      </c>
      <c r="C369" s="58">
        <v>30</v>
      </c>
      <c r="D369" s="58" t="s">
        <v>269</v>
      </c>
      <c r="E369" s="62">
        <v>921730100016</v>
      </c>
      <c r="F369" s="89" t="s">
        <v>1</v>
      </c>
      <c r="G369" s="90" t="s">
        <v>1</v>
      </c>
      <c r="H369" s="89" t="s">
        <v>1</v>
      </c>
      <c r="I369" s="89" t="s">
        <v>1</v>
      </c>
      <c r="J369" s="89" t="s">
        <v>1</v>
      </c>
      <c r="K369" s="58">
        <v>3.38</v>
      </c>
      <c r="L369" s="89" t="s">
        <v>1</v>
      </c>
    </row>
    <row r="370" spans="1:12" x14ac:dyDescent="0.2">
      <c r="A370" s="58">
        <v>44</v>
      </c>
      <c r="B370" s="58">
        <v>12</v>
      </c>
      <c r="C370" s="58">
        <v>30</v>
      </c>
      <c r="D370" s="58" t="s">
        <v>269</v>
      </c>
      <c r="E370" s="62">
        <v>921730100017</v>
      </c>
      <c r="F370" s="89" t="s">
        <v>1</v>
      </c>
      <c r="G370" s="90" t="s">
        <v>1</v>
      </c>
      <c r="H370" s="89" t="s">
        <v>1</v>
      </c>
      <c r="I370" s="89" t="s">
        <v>1</v>
      </c>
      <c r="J370" s="89" t="s">
        <v>1</v>
      </c>
      <c r="K370" s="58">
        <v>3.38</v>
      </c>
      <c r="L370" s="89" t="s">
        <v>1</v>
      </c>
    </row>
    <row r="371" spans="1:12" x14ac:dyDescent="0.2">
      <c r="A371" s="58">
        <v>45</v>
      </c>
      <c r="B371" s="58">
        <v>12</v>
      </c>
      <c r="C371" s="58">
        <v>20</v>
      </c>
      <c r="D371" s="58" t="s">
        <v>393</v>
      </c>
      <c r="E371" s="62">
        <v>921620300016</v>
      </c>
      <c r="F371" s="89" t="s">
        <v>1</v>
      </c>
      <c r="G371" s="90" t="s">
        <v>1</v>
      </c>
      <c r="H371" s="89" t="s">
        <v>1</v>
      </c>
      <c r="I371" s="89" t="s">
        <v>1</v>
      </c>
      <c r="J371" s="89" t="s">
        <v>1</v>
      </c>
      <c r="K371" s="58">
        <v>2.1150000000000002</v>
      </c>
      <c r="L371" s="89" t="s">
        <v>1</v>
      </c>
    </row>
    <row r="372" spans="1:12" x14ac:dyDescent="0.2">
      <c r="A372" s="58">
        <v>45</v>
      </c>
      <c r="B372" s="58">
        <v>12</v>
      </c>
      <c r="C372" s="58">
        <v>20</v>
      </c>
      <c r="D372" s="58" t="s">
        <v>393</v>
      </c>
      <c r="E372" s="62">
        <v>921620300017</v>
      </c>
      <c r="F372" s="89" t="s">
        <v>1</v>
      </c>
      <c r="G372" s="90" t="s">
        <v>1</v>
      </c>
      <c r="H372" s="89" t="s">
        <v>1</v>
      </c>
      <c r="I372" s="89" t="s">
        <v>1</v>
      </c>
      <c r="J372" s="89" t="s">
        <v>1</v>
      </c>
      <c r="K372" s="58">
        <v>2.1150000000000002</v>
      </c>
      <c r="L372" s="89" t="s">
        <v>1</v>
      </c>
    </row>
    <row r="373" spans="1:12" x14ac:dyDescent="0.2">
      <c r="A373" s="58">
        <v>49</v>
      </c>
      <c r="B373" s="58">
        <v>12</v>
      </c>
      <c r="C373" s="58">
        <v>30</v>
      </c>
      <c r="D373" s="58" t="s">
        <v>394</v>
      </c>
      <c r="E373" s="62">
        <v>921230300007</v>
      </c>
      <c r="F373" s="89" t="s">
        <v>1</v>
      </c>
      <c r="G373" s="90" t="s">
        <v>1</v>
      </c>
      <c r="H373" s="89" t="s">
        <v>1</v>
      </c>
      <c r="I373" s="89" t="s">
        <v>1</v>
      </c>
      <c r="J373" s="89" t="s">
        <v>1</v>
      </c>
      <c r="K373" s="58">
        <v>0.98</v>
      </c>
      <c r="L373" s="89" t="s">
        <v>1</v>
      </c>
    </row>
    <row r="374" spans="1:12" x14ac:dyDescent="0.2">
      <c r="A374" s="58">
        <v>49</v>
      </c>
      <c r="B374" s="58">
        <v>12</v>
      </c>
      <c r="C374" s="58">
        <v>30</v>
      </c>
      <c r="D374" s="58" t="s">
        <v>394</v>
      </c>
      <c r="E374" s="62">
        <v>921230300008</v>
      </c>
      <c r="F374" s="89" t="s">
        <v>1</v>
      </c>
      <c r="G374" s="90" t="s">
        <v>1</v>
      </c>
      <c r="H374" s="89" t="s">
        <v>1</v>
      </c>
      <c r="I374" s="89" t="s">
        <v>1</v>
      </c>
      <c r="J374" s="89" t="s">
        <v>1</v>
      </c>
      <c r="K374" s="58">
        <v>0.98</v>
      </c>
      <c r="L374" s="89" t="s">
        <v>1</v>
      </c>
    </row>
    <row r="375" spans="1:12" x14ac:dyDescent="0.2">
      <c r="A375" s="58">
        <v>44</v>
      </c>
      <c r="B375" s="58">
        <v>13</v>
      </c>
      <c r="C375" s="58">
        <v>10</v>
      </c>
      <c r="D375" s="58" t="s">
        <v>395</v>
      </c>
      <c r="E375" s="62">
        <v>922410200016</v>
      </c>
      <c r="F375" s="89" t="s">
        <v>1</v>
      </c>
      <c r="G375" s="90" t="s">
        <v>1</v>
      </c>
      <c r="H375" s="89" t="s">
        <v>1</v>
      </c>
      <c r="I375" s="89" t="s">
        <v>1</v>
      </c>
      <c r="J375" s="89" t="s">
        <v>1</v>
      </c>
      <c r="K375" s="58">
        <v>5.5E-2</v>
      </c>
      <c r="L375" s="89" t="s">
        <v>1</v>
      </c>
    </row>
    <row r="376" spans="1:12" x14ac:dyDescent="0.2">
      <c r="A376" s="58">
        <v>44</v>
      </c>
      <c r="B376" s="58">
        <v>13</v>
      </c>
      <c r="C376" s="58">
        <v>10</v>
      </c>
      <c r="D376" s="58" t="s">
        <v>395</v>
      </c>
      <c r="E376" s="62">
        <v>922410200017</v>
      </c>
      <c r="F376" s="89" t="s">
        <v>1</v>
      </c>
      <c r="G376" s="90" t="s">
        <v>1</v>
      </c>
      <c r="H376" s="89" t="s">
        <v>1</v>
      </c>
      <c r="I376" s="89" t="s">
        <v>1</v>
      </c>
      <c r="J376" s="89" t="s">
        <v>1</v>
      </c>
      <c r="K376" s="58">
        <v>5.5E-2</v>
      </c>
      <c r="L376" s="89" t="s">
        <v>1</v>
      </c>
    </row>
    <row r="377" spans="1:12" x14ac:dyDescent="0.2">
      <c r="A377" s="58">
        <v>44</v>
      </c>
      <c r="B377" s="58">
        <v>13</v>
      </c>
      <c r="C377" s="58">
        <v>10</v>
      </c>
      <c r="D377" s="58" t="s">
        <v>396</v>
      </c>
      <c r="E377" s="62">
        <v>922410300012</v>
      </c>
      <c r="F377" s="89" t="s">
        <v>1</v>
      </c>
      <c r="G377" s="90" t="s">
        <v>1</v>
      </c>
      <c r="H377" s="89" t="s">
        <v>1</v>
      </c>
      <c r="I377" s="89" t="s">
        <v>1</v>
      </c>
      <c r="J377" s="89" t="s">
        <v>1</v>
      </c>
      <c r="K377" s="58">
        <v>3.76</v>
      </c>
      <c r="L377" s="89" t="s">
        <v>1</v>
      </c>
    </row>
    <row r="378" spans="1:12" x14ac:dyDescent="0.2">
      <c r="A378" s="58">
        <v>44</v>
      </c>
      <c r="B378" s="58">
        <v>13</v>
      </c>
      <c r="C378" s="58">
        <v>10</v>
      </c>
      <c r="D378" s="58" t="s">
        <v>396</v>
      </c>
      <c r="E378" s="62">
        <v>922410300013</v>
      </c>
      <c r="F378" s="89" t="s">
        <v>1</v>
      </c>
      <c r="G378" s="90" t="s">
        <v>1</v>
      </c>
      <c r="H378" s="89" t="s">
        <v>1</v>
      </c>
      <c r="I378" s="89" t="s">
        <v>1</v>
      </c>
      <c r="J378" s="89" t="s">
        <v>1</v>
      </c>
      <c r="K378" s="58">
        <v>3.76</v>
      </c>
      <c r="L378" s="89" t="s">
        <v>1</v>
      </c>
    </row>
    <row r="379" spans="1:12" x14ac:dyDescent="0.2">
      <c r="A379" s="58">
        <v>44</v>
      </c>
      <c r="B379" s="58">
        <v>13</v>
      </c>
      <c r="C379" s="58">
        <v>14</v>
      </c>
      <c r="D379" s="58" t="s">
        <v>397</v>
      </c>
      <c r="E379" s="62">
        <v>922414100008</v>
      </c>
      <c r="F379" s="89" t="s">
        <v>1</v>
      </c>
      <c r="G379" s="90" t="s">
        <v>1</v>
      </c>
      <c r="H379" s="89" t="s">
        <v>1</v>
      </c>
      <c r="I379" s="89" t="s">
        <v>1</v>
      </c>
      <c r="J379" s="89" t="s">
        <v>1</v>
      </c>
      <c r="K379" s="58">
        <v>1.25</v>
      </c>
      <c r="L379" s="89" t="s">
        <v>1</v>
      </c>
    </row>
    <row r="380" spans="1:12" x14ac:dyDescent="0.2">
      <c r="A380" s="58">
        <v>44</v>
      </c>
      <c r="B380" s="58">
        <v>13</v>
      </c>
      <c r="C380" s="58">
        <v>14</v>
      </c>
      <c r="D380" s="58" t="s">
        <v>397</v>
      </c>
      <c r="E380" s="62">
        <v>922414100009</v>
      </c>
      <c r="F380" s="89" t="s">
        <v>1</v>
      </c>
      <c r="G380" s="90" t="s">
        <v>1</v>
      </c>
      <c r="H380" s="89" t="s">
        <v>1</v>
      </c>
      <c r="I380" s="89" t="s">
        <v>1</v>
      </c>
      <c r="J380" s="89" t="s">
        <v>1</v>
      </c>
      <c r="K380" s="58">
        <v>1.25</v>
      </c>
      <c r="L380" s="89" t="s">
        <v>1</v>
      </c>
    </row>
    <row r="381" spans="1:12" x14ac:dyDescent="0.2">
      <c r="A381" s="58">
        <v>47</v>
      </c>
      <c r="B381" s="58">
        <v>13</v>
      </c>
      <c r="C381" s="58">
        <v>12</v>
      </c>
      <c r="D381" s="58" t="s">
        <v>398</v>
      </c>
      <c r="E381" s="62">
        <v>922712300007</v>
      </c>
      <c r="F381" s="89" t="s">
        <v>1</v>
      </c>
      <c r="G381" s="90" t="s">
        <v>1</v>
      </c>
      <c r="H381" s="89" t="s">
        <v>1</v>
      </c>
      <c r="I381" s="89" t="s">
        <v>1</v>
      </c>
      <c r="J381" s="89" t="s">
        <v>1</v>
      </c>
      <c r="K381" s="58">
        <v>34.049999999999997</v>
      </c>
      <c r="L381" s="89" t="s">
        <v>1</v>
      </c>
    </row>
    <row r="382" spans="1:12" x14ac:dyDescent="0.2">
      <c r="A382" s="58">
        <v>47</v>
      </c>
      <c r="B382" s="58">
        <v>13</v>
      </c>
      <c r="C382" s="58">
        <v>12</v>
      </c>
      <c r="D382" s="58" t="s">
        <v>398</v>
      </c>
      <c r="E382" s="62">
        <v>922712300008</v>
      </c>
      <c r="F382" s="89" t="s">
        <v>1</v>
      </c>
      <c r="G382" s="90" t="s">
        <v>1</v>
      </c>
      <c r="H382" s="89" t="s">
        <v>1</v>
      </c>
      <c r="I382" s="89" t="s">
        <v>1</v>
      </c>
      <c r="J382" s="89" t="s">
        <v>1</v>
      </c>
      <c r="K382" s="58">
        <v>34.049999999999997</v>
      </c>
      <c r="L382" s="89" t="s">
        <v>1</v>
      </c>
    </row>
    <row r="383" spans="1:12" x14ac:dyDescent="0.2">
      <c r="A383" s="58">
        <v>48</v>
      </c>
      <c r="B383" s="58">
        <v>13</v>
      </c>
      <c r="C383" s="58">
        <v>4</v>
      </c>
      <c r="D383" s="58" t="s">
        <v>399</v>
      </c>
      <c r="E383" s="62">
        <v>922804400016</v>
      </c>
      <c r="F383" s="89" t="s">
        <v>1</v>
      </c>
      <c r="G383" s="90" t="s">
        <v>1</v>
      </c>
      <c r="H383" s="89" t="s">
        <v>1</v>
      </c>
      <c r="I383" s="89" t="s">
        <v>1</v>
      </c>
      <c r="J383" s="89" t="s">
        <v>1</v>
      </c>
      <c r="K383" s="58">
        <v>0.33500000000000002</v>
      </c>
      <c r="L383" s="89" t="s">
        <v>1</v>
      </c>
    </row>
    <row r="384" spans="1:12" x14ac:dyDescent="0.2">
      <c r="A384" s="58">
        <v>48</v>
      </c>
      <c r="B384" s="58">
        <v>13</v>
      </c>
      <c r="C384" s="58">
        <v>4</v>
      </c>
      <c r="D384" s="58" t="s">
        <v>399</v>
      </c>
      <c r="E384" s="62">
        <v>922804400017</v>
      </c>
      <c r="F384" s="89" t="s">
        <v>1</v>
      </c>
      <c r="G384" s="90" t="s">
        <v>1</v>
      </c>
      <c r="H384" s="89" t="s">
        <v>1</v>
      </c>
      <c r="I384" s="89" t="s">
        <v>1</v>
      </c>
      <c r="J384" s="89" t="s">
        <v>1</v>
      </c>
      <c r="K384" s="58">
        <v>0.33500000000000002</v>
      </c>
      <c r="L384" s="89" t="s">
        <v>1</v>
      </c>
    </row>
    <row r="385" spans="1:12" x14ac:dyDescent="0.2">
      <c r="A385" s="58">
        <v>48</v>
      </c>
      <c r="B385" s="58">
        <v>13</v>
      </c>
      <c r="C385" s="58">
        <v>8</v>
      </c>
      <c r="D385" s="58" t="s">
        <v>400</v>
      </c>
      <c r="E385" s="62">
        <v>922808100016</v>
      </c>
      <c r="F385" s="89" t="s">
        <v>1</v>
      </c>
      <c r="G385" s="90" t="s">
        <v>1</v>
      </c>
      <c r="H385" s="89" t="s">
        <v>1</v>
      </c>
      <c r="I385" s="89" t="s">
        <v>1</v>
      </c>
      <c r="J385" s="89" t="s">
        <v>1</v>
      </c>
      <c r="K385" s="58">
        <v>0.34</v>
      </c>
      <c r="L385" s="89" t="s">
        <v>1</v>
      </c>
    </row>
    <row r="386" spans="1:12" x14ac:dyDescent="0.2">
      <c r="A386" s="58">
        <v>48</v>
      </c>
      <c r="B386" s="58">
        <v>13</v>
      </c>
      <c r="C386" s="58">
        <v>8</v>
      </c>
      <c r="D386" s="58" t="s">
        <v>400</v>
      </c>
      <c r="E386" s="62">
        <v>922808100017</v>
      </c>
      <c r="F386" s="89" t="s">
        <v>1</v>
      </c>
      <c r="G386" s="90" t="s">
        <v>1</v>
      </c>
      <c r="H386" s="89" t="s">
        <v>1</v>
      </c>
      <c r="I386" s="89" t="s">
        <v>1</v>
      </c>
      <c r="J386" s="89" t="s">
        <v>1</v>
      </c>
      <c r="K386" s="58">
        <v>0.34</v>
      </c>
      <c r="L386" s="89" t="s">
        <v>1</v>
      </c>
    </row>
    <row r="387" spans="1:12" x14ac:dyDescent="0.2">
      <c r="A387" s="58">
        <v>48</v>
      </c>
      <c r="B387" s="58">
        <v>13</v>
      </c>
      <c r="C387" s="58">
        <v>18</v>
      </c>
      <c r="D387" s="58" t="s">
        <v>401</v>
      </c>
      <c r="E387" s="62">
        <v>922818100016</v>
      </c>
      <c r="F387" s="89" t="s">
        <v>1</v>
      </c>
      <c r="G387" s="90" t="s">
        <v>1</v>
      </c>
      <c r="H387" s="89" t="s">
        <v>1</v>
      </c>
      <c r="I387" s="89" t="s">
        <v>1</v>
      </c>
      <c r="J387" s="89" t="s">
        <v>1</v>
      </c>
      <c r="K387" s="58">
        <v>0.33500000000000002</v>
      </c>
      <c r="L387" s="89" t="s">
        <v>1</v>
      </c>
    </row>
    <row r="388" spans="1:12" x14ac:dyDescent="0.2">
      <c r="A388" s="58">
        <v>48</v>
      </c>
      <c r="B388" s="58">
        <v>13</v>
      </c>
      <c r="C388" s="58">
        <v>18</v>
      </c>
      <c r="D388" s="58" t="s">
        <v>401</v>
      </c>
      <c r="E388" s="62">
        <v>922818100017</v>
      </c>
      <c r="F388" s="89" t="s">
        <v>1</v>
      </c>
      <c r="G388" s="90" t="s">
        <v>1</v>
      </c>
      <c r="H388" s="89" t="s">
        <v>1</v>
      </c>
      <c r="I388" s="89" t="s">
        <v>1</v>
      </c>
      <c r="J388" s="89" t="s">
        <v>1</v>
      </c>
      <c r="K388" s="58">
        <v>0.33500000000000002</v>
      </c>
      <c r="L388" s="89" t="s">
        <v>1</v>
      </c>
    </row>
    <row r="389" spans="1:12" x14ac:dyDescent="0.2">
      <c r="A389" s="58">
        <v>48</v>
      </c>
      <c r="B389" s="58">
        <v>13</v>
      </c>
      <c r="C389" s="58">
        <v>14</v>
      </c>
      <c r="D389" s="58" t="s">
        <v>402</v>
      </c>
      <c r="E389" s="62">
        <v>922814200016</v>
      </c>
      <c r="F389" s="89" t="s">
        <v>1</v>
      </c>
      <c r="G389" s="90" t="s">
        <v>1</v>
      </c>
      <c r="H389" s="89" t="s">
        <v>1</v>
      </c>
      <c r="I389" s="89" t="s">
        <v>1</v>
      </c>
      <c r="J389" s="89" t="s">
        <v>1</v>
      </c>
      <c r="K389" s="58">
        <v>0.33500000000000002</v>
      </c>
      <c r="L389" s="89" t="s">
        <v>1</v>
      </c>
    </row>
    <row r="390" spans="1:12" x14ac:dyDescent="0.2">
      <c r="A390" s="58">
        <v>48</v>
      </c>
      <c r="B390" s="58">
        <v>13</v>
      </c>
      <c r="C390" s="58">
        <v>14</v>
      </c>
      <c r="D390" s="58" t="s">
        <v>402</v>
      </c>
      <c r="E390" s="62">
        <v>922814200017</v>
      </c>
      <c r="F390" s="89" t="s">
        <v>1</v>
      </c>
      <c r="G390" s="90" t="s">
        <v>1</v>
      </c>
      <c r="H390" s="89" t="s">
        <v>1</v>
      </c>
      <c r="I390" s="89" t="s">
        <v>1</v>
      </c>
      <c r="J390" s="89" t="s">
        <v>1</v>
      </c>
      <c r="K390" s="58">
        <v>0.33500000000000002</v>
      </c>
      <c r="L390" s="89" t="s">
        <v>1</v>
      </c>
    </row>
    <row r="391" spans="1:12" x14ac:dyDescent="0.2">
      <c r="A391" s="58">
        <v>49</v>
      </c>
      <c r="B391" s="58">
        <v>13</v>
      </c>
      <c r="C391" s="58">
        <v>14</v>
      </c>
      <c r="D391" s="58" t="s">
        <v>403</v>
      </c>
      <c r="E391" s="62">
        <v>922914100026</v>
      </c>
      <c r="F391" s="89" t="s">
        <v>1</v>
      </c>
      <c r="G391" s="90" t="s">
        <v>1</v>
      </c>
      <c r="H391" s="89" t="s">
        <v>1</v>
      </c>
      <c r="I391" s="89" t="s">
        <v>1</v>
      </c>
      <c r="J391" s="89" t="s">
        <v>1</v>
      </c>
      <c r="K391" s="58">
        <v>1.26</v>
      </c>
      <c r="L391" s="89" t="s">
        <v>1</v>
      </c>
    </row>
    <row r="392" spans="1:12" x14ac:dyDescent="0.2">
      <c r="A392" s="58">
        <v>49</v>
      </c>
      <c r="B392" s="58">
        <v>13</v>
      </c>
      <c r="C392" s="58">
        <v>14</v>
      </c>
      <c r="D392" s="58" t="s">
        <v>403</v>
      </c>
      <c r="E392" s="62">
        <v>922914100027</v>
      </c>
      <c r="F392" s="89" t="s">
        <v>1</v>
      </c>
      <c r="G392" s="90" t="s">
        <v>1</v>
      </c>
      <c r="H392" s="89" t="s">
        <v>1</v>
      </c>
      <c r="I392" s="89" t="s">
        <v>1</v>
      </c>
      <c r="J392" s="89" t="s">
        <v>1</v>
      </c>
      <c r="K392" s="58">
        <v>1.26</v>
      </c>
      <c r="L392" s="89" t="s">
        <v>1</v>
      </c>
    </row>
    <row r="393" spans="1:12" x14ac:dyDescent="0.2">
      <c r="A393" s="58">
        <v>49</v>
      </c>
      <c r="B393" s="58">
        <v>13</v>
      </c>
      <c r="C393" s="58">
        <v>12</v>
      </c>
      <c r="D393" s="58" t="s">
        <v>404</v>
      </c>
      <c r="E393" s="62">
        <v>922912200016</v>
      </c>
      <c r="F393" s="89" t="s">
        <v>1</v>
      </c>
      <c r="G393" s="90" t="s">
        <v>1</v>
      </c>
      <c r="H393" s="89" t="s">
        <v>1</v>
      </c>
      <c r="I393" s="89" t="s">
        <v>1</v>
      </c>
      <c r="J393" s="89" t="s">
        <v>1</v>
      </c>
      <c r="K393" s="58">
        <v>0.33500000000000002</v>
      </c>
      <c r="L393" s="89" t="s">
        <v>1</v>
      </c>
    </row>
    <row r="394" spans="1:12" x14ac:dyDescent="0.2">
      <c r="A394" s="58">
        <v>49</v>
      </c>
      <c r="B394" s="58">
        <v>13</v>
      </c>
      <c r="C394" s="58">
        <v>12</v>
      </c>
      <c r="D394" s="58" t="s">
        <v>404</v>
      </c>
      <c r="E394" s="62">
        <v>922912200017</v>
      </c>
      <c r="F394" s="89" t="s">
        <v>1</v>
      </c>
      <c r="G394" s="90" t="s">
        <v>1</v>
      </c>
      <c r="H394" s="89" t="s">
        <v>1</v>
      </c>
      <c r="I394" s="89" t="s">
        <v>1</v>
      </c>
      <c r="J394" s="89" t="s">
        <v>1</v>
      </c>
      <c r="K394" s="58">
        <v>0.33500000000000002</v>
      </c>
      <c r="L394" s="89" t="s">
        <v>1</v>
      </c>
    </row>
    <row r="395" spans="1:12" x14ac:dyDescent="0.2">
      <c r="A395" s="58">
        <v>47</v>
      </c>
      <c r="B395" s="58">
        <v>14</v>
      </c>
      <c r="C395" s="58">
        <v>24</v>
      </c>
      <c r="D395" s="58" t="s">
        <v>405</v>
      </c>
      <c r="E395" s="62">
        <v>923624200007</v>
      </c>
      <c r="F395" s="89" t="s">
        <v>1</v>
      </c>
      <c r="G395" s="90" t="s">
        <v>1</v>
      </c>
      <c r="H395" s="89" t="s">
        <v>1</v>
      </c>
      <c r="I395" s="89" t="s">
        <v>1</v>
      </c>
      <c r="J395" s="89" t="s">
        <v>1</v>
      </c>
      <c r="K395" s="58">
        <v>2.4950000000000001</v>
      </c>
      <c r="L395" s="89" t="s">
        <v>1</v>
      </c>
    </row>
    <row r="396" spans="1:12" x14ac:dyDescent="0.2">
      <c r="A396" s="58">
        <v>47</v>
      </c>
      <c r="B396" s="58">
        <v>14</v>
      </c>
      <c r="C396" s="58">
        <v>24</v>
      </c>
      <c r="D396" s="58" t="s">
        <v>405</v>
      </c>
      <c r="E396" s="62">
        <v>923624200008</v>
      </c>
      <c r="F396" s="89" t="s">
        <v>1</v>
      </c>
      <c r="G396" s="90" t="s">
        <v>1</v>
      </c>
      <c r="H396" s="89" t="s">
        <v>1</v>
      </c>
      <c r="I396" s="89" t="s">
        <v>1</v>
      </c>
      <c r="J396" s="89" t="s">
        <v>1</v>
      </c>
      <c r="K396" s="58">
        <v>2.4950000000000001</v>
      </c>
      <c r="L396" s="89" t="s">
        <v>1</v>
      </c>
    </row>
    <row r="397" spans="1:12" x14ac:dyDescent="0.2">
      <c r="A397" s="58">
        <v>47</v>
      </c>
      <c r="B397" s="58">
        <v>14</v>
      </c>
      <c r="C397" s="58">
        <v>34</v>
      </c>
      <c r="D397" s="58" t="s">
        <v>406</v>
      </c>
      <c r="E397" s="62">
        <v>923634300036</v>
      </c>
      <c r="F397" s="89" t="s">
        <v>1</v>
      </c>
      <c r="G397" s="90" t="s">
        <v>1</v>
      </c>
      <c r="H397" s="89" t="s">
        <v>1</v>
      </c>
      <c r="I397" s="89" t="s">
        <v>1</v>
      </c>
      <c r="J397" s="89" t="s">
        <v>1</v>
      </c>
      <c r="K397" s="58">
        <v>1.25</v>
      </c>
      <c r="L397" s="89" t="s">
        <v>1</v>
      </c>
    </row>
    <row r="398" spans="1:12" x14ac:dyDescent="0.2">
      <c r="A398" s="58">
        <v>47</v>
      </c>
      <c r="B398" s="58">
        <v>14</v>
      </c>
      <c r="C398" s="58">
        <v>34</v>
      </c>
      <c r="D398" s="58" t="s">
        <v>406</v>
      </c>
      <c r="E398" s="62">
        <v>923634300037</v>
      </c>
      <c r="F398" s="89" t="s">
        <v>1</v>
      </c>
      <c r="G398" s="90" t="s">
        <v>1</v>
      </c>
      <c r="H398" s="89" t="s">
        <v>1</v>
      </c>
      <c r="I398" s="89" t="s">
        <v>1</v>
      </c>
      <c r="J398" s="89" t="s">
        <v>1</v>
      </c>
      <c r="K398" s="58">
        <v>1.25</v>
      </c>
      <c r="L398" s="89" t="s">
        <v>1</v>
      </c>
    </row>
    <row r="399" spans="1:12" x14ac:dyDescent="0.2">
      <c r="A399" s="58">
        <v>48</v>
      </c>
      <c r="B399" s="58">
        <v>14</v>
      </c>
      <c r="C399" s="58">
        <v>2</v>
      </c>
      <c r="D399" s="58" t="s">
        <v>407</v>
      </c>
      <c r="E399" s="62">
        <v>923502300036</v>
      </c>
      <c r="F399" s="89" t="s">
        <v>1</v>
      </c>
      <c r="G399" s="90" t="s">
        <v>1</v>
      </c>
      <c r="H399" s="89" t="s">
        <v>1</v>
      </c>
      <c r="I399" s="89" t="s">
        <v>1</v>
      </c>
      <c r="J399" s="89" t="s">
        <v>1</v>
      </c>
      <c r="K399" s="58">
        <v>1.05</v>
      </c>
      <c r="L399" s="89" t="s">
        <v>1</v>
      </c>
    </row>
    <row r="400" spans="1:12" x14ac:dyDescent="0.2">
      <c r="A400" s="58">
        <v>48</v>
      </c>
      <c r="B400" s="58">
        <v>14</v>
      </c>
      <c r="C400" s="58">
        <v>2</v>
      </c>
      <c r="D400" s="58" t="s">
        <v>407</v>
      </c>
      <c r="E400" s="62">
        <v>923502300037</v>
      </c>
      <c r="F400" s="89" t="s">
        <v>1</v>
      </c>
      <c r="G400" s="90" t="s">
        <v>1</v>
      </c>
      <c r="H400" s="89" t="s">
        <v>1</v>
      </c>
      <c r="I400" s="89" t="s">
        <v>1</v>
      </c>
      <c r="J400" s="89" t="s">
        <v>1</v>
      </c>
      <c r="K400" s="58">
        <v>1.05</v>
      </c>
      <c r="L400" s="89" t="s">
        <v>1</v>
      </c>
    </row>
    <row r="401" spans="1:12" x14ac:dyDescent="0.2">
      <c r="A401" s="58">
        <v>48</v>
      </c>
      <c r="B401" s="58">
        <v>14</v>
      </c>
      <c r="C401" s="58">
        <v>32</v>
      </c>
      <c r="D401" s="58" t="s">
        <v>408</v>
      </c>
      <c r="E401" s="62">
        <v>923532100016</v>
      </c>
      <c r="F401" s="89" t="s">
        <v>1</v>
      </c>
      <c r="G401" s="90" t="s">
        <v>1</v>
      </c>
      <c r="H401" s="89" t="s">
        <v>1</v>
      </c>
      <c r="I401" s="89" t="s">
        <v>1</v>
      </c>
      <c r="J401" s="89" t="s">
        <v>1</v>
      </c>
      <c r="K401" s="58">
        <v>1.25</v>
      </c>
      <c r="L401" s="89" t="s">
        <v>1</v>
      </c>
    </row>
    <row r="402" spans="1:12" x14ac:dyDescent="0.2">
      <c r="A402" s="58">
        <v>48</v>
      </c>
      <c r="B402" s="58">
        <v>14</v>
      </c>
      <c r="C402" s="58">
        <v>32</v>
      </c>
      <c r="D402" s="58" t="s">
        <v>408</v>
      </c>
      <c r="E402" s="62">
        <v>923532100017</v>
      </c>
      <c r="F402" s="89" t="s">
        <v>1</v>
      </c>
      <c r="G402" s="90" t="s">
        <v>1</v>
      </c>
      <c r="H402" s="89" t="s">
        <v>1</v>
      </c>
      <c r="I402" s="89" t="s">
        <v>1</v>
      </c>
      <c r="J402" s="89" t="s">
        <v>1</v>
      </c>
      <c r="K402" s="58">
        <v>1.25</v>
      </c>
      <c r="L402" s="89" t="s">
        <v>1</v>
      </c>
    </row>
    <row r="403" spans="1:12" x14ac:dyDescent="0.2">
      <c r="A403" s="58">
        <v>50</v>
      </c>
      <c r="B403" s="58">
        <v>14</v>
      </c>
      <c r="C403" s="58">
        <v>20</v>
      </c>
      <c r="D403" s="58" t="s">
        <v>409</v>
      </c>
      <c r="E403" s="62">
        <v>923320300016</v>
      </c>
      <c r="F403" s="89" t="s">
        <v>1</v>
      </c>
      <c r="G403" s="90" t="s">
        <v>1</v>
      </c>
      <c r="H403" s="89" t="s">
        <v>1</v>
      </c>
      <c r="I403" s="89" t="s">
        <v>1</v>
      </c>
      <c r="J403" s="89" t="s">
        <v>1</v>
      </c>
      <c r="K403" s="58">
        <v>3.4</v>
      </c>
      <c r="L403" s="89" t="s">
        <v>1</v>
      </c>
    </row>
    <row r="404" spans="1:12" x14ac:dyDescent="0.2">
      <c r="A404" s="58">
        <v>50</v>
      </c>
      <c r="B404" s="58">
        <v>14</v>
      </c>
      <c r="C404" s="58">
        <v>20</v>
      </c>
      <c r="D404" s="58" t="s">
        <v>409</v>
      </c>
      <c r="E404" s="62">
        <v>923320300017</v>
      </c>
      <c r="F404" s="89" t="s">
        <v>1</v>
      </c>
      <c r="G404" s="90" t="s">
        <v>1</v>
      </c>
      <c r="H404" s="89" t="s">
        <v>1</v>
      </c>
      <c r="I404" s="89" t="s">
        <v>1</v>
      </c>
      <c r="J404" s="89" t="s">
        <v>1</v>
      </c>
      <c r="K404" s="58">
        <v>3.4</v>
      </c>
      <c r="L404" s="89" t="s">
        <v>1</v>
      </c>
    </row>
    <row r="405" spans="1:12" x14ac:dyDescent="0.2">
      <c r="A405" s="58">
        <v>50</v>
      </c>
      <c r="B405" s="58">
        <v>14</v>
      </c>
      <c r="C405" s="58">
        <v>30</v>
      </c>
      <c r="D405" s="58" t="s">
        <v>410</v>
      </c>
      <c r="E405" s="62">
        <v>923330100016</v>
      </c>
      <c r="F405" s="89" t="s">
        <v>1</v>
      </c>
      <c r="G405" s="90" t="s">
        <v>1</v>
      </c>
      <c r="H405" s="89" t="s">
        <v>1</v>
      </c>
      <c r="I405" s="89" t="s">
        <v>1</v>
      </c>
      <c r="J405" s="89" t="s">
        <v>1</v>
      </c>
      <c r="K405" s="58">
        <v>3.37</v>
      </c>
      <c r="L405" s="89" t="s">
        <v>1</v>
      </c>
    </row>
    <row r="406" spans="1:12" x14ac:dyDescent="0.2">
      <c r="A406" s="58">
        <v>50</v>
      </c>
      <c r="B406" s="58">
        <v>14</v>
      </c>
      <c r="C406" s="58">
        <v>30</v>
      </c>
      <c r="D406" s="58" t="s">
        <v>410</v>
      </c>
      <c r="E406" s="62">
        <v>923330100017</v>
      </c>
      <c r="F406" s="89" t="s">
        <v>1</v>
      </c>
      <c r="G406" s="90" t="s">
        <v>1</v>
      </c>
      <c r="H406" s="89" t="s">
        <v>1</v>
      </c>
      <c r="I406" s="89" t="s">
        <v>1</v>
      </c>
      <c r="J406" s="89" t="s">
        <v>1</v>
      </c>
      <c r="K406" s="58">
        <v>3.37</v>
      </c>
      <c r="L406" s="89" t="s">
        <v>1</v>
      </c>
    </row>
    <row r="407" spans="1:12" x14ac:dyDescent="0.2">
      <c r="A407" s="58">
        <v>42</v>
      </c>
      <c r="B407" s="58">
        <v>15</v>
      </c>
      <c r="C407" s="58">
        <v>14</v>
      </c>
      <c r="D407" s="58" t="s">
        <v>411</v>
      </c>
      <c r="E407" s="62">
        <v>924414300026</v>
      </c>
      <c r="F407" s="89" t="s">
        <v>1</v>
      </c>
      <c r="G407" s="90" t="s">
        <v>1</v>
      </c>
      <c r="H407" s="89" t="s">
        <v>1</v>
      </c>
      <c r="I407" s="89" t="s">
        <v>1</v>
      </c>
      <c r="J407" s="89" t="s">
        <v>1</v>
      </c>
      <c r="K407" s="58">
        <v>6.5549999999999997</v>
      </c>
      <c r="L407" s="89" t="s">
        <v>1</v>
      </c>
    </row>
    <row r="408" spans="1:12" x14ac:dyDescent="0.2">
      <c r="A408" s="58">
        <v>42</v>
      </c>
      <c r="B408" s="58">
        <v>15</v>
      </c>
      <c r="C408" s="58">
        <v>14</v>
      </c>
      <c r="D408" s="58" t="s">
        <v>412</v>
      </c>
      <c r="E408" s="62">
        <v>924414300027</v>
      </c>
      <c r="F408" s="89" t="s">
        <v>1</v>
      </c>
      <c r="G408" s="90" t="s">
        <v>1</v>
      </c>
      <c r="H408" s="89" t="s">
        <v>1</v>
      </c>
      <c r="I408" s="89" t="s">
        <v>1</v>
      </c>
      <c r="J408" s="89" t="s">
        <v>1</v>
      </c>
      <c r="K408" s="58">
        <v>6.5549999999999997</v>
      </c>
      <c r="L408" s="89" t="s">
        <v>1</v>
      </c>
    </row>
    <row r="409" spans="1:12" x14ac:dyDescent="0.2">
      <c r="A409" s="58">
        <v>42</v>
      </c>
      <c r="B409" s="58">
        <v>15</v>
      </c>
      <c r="C409" s="58">
        <v>20</v>
      </c>
      <c r="D409" s="58" t="s">
        <v>413</v>
      </c>
      <c r="E409" s="62">
        <v>924420400036</v>
      </c>
      <c r="F409" s="89" t="s">
        <v>1</v>
      </c>
      <c r="G409" s="90" t="s">
        <v>1</v>
      </c>
      <c r="H409" s="89" t="s">
        <v>1</v>
      </c>
      <c r="I409" s="89" t="s">
        <v>1</v>
      </c>
      <c r="J409" s="89" t="s">
        <v>1</v>
      </c>
      <c r="K409" s="58">
        <v>2.0699999999999998</v>
      </c>
      <c r="L409" s="89" t="s">
        <v>1</v>
      </c>
    </row>
    <row r="410" spans="1:12" x14ac:dyDescent="0.2">
      <c r="A410" s="58">
        <v>42</v>
      </c>
      <c r="B410" s="58">
        <v>15</v>
      </c>
      <c r="C410" s="58">
        <v>20</v>
      </c>
      <c r="D410" s="58" t="s">
        <v>413</v>
      </c>
      <c r="E410" s="62">
        <v>924420400037</v>
      </c>
      <c r="F410" s="89" t="s">
        <v>1</v>
      </c>
      <c r="G410" s="90" t="s">
        <v>1</v>
      </c>
      <c r="H410" s="89" t="s">
        <v>1</v>
      </c>
      <c r="I410" s="89" t="s">
        <v>1</v>
      </c>
      <c r="J410" s="89" t="s">
        <v>1</v>
      </c>
      <c r="K410" s="58">
        <v>2.0699999999999998</v>
      </c>
      <c r="L410" s="89" t="s">
        <v>1</v>
      </c>
    </row>
    <row r="411" spans="1:12" x14ac:dyDescent="0.2">
      <c r="A411" s="58">
        <v>43</v>
      </c>
      <c r="B411" s="58">
        <v>15</v>
      </c>
      <c r="C411" s="58">
        <v>20</v>
      </c>
      <c r="D411" s="58" t="s">
        <v>376</v>
      </c>
      <c r="E411" s="62">
        <v>924520200016</v>
      </c>
      <c r="F411" s="89" t="s">
        <v>1</v>
      </c>
      <c r="G411" s="90" t="s">
        <v>1</v>
      </c>
      <c r="H411" s="89" t="s">
        <v>1</v>
      </c>
      <c r="I411" s="89" t="s">
        <v>1</v>
      </c>
      <c r="J411" s="89" t="s">
        <v>1</v>
      </c>
      <c r="K411" s="58">
        <v>3.3450000000000002</v>
      </c>
      <c r="L411" s="89" t="s">
        <v>1</v>
      </c>
    </row>
    <row r="412" spans="1:12" x14ac:dyDescent="0.2">
      <c r="A412" s="58">
        <v>43</v>
      </c>
      <c r="B412" s="58">
        <v>15</v>
      </c>
      <c r="C412" s="58">
        <v>20</v>
      </c>
      <c r="D412" s="58" t="s">
        <v>376</v>
      </c>
      <c r="E412" s="62">
        <v>924520200017</v>
      </c>
      <c r="F412" s="89" t="s">
        <v>1</v>
      </c>
      <c r="G412" s="90" t="s">
        <v>1</v>
      </c>
      <c r="H412" s="89" t="s">
        <v>1</v>
      </c>
      <c r="I412" s="89" t="s">
        <v>1</v>
      </c>
      <c r="J412" s="89" t="s">
        <v>1</v>
      </c>
      <c r="K412" s="58">
        <v>3.3450000000000002</v>
      </c>
      <c r="L412" s="89" t="s">
        <v>1</v>
      </c>
    </row>
    <row r="413" spans="1:12" x14ac:dyDescent="0.2">
      <c r="A413" s="58">
        <v>47</v>
      </c>
      <c r="B413" s="58">
        <v>15</v>
      </c>
      <c r="C413" s="58">
        <v>2</v>
      </c>
      <c r="D413" s="58" t="s">
        <v>414</v>
      </c>
      <c r="E413" s="62">
        <v>924902400007</v>
      </c>
      <c r="F413" s="89" t="s">
        <v>1</v>
      </c>
      <c r="G413" s="90" t="s">
        <v>1</v>
      </c>
      <c r="H413" s="89" t="s">
        <v>1</v>
      </c>
      <c r="I413" s="89" t="s">
        <v>1</v>
      </c>
      <c r="J413" s="89" t="s">
        <v>1</v>
      </c>
      <c r="K413" s="58">
        <v>11.305</v>
      </c>
      <c r="L413" s="89" t="s">
        <v>1</v>
      </c>
    </row>
    <row r="414" spans="1:12" x14ac:dyDescent="0.2">
      <c r="A414" s="58">
        <v>47</v>
      </c>
      <c r="B414" s="58">
        <v>15</v>
      </c>
      <c r="C414" s="58">
        <v>2</v>
      </c>
      <c r="D414" s="58" t="s">
        <v>414</v>
      </c>
      <c r="E414" s="62">
        <v>924902400008</v>
      </c>
      <c r="F414" s="89" t="s">
        <v>1</v>
      </c>
      <c r="G414" s="90" t="s">
        <v>1</v>
      </c>
      <c r="H414" s="89" t="s">
        <v>1</v>
      </c>
      <c r="I414" s="89" t="s">
        <v>1</v>
      </c>
      <c r="J414" s="89" t="s">
        <v>1</v>
      </c>
      <c r="K414" s="58">
        <v>11.305</v>
      </c>
      <c r="L414" s="89" t="s">
        <v>1</v>
      </c>
    </row>
    <row r="415" spans="1:12" x14ac:dyDescent="0.2">
      <c r="A415" s="58">
        <v>47</v>
      </c>
      <c r="B415" s="58">
        <v>15</v>
      </c>
      <c r="C415" s="58">
        <v>26</v>
      </c>
      <c r="D415" s="58" t="s">
        <v>415</v>
      </c>
      <c r="E415" s="62">
        <v>924926400007</v>
      </c>
      <c r="F415" s="89" t="s">
        <v>1</v>
      </c>
      <c r="G415" s="90" t="s">
        <v>1</v>
      </c>
      <c r="H415" s="89" t="s">
        <v>1</v>
      </c>
      <c r="I415" s="89" t="s">
        <v>1</v>
      </c>
      <c r="J415" s="89" t="s">
        <v>1</v>
      </c>
      <c r="K415" s="58">
        <v>10.01</v>
      </c>
      <c r="L415" s="89" t="s">
        <v>1</v>
      </c>
    </row>
    <row r="416" spans="1:12" x14ac:dyDescent="0.2">
      <c r="A416" s="58">
        <v>47</v>
      </c>
      <c r="B416" s="58">
        <v>15</v>
      </c>
      <c r="C416" s="58">
        <v>26</v>
      </c>
      <c r="D416" s="58" t="s">
        <v>415</v>
      </c>
      <c r="E416" s="62">
        <v>924926400008</v>
      </c>
      <c r="F416" s="89" t="s">
        <v>1</v>
      </c>
      <c r="G416" s="90" t="s">
        <v>1</v>
      </c>
      <c r="H416" s="89" t="s">
        <v>1</v>
      </c>
      <c r="I416" s="89" t="s">
        <v>1</v>
      </c>
      <c r="J416" s="89" t="s">
        <v>1</v>
      </c>
      <c r="K416" s="58">
        <v>10.01</v>
      </c>
      <c r="L416" s="89" t="s">
        <v>1</v>
      </c>
    </row>
    <row r="417" spans="1:12" x14ac:dyDescent="0.2">
      <c r="A417" s="58">
        <v>48</v>
      </c>
      <c r="B417" s="58">
        <v>15</v>
      </c>
      <c r="C417" s="58">
        <v>18</v>
      </c>
      <c r="D417" s="58" t="s">
        <v>416</v>
      </c>
      <c r="E417" s="62">
        <v>925018100016</v>
      </c>
      <c r="F417" s="89" t="s">
        <v>1</v>
      </c>
      <c r="G417" s="90" t="s">
        <v>1</v>
      </c>
      <c r="H417" s="89" t="s">
        <v>1</v>
      </c>
      <c r="I417" s="89" t="s">
        <v>1</v>
      </c>
      <c r="J417" s="89" t="s">
        <v>1</v>
      </c>
      <c r="K417" s="58">
        <v>12.41</v>
      </c>
      <c r="L417" s="89" t="s">
        <v>1</v>
      </c>
    </row>
    <row r="418" spans="1:12" x14ac:dyDescent="0.2">
      <c r="A418" s="58">
        <v>48</v>
      </c>
      <c r="B418" s="58">
        <v>15</v>
      </c>
      <c r="C418" s="58">
        <v>18</v>
      </c>
      <c r="D418" s="58" t="s">
        <v>416</v>
      </c>
      <c r="E418" s="62">
        <v>925018100017</v>
      </c>
      <c r="F418" s="89" t="s">
        <v>1</v>
      </c>
      <c r="G418" s="90" t="s">
        <v>1</v>
      </c>
      <c r="H418" s="89" t="s">
        <v>1</v>
      </c>
      <c r="I418" s="89" t="s">
        <v>1</v>
      </c>
      <c r="J418" s="89" t="s">
        <v>1</v>
      </c>
      <c r="K418" s="58">
        <v>12.41</v>
      </c>
      <c r="L418" s="89" t="s">
        <v>1</v>
      </c>
    </row>
    <row r="419" spans="1:12" x14ac:dyDescent="0.2">
      <c r="A419" s="58">
        <v>49</v>
      </c>
      <c r="B419" s="58">
        <v>15</v>
      </c>
      <c r="C419" s="58">
        <v>14</v>
      </c>
      <c r="D419" s="58" t="s">
        <v>417</v>
      </c>
      <c r="E419" s="62">
        <v>925114100008</v>
      </c>
      <c r="F419" s="89" t="s">
        <v>1</v>
      </c>
      <c r="G419" s="90" t="s">
        <v>1</v>
      </c>
      <c r="H419" s="89" t="s">
        <v>1</v>
      </c>
      <c r="I419" s="89" t="s">
        <v>1</v>
      </c>
      <c r="J419" s="89" t="s">
        <v>1</v>
      </c>
      <c r="K419" s="58">
        <v>8.5</v>
      </c>
      <c r="L419" s="89" t="s">
        <v>1</v>
      </c>
    </row>
    <row r="420" spans="1:12" x14ac:dyDescent="0.2">
      <c r="A420" s="58">
        <v>49</v>
      </c>
      <c r="B420" s="58">
        <v>15</v>
      </c>
      <c r="C420" s="58">
        <v>14</v>
      </c>
      <c r="D420" s="58" t="s">
        <v>417</v>
      </c>
      <c r="E420" s="62">
        <v>925114100009</v>
      </c>
      <c r="F420" s="89" t="s">
        <v>1</v>
      </c>
      <c r="G420" s="90" t="s">
        <v>1</v>
      </c>
      <c r="H420" s="89" t="s">
        <v>1</v>
      </c>
      <c r="I420" s="89" t="s">
        <v>1</v>
      </c>
      <c r="J420" s="89" t="s">
        <v>1</v>
      </c>
      <c r="K420" s="58">
        <v>8.5</v>
      </c>
      <c r="L420" s="89" t="s">
        <v>1</v>
      </c>
    </row>
    <row r="421" spans="1:12" x14ac:dyDescent="0.2">
      <c r="A421" s="58">
        <v>49</v>
      </c>
      <c r="B421" s="58">
        <v>15</v>
      </c>
      <c r="C421" s="58">
        <v>14</v>
      </c>
      <c r="D421" s="58" t="s">
        <v>418</v>
      </c>
      <c r="E421" s="62">
        <v>925114200007</v>
      </c>
      <c r="F421" s="89" t="s">
        <v>1</v>
      </c>
      <c r="G421" s="90" t="s">
        <v>1</v>
      </c>
      <c r="H421" s="89" t="s">
        <v>1</v>
      </c>
      <c r="I421" s="89" t="s">
        <v>1</v>
      </c>
      <c r="J421" s="89" t="s">
        <v>1</v>
      </c>
      <c r="K421" s="58">
        <v>33.79</v>
      </c>
      <c r="L421" s="89" t="s">
        <v>1</v>
      </c>
    </row>
    <row r="422" spans="1:12" x14ac:dyDescent="0.2">
      <c r="A422" s="58">
        <v>49</v>
      </c>
      <c r="B422" s="58">
        <v>15</v>
      </c>
      <c r="C422" s="58">
        <v>14</v>
      </c>
      <c r="D422" s="58" t="s">
        <v>418</v>
      </c>
      <c r="E422" s="62">
        <v>925114200008</v>
      </c>
      <c r="F422" s="89" t="s">
        <v>1</v>
      </c>
      <c r="G422" s="90" t="s">
        <v>1</v>
      </c>
      <c r="H422" s="89" t="s">
        <v>1</v>
      </c>
      <c r="I422" s="89" t="s">
        <v>1</v>
      </c>
      <c r="J422" s="89" t="s">
        <v>1</v>
      </c>
      <c r="K422" s="58">
        <v>33.79</v>
      </c>
      <c r="L422" s="89" t="s">
        <v>1</v>
      </c>
    </row>
    <row r="423" spans="1:12" x14ac:dyDescent="0.2">
      <c r="A423" s="58">
        <v>49</v>
      </c>
      <c r="B423" s="58">
        <v>15</v>
      </c>
      <c r="C423" s="58">
        <v>34</v>
      </c>
      <c r="D423" s="58" t="s">
        <v>418</v>
      </c>
      <c r="E423" s="62">
        <v>925134200007</v>
      </c>
      <c r="F423" s="89" t="s">
        <v>1</v>
      </c>
      <c r="G423" s="90" t="s">
        <v>1</v>
      </c>
      <c r="H423" s="89" t="s">
        <v>1</v>
      </c>
      <c r="I423" s="89" t="s">
        <v>1</v>
      </c>
      <c r="J423" s="89" t="s">
        <v>1</v>
      </c>
      <c r="K423" s="58">
        <v>34.53</v>
      </c>
      <c r="L423" s="89" t="s">
        <v>1</v>
      </c>
    </row>
    <row r="424" spans="1:12" x14ac:dyDescent="0.2">
      <c r="A424" s="58">
        <v>49</v>
      </c>
      <c r="B424" s="58">
        <v>15</v>
      </c>
      <c r="C424" s="58">
        <v>34</v>
      </c>
      <c r="D424" s="58" t="s">
        <v>418</v>
      </c>
      <c r="E424" s="62">
        <v>925134200008</v>
      </c>
      <c r="F424" s="89" t="s">
        <v>1</v>
      </c>
      <c r="G424" s="90" t="s">
        <v>1</v>
      </c>
      <c r="H424" s="89" t="s">
        <v>1</v>
      </c>
      <c r="I424" s="89" t="s">
        <v>1</v>
      </c>
      <c r="J424" s="89" t="s">
        <v>1</v>
      </c>
      <c r="K424" s="58">
        <v>34.53</v>
      </c>
      <c r="L424" s="89" t="s">
        <v>1</v>
      </c>
    </row>
    <row r="425" spans="1:12" x14ac:dyDescent="0.2">
      <c r="A425" s="58">
        <v>50</v>
      </c>
      <c r="B425" s="58">
        <v>15</v>
      </c>
      <c r="C425" s="58">
        <v>22</v>
      </c>
      <c r="D425" s="58" t="s">
        <v>419</v>
      </c>
      <c r="E425" s="62">
        <v>925222100007</v>
      </c>
      <c r="F425" s="89" t="s">
        <v>1</v>
      </c>
      <c r="G425" s="90" t="s">
        <v>1</v>
      </c>
      <c r="H425" s="89" t="s">
        <v>1</v>
      </c>
      <c r="I425" s="89" t="s">
        <v>1</v>
      </c>
      <c r="J425" s="89" t="s">
        <v>1</v>
      </c>
      <c r="K425" s="58">
        <v>68.174999999999997</v>
      </c>
      <c r="L425" s="89" t="s">
        <v>1</v>
      </c>
    </row>
    <row r="426" spans="1:12" x14ac:dyDescent="0.2">
      <c r="A426" s="58">
        <v>50</v>
      </c>
      <c r="B426" s="58">
        <v>15</v>
      </c>
      <c r="C426" s="58">
        <v>22</v>
      </c>
      <c r="D426" s="58" t="s">
        <v>419</v>
      </c>
      <c r="E426" s="62">
        <v>925222100008</v>
      </c>
      <c r="F426" s="89" t="s">
        <v>1</v>
      </c>
      <c r="G426" s="90" t="s">
        <v>1</v>
      </c>
      <c r="H426" s="89" t="s">
        <v>1</v>
      </c>
      <c r="I426" s="89" t="s">
        <v>1</v>
      </c>
      <c r="J426" s="89" t="s">
        <v>1</v>
      </c>
      <c r="K426" s="58">
        <v>68.174999999999997</v>
      </c>
      <c r="L426" s="89" t="s">
        <v>1</v>
      </c>
    </row>
    <row r="427" spans="1:12" x14ac:dyDescent="0.2">
      <c r="A427" s="58">
        <v>50</v>
      </c>
      <c r="B427" s="58">
        <v>15</v>
      </c>
      <c r="C427" s="58">
        <v>26</v>
      </c>
      <c r="D427" s="58" t="s">
        <v>420</v>
      </c>
      <c r="E427" s="62">
        <v>925226300007</v>
      </c>
      <c r="F427" s="89" t="s">
        <v>1</v>
      </c>
      <c r="G427" s="90" t="s">
        <v>1</v>
      </c>
      <c r="H427" s="89" t="s">
        <v>1</v>
      </c>
      <c r="I427" s="89" t="s">
        <v>1</v>
      </c>
      <c r="J427" s="89" t="s">
        <v>1</v>
      </c>
      <c r="K427" s="58">
        <v>68.17</v>
      </c>
      <c r="L427" s="89" t="s">
        <v>1</v>
      </c>
    </row>
    <row r="428" spans="1:12" x14ac:dyDescent="0.2">
      <c r="A428" s="58">
        <v>50</v>
      </c>
      <c r="B428" s="58">
        <v>15</v>
      </c>
      <c r="C428" s="58">
        <v>26</v>
      </c>
      <c r="D428" s="58" t="s">
        <v>420</v>
      </c>
      <c r="E428" s="62">
        <v>925226300008</v>
      </c>
      <c r="F428" s="89" t="s">
        <v>1</v>
      </c>
      <c r="G428" s="90" t="s">
        <v>1</v>
      </c>
      <c r="H428" s="89" t="s">
        <v>1</v>
      </c>
      <c r="I428" s="89" t="s">
        <v>1</v>
      </c>
      <c r="J428" s="89" t="s">
        <v>1</v>
      </c>
      <c r="K428" s="58">
        <v>68.17</v>
      </c>
      <c r="L428" s="89" t="s">
        <v>1</v>
      </c>
    </row>
    <row r="429" spans="1:12" x14ac:dyDescent="0.2">
      <c r="A429" s="58">
        <v>42</v>
      </c>
      <c r="B429" s="58">
        <v>16</v>
      </c>
      <c r="C429" s="58">
        <v>22</v>
      </c>
      <c r="D429" s="58" t="s">
        <v>397</v>
      </c>
      <c r="E429" s="62">
        <v>926322100016</v>
      </c>
      <c r="F429" s="89" t="s">
        <v>1</v>
      </c>
      <c r="G429" s="90" t="s">
        <v>1</v>
      </c>
      <c r="H429" s="89" t="s">
        <v>1</v>
      </c>
      <c r="I429" s="89" t="s">
        <v>1</v>
      </c>
      <c r="J429" s="89" t="s">
        <v>1</v>
      </c>
      <c r="K429" s="58">
        <v>1.25</v>
      </c>
      <c r="L429" s="89" t="s">
        <v>1</v>
      </c>
    </row>
    <row r="430" spans="1:12" x14ac:dyDescent="0.2">
      <c r="A430" s="58">
        <v>42</v>
      </c>
      <c r="B430" s="58">
        <v>16</v>
      </c>
      <c r="C430" s="58">
        <v>22</v>
      </c>
      <c r="D430" s="58" t="s">
        <v>397</v>
      </c>
      <c r="E430" s="62">
        <v>926322100017</v>
      </c>
      <c r="F430" s="89" t="s">
        <v>1</v>
      </c>
      <c r="G430" s="90" t="s">
        <v>1</v>
      </c>
      <c r="H430" s="89" t="s">
        <v>1</v>
      </c>
      <c r="I430" s="89" t="s">
        <v>1</v>
      </c>
      <c r="J430" s="89" t="s">
        <v>1</v>
      </c>
      <c r="K430" s="58">
        <v>1.25</v>
      </c>
      <c r="L430" s="89" t="s">
        <v>1</v>
      </c>
    </row>
    <row r="431" spans="1:12" x14ac:dyDescent="0.2">
      <c r="A431" s="58">
        <v>48</v>
      </c>
      <c r="B431" s="58">
        <v>16</v>
      </c>
      <c r="C431" s="58">
        <v>8</v>
      </c>
      <c r="D431" s="58" t="s">
        <v>421</v>
      </c>
      <c r="E431" s="62">
        <v>925708200007</v>
      </c>
      <c r="F431" s="89" t="s">
        <v>1</v>
      </c>
      <c r="G431" s="90" t="s">
        <v>1</v>
      </c>
      <c r="H431" s="89" t="s">
        <v>1</v>
      </c>
      <c r="I431" s="89" t="s">
        <v>1</v>
      </c>
      <c r="J431" s="89" t="s">
        <v>1</v>
      </c>
      <c r="K431" s="58">
        <v>17.405000000000001</v>
      </c>
      <c r="L431" s="89" t="s">
        <v>1</v>
      </c>
    </row>
    <row r="432" spans="1:12" x14ac:dyDescent="0.2">
      <c r="A432" s="58">
        <v>48</v>
      </c>
      <c r="B432" s="58">
        <v>16</v>
      </c>
      <c r="C432" s="58">
        <v>8</v>
      </c>
      <c r="D432" s="58" t="s">
        <v>421</v>
      </c>
      <c r="E432" s="62">
        <v>925708200008</v>
      </c>
      <c r="F432" s="89" t="s">
        <v>1</v>
      </c>
      <c r="G432" s="90" t="s">
        <v>1</v>
      </c>
      <c r="H432" s="89" t="s">
        <v>1</v>
      </c>
      <c r="I432" s="89" t="s">
        <v>1</v>
      </c>
      <c r="J432" s="89" t="s">
        <v>1</v>
      </c>
      <c r="K432" s="58">
        <v>17.405000000000001</v>
      </c>
      <c r="L432" s="89" t="s">
        <v>1</v>
      </c>
    </row>
    <row r="433" spans="1:12" x14ac:dyDescent="0.2">
      <c r="A433" s="58">
        <v>48</v>
      </c>
      <c r="B433" s="58">
        <v>16</v>
      </c>
      <c r="C433" s="58">
        <v>8</v>
      </c>
      <c r="D433" s="58" t="s">
        <v>422</v>
      </c>
      <c r="E433" s="62">
        <v>925708300010</v>
      </c>
      <c r="F433" s="89" t="s">
        <v>1</v>
      </c>
      <c r="G433" s="90" t="s">
        <v>1</v>
      </c>
      <c r="H433" s="89" t="s">
        <v>1</v>
      </c>
      <c r="I433" s="89" t="s">
        <v>1</v>
      </c>
      <c r="J433" s="89" t="s">
        <v>1</v>
      </c>
      <c r="K433" s="58">
        <v>16.43</v>
      </c>
      <c r="L433" s="89" t="s">
        <v>1</v>
      </c>
    </row>
    <row r="434" spans="1:12" x14ac:dyDescent="0.2">
      <c r="A434" s="58">
        <v>48</v>
      </c>
      <c r="B434" s="58">
        <v>16</v>
      </c>
      <c r="C434" s="58">
        <v>8</v>
      </c>
      <c r="D434" s="58" t="s">
        <v>422</v>
      </c>
      <c r="E434" s="62">
        <v>925708300011</v>
      </c>
      <c r="F434" s="89" t="s">
        <v>1</v>
      </c>
      <c r="G434" s="90" t="s">
        <v>1</v>
      </c>
      <c r="H434" s="89" t="s">
        <v>1</v>
      </c>
      <c r="I434" s="89" t="s">
        <v>1</v>
      </c>
      <c r="J434" s="89" t="s">
        <v>1</v>
      </c>
      <c r="K434" s="58">
        <v>16.43</v>
      </c>
      <c r="L434" s="89" t="s">
        <v>1</v>
      </c>
    </row>
    <row r="435" spans="1:12" x14ac:dyDescent="0.2">
      <c r="A435" s="58">
        <v>48</v>
      </c>
      <c r="B435" s="58">
        <v>16</v>
      </c>
      <c r="C435" s="58">
        <v>28</v>
      </c>
      <c r="D435" s="58" t="s">
        <v>423</v>
      </c>
      <c r="E435" s="62">
        <v>925728200007</v>
      </c>
      <c r="F435" s="89" t="s">
        <v>1</v>
      </c>
      <c r="G435" s="90" t="s">
        <v>1</v>
      </c>
      <c r="H435" s="89" t="s">
        <v>1</v>
      </c>
      <c r="I435" s="89" t="s">
        <v>1</v>
      </c>
      <c r="J435" s="89" t="s">
        <v>1</v>
      </c>
      <c r="K435" s="58">
        <v>8.58</v>
      </c>
      <c r="L435" s="89" t="s">
        <v>1</v>
      </c>
    </row>
    <row r="436" spans="1:12" x14ac:dyDescent="0.2">
      <c r="A436" s="58">
        <v>48</v>
      </c>
      <c r="B436" s="58">
        <v>16</v>
      </c>
      <c r="C436" s="58">
        <v>28</v>
      </c>
      <c r="D436" s="58" t="s">
        <v>423</v>
      </c>
      <c r="E436" s="62">
        <v>925728200008</v>
      </c>
      <c r="F436" s="89" t="s">
        <v>1</v>
      </c>
      <c r="G436" s="90" t="s">
        <v>1</v>
      </c>
      <c r="H436" s="89" t="s">
        <v>1</v>
      </c>
      <c r="I436" s="89" t="s">
        <v>1</v>
      </c>
      <c r="J436" s="89" t="s">
        <v>1</v>
      </c>
      <c r="K436" s="58">
        <v>8.58</v>
      </c>
      <c r="L436" s="89" t="s">
        <v>1</v>
      </c>
    </row>
    <row r="437" spans="1:12" x14ac:dyDescent="0.2">
      <c r="A437" s="58">
        <v>49</v>
      </c>
      <c r="B437" s="58">
        <v>16</v>
      </c>
      <c r="C437" s="58">
        <v>12</v>
      </c>
      <c r="D437" s="58" t="s">
        <v>424</v>
      </c>
      <c r="E437" s="62">
        <v>925612100007</v>
      </c>
      <c r="F437" s="89" t="s">
        <v>1</v>
      </c>
      <c r="G437" s="90" t="s">
        <v>1</v>
      </c>
      <c r="H437" s="89" t="s">
        <v>1</v>
      </c>
      <c r="I437" s="89" t="s">
        <v>1</v>
      </c>
      <c r="J437" s="89" t="s">
        <v>1</v>
      </c>
      <c r="K437" s="58">
        <v>33.54</v>
      </c>
      <c r="L437" s="89" t="s">
        <v>1</v>
      </c>
    </row>
    <row r="438" spans="1:12" x14ac:dyDescent="0.2">
      <c r="A438" s="58">
        <v>49</v>
      </c>
      <c r="B438" s="58">
        <v>16</v>
      </c>
      <c r="C438" s="58">
        <v>12</v>
      </c>
      <c r="D438" s="58" t="s">
        <v>424</v>
      </c>
      <c r="E438" s="62">
        <v>925612100008</v>
      </c>
      <c r="F438" s="89" t="s">
        <v>1</v>
      </c>
      <c r="G438" s="90" t="s">
        <v>1</v>
      </c>
      <c r="H438" s="89" t="s">
        <v>1</v>
      </c>
      <c r="I438" s="89" t="s">
        <v>1</v>
      </c>
      <c r="J438" s="89" t="s">
        <v>1</v>
      </c>
      <c r="K438" s="58">
        <v>33.54</v>
      </c>
      <c r="L438" s="89" t="s">
        <v>1</v>
      </c>
    </row>
    <row r="439" spans="1:12" x14ac:dyDescent="0.2">
      <c r="A439" s="58">
        <v>49</v>
      </c>
      <c r="B439" s="58">
        <v>16</v>
      </c>
      <c r="C439" s="58">
        <v>22</v>
      </c>
      <c r="D439" s="58" t="s">
        <v>425</v>
      </c>
      <c r="E439" s="62">
        <v>925622100026</v>
      </c>
      <c r="F439" s="89" t="s">
        <v>1</v>
      </c>
      <c r="G439" s="90" t="s">
        <v>1</v>
      </c>
      <c r="H439" s="89" t="s">
        <v>1</v>
      </c>
      <c r="I439" s="89" t="s">
        <v>1</v>
      </c>
      <c r="J439" s="89" t="s">
        <v>1</v>
      </c>
      <c r="K439" s="58">
        <v>7.48</v>
      </c>
      <c r="L439" s="89" t="s">
        <v>1</v>
      </c>
    </row>
    <row r="440" spans="1:12" x14ac:dyDescent="0.2">
      <c r="A440" s="58">
        <v>49</v>
      </c>
      <c r="B440" s="58">
        <v>16</v>
      </c>
      <c r="C440" s="58">
        <v>22</v>
      </c>
      <c r="D440" s="58" t="s">
        <v>425</v>
      </c>
      <c r="E440" s="62">
        <v>925622100027</v>
      </c>
      <c r="F440" s="89" t="s">
        <v>1</v>
      </c>
      <c r="G440" s="90" t="s">
        <v>1</v>
      </c>
      <c r="H440" s="89" t="s">
        <v>1</v>
      </c>
      <c r="I440" s="89" t="s">
        <v>1</v>
      </c>
      <c r="J440" s="89" t="s">
        <v>1</v>
      </c>
      <c r="K440" s="58">
        <v>7.48</v>
      </c>
      <c r="L440" s="89" t="s">
        <v>1</v>
      </c>
    </row>
    <row r="441" spans="1:12" x14ac:dyDescent="0.2">
      <c r="A441" s="58">
        <v>49</v>
      </c>
      <c r="B441" s="58">
        <v>16</v>
      </c>
      <c r="C441" s="58">
        <v>22</v>
      </c>
      <c r="D441" s="58" t="s">
        <v>426</v>
      </c>
      <c r="E441" s="62">
        <v>925622100036</v>
      </c>
      <c r="F441" s="89" t="s">
        <v>1</v>
      </c>
      <c r="G441" s="90" t="s">
        <v>1</v>
      </c>
      <c r="H441" s="89" t="s">
        <v>1</v>
      </c>
      <c r="I441" s="89" t="s">
        <v>1</v>
      </c>
      <c r="J441" s="89" t="s">
        <v>1</v>
      </c>
      <c r="K441" s="58">
        <v>4.29</v>
      </c>
      <c r="L441" s="89" t="s">
        <v>1</v>
      </c>
    </row>
    <row r="442" spans="1:12" x14ac:dyDescent="0.2">
      <c r="A442" s="58">
        <v>49</v>
      </c>
      <c r="B442" s="58">
        <v>16</v>
      </c>
      <c r="C442" s="58">
        <v>22</v>
      </c>
      <c r="D442" s="58" t="s">
        <v>426</v>
      </c>
      <c r="E442" s="62">
        <v>925622100037</v>
      </c>
      <c r="F442" s="89" t="s">
        <v>1</v>
      </c>
      <c r="G442" s="90" t="s">
        <v>1</v>
      </c>
      <c r="H442" s="89" t="s">
        <v>1</v>
      </c>
      <c r="I442" s="89" t="s">
        <v>1</v>
      </c>
      <c r="J442" s="89" t="s">
        <v>1</v>
      </c>
      <c r="K442" s="58">
        <v>4.29</v>
      </c>
      <c r="L442" s="89" t="s">
        <v>1</v>
      </c>
    </row>
    <row r="443" spans="1:12" x14ac:dyDescent="0.2">
      <c r="A443" s="58">
        <v>43</v>
      </c>
      <c r="B443" s="58">
        <v>15</v>
      </c>
      <c r="C443" s="58">
        <v>4</v>
      </c>
      <c r="D443" s="58" t="s">
        <v>427</v>
      </c>
      <c r="E443" s="62">
        <v>924530200041</v>
      </c>
      <c r="F443" s="62">
        <v>246581</v>
      </c>
      <c r="G443" s="95">
        <v>7000</v>
      </c>
      <c r="H443" s="89">
        <v>2022</v>
      </c>
      <c r="I443" s="98" t="s">
        <v>428</v>
      </c>
      <c r="J443" s="92">
        <v>44734</v>
      </c>
      <c r="K443" s="58">
        <v>320</v>
      </c>
      <c r="L443" s="99">
        <f>G443/SUM(K443)</f>
        <v>21.875</v>
      </c>
    </row>
    <row r="444" spans="1:12" x14ac:dyDescent="0.2">
      <c r="A444" s="58">
        <v>49</v>
      </c>
      <c r="B444" s="58">
        <v>13</v>
      </c>
      <c r="C444" s="58">
        <v>4</v>
      </c>
      <c r="D444" t="s">
        <v>431</v>
      </c>
      <c r="E444" s="62">
        <v>310304100009</v>
      </c>
      <c r="F444" s="62">
        <v>246931</v>
      </c>
      <c r="G444" s="96">
        <v>26620</v>
      </c>
      <c r="H444" s="89">
        <v>2022</v>
      </c>
      <c r="I444" s="98" t="s">
        <v>432</v>
      </c>
      <c r="J444" s="71">
        <v>44831</v>
      </c>
      <c r="K444" s="93">
        <v>474</v>
      </c>
      <c r="L444" s="94">
        <v>159.85</v>
      </c>
    </row>
    <row r="445" spans="1:12" x14ac:dyDescent="0.2">
      <c r="A445" s="58">
        <v>49</v>
      </c>
      <c r="B445" s="58">
        <v>13</v>
      </c>
      <c r="C445" s="58">
        <v>4</v>
      </c>
      <c r="D445" t="s">
        <v>431</v>
      </c>
      <c r="E445" s="62">
        <v>310304300001</v>
      </c>
      <c r="F445" s="62">
        <v>246932</v>
      </c>
      <c r="G445" s="96">
        <v>26620</v>
      </c>
      <c r="H445" s="89">
        <v>2022</v>
      </c>
      <c r="I445" s="98" t="s">
        <v>432</v>
      </c>
      <c r="J445" s="71">
        <v>44831</v>
      </c>
      <c r="K445" s="93">
        <v>474</v>
      </c>
      <c r="L445" s="94">
        <v>159.85</v>
      </c>
    </row>
    <row r="446" spans="1:12" x14ac:dyDescent="0.2">
      <c r="A446" s="58">
        <v>49</v>
      </c>
      <c r="B446" s="58">
        <v>13</v>
      </c>
      <c r="C446" s="58">
        <v>4</v>
      </c>
      <c r="D446" t="s">
        <v>431</v>
      </c>
      <c r="E446" s="57">
        <v>310304200001</v>
      </c>
      <c r="F446" s="62">
        <v>246930</v>
      </c>
      <c r="G446" s="96">
        <v>26620</v>
      </c>
      <c r="H446" s="89">
        <v>2022</v>
      </c>
      <c r="I446" s="98" t="s">
        <v>432</v>
      </c>
      <c r="J446" s="71">
        <v>44831</v>
      </c>
      <c r="K446" s="93">
        <v>474</v>
      </c>
      <c r="L446" s="94">
        <v>159.85</v>
      </c>
    </row>
    <row r="447" spans="1:12" x14ac:dyDescent="0.2">
      <c r="A447" s="58">
        <v>47</v>
      </c>
      <c r="B447" s="58">
        <v>12</v>
      </c>
      <c r="C447" s="58">
        <v>12</v>
      </c>
      <c r="D447" t="s">
        <v>429</v>
      </c>
      <c r="E447" s="57">
        <v>307312100002</v>
      </c>
      <c r="F447" s="62">
        <v>246905</v>
      </c>
      <c r="G447" s="95">
        <v>224800</v>
      </c>
      <c r="H447" s="89">
        <v>2022</v>
      </c>
      <c r="I447" s="98" t="s">
        <v>430</v>
      </c>
      <c r="J447" s="92">
        <v>44847</v>
      </c>
      <c r="K447" s="93">
        <v>156.6</v>
      </c>
      <c r="L447" s="99">
        <v>157.85</v>
      </c>
    </row>
    <row r="448" spans="1:12" x14ac:dyDescent="0.2">
      <c r="A448" s="58">
        <v>47</v>
      </c>
      <c r="B448" s="58">
        <v>12</v>
      </c>
      <c r="C448" s="58">
        <v>12</v>
      </c>
      <c r="D448" t="s">
        <v>429</v>
      </c>
      <c r="E448" s="57">
        <v>307312100001</v>
      </c>
      <c r="F448">
        <v>246906</v>
      </c>
      <c r="G448" s="95">
        <v>224800</v>
      </c>
      <c r="H448" s="86">
        <v>2022</v>
      </c>
      <c r="I448" s="98" t="s">
        <v>430</v>
      </c>
      <c r="J448" s="92">
        <v>44847</v>
      </c>
      <c r="K448" s="93">
        <v>156.6</v>
      </c>
      <c r="L448" s="99">
        <v>157.85</v>
      </c>
    </row>
    <row r="449" spans="1:12" x14ac:dyDescent="0.2">
      <c r="A449" s="58">
        <v>48</v>
      </c>
      <c r="B449" s="58">
        <v>12</v>
      </c>
      <c r="C449" s="58">
        <v>24</v>
      </c>
      <c r="D449" t="s">
        <v>433</v>
      </c>
      <c r="E449" s="57">
        <v>307124100027</v>
      </c>
      <c r="F449" s="62">
        <v>247013</v>
      </c>
      <c r="G449" s="97">
        <v>4500</v>
      </c>
      <c r="H449" s="89">
        <v>2022</v>
      </c>
      <c r="I449" s="98" t="s">
        <v>434</v>
      </c>
      <c r="J449" s="71">
        <v>44888</v>
      </c>
      <c r="K449" s="93">
        <v>296.89</v>
      </c>
      <c r="L449" s="94">
        <v>159.85</v>
      </c>
    </row>
    <row r="450" spans="1:12" x14ac:dyDescent="0.2">
      <c r="A450" s="58">
        <v>42</v>
      </c>
      <c r="B450" s="58">
        <v>14</v>
      </c>
      <c r="C450" s="58">
        <v>4</v>
      </c>
      <c r="D450" t="s">
        <v>435</v>
      </c>
      <c r="E450" s="57">
        <v>924104400016</v>
      </c>
      <c r="F450" s="62">
        <v>247065</v>
      </c>
      <c r="G450" s="70">
        <v>1400</v>
      </c>
      <c r="H450" s="89">
        <v>2022</v>
      </c>
      <c r="I450" s="98" t="s">
        <v>232</v>
      </c>
      <c r="J450" s="71">
        <v>44902</v>
      </c>
      <c r="K450" s="93">
        <v>8.31</v>
      </c>
      <c r="L450" s="94">
        <v>21.2</v>
      </c>
    </row>
    <row r="451" spans="1:12" x14ac:dyDescent="0.2">
      <c r="A451" s="58">
        <v>47</v>
      </c>
      <c r="B451" s="58">
        <v>13</v>
      </c>
      <c r="C451" s="58">
        <v>20</v>
      </c>
      <c r="D451" t="s">
        <v>436</v>
      </c>
      <c r="E451" s="57">
        <v>922720200034</v>
      </c>
      <c r="F451" s="62">
        <v>247065</v>
      </c>
      <c r="G451" s="70">
        <v>1400</v>
      </c>
      <c r="H451" s="89">
        <v>2022</v>
      </c>
      <c r="I451" s="98" t="s">
        <v>232</v>
      </c>
      <c r="J451" s="71">
        <v>44902</v>
      </c>
      <c r="K451" s="93">
        <v>40.159999999999997</v>
      </c>
      <c r="L451" s="94">
        <v>21.2</v>
      </c>
    </row>
    <row r="452" spans="1:12" x14ac:dyDescent="0.2">
      <c r="A452" s="58">
        <v>49</v>
      </c>
      <c r="B452" s="58">
        <v>14</v>
      </c>
      <c r="C452" s="58">
        <v>14</v>
      </c>
      <c r="D452" t="s">
        <v>437</v>
      </c>
      <c r="E452" s="57">
        <v>923414300087</v>
      </c>
      <c r="F452" s="62">
        <v>247065</v>
      </c>
      <c r="G452" s="70">
        <v>1400</v>
      </c>
      <c r="H452" s="89">
        <v>2022</v>
      </c>
      <c r="I452" s="98" t="s">
        <v>232</v>
      </c>
      <c r="J452" s="71">
        <v>44902</v>
      </c>
      <c r="K452" s="93">
        <v>5.12</v>
      </c>
      <c r="L452" s="94">
        <v>150</v>
      </c>
    </row>
  </sheetData>
  <phoneticPr fontId="8" type="noConversion"/>
  <pageMargins left="0.7" right="0.7" top="0.75" bottom="0.75" header="0.3" footer="0.3"/>
  <pageSetup orientation="portrait" horizontalDpi="4294967295" verticalDpi="4294967295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2BCB4-094C-48C8-8E51-336230DDB52A}">
  <dimension ref="A1:L15"/>
  <sheetViews>
    <sheetView workbookViewId="0">
      <pane ySplit="1" topLeftCell="A2" activePane="bottomLeft" state="frozen"/>
      <selection pane="bottomLeft"/>
    </sheetView>
  </sheetViews>
  <sheetFormatPr defaultRowHeight="12.75" x14ac:dyDescent="0.2"/>
  <cols>
    <col min="1" max="1" width="8.42578125" customWidth="1"/>
    <col min="2" max="2" width="11" bestFit="1" customWidth="1"/>
    <col min="3" max="3" width="9.42578125" bestFit="1" customWidth="1"/>
    <col min="4" max="4" width="41.7109375" customWidth="1"/>
    <col min="5" max="5" width="21" style="57" customWidth="1"/>
    <col min="6" max="6" width="13.42578125" style="86" customWidth="1"/>
    <col min="7" max="7" width="13.28515625" style="114" bestFit="1" customWidth="1"/>
    <col min="8" max="8" width="5.85546875" bestFit="1" customWidth="1"/>
    <col min="9" max="9" width="8" bestFit="1" customWidth="1"/>
    <col min="10" max="10" width="7.85546875" bestFit="1" customWidth="1"/>
    <col min="11" max="11" width="7.28515625" bestFit="1" customWidth="1"/>
    <col min="12" max="12" width="11.85546875" style="114" bestFit="1" customWidth="1"/>
  </cols>
  <sheetData>
    <row r="1" spans="1:12" x14ac:dyDescent="0.2">
      <c r="A1" s="23" t="s">
        <v>176</v>
      </c>
      <c r="B1" s="23" t="s">
        <v>175</v>
      </c>
      <c r="C1" s="23" t="s">
        <v>174</v>
      </c>
      <c r="D1" s="23" t="s">
        <v>173</v>
      </c>
      <c r="E1" s="25" t="s">
        <v>172</v>
      </c>
      <c r="F1" s="25" t="s">
        <v>171</v>
      </c>
      <c r="G1" s="100" t="s">
        <v>170</v>
      </c>
      <c r="H1" s="23" t="s">
        <v>169</v>
      </c>
      <c r="I1" s="23" t="s">
        <v>168</v>
      </c>
      <c r="J1" s="23" t="s">
        <v>167</v>
      </c>
      <c r="K1" s="22" t="s">
        <v>166</v>
      </c>
      <c r="L1" s="24" t="s">
        <v>242</v>
      </c>
    </row>
    <row r="2" spans="1:12" ht="13.5" thickBot="1" x14ac:dyDescent="0.25">
      <c r="A2" s="58">
        <v>47</v>
      </c>
      <c r="B2" s="58">
        <v>16</v>
      </c>
      <c r="C2" s="58">
        <v>30</v>
      </c>
      <c r="D2" s="58" t="s">
        <v>438</v>
      </c>
      <c r="E2" s="62">
        <v>925830100090</v>
      </c>
      <c r="F2" s="115">
        <v>247324</v>
      </c>
      <c r="G2" s="117">
        <v>5754</v>
      </c>
      <c r="H2" s="58">
        <v>2023</v>
      </c>
      <c r="I2" s="58" t="s">
        <v>240</v>
      </c>
      <c r="J2" s="87">
        <v>44992</v>
      </c>
      <c r="K2" s="58">
        <v>230.15</v>
      </c>
      <c r="L2" s="108">
        <f>G2/K2</f>
        <v>25.001086248099064</v>
      </c>
    </row>
    <row r="3" spans="1:12" x14ac:dyDescent="0.2">
      <c r="A3" s="101">
        <v>42</v>
      </c>
      <c r="B3" s="102">
        <v>12</v>
      </c>
      <c r="C3" s="102">
        <v>4</v>
      </c>
      <c r="D3" s="102" t="s">
        <v>225</v>
      </c>
      <c r="E3" s="103">
        <v>921904400053</v>
      </c>
      <c r="F3" s="116">
        <v>247478</v>
      </c>
      <c r="G3" s="118">
        <v>7000</v>
      </c>
      <c r="H3" s="102">
        <v>2023</v>
      </c>
      <c r="I3" s="102" t="s">
        <v>240</v>
      </c>
      <c r="J3" s="104">
        <v>44992</v>
      </c>
      <c r="K3" s="102">
        <v>4.9000000000000004</v>
      </c>
      <c r="L3" s="111">
        <f>7000/164.65</f>
        <v>42.514424536896449</v>
      </c>
    </row>
    <row r="4" spans="1:12" x14ac:dyDescent="0.2">
      <c r="A4" s="105">
        <v>42</v>
      </c>
      <c r="B4">
        <v>12</v>
      </c>
      <c r="C4">
        <v>8</v>
      </c>
      <c r="D4" t="s">
        <v>223</v>
      </c>
      <c r="E4" s="57">
        <v>921908100053</v>
      </c>
      <c r="F4" s="109" t="s">
        <v>444</v>
      </c>
      <c r="G4" s="109" t="s">
        <v>444</v>
      </c>
      <c r="K4">
        <v>5.48</v>
      </c>
      <c r="L4" s="112"/>
    </row>
    <row r="5" spans="1:12" x14ac:dyDescent="0.2">
      <c r="A5" s="105">
        <v>43</v>
      </c>
      <c r="B5">
        <v>12</v>
      </c>
      <c r="C5">
        <v>2</v>
      </c>
      <c r="D5" t="s">
        <v>439</v>
      </c>
      <c r="E5" s="57">
        <v>921802300053</v>
      </c>
      <c r="F5" s="109" t="s">
        <v>444</v>
      </c>
      <c r="G5" s="109" t="s">
        <v>444</v>
      </c>
      <c r="K5">
        <v>14.87</v>
      </c>
      <c r="L5" s="112"/>
    </row>
    <row r="6" spans="1:12" x14ac:dyDescent="0.2">
      <c r="A6" s="105">
        <v>43</v>
      </c>
      <c r="B6">
        <v>12</v>
      </c>
      <c r="C6">
        <v>34</v>
      </c>
      <c r="D6" t="s">
        <v>225</v>
      </c>
      <c r="E6" s="57">
        <v>921834400053</v>
      </c>
      <c r="F6" s="109" t="s">
        <v>444</v>
      </c>
      <c r="G6" s="109" t="s">
        <v>444</v>
      </c>
      <c r="K6">
        <v>4.9000000000000004</v>
      </c>
      <c r="L6" s="112"/>
    </row>
    <row r="7" spans="1:12" x14ac:dyDescent="0.2">
      <c r="A7" s="105">
        <v>45</v>
      </c>
      <c r="B7">
        <v>12</v>
      </c>
      <c r="C7">
        <v>20</v>
      </c>
      <c r="D7" t="s">
        <v>228</v>
      </c>
      <c r="E7" s="57">
        <v>921620300053</v>
      </c>
      <c r="F7" s="109" t="s">
        <v>444</v>
      </c>
      <c r="G7" s="109" t="s">
        <v>444</v>
      </c>
      <c r="K7">
        <v>4.87</v>
      </c>
      <c r="L7" s="112"/>
    </row>
    <row r="8" spans="1:12" x14ac:dyDescent="0.2">
      <c r="A8" s="105">
        <v>42</v>
      </c>
      <c r="B8">
        <v>13</v>
      </c>
      <c r="C8">
        <v>10</v>
      </c>
      <c r="D8" t="s">
        <v>440</v>
      </c>
      <c r="E8" s="57">
        <v>922210100053</v>
      </c>
      <c r="F8" s="109" t="s">
        <v>444</v>
      </c>
      <c r="G8" s="109" t="s">
        <v>444</v>
      </c>
      <c r="K8">
        <v>14.85</v>
      </c>
      <c r="L8" s="112"/>
    </row>
    <row r="9" spans="1:12" x14ac:dyDescent="0.2">
      <c r="A9" s="105">
        <v>42</v>
      </c>
      <c r="B9">
        <v>13</v>
      </c>
      <c r="C9">
        <v>22</v>
      </c>
      <c r="D9" t="s">
        <v>228</v>
      </c>
      <c r="E9" s="57">
        <v>922222300153</v>
      </c>
      <c r="F9" s="109" t="s">
        <v>444</v>
      </c>
      <c r="G9" s="109" t="s">
        <v>444</v>
      </c>
      <c r="K9">
        <v>4.9800000000000004</v>
      </c>
      <c r="L9" s="112"/>
    </row>
    <row r="10" spans="1:12" x14ac:dyDescent="0.2">
      <c r="A10" s="105">
        <v>42</v>
      </c>
      <c r="B10">
        <v>13</v>
      </c>
      <c r="C10">
        <v>28</v>
      </c>
      <c r="D10" t="s">
        <v>441</v>
      </c>
      <c r="E10" s="57">
        <v>922228100153</v>
      </c>
      <c r="F10" s="109" t="s">
        <v>444</v>
      </c>
      <c r="G10" s="109" t="s">
        <v>444</v>
      </c>
      <c r="K10">
        <v>7.47</v>
      </c>
      <c r="L10" s="112"/>
    </row>
    <row r="11" spans="1:12" x14ac:dyDescent="0.2">
      <c r="A11" s="105">
        <v>43</v>
      </c>
      <c r="B11">
        <v>13</v>
      </c>
      <c r="C11">
        <v>14</v>
      </c>
      <c r="D11" t="s">
        <v>220</v>
      </c>
      <c r="E11" s="57">
        <v>922314200053</v>
      </c>
      <c r="F11" s="109" t="s">
        <v>444</v>
      </c>
      <c r="G11" s="109" t="s">
        <v>444</v>
      </c>
      <c r="K11">
        <f>1.03+3.86</f>
        <v>4.8899999999999997</v>
      </c>
      <c r="L11" s="112"/>
    </row>
    <row r="12" spans="1:12" x14ac:dyDescent="0.2">
      <c r="A12" s="105">
        <v>48</v>
      </c>
      <c r="B12">
        <v>14</v>
      </c>
      <c r="C12">
        <v>2</v>
      </c>
      <c r="D12" t="s">
        <v>442</v>
      </c>
      <c r="E12" s="57">
        <v>923502300053</v>
      </c>
      <c r="F12" s="109" t="s">
        <v>444</v>
      </c>
      <c r="G12" s="109" t="s">
        <v>444</v>
      </c>
      <c r="K12">
        <v>2.4300000000000002</v>
      </c>
      <c r="L12" s="112"/>
    </row>
    <row r="13" spans="1:12" x14ac:dyDescent="0.2">
      <c r="A13" s="105">
        <v>50</v>
      </c>
      <c r="B13">
        <v>14</v>
      </c>
      <c r="C13">
        <v>32</v>
      </c>
      <c r="D13" t="s">
        <v>443</v>
      </c>
      <c r="E13" s="57">
        <v>923332100133</v>
      </c>
      <c r="F13" s="109" t="s">
        <v>444</v>
      </c>
      <c r="G13" s="109" t="s">
        <v>444</v>
      </c>
      <c r="K13">
        <v>60.17</v>
      </c>
      <c r="L13" s="112"/>
    </row>
    <row r="14" spans="1:12" x14ac:dyDescent="0.2">
      <c r="A14" s="105">
        <v>42</v>
      </c>
      <c r="B14">
        <v>15</v>
      </c>
      <c r="C14">
        <v>20</v>
      </c>
      <c r="D14" t="s">
        <v>225</v>
      </c>
      <c r="E14" s="57">
        <v>924420400053</v>
      </c>
      <c r="F14" s="109" t="s">
        <v>444</v>
      </c>
      <c r="G14" s="109" t="s">
        <v>444</v>
      </c>
      <c r="K14">
        <v>5.01</v>
      </c>
      <c r="L14" s="112"/>
    </row>
    <row r="15" spans="1:12" ht="13.5" thickBot="1" x14ac:dyDescent="0.25">
      <c r="A15" s="106">
        <v>50</v>
      </c>
      <c r="B15" s="107">
        <v>15</v>
      </c>
      <c r="C15" s="107">
        <v>6</v>
      </c>
      <c r="D15" s="107" t="s">
        <v>443</v>
      </c>
      <c r="E15" s="119" t="s">
        <v>445</v>
      </c>
      <c r="F15" s="110" t="s">
        <v>444</v>
      </c>
      <c r="G15" s="110" t="s">
        <v>444</v>
      </c>
      <c r="H15" s="107"/>
      <c r="I15" s="107"/>
      <c r="J15" s="107"/>
      <c r="K15" s="107">
        <f>14.82+15.01</f>
        <v>29.83</v>
      </c>
      <c r="L15" s="113"/>
    </row>
  </sheetData>
  <pageMargins left="0.7" right="0.7" top="0.75" bottom="0.75" header="0.3" footer="0.3"/>
  <pageSetup orientation="portrait" horizontalDpi="4294967295" verticalDpi="4294967295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98243-FC38-4668-A11E-7FEB0A9C03EE}">
  <dimension ref="A1:L45"/>
  <sheetViews>
    <sheetView tabSelected="1" workbookViewId="0">
      <pane ySplit="1" topLeftCell="A2" activePane="bottomLeft" state="frozen"/>
      <selection pane="bottomLeft"/>
    </sheetView>
  </sheetViews>
  <sheetFormatPr defaultRowHeight="12.75" x14ac:dyDescent="0.2"/>
  <cols>
    <col min="1" max="1" width="8.42578125" customWidth="1"/>
    <col min="2" max="2" width="11" bestFit="1" customWidth="1"/>
    <col min="3" max="3" width="9.42578125" bestFit="1" customWidth="1"/>
    <col min="4" max="4" width="41.7109375" customWidth="1"/>
    <col min="5" max="5" width="21" style="57" customWidth="1"/>
    <col min="6" max="6" width="13.42578125" style="86" customWidth="1"/>
    <col min="7" max="7" width="13.28515625" style="114" bestFit="1" customWidth="1"/>
    <col min="8" max="8" width="5.85546875" bestFit="1" customWidth="1"/>
    <col min="9" max="9" width="8" bestFit="1" customWidth="1"/>
    <col min="10" max="10" width="9.140625" bestFit="1" customWidth="1"/>
    <col min="11" max="11" width="7.28515625" bestFit="1" customWidth="1"/>
    <col min="12" max="12" width="11.85546875" style="114" bestFit="1" customWidth="1"/>
  </cols>
  <sheetData>
    <row r="1" spans="1:12" x14ac:dyDescent="0.2">
      <c r="A1" s="23" t="s">
        <v>176</v>
      </c>
      <c r="B1" s="23" t="s">
        <v>175</v>
      </c>
      <c r="C1" s="23" t="s">
        <v>174</v>
      </c>
      <c r="D1" s="23" t="s">
        <v>173</v>
      </c>
      <c r="E1" s="25" t="s">
        <v>172</v>
      </c>
      <c r="F1" s="25" t="s">
        <v>171</v>
      </c>
      <c r="G1" s="100" t="s">
        <v>170</v>
      </c>
      <c r="H1" s="23" t="s">
        <v>169</v>
      </c>
      <c r="I1" s="23" t="s">
        <v>168</v>
      </c>
      <c r="J1" s="23" t="s">
        <v>167</v>
      </c>
      <c r="K1" s="22" t="s">
        <v>166</v>
      </c>
      <c r="L1" s="24" t="s">
        <v>242</v>
      </c>
    </row>
    <row r="2" spans="1:12" x14ac:dyDescent="0.2">
      <c r="A2">
        <v>50</v>
      </c>
      <c r="B2">
        <v>12</v>
      </c>
      <c r="C2">
        <v>12</v>
      </c>
      <c r="D2" t="s">
        <v>447</v>
      </c>
      <c r="E2" s="57">
        <v>921112100053</v>
      </c>
      <c r="F2" s="86">
        <v>248411</v>
      </c>
      <c r="G2" s="114">
        <v>1380</v>
      </c>
      <c r="H2">
        <v>2024</v>
      </c>
      <c r="I2" t="s">
        <v>382</v>
      </c>
      <c r="J2" s="71">
        <v>45398</v>
      </c>
      <c r="K2">
        <v>13.58</v>
      </c>
      <c r="L2" s="114">
        <v>101.62</v>
      </c>
    </row>
    <row r="45" spans="6:6" x14ac:dyDescent="0.2">
      <c r="F45" s="86" t="s">
        <v>446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"/>
  <sheetViews>
    <sheetView workbookViewId="0">
      <selection activeCell="D37" sqref="D37"/>
    </sheetView>
  </sheetViews>
  <sheetFormatPr defaultRowHeight="12.75" x14ac:dyDescent="0.2"/>
  <cols>
    <col min="3" max="3" width="11.140625" bestFit="1" customWidth="1"/>
    <col min="5" max="5" width="18.28515625" bestFit="1" customWidth="1"/>
    <col min="6" max="6" width="13.140625" bestFit="1" customWidth="1"/>
    <col min="8" max="8" width="12" bestFit="1" customWidth="1"/>
  </cols>
  <sheetData>
    <row r="1" spans="1:13" s="20" customFormat="1" ht="15" customHeight="1" x14ac:dyDescent="0.2">
      <c r="A1" s="23" t="s">
        <v>169</v>
      </c>
      <c r="B1" s="23" t="s">
        <v>176</v>
      </c>
      <c r="C1" s="23" t="s">
        <v>175</v>
      </c>
      <c r="D1" s="23" t="s">
        <v>174</v>
      </c>
      <c r="E1" s="23" t="s">
        <v>173</v>
      </c>
      <c r="F1" s="25" t="s">
        <v>172</v>
      </c>
      <c r="G1" s="25" t="s">
        <v>171</v>
      </c>
      <c r="H1" s="24" t="s">
        <v>170</v>
      </c>
      <c r="I1" s="23" t="s">
        <v>169</v>
      </c>
      <c r="J1" s="23" t="s">
        <v>168</v>
      </c>
      <c r="K1" s="23" t="s">
        <v>167</v>
      </c>
      <c r="L1" s="22" t="s">
        <v>166</v>
      </c>
      <c r="M1" s="21" t="s">
        <v>165</v>
      </c>
    </row>
    <row r="2" spans="1:13" s="1" customFormat="1" ht="15" customHeight="1" x14ac:dyDescent="0.2">
      <c r="A2" s="6">
        <v>2003</v>
      </c>
      <c r="B2" s="6"/>
      <c r="C2" s="6"/>
      <c r="D2" s="6"/>
      <c r="E2" s="6" t="s">
        <v>80</v>
      </c>
      <c r="F2" s="9">
        <v>925420100052</v>
      </c>
      <c r="G2" s="8" t="s">
        <v>155</v>
      </c>
      <c r="H2" s="4">
        <v>2675</v>
      </c>
      <c r="I2" s="6">
        <v>2003</v>
      </c>
      <c r="J2" s="6">
        <v>6</v>
      </c>
      <c r="K2" s="6">
        <v>30</v>
      </c>
      <c r="L2" s="16">
        <v>107</v>
      </c>
      <c r="M2" s="4">
        <f>H2/L2</f>
        <v>25</v>
      </c>
    </row>
    <row r="3" spans="1:13" s="1" customFormat="1" ht="15" customHeight="1" x14ac:dyDescent="0.2">
      <c r="A3" s="6">
        <v>2003</v>
      </c>
      <c r="B3" s="6">
        <v>50</v>
      </c>
      <c r="C3" s="6">
        <v>15</v>
      </c>
      <c r="D3" s="6">
        <v>34</v>
      </c>
      <c r="E3" s="6" t="s">
        <v>154</v>
      </c>
      <c r="F3" s="9">
        <v>925234200039</v>
      </c>
      <c r="G3" s="8" t="s">
        <v>153</v>
      </c>
      <c r="H3" s="4">
        <v>2880</v>
      </c>
      <c r="I3" s="6">
        <v>2003</v>
      </c>
      <c r="J3" s="6">
        <v>6</v>
      </c>
      <c r="K3" s="6">
        <v>30</v>
      </c>
      <c r="L3" s="16">
        <v>160</v>
      </c>
      <c r="M3" s="4">
        <f>H3/L3</f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8"/>
  <sheetViews>
    <sheetView workbookViewId="0">
      <selection activeCell="E36" sqref="E36"/>
    </sheetView>
  </sheetViews>
  <sheetFormatPr defaultRowHeight="12.75" x14ac:dyDescent="0.2"/>
  <cols>
    <col min="3" max="3" width="11.140625" bestFit="1" customWidth="1"/>
    <col min="5" max="5" width="33.140625" bestFit="1" customWidth="1"/>
    <col min="6" max="6" width="13.140625" bestFit="1" customWidth="1"/>
    <col min="8" max="8" width="12" bestFit="1" customWidth="1"/>
  </cols>
  <sheetData>
    <row r="1" spans="1:13" s="20" customFormat="1" ht="15" customHeight="1" x14ac:dyDescent="0.2">
      <c r="A1" s="23" t="s">
        <v>169</v>
      </c>
      <c r="B1" s="23" t="s">
        <v>176</v>
      </c>
      <c r="C1" s="23" t="s">
        <v>175</v>
      </c>
      <c r="D1" s="23" t="s">
        <v>174</v>
      </c>
      <c r="E1" s="23" t="s">
        <v>173</v>
      </c>
      <c r="F1" s="25" t="s">
        <v>172</v>
      </c>
      <c r="G1" s="25" t="s">
        <v>171</v>
      </c>
      <c r="H1" s="24" t="s">
        <v>170</v>
      </c>
      <c r="I1" s="23" t="s">
        <v>169</v>
      </c>
      <c r="J1" s="23" t="s">
        <v>168</v>
      </c>
      <c r="K1" s="23" t="s">
        <v>167</v>
      </c>
      <c r="L1" s="22" t="s">
        <v>166</v>
      </c>
      <c r="M1" s="21" t="s">
        <v>165</v>
      </c>
    </row>
    <row r="2" spans="1:13" s="1" customFormat="1" ht="15" customHeight="1" x14ac:dyDescent="0.2">
      <c r="A2" s="6">
        <v>2004</v>
      </c>
      <c r="B2" s="6">
        <v>50</v>
      </c>
      <c r="C2" s="6">
        <v>12</v>
      </c>
      <c r="D2" s="6">
        <v>12</v>
      </c>
      <c r="E2" s="6" t="s">
        <v>152</v>
      </c>
      <c r="F2" s="9">
        <v>921112100051</v>
      </c>
      <c r="G2" s="8" t="s">
        <v>151</v>
      </c>
      <c r="H2" s="4">
        <v>2000</v>
      </c>
      <c r="I2" s="6">
        <v>2002</v>
      </c>
      <c r="J2" s="6">
        <v>8</v>
      </c>
      <c r="K2" s="6">
        <v>26</v>
      </c>
      <c r="L2" s="16">
        <v>41</v>
      </c>
      <c r="M2" s="4">
        <f t="shared" ref="M2:M8" si="0">H2/L2</f>
        <v>48.780487804878049</v>
      </c>
    </row>
    <row r="3" spans="1:13" s="1" customFormat="1" ht="15" customHeight="1" x14ac:dyDescent="0.2">
      <c r="A3" s="6">
        <v>2004</v>
      </c>
      <c r="B3" s="6">
        <v>50</v>
      </c>
      <c r="C3" s="6">
        <v>16</v>
      </c>
      <c r="D3" s="6">
        <v>30</v>
      </c>
      <c r="E3" s="6" t="s">
        <v>150</v>
      </c>
      <c r="F3" s="9">
        <v>925530200024</v>
      </c>
      <c r="G3" s="8" t="s">
        <v>149</v>
      </c>
      <c r="H3" s="4">
        <v>5253</v>
      </c>
      <c r="I3" s="6">
        <v>2003</v>
      </c>
      <c r="J3" s="6">
        <v>6</v>
      </c>
      <c r="K3" s="6">
        <v>30</v>
      </c>
      <c r="L3" s="16">
        <v>309</v>
      </c>
      <c r="M3" s="4">
        <f t="shared" si="0"/>
        <v>17</v>
      </c>
    </row>
    <row r="4" spans="1:13" s="1" customFormat="1" ht="15" customHeight="1" x14ac:dyDescent="0.2">
      <c r="A4" s="6">
        <v>2004</v>
      </c>
      <c r="B4" s="6">
        <v>48</v>
      </c>
      <c r="C4" s="6">
        <v>14</v>
      </c>
      <c r="D4" s="6">
        <v>28</v>
      </c>
      <c r="E4" s="6" t="s">
        <v>148</v>
      </c>
      <c r="F4" s="9">
        <v>923528200101</v>
      </c>
      <c r="G4" s="8" t="s">
        <v>147</v>
      </c>
      <c r="H4" s="4">
        <v>2800</v>
      </c>
      <c r="I4" s="6">
        <v>2004</v>
      </c>
      <c r="J4" s="6">
        <v>7</v>
      </c>
      <c r="K4" s="6">
        <v>21</v>
      </c>
      <c r="L4" s="16">
        <v>160</v>
      </c>
      <c r="M4" s="4">
        <f t="shared" si="0"/>
        <v>17.5</v>
      </c>
    </row>
    <row r="5" spans="1:13" s="1" customFormat="1" ht="15" customHeight="1" x14ac:dyDescent="0.2">
      <c r="A5" s="6">
        <v>2004</v>
      </c>
      <c r="B5" s="6">
        <v>50</v>
      </c>
      <c r="C5" s="6">
        <v>14</v>
      </c>
      <c r="D5" s="6">
        <v>10</v>
      </c>
      <c r="E5" s="6" t="s">
        <v>146</v>
      </c>
      <c r="F5" s="9">
        <v>923310400046</v>
      </c>
      <c r="G5" s="8" t="s">
        <v>145</v>
      </c>
      <c r="H5" s="4">
        <v>2400</v>
      </c>
      <c r="I5" s="6">
        <v>2004</v>
      </c>
      <c r="J5" s="6">
        <v>7</v>
      </c>
      <c r="K5" s="6">
        <v>21</v>
      </c>
      <c r="L5" s="16">
        <v>120</v>
      </c>
      <c r="M5" s="4">
        <f t="shared" si="0"/>
        <v>20</v>
      </c>
    </row>
    <row r="6" spans="1:13" s="1" customFormat="1" ht="15" customHeight="1" x14ac:dyDescent="0.2">
      <c r="A6" s="6">
        <v>2004</v>
      </c>
      <c r="B6" s="6">
        <v>50</v>
      </c>
      <c r="C6" s="6">
        <v>14</v>
      </c>
      <c r="D6" s="6">
        <v>10</v>
      </c>
      <c r="E6" s="6" t="s">
        <v>144</v>
      </c>
      <c r="F6" s="9">
        <v>923310100043</v>
      </c>
      <c r="G6" s="8" t="s">
        <v>143</v>
      </c>
      <c r="H6" s="4">
        <v>4700</v>
      </c>
      <c r="I6" s="6">
        <v>2004</v>
      </c>
      <c r="J6" s="6">
        <v>7</v>
      </c>
      <c r="K6" s="6">
        <v>21</v>
      </c>
      <c r="L6" s="16">
        <v>225</v>
      </c>
      <c r="M6" s="4">
        <f t="shared" si="0"/>
        <v>20.888888888888889</v>
      </c>
    </row>
    <row r="7" spans="1:13" s="1" customFormat="1" ht="15" customHeight="1" x14ac:dyDescent="0.2">
      <c r="A7" s="6">
        <v>2004</v>
      </c>
      <c r="B7" s="6">
        <v>42</v>
      </c>
      <c r="C7" s="6">
        <v>16</v>
      </c>
      <c r="D7" s="6">
        <v>32</v>
      </c>
      <c r="E7" s="6" t="s">
        <v>139</v>
      </c>
      <c r="F7" s="9">
        <v>926332100128</v>
      </c>
      <c r="G7" s="8" t="s">
        <v>142</v>
      </c>
      <c r="H7" s="4">
        <v>1650</v>
      </c>
      <c r="I7" s="6">
        <v>2004</v>
      </c>
      <c r="J7" s="6">
        <v>7</v>
      </c>
      <c r="K7" s="6">
        <v>21</v>
      </c>
      <c r="L7" s="16">
        <v>40</v>
      </c>
      <c r="M7" s="4">
        <f t="shared" si="0"/>
        <v>41.25</v>
      </c>
    </row>
    <row r="8" spans="1:13" s="1" customFormat="1" ht="15" customHeight="1" x14ac:dyDescent="0.2">
      <c r="A8" s="6">
        <v>2004</v>
      </c>
      <c r="B8" s="6">
        <v>43</v>
      </c>
      <c r="C8" s="6">
        <v>16</v>
      </c>
      <c r="D8" s="6">
        <v>2</v>
      </c>
      <c r="E8" s="6" t="s">
        <v>141</v>
      </c>
      <c r="F8" s="9">
        <v>926202300038</v>
      </c>
      <c r="G8" s="8" t="s">
        <v>140</v>
      </c>
      <c r="H8" s="4">
        <v>1650</v>
      </c>
      <c r="I8" s="6">
        <v>2004</v>
      </c>
      <c r="J8" s="6">
        <v>7</v>
      </c>
      <c r="K8" s="6">
        <v>21</v>
      </c>
      <c r="L8" s="16">
        <v>23</v>
      </c>
      <c r="M8" s="4">
        <f t="shared" si="0"/>
        <v>71.739130434782609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"/>
  <sheetViews>
    <sheetView workbookViewId="0">
      <selection activeCell="E38" sqref="E38"/>
    </sheetView>
  </sheetViews>
  <sheetFormatPr defaultRowHeight="12.75" x14ac:dyDescent="0.2"/>
  <cols>
    <col min="3" max="3" width="11.140625" bestFit="1" customWidth="1"/>
    <col min="5" max="5" width="32.7109375" bestFit="1" customWidth="1"/>
    <col min="6" max="6" width="13.140625" bestFit="1" customWidth="1"/>
    <col min="8" max="8" width="12" bestFit="1" customWidth="1"/>
  </cols>
  <sheetData>
    <row r="1" spans="1:13" s="20" customFormat="1" ht="15" customHeight="1" x14ac:dyDescent="0.2">
      <c r="A1" s="23" t="s">
        <v>169</v>
      </c>
      <c r="B1" s="23" t="s">
        <v>176</v>
      </c>
      <c r="C1" s="23" t="s">
        <v>175</v>
      </c>
      <c r="D1" s="23" t="s">
        <v>174</v>
      </c>
      <c r="E1" s="23" t="s">
        <v>173</v>
      </c>
      <c r="F1" s="25" t="s">
        <v>172</v>
      </c>
      <c r="G1" s="25" t="s">
        <v>171</v>
      </c>
      <c r="H1" s="24" t="s">
        <v>170</v>
      </c>
      <c r="I1" s="23" t="s">
        <v>169</v>
      </c>
      <c r="J1" s="23" t="s">
        <v>168</v>
      </c>
      <c r="K1" s="23" t="s">
        <v>167</v>
      </c>
      <c r="L1" s="22" t="s">
        <v>166</v>
      </c>
      <c r="M1" s="21" t="s">
        <v>165</v>
      </c>
    </row>
    <row r="2" spans="1:13" s="1" customFormat="1" ht="15" customHeight="1" x14ac:dyDescent="0.2">
      <c r="A2" s="6">
        <v>2005</v>
      </c>
      <c r="B2" s="6">
        <v>42</v>
      </c>
      <c r="C2" s="6">
        <v>16</v>
      </c>
      <c r="D2" s="6">
        <v>42</v>
      </c>
      <c r="E2" s="6" t="s">
        <v>139</v>
      </c>
      <c r="F2" s="9">
        <v>926332100129</v>
      </c>
      <c r="G2" s="8" t="s">
        <v>138</v>
      </c>
      <c r="H2" s="4">
        <v>1280</v>
      </c>
      <c r="I2" s="6">
        <v>2004</v>
      </c>
      <c r="J2" s="6">
        <v>11</v>
      </c>
      <c r="K2" s="6">
        <v>24</v>
      </c>
      <c r="L2" s="16">
        <v>40</v>
      </c>
      <c r="M2" s="4">
        <f>H2/L2</f>
        <v>32</v>
      </c>
    </row>
    <row r="3" spans="1:13" s="1" customFormat="1" ht="15" customHeight="1" x14ac:dyDescent="0.2">
      <c r="A3" s="6">
        <v>2005</v>
      </c>
      <c r="B3" s="6">
        <v>43</v>
      </c>
      <c r="C3" s="6">
        <v>16</v>
      </c>
      <c r="D3" s="6">
        <v>2</v>
      </c>
      <c r="E3" s="6" t="s">
        <v>137</v>
      </c>
      <c r="F3" s="9">
        <v>926202300039</v>
      </c>
      <c r="G3" s="8" t="s">
        <v>136</v>
      </c>
      <c r="H3" s="4">
        <v>770</v>
      </c>
      <c r="I3" s="6">
        <v>2004</v>
      </c>
      <c r="J3" s="6">
        <v>11</v>
      </c>
      <c r="K3" s="6">
        <v>24</v>
      </c>
      <c r="L3" s="16">
        <v>23</v>
      </c>
      <c r="M3" s="4">
        <f>H3/L3</f>
        <v>33.478260869565219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5"/>
  <sheetViews>
    <sheetView workbookViewId="0">
      <selection activeCell="E35" sqref="E35"/>
    </sheetView>
  </sheetViews>
  <sheetFormatPr defaultRowHeight="12.75" x14ac:dyDescent="0.2"/>
  <cols>
    <col min="3" max="3" width="11.140625" bestFit="1" customWidth="1"/>
    <col min="5" max="5" width="32.7109375" bestFit="1" customWidth="1"/>
    <col min="6" max="6" width="13.140625" bestFit="1" customWidth="1"/>
  </cols>
  <sheetData>
    <row r="1" spans="1:13" s="20" customFormat="1" ht="15" customHeight="1" x14ac:dyDescent="0.2">
      <c r="A1" s="23" t="s">
        <v>169</v>
      </c>
      <c r="B1" s="23" t="s">
        <v>176</v>
      </c>
      <c r="C1" s="23" t="s">
        <v>175</v>
      </c>
      <c r="D1" s="23" t="s">
        <v>174</v>
      </c>
      <c r="E1" s="23" t="s">
        <v>173</v>
      </c>
      <c r="F1" s="25" t="s">
        <v>172</v>
      </c>
      <c r="G1" s="25" t="s">
        <v>171</v>
      </c>
      <c r="H1" s="24" t="s">
        <v>170</v>
      </c>
      <c r="I1" s="23" t="s">
        <v>169</v>
      </c>
      <c r="J1" s="23" t="s">
        <v>168</v>
      </c>
      <c r="K1" s="23" t="s">
        <v>167</v>
      </c>
      <c r="L1" s="22" t="s">
        <v>166</v>
      </c>
      <c r="M1" s="21" t="s">
        <v>165</v>
      </c>
    </row>
    <row r="2" spans="1:13" s="1" customFormat="1" ht="15" customHeight="1" x14ac:dyDescent="0.2">
      <c r="A2" s="6">
        <v>2006</v>
      </c>
      <c r="B2" s="6">
        <v>47</v>
      </c>
      <c r="C2" s="6">
        <v>15</v>
      </c>
      <c r="D2" s="6">
        <v>4</v>
      </c>
      <c r="E2" s="6" t="s">
        <v>135</v>
      </c>
      <c r="F2" s="9">
        <v>924904100157</v>
      </c>
      <c r="G2" s="8" t="s">
        <v>134</v>
      </c>
      <c r="H2" s="4">
        <v>1289</v>
      </c>
      <c r="I2" s="6">
        <v>2005</v>
      </c>
      <c r="J2" s="6">
        <v>8</v>
      </c>
      <c r="K2" s="6">
        <v>31</v>
      </c>
      <c r="L2" s="16">
        <v>20</v>
      </c>
      <c r="M2" s="4">
        <f>H2/L2</f>
        <v>64.45</v>
      </c>
    </row>
    <row r="3" spans="1:13" s="1" customFormat="1" ht="15" customHeight="1" x14ac:dyDescent="0.2">
      <c r="A3" s="6">
        <v>2006</v>
      </c>
      <c r="B3" s="6">
        <v>50</v>
      </c>
      <c r="C3" s="6">
        <v>15</v>
      </c>
      <c r="D3" s="6">
        <v>14</v>
      </c>
      <c r="E3" s="6" t="s">
        <v>133</v>
      </c>
      <c r="F3" s="9">
        <v>925214300024</v>
      </c>
      <c r="G3" s="8" t="s">
        <v>130</v>
      </c>
      <c r="H3" s="10" t="s">
        <v>1</v>
      </c>
      <c r="I3" s="6">
        <v>2005</v>
      </c>
      <c r="J3" s="6">
        <v>11</v>
      </c>
      <c r="K3" s="6">
        <v>3</v>
      </c>
      <c r="L3" s="10" t="s">
        <v>1</v>
      </c>
      <c r="M3" s="10" t="s">
        <v>1</v>
      </c>
    </row>
    <row r="4" spans="1:13" s="1" customFormat="1" ht="15" customHeight="1" x14ac:dyDescent="0.2">
      <c r="A4" s="6">
        <v>2006</v>
      </c>
      <c r="B4" s="6">
        <v>50</v>
      </c>
      <c r="C4" s="6">
        <v>15</v>
      </c>
      <c r="D4" s="6">
        <v>22</v>
      </c>
      <c r="E4" s="6" t="s">
        <v>132</v>
      </c>
      <c r="F4" s="9">
        <v>925222200031</v>
      </c>
      <c r="G4" s="8" t="s">
        <v>130</v>
      </c>
      <c r="H4" s="10" t="s">
        <v>1</v>
      </c>
      <c r="I4" s="6">
        <v>2005</v>
      </c>
      <c r="J4" s="6">
        <v>11</v>
      </c>
      <c r="K4" s="6">
        <v>3</v>
      </c>
      <c r="L4" s="10" t="s">
        <v>1</v>
      </c>
      <c r="M4" s="10" t="s">
        <v>1</v>
      </c>
    </row>
    <row r="5" spans="1:13" s="1" customFormat="1" ht="15" customHeight="1" x14ac:dyDescent="0.2">
      <c r="A5" s="6">
        <v>2006</v>
      </c>
      <c r="B5" s="6">
        <v>50</v>
      </c>
      <c r="C5" s="6">
        <v>15</v>
      </c>
      <c r="D5" s="6">
        <v>24</v>
      </c>
      <c r="E5" s="6" t="s">
        <v>131</v>
      </c>
      <c r="F5" s="9">
        <v>925224200037</v>
      </c>
      <c r="G5" s="8" t="s">
        <v>130</v>
      </c>
      <c r="H5" s="4">
        <v>3000</v>
      </c>
      <c r="I5" s="6">
        <v>2005</v>
      </c>
      <c r="J5" s="6">
        <v>11</v>
      </c>
      <c r="K5" s="6">
        <v>3</v>
      </c>
      <c r="L5" s="16">
        <v>133.69999999999999</v>
      </c>
      <c r="M5" s="4">
        <f>H5/L5</f>
        <v>22.438294689603591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4"/>
  <sheetViews>
    <sheetView workbookViewId="0">
      <selection activeCell="E35" sqref="E35"/>
    </sheetView>
  </sheetViews>
  <sheetFormatPr defaultRowHeight="12.75" x14ac:dyDescent="0.2"/>
  <cols>
    <col min="3" max="3" width="11.140625" bestFit="1" customWidth="1"/>
    <col min="5" max="5" width="19.28515625" bestFit="1" customWidth="1"/>
    <col min="6" max="6" width="13.140625" bestFit="1" customWidth="1"/>
    <col min="8" max="8" width="12" bestFit="1" customWidth="1"/>
  </cols>
  <sheetData>
    <row r="1" spans="1:13" s="20" customFormat="1" ht="15" customHeight="1" x14ac:dyDescent="0.2">
      <c r="A1" s="23" t="s">
        <v>169</v>
      </c>
      <c r="B1" s="23" t="s">
        <v>176</v>
      </c>
      <c r="C1" s="23" t="s">
        <v>175</v>
      </c>
      <c r="D1" s="23" t="s">
        <v>174</v>
      </c>
      <c r="E1" s="23" t="s">
        <v>173</v>
      </c>
      <c r="F1" s="25" t="s">
        <v>172</v>
      </c>
      <c r="G1" s="25" t="s">
        <v>171</v>
      </c>
      <c r="H1" s="24" t="s">
        <v>170</v>
      </c>
      <c r="I1" s="23" t="s">
        <v>169</v>
      </c>
      <c r="J1" s="23" t="s">
        <v>168</v>
      </c>
      <c r="K1" s="23" t="s">
        <v>167</v>
      </c>
      <c r="L1" s="22" t="s">
        <v>166</v>
      </c>
      <c r="M1" s="21" t="s">
        <v>165</v>
      </c>
    </row>
    <row r="2" spans="1:13" s="1" customFormat="1" ht="15" customHeight="1" x14ac:dyDescent="0.2">
      <c r="A2" s="6">
        <v>2009</v>
      </c>
      <c r="B2" s="6">
        <v>48</v>
      </c>
      <c r="C2" s="6">
        <v>13</v>
      </c>
      <c r="D2" s="6">
        <v>8</v>
      </c>
      <c r="E2" s="6" t="s">
        <v>129</v>
      </c>
      <c r="F2" s="9">
        <v>922808100231</v>
      </c>
      <c r="G2" s="8">
        <v>229366</v>
      </c>
      <c r="H2" s="4">
        <v>600</v>
      </c>
      <c r="I2" s="6">
        <v>2009</v>
      </c>
      <c r="J2" s="6">
        <v>12</v>
      </c>
      <c r="K2" s="6">
        <v>28</v>
      </c>
      <c r="L2" s="16">
        <v>9.9600000000000009</v>
      </c>
      <c r="M2" s="4">
        <f>H2/L2</f>
        <v>60.240963855421683</v>
      </c>
    </row>
    <row r="3" spans="1:13" s="1" customFormat="1" ht="15" customHeight="1" x14ac:dyDescent="0.2">
      <c r="A3" s="6">
        <v>2009</v>
      </c>
      <c r="B3" s="6">
        <v>49</v>
      </c>
      <c r="C3" s="6">
        <v>13</v>
      </c>
      <c r="D3" s="6">
        <v>24</v>
      </c>
      <c r="E3" s="6" t="s">
        <v>128</v>
      </c>
      <c r="F3" s="9">
        <v>922924100326</v>
      </c>
      <c r="G3" s="8">
        <v>229367</v>
      </c>
      <c r="H3" s="19" t="s">
        <v>127</v>
      </c>
      <c r="I3" s="6">
        <v>2009</v>
      </c>
      <c r="J3" s="6">
        <v>12</v>
      </c>
      <c r="K3" s="6">
        <v>28</v>
      </c>
      <c r="L3" s="16">
        <v>9.94</v>
      </c>
      <c r="M3" s="4" t="e">
        <f>H3/L3</f>
        <v>#VALUE!</v>
      </c>
    </row>
    <row r="4" spans="1:13" s="1" customFormat="1" ht="15" customHeight="1" x14ac:dyDescent="0.2">
      <c r="A4" s="6">
        <v>2009</v>
      </c>
      <c r="B4" s="6">
        <v>48</v>
      </c>
      <c r="C4" s="6">
        <v>13</v>
      </c>
      <c r="D4" s="6">
        <v>18</v>
      </c>
      <c r="E4" s="6" t="s">
        <v>126</v>
      </c>
      <c r="F4" s="9">
        <v>922818100231</v>
      </c>
      <c r="G4" s="8">
        <v>229368</v>
      </c>
      <c r="H4" s="4">
        <v>800</v>
      </c>
      <c r="I4" s="6">
        <v>2009</v>
      </c>
      <c r="J4" s="6">
        <v>12</v>
      </c>
      <c r="K4" s="6">
        <v>28</v>
      </c>
      <c r="L4" s="16">
        <v>5</v>
      </c>
      <c r="M4" s="4">
        <f>H4/L4</f>
        <v>160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1"/>
  <sheetViews>
    <sheetView workbookViewId="0">
      <selection activeCell="E31" sqref="E31"/>
    </sheetView>
  </sheetViews>
  <sheetFormatPr defaultRowHeight="12.75" x14ac:dyDescent="0.2"/>
  <cols>
    <col min="3" max="3" width="11.140625" bestFit="1" customWidth="1"/>
    <col min="5" max="5" width="38.7109375" bestFit="1" customWidth="1"/>
    <col min="6" max="6" width="13.140625" bestFit="1" customWidth="1"/>
    <col min="8" max="8" width="12" bestFit="1" customWidth="1"/>
  </cols>
  <sheetData>
    <row r="1" spans="1:13" s="20" customFormat="1" ht="15" customHeight="1" x14ac:dyDescent="0.2">
      <c r="A1" s="23" t="s">
        <v>169</v>
      </c>
      <c r="B1" s="23" t="s">
        <v>176</v>
      </c>
      <c r="C1" s="23" t="s">
        <v>175</v>
      </c>
      <c r="D1" s="23" t="s">
        <v>174</v>
      </c>
      <c r="E1" s="23" t="s">
        <v>173</v>
      </c>
      <c r="F1" s="25" t="s">
        <v>172</v>
      </c>
      <c r="G1" s="25" t="s">
        <v>171</v>
      </c>
      <c r="H1" s="24" t="s">
        <v>170</v>
      </c>
      <c r="I1" s="23" t="s">
        <v>169</v>
      </c>
      <c r="J1" s="23" t="s">
        <v>168</v>
      </c>
      <c r="K1" s="23" t="s">
        <v>167</v>
      </c>
      <c r="L1" s="22" t="s">
        <v>166</v>
      </c>
      <c r="M1" s="21" t="s">
        <v>165</v>
      </c>
    </row>
    <row r="2" spans="1:13" s="1" customFormat="1" ht="15" customHeight="1" x14ac:dyDescent="0.2">
      <c r="A2" s="6">
        <v>2010</v>
      </c>
      <c r="B2" s="6">
        <v>49</v>
      </c>
      <c r="C2" s="6">
        <v>13</v>
      </c>
      <c r="D2" s="6">
        <v>14</v>
      </c>
      <c r="E2" s="6" t="s">
        <v>125</v>
      </c>
      <c r="F2" s="9">
        <v>922914100285</v>
      </c>
      <c r="G2" s="8">
        <v>229386</v>
      </c>
      <c r="H2" s="4">
        <v>700</v>
      </c>
      <c r="I2" s="6">
        <v>2010</v>
      </c>
      <c r="J2" s="6">
        <v>1</v>
      </c>
      <c r="K2" s="6">
        <v>1</v>
      </c>
      <c r="L2" s="16">
        <v>2010</v>
      </c>
      <c r="M2" s="4">
        <f>H2/L2</f>
        <v>0.34825870646766172</v>
      </c>
    </row>
    <row r="3" spans="1:13" s="1" customFormat="1" ht="15" customHeight="1" x14ac:dyDescent="0.2">
      <c r="A3" s="6">
        <v>2010</v>
      </c>
      <c r="B3" s="6">
        <v>48</v>
      </c>
      <c r="C3" s="6">
        <v>13</v>
      </c>
      <c r="D3" s="6">
        <v>32</v>
      </c>
      <c r="E3" s="6" t="s">
        <v>124</v>
      </c>
      <c r="F3" s="9">
        <v>922832100005</v>
      </c>
      <c r="G3" s="8">
        <v>230062</v>
      </c>
      <c r="H3" s="10" t="s">
        <v>1</v>
      </c>
      <c r="I3" s="6">
        <v>2010</v>
      </c>
      <c r="J3" s="6">
        <v>5</v>
      </c>
      <c r="K3" s="6">
        <v>1</v>
      </c>
      <c r="L3" s="10" t="s">
        <v>1</v>
      </c>
      <c r="M3" s="10" t="s">
        <v>1</v>
      </c>
    </row>
    <row r="4" spans="1:13" s="1" customFormat="1" ht="15" customHeight="1" x14ac:dyDescent="0.2">
      <c r="A4" s="6">
        <v>2010</v>
      </c>
      <c r="B4" s="6">
        <v>48</v>
      </c>
      <c r="C4" s="6">
        <v>14</v>
      </c>
      <c r="D4" s="6">
        <v>18</v>
      </c>
      <c r="E4" s="6" t="s">
        <v>123</v>
      </c>
      <c r="F4" s="9">
        <v>923518100005</v>
      </c>
      <c r="G4" s="8">
        <v>230062</v>
      </c>
      <c r="H4" s="10" t="s">
        <v>1</v>
      </c>
      <c r="I4" s="6">
        <v>2010</v>
      </c>
      <c r="J4" s="6">
        <v>5</v>
      </c>
      <c r="K4" s="6">
        <v>1</v>
      </c>
      <c r="L4" s="10" t="s">
        <v>1</v>
      </c>
      <c r="M4" s="10" t="s">
        <v>1</v>
      </c>
    </row>
    <row r="5" spans="1:13" s="1" customFormat="1" ht="15" customHeight="1" x14ac:dyDescent="0.2">
      <c r="A5" s="6">
        <v>2010</v>
      </c>
      <c r="B5" s="6">
        <v>48</v>
      </c>
      <c r="C5" s="6">
        <v>14</v>
      </c>
      <c r="D5" s="6">
        <v>20</v>
      </c>
      <c r="E5" s="6" t="s">
        <v>122</v>
      </c>
      <c r="F5" s="9">
        <v>923520300005</v>
      </c>
      <c r="G5" s="8">
        <v>230062</v>
      </c>
      <c r="H5" s="10" t="s">
        <v>1</v>
      </c>
      <c r="I5" s="6">
        <v>2010</v>
      </c>
      <c r="J5" s="6">
        <v>5</v>
      </c>
      <c r="K5" s="6">
        <v>1</v>
      </c>
      <c r="L5" s="10" t="s">
        <v>1</v>
      </c>
      <c r="M5" s="10" t="s">
        <v>1</v>
      </c>
    </row>
    <row r="6" spans="1:13" s="1" customFormat="1" ht="15" customHeight="1" x14ac:dyDescent="0.2">
      <c r="A6" s="6">
        <v>2010</v>
      </c>
      <c r="B6" s="6">
        <v>49</v>
      </c>
      <c r="C6" s="6">
        <v>14</v>
      </c>
      <c r="D6" s="6">
        <v>12</v>
      </c>
      <c r="E6" s="6" t="s">
        <v>121</v>
      </c>
      <c r="F6" s="9">
        <v>923412100005</v>
      </c>
      <c r="G6" s="8">
        <v>230062</v>
      </c>
      <c r="H6" s="10" t="s">
        <v>1</v>
      </c>
      <c r="I6" s="6">
        <v>2010</v>
      </c>
      <c r="J6" s="6">
        <v>5</v>
      </c>
      <c r="K6" s="6">
        <v>1</v>
      </c>
      <c r="L6" s="10" t="s">
        <v>1</v>
      </c>
      <c r="M6" s="10" t="s">
        <v>1</v>
      </c>
    </row>
    <row r="7" spans="1:13" s="1" customFormat="1" ht="15" customHeight="1" x14ac:dyDescent="0.2">
      <c r="A7" s="6">
        <v>2010</v>
      </c>
      <c r="B7" s="6">
        <v>49</v>
      </c>
      <c r="C7" s="6">
        <v>14</v>
      </c>
      <c r="D7" s="6">
        <v>12</v>
      </c>
      <c r="E7" s="6" t="s">
        <v>120</v>
      </c>
      <c r="F7" s="9">
        <v>923412400005</v>
      </c>
      <c r="G7" s="8">
        <v>230062</v>
      </c>
      <c r="H7" s="4">
        <v>45000</v>
      </c>
      <c r="I7" s="6">
        <v>2010</v>
      </c>
      <c r="J7" s="6">
        <v>5</v>
      </c>
      <c r="K7" s="6">
        <v>1</v>
      </c>
      <c r="L7" s="16">
        <v>42.21</v>
      </c>
      <c r="M7" s="4">
        <f>H7/L7</f>
        <v>1066.0980810234541</v>
      </c>
    </row>
    <row r="8" spans="1:13" s="1" customFormat="1" ht="15" customHeight="1" x14ac:dyDescent="0.2">
      <c r="A8" s="6">
        <v>2010</v>
      </c>
      <c r="B8" s="6">
        <v>48</v>
      </c>
      <c r="C8" s="6">
        <v>14</v>
      </c>
      <c r="D8" s="6">
        <v>6</v>
      </c>
      <c r="E8" s="6" t="s">
        <v>119</v>
      </c>
      <c r="F8" s="9">
        <v>923506100050</v>
      </c>
      <c r="G8" s="8">
        <v>230134</v>
      </c>
      <c r="H8" s="10" t="s">
        <v>1</v>
      </c>
      <c r="I8" s="6">
        <v>2010</v>
      </c>
      <c r="J8" s="6">
        <v>8</v>
      </c>
      <c r="K8" s="6">
        <v>2</v>
      </c>
      <c r="L8" s="10" t="s">
        <v>1</v>
      </c>
      <c r="M8" s="10" t="s">
        <v>1</v>
      </c>
    </row>
    <row r="9" spans="1:13" s="1" customFormat="1" ht="15" customHeight="1" x14ac:dyDescent="0.2">
      <c r="A9" s="6">
        <v>2010</v>
      </c>
      <c r="B9" s="6">
        <v>48</v>
      </c>
      <c r="C9" s="6">
        <v>14</v>
      </c>
      <c r="D9" s="6">
        <v>8</v>
      </c>
      <c r="E9" s="6" t="s">
        <v>118</v>
      </c>
      <c r="F9" s="9">
        <v>923508100055</v>
      </c>
      <c r="G9" s="8">
        <v>230134</v>
      </c>
      <c r="H9" s="10" t="s">
        <v>1</v>
      </c>
      <c r="I9" s="6">
        <v>2010</v>
      </c>
      <c r="J9" s="6">
        <v>8</v>
      </c>
      <c r="K9" s="6">
        <v>2</v>
      </c>
      <c r="L9" s="10" t="s">
        <v>1</v>
      </c>
      <c r="M9" s="10" t="s">
        <v>1</v>
      </c>
    </row>
    <row r="10" spans="1:13" s="1" customFormat="1" ht="15" customHeight="1" x14ac:dyDescent="0.2">
      <c r="A10" s="6">
        <v>2010</v>
      </c>
      <c r="B10" s="6">
        <v>48</v>
      </c>
      <c r="C10" s="6">
        <v>14</v>
      </c>
      <c r="D10" s="6">
        <v>8</v>
      </c>
      <c r="E10" s="9" t="s">
        <v>117</v>
      </c>
      <c r="F10" s="9">
        <v>923508200056</v>
      </c>
      <c r="G10" s="8">
        <v>230134</v>
      </c>
      <c r="H10" s="10" t="s">
        <v>1</v>
      </c>
      <c r="I10" s="6">
        <v>2010</v>
      </c>
      <c r="J10" s="6">
        <v>8</v>
      </c>
      <c r="K10" s="6">
        <v>2</v>
      </c>
      <c r="L10" s="10" t="s">
        <v>1</v>
      </c>
      <c r="M10" s="10" t="s">
        <v>1</v>
      </c>
    </row>
    <row r="11" spans="1:13" s="1" customFormat="1" ht="15" customHeight="1" x14ac:dyDescent="0.2">
      <c r="A11" s="6">
        <v>2010</v>
      </c>
      <c r="B11" s="6">
        <v>48</v>
      </c>
      <c r="C11" s="6">
        <v>14</v>
      </c>
      <c r="D11" s="6">
        <v>8</v>
      </c>
      <c r="E11" s="6" t="s">
        <v>116</v>
      </c>
      <c r="F11" s="9">
        <v>923508300064</v>
      </c>
      <c r="G11" s="8">
        <v>230134</v>
      </c>
      <c r="H11" s="4">
        <v>7200</v>
      </c>
      <c r="I11" s="6">
        <v>2010</v>
      </c>
      <c r="J11" s="6">
        <v>8</v>
      </c>
      <c r="K11" s="6">
        <v>2</v>
      </c>
      <c r="L11" s="16">
        <v>193.63</v>
      </c>
      <c r="M11" s="4">
        <f>H11/L11</f>
        <v>37.184320611475492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5"/>
  <sheetViews>
    <sheetView workbookViewId="0">
      <selection activeCell="E25" sqref="E25"/>
    </sheetView>
  </sheetViews>
  <sheetFormatPr defaultRowHeight="12.75" x14ac:dyDescent="0.2"/>
  <cols>
    <col min="3" max="3" width="11.140625" bestFit="1" customWidth="1"/>
    <col min="5" max="5" width="30.85546875" bestFit="1" customWidth="1"/>
    <col min="6" max="6" width="13.140625" bestFit="1" customWidth="1"/>
    <col min="8" max="8" width="12" bestFit="1" customWidth="1"/>
  </cols>
  <sheetData>
    <row r="1" spans="1:15" s="20" customFormat="1" ht="15" customHeight="1" x14ac:dyDescent="0.2">
      <c r="A1" s="23" t="s">
        <v>169</v>
      </c>
      <c r="B1" s="23" t="s">
        <v>176</v>
      </c>
      <c r="C1" s="23" t="s">
        <v>175</v>
      </c>
      <c r="D1" s="23" t="s">
        <v>174</v>
      </c>
      <c r="E1" s="23" t="s">
        <v>173</v>
      </c>
      <c r="F1" s="25" t="s">
        <v>172</v>
      </c>
      <c r="G1" s="25" t="s">
        <v>171</v>
      </c>
      <c r="H1" s="24" t="s">
        <v>170</v>
      </c>
      <c r="I1" s="23" t="s">
        <v>169</v>
      </c>
      <c r="J1" s="23" t="s">
        <v>168</v>
      </c>
      <c r="K1" s="23" t="s">
        <v>167</v>
      </c>
      <c r="L1" s="22" t="s">
        <v>166</v>
      </c>
      <c r="M1" s="21" t="s">
        <v>165</v>
      </c>
    </row>
    <row r="2" spans="1:15" s="1" customFormat="1" ht="15" customHeight="1" x14ac:dyDescent="0.2">
      <c r="A2" s="6">
        <v>2011</v>
      </c>
      <c r="B2" s="6">
        <v>49</v>
      </c>
      <c r="C2" s="6">
        <v>12</v>
      </c>
      <c r="D2" s="6">
        <v>34</v>
      </c>
      <c r="E2" s="6" t="s">
        <v>115</v>
      </c>
      <c r="F2" s="9">
        <v>921234100205</v>
      </c>
      <c r="G2" s="8">
        <v>231393</v>
      </c>
      <c r="H2" s="10" t="s">
        <v>1</v>
      </c>
      <c r="I2" s="6">
        <v>2011</v>
      </c>
      <c r="J2" s="6">
        <v>7</v>
      </c>
      <c r="K2" s="6">
        <v>25</v>
      </c>
      <c r="L2" s="10" t="s">
        <v>1</v>
      </c>
      <c r="M2" s="10" t="s">
        <v>1</v>
      </c>
      <c r="O2" s="3"/>
    </row>
    <row r="3" spans="1:15" s="1" customFormat="1" ht="15" customHeight="1" x14ac:dyDescent="0.2">
      <c r="A3" s="6">
        <v>2011</v>
      </c>
      <c r="B3" s="6">
        <v>49</v>
      </c>
      <c r="C3" s="6">
        <v>12</v>
      </c>
      <c r="D3" s="6">
        <v>34</v>
      </c>
      <c r="E3" s="6" t="s">
        <v>115</v>
      </c>
      <c r="F3" s="9">
        <v>921234100206</v>
      </c>
      <c r="G3" s="8">
        <v>231393</v>
      </c>
      <c r="H3" s="10" t="s">
        <v>1</v>
      </c>
      <c r="I3" s="6">
        <v>2011</v>
      </c>
      <c r="J3" s="6">
        <v>7</v>
      </c>
      <c r="K3" s="6">
        <v>25</v>
      </c>
      <c r="L3" s="10" t="s">
        <v>1</v>
      </c>
      <c r="M3" s="10" t="s">
        <v>1</v>
      </c>
    </row>
    <row r="4" spans="1:15" s="1" customFormat="1" ht="15" customHeight="1" x14ac:dyDescent="0.2">
      <c r="A4" s="6">
        <v>2011</v>
      </c>
      <c r="B4" s="6">
        <v>49</v>
      </c>
      <c r="C4" s="6">
        <v>12</v>
      </c>
      <c r="D4" s="6">
        <v>34</v>
      </c>
      <c r="E4" s="6" t="s">
        <v>115</v>
      </c>
      <c r="F4" s="9">
        <v>921234100207</v>
      </c>
      <c r="G4" s="8">
        <v>231393</v>
      </c>
      <c r="H4" s="10" t="s">
        <v>1</v>
      </c>
      <c r="I4" s="6">
        <v>2011</v>
      </c>
      <c r="J4" s="6">
        <v>7</v>
      </c>
      <c r="K4" s="6">
        <v>25</v>
      </c>
      <c r="L4" s="10" t="s">
        <v>1</v>
      </c>
      <c r="M4" s="10" t="s">
        <v>1</v>
      </c>
    </row>
    <row r="5" spans="1:15" s="1" customFormat="1" ht="15" customHeight="1" x14ac:dyDescent="0.2">
      <c r="A5" s="6">
        <v>2011</v>
      </c>
      <c r="B5" s="6">
        <v>49</v>
      </c>
      <c r="C5" s="6">
        <v>13</v>
      </c>
      <c r="D5" s="6">
        <v>2</v>
      </c>
      <c r="E5" s="6" t="s">
        <v>114</v>
      </c>
      <c r="F5" s="9">
        <v>922902300277</v>
      </c>
      <c r="G5" s="8">
        <v>231393</v>
      </c>
      <c r="H5" s="10" t="s">
        <v>1</v>
      </c>
      <c r="I5" s="6">
        <v>2011</v>
      </c>
      <c r="J5" s="6">
        <v>7</v>
      </c>
      <c r="K5" s="6">
        <v>25</v>
      </c>
      <c r="L5" s="10" t="s">
        <v>1</v>
      </c>
      <c r="M5" s="10" t="s">
        <v>1</v>
      </c>
    </row>
    <row r="6" spans="1:15" s="1" customFormat="1" ht="15" customHeight="1" x14ac:dyDescent="0.2">
      <c r="A6" s="6">
        <v>2011</v>
      </c>
      <c r="B6" s="6">
        <v>49</v>
      </c>
      <c r="C6" s="6">
        <v>13</v>
      </c>
      <c r="D6" s="6">
        <v>2</v>
      </c>
      <c r="E6" s="6" t="s">
        <v>114</v>
      </c>
      <c r="F6" s="9">
        <v>922902300278</v>
      </c>
      <c r="G6" s="8">
        <v>231393</v>
      </c>
      <c r="H6" s="10" t="s">
        <v>1</v>
      </c>
      <c r="I6" s="6">
        <v>2011</v>
      </c>
      <c r="J6" s="6">
        <v>7</v>
      </c>
      <c r="K6" s="6">
        <v>25</v>
      </c>
      <c r="L6" s="10" t="s">
        <v>1</v>
      </c>
      <c r="M6" s="10" t="s">
        <v>1</v>
      </c>
    </row>
    <row r="7" spans="1:15" s="1" customFormat="1" ht="15" customHeight="1" x14ac:dyDescent="0.2">
      <c r="A7" s="6">
        <v>2011</v>
      </c>
      <c r="B7" s="6">
        <v>49</v>
      </c>
      <c r="C7" s="6">
        <v>13</v>
      </c>
      <c r="D7" s="6">
        <v>2</v>
      </c>
      <c r="E7" s="6" t="s">
        <v>114</v>
      </c>
      <c r="F7" s="9">
        <v>922902300279</v>
      </c>
      <c r="G7" s="8">
        <v>231393</v>
      </c>
      <c r="H7" s="10" t="s">
        <v>1</v>
      </c>
      <c r="I7" s="6">
        <v>2011</v>
      </c>
      <c r="J7" s="6">
        <v>7</v>
      </c>
      <c r="K7" s="6">
        <v>25</v>
      </c>
      <c r="L7" s="10" t="s">
        <v>1</v>
      </c>
      <c r="M7" s="10" t="s">
        <v>1</v>
      </c>
    </row>
    <row r="8" spans="1:15" s="1" customFormat="1" ht="15" customHeight="1" x14ac:dyDescent="0.2">
      <c r="A8" s="6">
        <v>2011</v>
      </c>
      <c r="B8" s="6">
        <v>49</v>
      </c>
      <c r="C8" s="6">
        <v>13</v>
      </c>
      <c r="D8" s="6">
        <v>10</v>
      </c>
      <c r="E8" s="6" t="s">
        <v>113</v>
      </c>
      <c r="F8" s="9">
        <v>922910300284</v>
      </c>
      <c r="G8" s="8">
        <v>231393</v>
      </c>
      <c r="H8" s="10" t="s">
        <v>1</v>
      </c>
      <c r="I8" s="6">
        <v>2011</v>
      </c>
      <c r="J8" s="6">
        <v>7</v>
      </c>
      <c r="K8" s="6">
        <v>25</v>
      </c>
      <c r="L8" s="10" t="s">
        <v>1</v>
      </c>
      <c r="M8" s="10" t="s">
        <v>1</v>
      </c>
    </row>
    <row r="9" spans="1:15" s="1" customFormat="1" ht="15" customHeight="1" x14ac:dyDescent="0.2">
      <c r="A9" s="6">
        <v>2011</v>
      </c>
      <c r="B9" s="6">
        <v>49</v>
      </c>
      <c r="C9" s="6">
        <v>13</v>
      </c>
      <c r="D9" s="6">
        <v>10</v>
      </c>
      <c r="E9" s="6" t="s">
        <v>113</v>
      </c>
      <c r="F9" s="9">
        <v>922910300285</v>
      </c>
      <c r="G9" s="8">
        <v>231393</v>
      </c>
      <c r="H9" s="10" t="s">
        <v>1</v>
      </c>
      <c r="I9" s="6">
        <v>2011</v>
      </c>
      <c r="J9" s="6">
        <v>7</v>
      </c>
      <c r="K9" s="6">
        <v>25</v>
      </c>
      <c r="L9" s="10" t="s">
        <v>1</v>
      </c>
      <c r="M9" s="10" t="s">
        <v>1</v>
      </c>
    </row>
    <row r="10" spans="1:15" s="1" customFormat="1" ht="15" customHeight="1" x14ac:dyDescent="0.2">
      <c r="A10" s="6">
        <v>2011</v>
      </c>
      <c r="B10" s="6">
        <v>49</v>
      </c>
      <c r="C10" s="6">
        <v>13</v>
      </c>
      <c r="D10" s="6">
        <v>10</v>
      </c>
      <c r="E10" s="6" t="s">
        <v>113</v>
      </c>
      <c r="F10" s="9">
        <v>922910300286</v>
      </c>
      <c r="G10" s="8">
        <v>231393</v>
      </c>
      <c r="H10" s="10" t="s">
        <v>1</v>
      </c>
      <c r="I10" s="6">
        <v>2011</v>
      </c>
      <c r="J10" s="6">
        <v>7</v>
      </c>
      <c r="K10" s="6">
        <v>25</v>
      </c>
      <c r="L10" s="10" t="s">
        <v>1</v>
      </c>
      <c r="M10" s="10" t="s">
        <v>1</v>
      </c>
    </row>
    <row r="11" spans="1:15" s="1" customFormat="1" ht="15" customHeight="1" x14ac:dyDescent="0.2">
      <c r="A11" s="6">
        <v>2011</v>
      </c>
      <c r="B11" s="6">
        <v>50</v>
      </c>
      <c r="C11" s="6">
        <v>13</v>
      </c>
      <c r="D11" s="6">
        <v>12</v>
      </c>
      <c r="E11" s="6" t="s">
        <v>112</v>
      </c>
      <c r="F11" s="9">
        <v>923012100096</v>
      </c>
      <c r="G11" s="8">
        <v>231393</v>
      </c>
      <c r="H11" s="10" t="s">
        <v>1</v>
      </c>
      <c r="I11" s="6">
        <v>2011</v>
      </c>
      <c r="J11" s="6">
        <v>7</v>
      </c>
      <c r="K11" s="6">
        <v>25</v>
      </c>
      <c r="L11" s="10" t="s">
        <v>1</v>
      </c>
      <c r="M11" s="10" t="s">
        <v>1</v>
      </c>
    </row>
    <row r="12" spans="1:15" s="1" customFormat="1" ht="15" customHeight="1" x14ac:dyDescent="0.2">
      <c r="A12" s="6">
        <v>2011</v>
      </c>
      <c r="B12" s="6">
        <v>50</v>
      </c>
      <c r="C12" s="6">
        <v>13</v>
      </c>
      <c r="D12" s="6">
        <v>12</v>
      </c>
      <c r="E12" s="6" t="s">
        <v>112</v>
      </c>
      <c r="F12" s="9">
        <v>923012100097</v>
      </c>
      <c r="G12" s="8">
        <v>231393</v>
      </c>
      <c r="H12" s="10" t="s">
        <v>1</v>
      </c>
      <c r="I12" s="6">
        <v>2011</v>
      </c>
      <c r="J12" s="6">
        <v>7</v>
      </c>
      <c r="K12" s="6">
        <v>25</v>
      </c>
      <c r="L12" s="10" t="s">
        <v>1</v>
      </c>
      <c r="M12" s="10" t="s">
        <v>1</v>
      </c>
    </row>
    <row r="13" spans="1:15" s="1" customFormat="1" ht="15" customHeight="1" x14ac:dyDescent="0.2">
      <c r="A13" s="6">
        <v>2011</v>
      </c>
      <c r="B13" s="6">
        <v>50</v>
      </c>
      <c r="C13" s="6">
        <v>13</v>
      </c>
      <c r="D13" s="6">
        <v>12</v>
      </c>
      <c r="E13" s="6" t="s">
        <v>112</v>
      </c>
      <c r="F13" s="9">
        <v>923012100098</v>
      </c>
      <c r="G13" s="8">
        <v>231393</v>
      </c>
      <c r="H13" s="4">
        <v>46800</v>
      </c>
      <c r="I13" s="6">
        <v>2011</v>
      </c>
      <c r="J13" s="6">
        <v>7</v>
      </c>
      <c r="K13" s="6">
        <v>25</v>
      </c>
      <c r="L13" s="16">
        <v>261.39</v>
      </c>
      <c r="M13" s="4">
        <f>H13/L13</f>
        <v>179.04280959485826</v>
      </c>
    </row>
    <row r="14" spans="1:15" s="1" customFormat="1" ht="15" customHeight="1" x14ac:dyDescent="0.2">
      <c r="A14" s="6">
        <v>2011</v>
      </c>
      <c r="B14" s="6">
        <v>46</v>
      </c>
      <c r="C14" s="6">
        <v>13</v>
      </c>
      <c r="D14" s="6">
        <v>12</v>
      </c>
      <c r="E14" s="6" t="s">
        <v>111</v>
      </c>
      <c r="F14" s="9">
        <v>922612200032</v>
      </c>
      <c r="G14" s="8">
        <v>231652</v>
      </c>
      <c r="H14" s="4">
        <v>3500</v>
      </c>
      <c r="I14" s="6">
        <v>2011</v>
      </c>
      <c r="J14" s="6">
        <v>8</v>
      </c>
      <c r="K14" s="6">
        <v>31</v>
      </c>
      <c r="L14" s="16">
        <v>34.5</v>
      </c>
      <c r="M14" s="4">
        <f>H14/L14</f>
        <v>101.44927536231884</v>
      </c>
    </row>
    <row r="15" spans="1:15" s="1" customFormat="1" ht="15" customHeight="1" x14ac:dyDescent="0.2">
      <c r="A15" s="6">
        <v>2011</v>
      </c>
      <c r="B15" s="6">
        <v>46</v>
      </c>
      <c r="C15" s="6">
        <v>13</v>
      </c>
      <c r="D15" s="6">
        <v>12</v>
      </c>
      <c r="E15" s="6" t="s">
        <v>110</v>
      </c>
      <c r="F15" s="9">
        <v>922612200034</v>
      </c>
      <c r="G15" s="8">
        <v>231653</v>
      </c>
      <c r="H15" s="4">
        <v>1700</v>
      </c>
      <c r="I15" s="6">
        <v>2011</v>
      </c>
      <c r="J15" s="6">
        <v>9</v>
      </c>
      <c r="K15" s="6">
        <v>15</v>
      </c>
      <c r="L15" s="16">
        <v>17.25</v>
      </c>
      <c r="M15" s="4">
        <f>H15/L15</f>
        <v>98.550724637681157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2000</vt:lpstr>
      <vt:lpstr>2001</vt:lpstr>
      <vt:lpstr>2003</vt:lpstr>
      <vt:lpstr>2004</vt:lpstr>
      <vt:lpstr>2005</vt:lpstr>
      <vt:lpstr>2006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</dc:creator>
  <cp:lastModifiedBy>Marcy Brossman</cp:lastModifiedBy>
  <cp:lastPrinted>2014-01-16T21:52:42Z</cp:lastPrinted>
  <dcterms:created xsi:type="dcterms:W3CDTF">2014-01-15T20:14:16Z</dcterms:created>
  <dcterms:modified xsi:type="dcterms:W3CDTF">2024-05-09T21:35:53Z</dcterms:modified>
</cp:coreProperties>
</file>