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19155" windowHeight="7995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J40" i="1" l="1"/>
  <c r="A4" i="1"/>
  <c r="J38" i="1" l="1"/>
  <c r="J22" i="1" l="1"/>
  <c r="J21" i="1"/>
  <c r="J8" i="1"/>
  <c r="J9" i="1"/>
  <c r="J28" i="1" l="1"/>
  <c r="J34" i="1" l="1"/>
  <c r="J39" i="1"/>
  <c r="J33" i="1" l="1"/>
  <c r="J45" i="1" l="1"/>
  <c r="J43" i="1"/>
  <c r="J41" i="1"/>
  <c r="J42" i="1"/>
  <c r="J44" i="1"/>
  <c r="J23" i="1"/>
  <c r="J24" i="1"/>
  <c r="J7" i="1"/>
  <c r="J6" i="1"/>
  <c r="J46" i="1"/>
  <c r="J32" i="1"/>
  <c r="J20" i="1"/>
  <c r="J19" i="1"/>
  <c r="J4" i="1" l="1"/>
  <c r="J5" i="1"/>
  <c r="J10" i="1"/>
  <c r="J11" i="1"/>
  <c r="J12" i="1"/>
  <c r="J13" i="1"/>
  <c r="J14" i="1"/>
  <c r="J15" i="1"/>
  <c r="J16" i="1"/>
  <c r="J17" i="1"/>
  <c r="J18" i="1"/>
  <c r="J29" i="1"/>
  <c r="J30" i="1"/>
  <c r="J31" i="1"/>
  <c r="J35" i="1"/>
  <c r="J36" i="1"/>
  <c r="J25" i="1"/>
  <c r="J26" i="1"/>
  <c r="J27" i="1"/>
  <c r="J37" i="1"/>
  <c r="J47" i="1"/>
  <c r="J3" i="1"/>
  <c r="A5" i="1"/>
  <c r="A6" i="1" s="1"/>
  <c r="A7" i="1" s="1"/>
  <c r="A8" i="1" l="1"/>
  <c r="A9" i="1" s="1"/>
  <c r="J1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5" i="1" s="1"/>
  <c r="A26" i="1" s="1"/>
  <c r="A27" i="1" s="1"/>
  <c r="A28" i="1" s="1"/>
  <c r="A31" i="1" s="1"/>
  <c r="A32" i="1" s="1"/>
  <c r="A33" i="1" s="1"/>
  <c r="A34" i="1" s="1"/>
  <c r="A37" i="1" l="1"/>
  <c r="A38" i="1" s="1"/>
  <c r="A39" i="1" s="1"/>
  <c r="A40" i="1" l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<sst xmlns="http://schemas.openxmlformats.org/spreadsheetml/2006/main" count="225" uniqueCount="175">
  <si>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</si>
  <si>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</si>
  <si>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</si>
  <si>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</si>
  <si>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</si>
  <si>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</si>
  <si>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</si>
  <si>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</si>
  <si>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</si>
  <si>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</si>
  <si>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</si>
  <si>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Resistors</t>
  </si>
  <si>
    <t>Capacitors</t>
  </si>
  <si>
    <t>Other</t>
  </si>
  <si>
    <t>Digi-Key</t>
  </si>
  <si>
    <t>Total:</t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</si>
  <si>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</si>
  <si>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</si>
  <si>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</si>
  <si>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</si>
  <si>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</si>
  <si>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</si>
  <si>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</si>
  <si>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</si>
  <si>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</si>
  <si>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</si>
  <si>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</si>
  <si>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</si>
  <si>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C6</t>
  </si>
  <si>
    <t>4.7pF 0402</t>
  </si>
  <si>
    <t>1pF 0402</t>
  </si>
  <si>
    <t>C5</t>
  </si>
  <si>
    <t>1.5pF 0402</t>
  </si>
  <si>
    <t>C7</t>
  </si>
  <si>
    <t>C3</t>
  </si>
  <si>
    <t>33nF 0402</t>
  </si>
  <si>
    <t>445-4939-1-ND</t>
  </si>
  <si>
    <t>1M 0402</t>
  </si>
  <si>
    <t>RMCF0402FT1M00CT-ND</t>
  </si>
  <si>
    <t>2.7nH 0402</t>
  </si>
  <si>
    <t>712-1415-1-ND</t>
  </si>
  <si>
    <t>3.9nH 0402</t>
  </si>
  <si>
    <t>712-1459-1-ND</t>
  </si>
  <si>
    <t>8.2nH 0402</t>
  </si>
  <si>
    <t>712-1420-1-ND</t>
  </si>
  <si>
    <t>Nordic Wireless</t>
  </si>
  <si>
    <t>300-8206-1-ND</t>
  </si>
  <si>
    <t>16MHz Crystal</t>
  </si>
  <si>
    <t>100k 0402</t>
  </si>
  <si>
    <t>Stackpole Electronics</t>
  </si>
  <si>
    <t>RMCF0402JT100K</t>
  </si>
  <si>
    <t>RMCF0402JT100KCT-ND</t>
  </si>
  <si>
    <t>UMK105CG220JV-F</t>
  </si>
  <si>
    <t>Taiyo Yuden</t>
  </si>
  <si>
    <t>R1</t>
  </si>
  <si>
    <t>R2</t>
  </si>
  <si>
    <t>R4</t>
  </si>
  <si>
    <t>C1005X7R1E333K</t>
  </si>
  <si>
    <t>TDK Corporation</t>
  </si>
  <si>
    <t>UMK105B7222KV-F</t>
  </si>
  <si>
    <t>TMK105B7103KV-F</t>
  </si>
  <si>
    <t>TMK105BJ104KV-F</t>
  </si>
  <si>
    <t>C10</t>
  </si>
  <si>
    <t>Inductors</t>
  </si>
  <si>
    <t>L-07C2N7SV6T</t>
  </si>
  <si>
    <t>Johanson Technology Inc.</t>
  </si>
  <si>
    <t>L-07C3N9SV6T</t>
  </si>
  <si>
    <t>L1</t>
  </si>
  <si>
    <t>L2</t>
  </si>
  <si>
    <t>L3</t>
  </si>
  <si>
    <t>L-07C8N2JV6T</t>
  </si>
  <si>
    <t>Nordic Semiconductor</t>
  </si>
  <si>
    <t>IC2</t>
  </si>
  <si>
    <t>Atmel</t>
  </si>
  <si>
    <t>IC1</t>
  </si>
  <si>
    <t>IC's</t>
  </si>
  <si>
    <t>ABM3B-16.000MHZ-10-1-U-T</t>
  </si>
  <si>
    <t>Abracon Corp</t>
  </si>
  <si>
    <t>XTAL1</t>
  </si>
  <si>
    <t>BAT1</t>
  </si>
  <si>
    <t>LS Q976-NR-1-0-20-R18</t>
  </si>
  <si>
    <t>475-2512-1-ND</t>
  </si>
  <si>
    <t>LED RED 0603</t>
  </si>
  <si>
    <t>CHIPLED</t>
  </si>
  <si>
    <t>LED1</t>
  </si>
  <si>
    <t>Header AVR programming</t>
  </si>
  <si>
    <t>Sparkfun</t>
  </si>
  <si>
    <t>JSTICK1</t>
  </si>
  <si>
    <t>587-1456-1-ND</t>
  </si>
  <si>
    <t>UMK105B7102KV-F</t>
  </si>
  <si>
    <t>445-4854-1-ND</t>
  </si>
  <si>
    <t>C1005C0G1H010B</t>
  </si>
  <si>
    <t>445-4878-1-ND</t>
  </si>
  <si>
    <t>C1005C0G1H4R7B</t>
  </si>
  <si>
    <t>445-4858-1-ND</t>
  </si>
  <si>
    <t>C1005C0G1H1R5B</t>
  </si>
  <si>
    <t>Attiny461 microcontroller QFN32</t>
  </si>
  <si>
    <t>ATTINY461V-10MURCT-ND</t>
  </si>
  <si>
    <t>ATTINY461V-10MUR</t>
  </si>
  <si>
    <t>nRF24L01P-T</t>
  </si>
  <si>
    <t>Mouser</t>
  </si>
  <si>
    <t>949-NRF24L01P-T</t>
  </si>
  <si>
    <t>Texas Instruments</t>
  </si>
  <si>
    <t>TPS61200DRCT</t>
  </si>
  <si>
    <t>296-21663-1-ND</t>
  </si>
  <si>
    <t>IC3</t>
  </si>
  <si>
    <t>Thumb Joystick PS2 style</t>
  </si>
  <si>
    <t>Battery Holder 2xAA</t>
  </si>
  <si>
    <t>COM-09032</t>
  </si>
  <si>
    <t>Adjustable Boost regulator</t>
  </si>
  <si>
    <t>5V Boost regulator</t>
  </si>
  <si>
    <t>IC4</t>
  </si>
  <si>
    <t>TPS61202DSCR</t>
  </si>
  <si>
    <t>296-24865-1-ND</t>
  </si>
  <si>
    <t>3.5mm mono jack female</t>
  </si>
  <si>
    <t>Kobiconn</t>
  </si>
  <si>
    <t>161-1640-EX</t>
  </si>
  <si>
    <t>On/off switch</t>
  </si>
  <si>
    <t>Cherry</t>
  </si>
  <si>
    <t>MLZ2012M2R2H</t>
  </si>
  <si>
    <r>
      <t>2.2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H 0805</t>
    </r>
  </si>
  <si>
    <t>445-8658-1-ND</t>
  </si>
  <si>
    <t>L4, L5</t>
  </si>
  <si>
    <t>75k 0402</t>
  </si>
  <si>
    <t>330k 0402</t>
  </si>
  <si>
    <t>RMCF0402FT75K0</t>
  </si>
  <si>
    <t>RMCF0402FT75K0CT-ND</t>
  </si>
  <si>
    <t>RMCF0402FT330K</t>
  </si>
  <si>
    <t>RMCF0402FT330KCT-ND</t>
  </si>
  <si>
    <t>R5</t>
  </si>
  <si>
    <t>R6</t>
  </si>
  <si>
    <t>C1608X5R0J226M</t>
  </si>
  <si>
    <t>445-8028-1-ND</t>
  </si>
  <si>
    <r>
      <t>22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F 0603</t>
    </r>
  </si>
  <si>
    <t>0.1μF 0402</t>
  </si>
  <si>
    <t>Kemet</t>
  </si>
  <si>
    <r>
      <t>1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F 0402</t>
    </r>
  </si>
  <si>
    <t>C0402C105K9PACTU</t>
  </si>
  <si>
    <t>399-4873-1-ND</t>
  </si>
  <si>
    <t>C12, C13</t>
  </si>
  <si>
    <t>C11, C14, C15</t>
  </si>
  <si>
    <t>R3, R7, R8, R9, R10</t>
  </si>
  <si>
    <t>Semtech</t>
  </si>
  <si>
    <t>UCLAMP3304A.TCT</t>
  </si>
  <si>
    <t>3.3V TVS</t>
  </si>
  <si>
    <t>UCLAMP3304ACT-ND</t>
  </si>
  <si>
    <t>D1</t>
  </si>
  <si>
    <t>BC2AAW-ND</t>
  </si>
  <si>
    <t>BC2AAW</t>
  </si>
  <si>
    <t>MPD (Memory Protection Devices)</t>
  </si>
  <si>
    <t>AVR</t>
  </si>
  <si>
    <t>Fairchild Semiconductor</t>
  </si>
  <si>
    <t>MBR0520L</t>
  </si>
  <si>
    <t>Reverse battery protection diode</t>
  </si>
  <si>
    <t>MBR0520LCT-ND</t>
  </si>
  <si>
    <t>D2</t>
  </si>
  <si>
    <t>RMCF0402FT1M00</t>
  </si>
  <si>
    <r>
      <t xml:space="preserve">22k </t>
    </r>
    <r>
      <rPr>
        <sz val="9"/>
        <color theme="1"/>
        <rFont val="Calibri"/>
        <family val="2"/>
      </rPr>
      <t>±1%</t>
    </r>
    <r>
      <rPr>
        <sz val="9"/>
        <color theme="1"/>
        <rFont val="Calibri"/>
        <family val="2"/>
        <scheme val="minor"/>
      </rPr>
      <t xml:space="preserve"> 0402</t>
    </r>
  </si>
  <si>
    <t>Susumu</t>
  </si>
  <si>
    <t>RR0510P-223-D</t>
  </si>
  <si>
    <t>RR05P22.0KDCT-ND</t>
  </si>
  <si>
    <t>$0.017 @ 10</t>
  </si>
  <si>
    <t>110 0402</t>
  </si>
  <si>
    <t>RMCF0402JT110RCT-ND</t>
  </si>
  <si>
    <t>RMCF0402JT110R</t>
  </si>
  <si>
    <t>FCI</t>
  </si>
  <si>
    <t>67996-206HLF</t>
  </si>
  <si>
    <t>609-3210-ND</t>
  </si>
  <si>
    <t>CH865-ND</t>
  </si>
  <si>
    <t>PRK22J5DBBNN</t>
  </si>
  <si>
    <t>Red e-stop Button</t>
  </si>
  <si>
    <t>SW637-ND</t>
  </si>
  <si>
    <t>CW Industries</t>
  </si>
  <si>
    <t>GPB507A05BR</t>
  </si>
  <si>
    <t>throughhole: 1N5817-TPCT-ND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</si>
</sst>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i/>
      <sz val="9"/>
      <color theme="1"/>
      <name val="Calibri"/>
      <scheme val="minor"/>
    </font>
    <font>
      <sz val="9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4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164" fontId="25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164" fontId="27" fillId="0" borderId="0" xfId="0" applyNumberFormat="1" applyFont="1" applyFill="1" applyAlignment="1">
      <alignment horizontal="center" vertical="center" wrapText="1"/>
    </xf>
    <xf numFmtId="0" fontId="27" fillId="0" borderId="0" xfId="0" applyNumberFormat="1" applyFont="1" applyAlignment="1">
      <alignment horizontal="center" vertical="center" wrapText="1"/>
    </xf>
    <xf numFmtId="164" fontId="27" fillId="0" borderId="0" xfId="0" applyNumberFormat="1" applyFont="1" applyAlignment="1">
      <alignment horizontal="center" vertical="center" wrapText="1"/>
    </xf>
    <xf numFmtId="49" fontId="27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2:K47" totalsRowShown="0" headerRowDxfId="12" dataDxfId="11">
  <autoFilter ref="A2:K47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1"/>
  <sheetViews>
    <sheetView tabSelected="1" topLeftCell="A22" workbookViewId="0">
      <selection activeCell="K40" sqref="K40"/>
    </sheetView>
  </sheetViews>
  <sheetFormatPr defaultRowHeight="15" x14ac:dyDescent="0.25"/>
  <cols>
    <col min="1" max="1" width="8.85546875" bestFit="1" customWidth="1"/>
    <col min="2" max="2" width="21" bestFit="1" customWidth="1"/>
    <col min="3" max="3" width="22.28515625" bestFit="1" customWidth="1"/>
    <col min="4" max="4" width="28.5703125" bestFit="1" customWidth="1"/>
    <col min="5" max="5" width="11.28515625" bestFit="1" customWidth="1"/>
    <col min="6" max="6" width="20.5703125" bestFit="1" customWidth="1"/>
    <col min="7" max="7" width="16.140625" bestFit="1" customWidth="1"/>
    <col min="8" max="8" width="9" bestFit="1" customWidth="1"/>
    <col min="9" max="9" width="8.140625" style="32" bestFit="1" customWidth="1"/>
    <col min="10" max="10" width="12.140625" bestFit="1" customWidth="1"/>
    <col min="11" max="11" width="13.7109375" style="2" customWidth="1"/>
  </cols>
  <sheetData>
    <row r="1" spans="1:11" s="3" customFormat="1" ht="15.75" x14ac:dyDescent="0.25">
      <c r="A1" s="4"/>
      <c r="B1" s="4"/>
      <c r="C1" s="4"/>
      <c r="D1" s="4"/>
      <c r="E1" s="4"/>
      <c r="F1" s="4"/>
      <c r="G1" s="4"/>
      <c r="H1" s="4"/>
      <c r="I1" s="30" t="s">
        <v>15</v>
      </c>
      <c r="J1" s="28">
        <f>SUM(Table2[Sub Total])</f>
        <v>32.04</v>
      </c>
      <c r="K1" s="5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7" t="s">
        <v>9</v>
      </c>
      <c r="K2" s="8" t="s">
        <v>10</v>
      </c>
    </row>
    <row r="3" spans="1:11" x14ac:dyDescent="0.25">
      <c r="A3" s="9" t="s">
        <v>11</v>
      </c>
      <c r="B3" s="10"/>
      <c r="C3" s="10"/>
      <c r="D3" s="10"/>
      <c r="E3" s="10"/>
      <c r="F3" s="10"/>
      <c r="G3" s="10"/>
      <c r="H3" s="11"/>
      <c r="I3" s="12"/>
      <c r="J3" s="11">
        <f>Table2[[#This Row],[Price]]*Table2[[#This Row],[Qty]]</f>
        <v>0</v>
      </c>
      <c r="K3" s="13"/>
    </row>
    <row r="4" spans="1:11" x14ac:dyDescent="0.25">
      <c r="A4" s="14">
        <f>1</f>
        <v>1</v>
      </c>
      <c r="B4" s="10" t="s">
        <v>49</v>
      </c>
      <c r="C4" s="10" t="s">
        <v>156</v>
      </c>
      <c r="D4" s="21" t="s">
        <v>37</v>
      </c>
      <c r="E4" s="10" t="s">
        <v>14</v>
      </c>
      <c r="F4" s="10" t="s">
        <v>38</v>
      </c>
      <c r="G4" s="10" t="s">
        <v>54</v>
      </c>
      <c r="H4" s="11">
        <v>0.04</v>
      </c>
      <c r="I4" s="10">
        <v>1</v>
      </c>
      <c r="J4" s="11">
        <f>Table2[[#This Row],[Price]]*Table2[[#This Row],[Qty]]</f>
        <v>0.04</v>
      </c>
      <c r="K4" s="13"/>
    </row>
    <row r="5" spans="1:11" x14ac:dyDescent="0.25">
      <c r="A5" s="14">
        <f>1+A4</f>
        <v>2</v>
      </c>
      <c r="B5" s="10" t="s">
        <v>158</v>
      </c>
      <c r="C5" s="10" t="s">
        <v>159</v>
      </c>
      <c r="D5" s="21" t="s">
        <v>157</v>
      </c>
      <c r="E5" s="10" t="s">
        <v>14</v>
      </c>
      <c r="F5" s="10" t="s">
        <v>160</v>
      </c>
      <c r="G5" s="10" t="s">
        <v>55</v>
      </c>
      <c r="H5" s="11">
        <v>0.08</v>
      </c>
      <c r="I5" s="10">
        <v>1</v>
      </c>
      <c r="J5" s="11">
        <f>Table2[[#This Row],[Price]]*Table2[[#This Row],[Qty]]</f>
        <v>0.08</v>
      </c>
      <c r="K5" s="13"/>
    </row>
    <row r="6" spans="1:11" x14ac:dyDescent="0.25">
      <c r="A6" s="14">
        <f>1+A5</f>
        <v>3</v>
      </c>
      <c r="B6" s="10" t="s">
        <v>49</v>
      </c>
      <c r="C6" s="10" t="s">
        <v>50</v>
      </c>
      <c r="D6" s="38" t="s">
        <v>48</v>
      </c>
      <c r="E6" s="10" t="s">
        <v>14</v>
      </c>
      <c r="F6" s="10" t="s">
        <v>51</v>
      </c>
      <c r="G6" s="10" t="s">
        <v>141</v>
      </c>
      <c r="H6" s="29">
        <v>0.02</v>
      </c>
      <c r="I6" s="31">
        <v>5</v>
      </c>
      <c r="J6" s="11">
        <f>Table2[[#This Row],[Price]]*Table2[[#This Row],[Qty]]</f>
        <v>0.1</v>
      </c>
      <c r="K6" s="13"/>
    </row>
    <row r="7" spans="1:11" x14ac:dyDescent="0.25">
      <c r="A7" s="14">
        <f>1+A6</f>
        <v>4</v>
      </c>
      <c r="B7" s="10" t="s">
        <v>49</v>
      </c>
      <c r="C7" s="10" t="s">
        <v>164</v>
      </c>
      <c r="D7" s="21" t="s">
        <v>162</v>
      </c>
      <c r="E7" s="10" t="s">
        <v>14</v>
      </c>
      <c r="F7" s="10" t="s">
        <v>163</v>
      </c>
      <c r="G7" s="10" t="s">
        <v>56</v>
      </c>
      <c r="H7" s="29">
        <v>0.02</v>
      </c>
      <c r="I7" s="31">
        <v>1</v>
      </c>
      <c r="J7" s="11">
        <f>Table2[[#This Row],[Price]]*Table2[[#This Row],[Qty]]</f>
        <v>0.02</v>
      </c>
      <c r="K7" s="13"/>
    </row>
    <row r="8" spans="1:11" s="3" customFormat="1" x14ac:dyDescent="0.25">
      <c r="A8" s="41">
        <f>1+A7</f>
        <v>5</v>
      </c>
      <c r="B8" s="10" t="s">
        <v>49</v>
      </c>
      <c r="C8" s="42" t="s">
        <v>125</v>
      </c>
      <c r="D8" s="21" t="s">
        <v>123</v>
      </c>
      <c r="E8" s="10" t="s">
        <v>14</v>
      </c>
      <c r="F8" s="42" t="s">
        <v>126</v>
      </c>
      <c r="G8" s="10" t="s">
        <v>130</v>
      </c>
      <c r="H8" s="36">
        <v>0.04</v>
      </c>
      <c r="I8" s="43">
        <v>1</v>
      </c>
      <c r="J8" s="36">
        <f>Table2[[#This Row],[Price]]*Table2[[#This Row],[Qty]]</f>
        <v>0.04</v>
      </c>
      <c r="K8" s="40"/>
    </row>
    <row r="9" spans="1:11" s="3" customFormat="1" x14ac:dyDescent="0.25">
      <c r="A9" s="41">
        <f>1+A8</f>
        <v>6</v>
      </c>
      <c r="B9" s="10" t="s">
        <v>49</v>
      </c>
      <c r="C9" s="42" t="s">
        <v>127</v>
      </c>
      <c r="D9" s="21" t="s">
        <v>124</v>
      </c>
      <c r="E9" s="10" t="s">
        <v>14</v>
      </c>
      <c r="F9" s="42" t="s">
        <v>128</v>
      </c>
      <c r="G9" s="10" t="s">
        <v>129</v>
      </c>
      <c r="H9" s="36">
        <v>0.04</v>
      </c>
      <c r="I9" s="43">
        <v>1</v>
      </c>
      <c r="J9" s="36">
        <f>Table2[[#This Row],[Price]]*Table2[[#This Row],[Qty]]</f>
        <v>0.04</v>
      </c>
      <c r="K9" s="40"/>
    </row>
    <row r="10" spans="1:11" x14ac:dyDescent="0.25">
      <c r="A10" s="14"/>
      <c r="B10" s="16"/>
      <c r="C10" s="16"/>
      <c r="D10" s="16"/>
      <c r="E10" s="16"/>
      <c r="F10" s="16"/>
      <c r="G10" s="16"/>
      <c r="H10" s="19"/>
      <c r="I10" s="10"/>
      <c r="J10" s="11">
        <f>Table2[[#This Row],[Price]]*Table2[[#This Row],[Qty]]</f>
        <v>0</v>
      </c>
      <c r="K10" s="20"/>
    </row>
    <row r="11" spans="1:11" x14ac:dyDescent="0.25">
      <c r="A11" s="9" t="s">
        <v>12</v>
      </c>
      <c r="B11" s="15"/>
      <c r="C11" s="23"/>
      <c r="D11" s="21"/>
      <c r="E11" s="15"/>
      <c r="F11" s="23"/>
      <c r="G11" s="10"/>
      <c r="H11" s="11"/>
      <c r="I11" s="10"/>
      <c r="J11" s="11">
        <f>Table2[[#This Row],[Price]]*Table2[[#This Row],[Qty]]</f>
        <v>0</v>
      </c>
      <c r="K11" s="20"/>
    </row>
    <row r="12" spans="1:11" x14ac:dyDescent="0.25">
      <c r="A12" s="14">
        <f>1+A9</f>
        <v>7</v>
      </c>
      <c r="B12" s="15" t="s">
        <v>53</v>
      </c>
      <c r="C12" s="23" t="s">
        <v>61</v>
      </c>
      <c r="D12" s="16" t="s">
        <v>134</v>
      </c>
      <c r="E12" s="15" t="s">
        <v>14</v>
      </c>
      <c r="F12" s="23" t="s">
        <v>88</v>
      </c>
      <c r="G12" s="16" t="s">
        <v>62</v>
      </c>
      <c r="H12" s="18">
        <v>0.1</v>
      </c>
      <c r="I12" s="10">
        <v>1</v>
      </c>
      <c r="J12" s="11">
        <f>Table2[[#This Row],[Price]]*Table2[[#This Row],[Qty]]</f>
        <v>0.1</v>
      </c>
      <c r="K12" s="13"/>
    </row>
    <row r="13" spans="1:11" x14ac:dyDescent="0.25">
      <c r="A13" s="14">
        <f t="shared" ref="A13:A18" si="0">1+A12</f>
        <v>8</v>
      </c>
      <c r="B13" s="21" t="s">
        <v>53</v>
      </c>
      <c r="C13" s="16" t="s">
        <v>60</v>
      </c>
      <c r="D13" s="16" t="s">
        <v>17</v>
      </c>
      <c r="E13" s="16" t="s">
        <v>14</v>
      </c>
      <c r="F13" s="16" t="s">
        <v>16</v>
      </c>
      <c r="G13" s="17" t="s">
        <v>18</v>
      </c>
      <c r="H13" s="19">
        <v>0.1</v>
      </c>
      <c r="I13" s="10">
        <v>1</v>
      </c>
      <c r="J13" s="11">
        <f>Table2[[#This Row],[Price]]*Table2[[#This Row],[Qty]]</f>
        <v>0.1</v>
      </c>
      <c r="K13" s="20"/>
    </row>
    <row r="14" spans="1:11" x14ac:dyDescent="0.25">
      <c r="A14" s="14">
        <f t="shared" si="0"/>
        <v>9</v>
      </c>
      <c r="B14" s="21" t="s">
        <v>53</v>
      </c>
      <c r="C14" s="21" t="s">
        <v>89</v>
      </c>
      <c r="D14" s="21" t="s">
        <v>19</v>
      </c>
      <c r="E14" s="16" t="s">
        <v>14</v>
      </c>
      <c r="F14" s="21" t="s">
        <v>20</v>
      </c>
      <c r="G14" s="21" t="s">
        <v>21</v>
      </c>
      <c r="H14" s="19">
        <v>0.1</v>
      </c>
      <c r="I14" s="10">
        <v>1</v>
      </c>
      <c r="J14" s="11">
        <f>Table2[[#This Row],[Price]]*Table2[[#This Row],[Qty]]</f>
        <v>0.1</v>
      </c>
      <c r="K14" s="22"/>
    </row>
    <row r="15" spans="1:11" x14ac:dyDescent="0.25">
      <c r="A15" s="14">
        <f t="shared" si="0"/>
        <v>10</v>
      </c>
      <c r="B15" s="21" t="s">
        <v>53</v>
      </c>
      <c r="C15" s="21" t="s">
        <v>59</v>
      </c>
      <c r="D15" s="21" t="s">
        <v>22</v>
      </c>
      <c r="E15" s="16" t="s">
        <v>14</v>
      </c>
      <c r="F15" s="21" t="s">
        <v>24</v>
      </c>
      <c r="G15" s="21" t="s">
        <v>23</v>
      </c>
      <c r="H15" s="19">
        <v>0.1</v>
      </c>
      <c r="I15" s="10">
        <v>1</v>
      </c>
      <c r="J15" s="11">
        <f>Table2[[#This Row],[Price]]*Table2[[#This Row],[Qty]]</f>
        <v>0.1</v>
      </c>
      <c r="K15" s="22"/>
    </row>
    <row r="16" spans="1:11" x14ac:dyDescent="0.25">
      <c r="A16" s="14">
        <f t="shared" si="0"/>
        <v>11</v>
      </c>
      <c r="B16" s="21" t="s">
        <v>53</v>
      </c>
      <c r="C16" s="21" t="s">
        <v>52</v>
      </c>
      <c r="D16" s="21" t="s">
        <v>25</v>
      </c>
      <c r="E16" s="16" t="s">
        <v>14</v>
      </c>
      <c r="F16" s="21" t="s">
        <v>26</v>
      </c>
      <c r="G16" s="21" t="s">
        <v>27</v>
      </c>
      <c r="H16" s="24">
        <v>0.1</v>
      </c>
      <c r="I16" s="10">
        <v>2</v>
      </c>
      <c r="J16" s="11">
        <f>Table2[[#This Row],[Price]]*Table2[[#This Row],[Qty]]</f>
        <v>0.2</v>
      </c>
      <c r="K16" s="22" t="s">
        <v>161</v>
      </c>
    </row>
    <row r="17" spans="1:11" x14ac:dyDescent="0.25">
      <c r="A17" s="14">
        <f t="shared" si="0"/>
        <v>12</v>
      </c>
      <c r="B17" s="21" t="s">
        <v>58</v>
      </c>
      <c r="C17" s="21" t="s">
        <v>91</v>
      </c>
      <c r="D17" s="21" t="s">
        <v>30</v>
      </c>
      <c r="E17" s="16" t="s">
        <v>14</v>
      </c>
      <c r="F17" s="21" t="s">
        <v>90</v>
      </c>
      <c r="G17" s="21" t="s">
        <v>28</v>
      </c>
      <c r="H17" s="24">
        <v>0.1</v>
      </c>
      <c r="I17" s="10">
        <v>1</v>
      </c>
      <c r="J17" s="11">
        <f>Table2[[#This Row],[Price]]*Table2[[#This Row],[Qty]]</f>
        <v>0.1</v>
      </c>
      <c r="K17" s="22"/>
    </row>
    <row r="18" spans="1:11" x14ac:dyDescent="0.25">
      <c r="A18" s="14">
        <f t="shared" si="0"/>
        <v>13</v>
      </c>
      <c r="B18" s="21" t="s">
        <v>58</v>
      </c>
      <c r="C18" s="21" t="s">
        <v>93</v>
      </c>
      <c r="D18" s="21" t="s">
        <v>29</v>
      </c>
      <c r="E18" s="16" t="s">
        <v>14</v>
      </c>
      <c r="F18" s="21" t="s">
        <v>92</v>
      </c>
      <c r="G18" s="21" t="s">
        <v>31</v>
      </c>
      <c r="H18" s="24">
        <v>0.1</v>
      </c>
      <c r="I18" s="10">
        <v>1</v>
      </c>
      <c r="J18" s="11">
        <f>Table2[[#This Row],[Price]]*Table2[[#This Row],[Qty]]</f>
        <v>0.1</v>
      </c>
      <c r="K18" s="22"/>
    </row>
    <row r="19" spans="1:11" s="3" customFormat="1" x14ac:dyDescent="0.25">
      <c r="A19" s="14">
        <f>1+A18</f>
        <v>14</v>
      </c>
      <c r="B19" s="21" t="s">
        <v>58</v>
      </c>
      <c r="C19" s="21" t="s">
        <v>95</v>
      </c>
      <c r="D19" s="21" t="s">
        <v>32</v>
      </c>
      <c r="E19" s="16" t="s">
        <v>14</v>
      </c>
      <c r="F19" s="21" t="s">
        <v>94</v>
      </c>
      <c r="G19" s="21" t="s">
        <v>33</v>
      </c>
      <c r="H19" s="24">
        <v>0.1</v>
      </c>
      <c r="I19" s="12">
        <v>1</v>
      </c>
      <c r="J19" s="11">
        <f>Table2[[#This Row],[Price]]*Table2[[#This Row],[Qty]]</f>
        <v>0.1</v>
      </c>
      <c r="K19" s="22"/>
    </row>
    <row r="20" spans="1:11" s="3" customFormat="1" x14ac:dyDescent="0.25">
      <c r="A20" s="14">
        <f>1+A19</f>
        <v>15</v>
      </c>
      <c r="B20" s="21" t="s">
        <v>58</v>
      </c>
      <c r="C20" s="21" t="s">
        <v>57</v>
      </c>
      <c r="D20" s="21" t="s">
        <v>35</v>
      </c>
      <c r="E20" s="16" t="s">
        <v>14</v>
      </c>
      <c r="F20" s="21" t="s">
        <v>36</v>
      </c>
      <c r="G20" s="21" t="s">
        <v>34</v>
      </c>
      <c r="H20" s="24">
        <v>0.1</v>
      </c>
      <c r="I20" s="12">
        <v>1</v>
      </c>
      <c r="J20" s="11">
        <f>Table2[[#This Row],[Price]]*Table2[[#This Row],[Qty]]</f>
        <v>0.1</v>
      </c>
      <c r="K20" s="22"/>
    </row>
    <row r="21" spans="1:11" s="3" customFormat="1" x14ac:dyDescent="0.25">
      <c r="A21" s="14">
        <f>1+A20</f>
        <v>16</v>
      </c>
      <c r="B21" s="21" t="s">
        <v>58</v>
      </c>
      <c r="C21" s="21" t="s">
        <v>131</v>
      </c>
      <c r="D21" s="21" t="s">
        <v>133</v>
      </c>
      <c r="E21" s="21" t="s">
        <v>14</v>
      </c>
      <c r="F21" s="21" t="s">
        <v>132</v>
      </c>
      <c r="G21" s="21" t="s">
        <v>140</v>
      </c>
      <c r="H21" s="24">
        <v>0.38</v>
      </c>
      <c r="I21" s="12">
        <v>3</v>
      </c>
      <c r="J21" s="11">
        <f>Table2[[#This Row],[Price]]*Table2[[#This Row],[Qty]]</f>
        <v>1.1400000000000001</v>
      </c>
      <c r="K21" s="22"/>
    </row>
    <row r="22" spans="1:11" s="3" customFormat="1" x14ac:dyDescent="0.25">
      <c r="A22" s="14">
        <f>1+A21</f>
        <v>17</v>
      </c>
      <c r="B22" s="21" t="s">
        <v>135</v>
      </c>
      <c r="C22" s="21" t="s">
        <v>137</v>
      </c>
      <c r="D22" s="21" t="s">
        <v>136</v>
      </c>
      <c r="E22" s="21" t="s">
        <v>14</v>
      </c>
      <c r="F22" s="21" t="s">
        <v>138</v>
      </c>
      <c r="G22" s="21" t="s">
        <v>139</v>
      </c>
      <c r="H22" s="24">
        <v>7.0000000000000007E-2</v>
      </c>
      <c r="I22" s="12">
        <v>2</v>
      </c>
      <c r="J22" s="11">
        <f>Table2[[#This Row],[Price]]*Table2[[#This Row],[Qty]]</f>
        <v>0.14000000000000001</v>
      </c>
      <c r="K22" s="22"/>
    </row>
    <row r="23" spans="1:11" s="3" customFormat="1" x14ac:dyDescent="0.25">
      <c r="A23" s="14"/>
      <c r="B23" s="21"/>
      <c r="C23" s="21"/>
      <c r="D23" s="21"/>
      <c r="E23" s="21"/>
      <c r="F23" s="21"/>
      <c r="G23" s="21"/>
      <c r="H23" s="24"/>
      <c r="I23" s="12"/>
      <c r="J23" s="11">
        <f>Table2[[#This Row],[Price]]*Table2[[#This Row],[Qty]]</f>
        <v>0</v>
      </c>
      <c r="K23" s="22"/>
    </row>
    <row r="24" spans="1:11" s="3" customFormat="1" x14ac:dyDescent="0.25">
      <c r="A24" s="26" t="s">
        <v>63</v>
      </c>
      <c r="B24" s="21"/>
      <c r="C24" s="21"/>
      <c r="D24" s="21"/>
      <c r="E24" s="21"/>
      <c r="F24" s="21"/>
      <c r="G24" s="21"/>
      <c r="H24" s="24"/>
      <c r="I24" s="12"/>
      <c r="J24" s="11">
        <f>Table2[[#This Row],[Price]]*Table2[[#This Row],[Qty]]</f>
        <v>0</v>
      </c>
      <c r="K24" s="22"/>
    </row>
    <row r="25" spans="1:11" s="3" customFormat="1" x14ac:dyDescent="0.25">
      <c r="A25" s="14">
        <f>A22+1</f>
        <v>18</v>
      </c>
      <c r="B25" s="21" t="s">
        <v>65</v>
      </c>
      <c r="C25" s="21" t="s">
        <v>64</v>
      </c>
      <c r="D25" s="21" t="s">
        <v>39</v>
      </c>
      <c r="E25" s="21" t="s">
        <v>14</v>
      </c>
      <c r="F25" s="21" t="s">
        <v>40</v>
      </c>
      <c r="G25" s="21" t="s">
        <v>68</v>
      </c>
      <c r="H25" s="24">
        <v>0.1</v>
      </c>
      <c r="I25" s="10">
        <v>1</v>
      </c>
      <c r="J25" s="11">
        <f>Table2[[#This Row],[Price]]*Table2[[#This Row],[Qty]]</f>
        <v>0.1</v>
      </c>
      <c r="K25" s="22"/>
    </row>
    <row r="26" spans="1:11" s="3" customFormat="1" x14ac:dyDescent="0.25">
      <c r="A26" s="14">
        <f t="shared" ref="A26:A27" si="1">1+A25</f>
        <v>19</v>
      </c>
      <c r="B26" s="21" t="s">
        <v>65</v>
      </c>
      <c r="C26" s="21" t="s">
        <v>66</v>
      </c>
      <c r="D26" s="21" t="s">
        <v>41</v>
      </c>
      <c r="E26" s="21" t="s">
        <v>14</v>
      </c>
      <c r="F26" s="21" t="s">
        <v>42</v>
      </c>
      <c r="G26" s="21" t="s">
        <v>67</v>
      </c>
      <c r="H26" s="24">
        <v>0.1</v>
      </c>
      <c r="I26" s="10">
        <v>1</v>
      </c>
      <c r="J26" s="11">
        <f>Table2[[#This Row],[Price]]*Table2[[#This Row],[Qty]]</f>
        <v>0.1</v>
      </c>
      <c r="K26" s="22"/>
    </row>
    <row r="27" spans="1:11" ht="15" customHeight="1" x14ac:dyDescent="0.25">
      <c r="A27" s="14">
        <f t="shared" si="1"/>
        <v>20</v>
      </c>
      <c r="B27" s="21" t="s">
        <v>65</v>
      </c>
      <c r="C27" s="21" t="s">
        <v>70</v>
      </c>
      <c r="D27" s="21" t="s">
        <v>43</v>
      </c>
      <c r="E27" s="21" t="s">
        <v>14</v>
      </c>
      <c r="F27" s="21" t="s">
        <v>44</v>
      </c>
      <c r="G27" s="21" t="s">
        <v>69</v>
      </c>
      <c r="H27" s="24">
        <v>0.1</v>
      </c>
      <c r="I27" s="10">
        <v>1</v>
      </c>
      <c r="J27" s="11">
        <f>Table2[[#This Row],[Price]]*Table2[[#This Row],[Qty]]</f>
        <v>0.1</v>
      </c>
      <c r="K27" s="22"/>
    </row>
    <row r="28" spans="1:11" s="3" customFormat="1" ht="15" customHeight="1" x14ac:dyDescent="0.25">
      <c r="A28" s="41">
        <f>1+A27</f>
        <v>21</v>
      </c>
      <c r="B28" s="33" t="s">
        <v>58</v>
      </c>
      <c r="C28" s="33" t="s">
        <v>119</v>
      </c>
      <c r="D28" s="21" t="s">
        <v>120</v>
      </c>
      <c r="E28" s="21" t="s">
        <v>14</v>
      </c>
      <c r="F28" s="33" t="s">
        <v>121</v>
      </c>
      <c r="G28" s="21" t="s">
        <v>122</v>
      </c>
      <c r="H28" s="34">
        <v>0.15</v>
      </c>
      <c r="I28" s="35">
        <v>2</v>
      </c>
      <c r="J28" s="36">
        <f>Table2[[#This Row],[Price]]*Table2[[#This Row],[Qty]]</f>
        <v>0.3</v>
      </c>
      <c r="K28" s="37"/>
    </row>
    <row r="29" spans="1:11" x14ac:dyDescent="0.25">
      <c r="A29" s="25"/>
      <c r="B29" s="21"/>
      <c r="C29" s="21"/>
      <c r="D29" s="21"/>
      <c r="E29" s="21"/>
      <c r="F29" s="21"/>
      <c r="G29" s="21"/>
      <c r="H29" s="24"/>
      <c r="I29" s="10"/>
      <c r="J29" s="11">
        <f>Table2[[#This Row],[Price]]*Table2[[#This Row],[Qty]]</f>
        <v>0</v>
      </c>
      <c r="K29" s="22"/>
    </row>
    <row r="30" spans="1:11" x14ac:dyDescent="0.25">
      <c r="A30" s="26" t="s">
        <v>75</v>
      </c>
      <c r="B30" s="21"/>
      <c r="C30" s="21"/>
      <c r="D30" s="21"/>
      <c r="E30" s="21"/>
      <c r="F30" s="21"/>
      <c r="G30" s="21"/>
      <c r="H30" s="24"/>
      <c r="I30" s="10"/>
      <c r="J30" s="11">
        <f>Table2[[#This Row],[Price]]*Table2[[#This Row],[Qty]]</f>
        <v>0</v>
      </c>
      <c r="K30" s="22"/>
    </row>
    <row r="31" spans="1:11" x14ac:dyDescent="0.25">
      <c r="A31" s="25">
        <f>A28+1</f>
        <v>22</v>
      </c>
      <c r="B31" s="21" t="s">
        <v>73</v>
      </c>
      <c r="C31" s="21" t="s">
        <v>98</v>
      </c>
      <c r="D31" s="22" t="s">
        <v>96</v>
      </c>
      <c r="E31" s="21" t="s">
        <v>14</v>
      </c>
      <c r="F31" s="21" t="s">
        <v>97</v>
      </c>
      <c r="G31" s="21" t="s">
        <v>74</v>
      </c>
      <c r="H31" s="24">
        <v>3.05</v>
      </c>
      <c r="I31" s="10">
        <v>1</v>
      </c>
      <c r="J31" s="11">
        <f>Table2[[#This Row],[Price]]*Table2[[#This Row],[Qty]]</f>
        <v>3.05</v>
      </c>
      <c r="K31" s="13"/>
    </row>
    <row r="32" spans="1:11" s="3" customFormat="1" x14ac:dyDescent="0.25">
      <c r="A32" s="25">
        <f>1+A31</f>
        <v>23</v>
      </c>
      <c r="B32" s="21" t="s">
        <v>71</v>
      </c>
      <c r="C32" s="21" t="s">
        <v>99</v>
      </c>
      <c r="D32" s="21" t="s">
        <v>45</v>
      </c>
      <c r="E32" s="21" t="s">
        <v>100</v>
      </c>
      <c r="F32" s="21" t="s">
        <v>101</v>
      </c>
      <c r="G32" s="21" t="s">
        <v>72</v>
      </c>
      <c r="H32" s="24">
        <v>3.6</v>
      </c>
      <c r="I32" s="12">
        <v>1</v>
      </c>
      <c r="J32" s="11">
        <f>Table2[[#This Row],[Price]]*Table2[[#This Row],[Qty]]</f>
        <v>3.6</v>
      </c>
      <c r="K32" s="22"/>
    </row>
    <row r="33" spans="1:11" s="3" customFormat="1" x14ac:dyDescent="0.25">
      <c r="A33" s="25">
        <f>1+A32</f>
        <v>24</v>
      </c>
      <c r="B33" s="33" t="s">
        <v>102</v>
      </c>
      <c r="C33" s="33" t="s">
        <v>103</v>
      </c>
      <c r="D33" s="21" t="s">
        <v>109</v>
      </c>
      <c r="E33" s="21" t="s">
        <v>14</v>
      </c>
      <c r="F33" s="33" t="s">
        <v>104</v>
      </c>
      <c r="G33" s="21" t="s">
        <v>105</v>
      </c>
      <c r="H33" s="34">
        <v>3.74</v>
      </c>
      <c r="I33" s="35">
        <v>1</v>
      </c>
      <c r="J33" s="36">
        <f>Table2[[#This Row],[Price]]*Table2[[#This Row],[Qty]]</f>
        <v>3.74</v>
      </c>
      <c r="K33" s="37"/>
    </row>
    <row r="34" spans="1:11" s="3" customFormat="1" x14ac:dyDescent="0.25">
      <c r="A34" s="25">
        <f>1+A33</f>
        <v>25</v>
      </c>
      <c r="B34" s="33" t="s">
        <v>102</v>
      </c>
      <c r="C34" s="21" t="s">
        <v>112</v>
      </c>
      <c r="D34" s="21" t="s">
        <v>110</v>
      </c>
      <c r="E34" s="21" t="s">
        <v>14</v>
      </c>
      <c r="F34" s="33" t="s">
        <v>113</v>
      </c>
      <c r="G34" s="21" t="s">
        <v>111</v>
      </c>
      <c r="H34" s="34">
        <v>3.17</v>
      </c>
      <c r="I34" s="35">
        <v>1</v>
      </c>
      <c r="J34" s="11">
        <f>Table2[[#This Row],[Price]]*Table2[[#This Row],[Qty]]</f>
        <v>3.17</v>
      </c>
      <c r="K34" s="22"/>
    </row>
    <row r="35" spans="1:11" x14ac:dyDescent="0.25">
      <c r="A35" s="25"/>
      <c r="B35" s="16"/>
      <c r="C35" s="16"/>
      <c r="D35" s="16"/>
      <c r="E35" s="16"/>
      <c r="F35" s="16"/>
      <c r="G35" s="16"/>
      <c r="H35" s="19"/>
      <c r="I35" s="10"/>
      <c r="J35" s="11">
        <f>Table2[[#This Row],[Price]]*Table2[[#This Row],[Qty]]</f>
        <v>0</v>
      </c>
      <c r="K35" s="20"/>
    </row>
    <row r="36" spans="1:11" x14ac:dyDescent="0.25">
      <c r="A36" s="26" t="s">
        <v>13</v>
      </c>
      <c r="B36" s="16"/>
      <c r="C36" s="16"/>
      <c r="D36" s="16"/>
      <c r="E36" s="16"/>
      <c r="F36" s="16"/>
      <c r="G36" s="16"/>
      <c r="H36" s="19"/>
      <c r="I36" s="10"/>
      <c r="J36" s="11">
        <f>Table2[[#This Row],[Price]]*Table2[[#This Row],[Qty]]</f>
        <v>0</v>
      </c>
      <c r="K36" s="20"/>
    </row>
    <row r="37" spans="1:11" x14ac:dyDescent="0.25">
      <c r="A37" s="25">
        <f>A34+1</f>
        <v>26</v>
      </c>
      <c r="B37" s="10" t="s">
        <v>77</v>
      </c>
      <c r="C37" s="10" t="s">
        <v>76</v>
      </c>
      <c r="D37" s="21" t="s">
        <v>47</v>
      </c>
      <c r="E37" s="10" t="s">
        <v>14</v>
      </c>
      <c r="F37" s="10" t="s">
        <v>46</v>
      </c>
      <c r="G37" s="10" t="s">
        <v>78</v>
      </c>
      <c r="H37" s="11">
        <v>1.5</v>
      </c>
      <c r="I37" s="10">
        <v>1</v>
      </c>
      <c r="J37" s="11">
        <f>Table2[[#This Row],[Price]]*Table2[[#This Row],[Qty]]</f>
        <v>1.5</v>
      </c>
      <c r="K37" s="13"/>
    </row>
    <row r="38" spans="1:11" s="3" customFormat="1" x14ac:dyDescent="0.25">
      <c r="A38" s="39">
        <f t="shared" ref="A38:A46" si="2">1+A37</f>
        <v>27</v>
      </c>
      <c r="B38" s="42" t="s">
        <v>142</v>
      </c>
      <c r="C38" s="42" t="s">
        <v>143</v>
      </c>
      <c r="D38" s="33" t="s">
        <v>144</v>
      </c>
      <c r="E38" s="42" t="s">
        <v>14</v>
      </c>
      <c r="F38" s="42" t="s">
        <v>145</v>
      </c>
      <c r="G38" s="42" t="s">
        <v>146</v>
      </c>
      <c r="H38" s="36">
        <v>0.56999999999999995</v>
      </c>
      <c r="I38" s="35">
        <v>1</v>
      </c>
      <c r="J38" s="36">
        <f>Table2[[#This Row],[Price]]*Table2[[#This Row],[Qty]]</f>
        <v>0.56999999999999995</v>
      </c>
      <c r="K38" s="40"/>
    </row>
    <row r="39" spans="1:11" s="3" customFormat="1" x14ac:dyDescent="0.25">
      <c r="A39" s="39">
        <f t="shared" si="2"/>
        <v>28</v>
      </c>
      <c r="B39" s="10" t="s">
        <v>83</v>
      </c>
      <c r="C39" s="10" t="s">
        <v>80</v>
      </c>
      <c r="D39" s="21" t="s">
        <v>82</v>
      </c>
      <c r="E39" s="10" t="s">
        <v>14</v>
      </c>
      <c r="F39" s="10" t="s">
        <v>81</v>
      </c>
      <c r="G39" s="10" t="s">
        <v>84</v>
      </c>
      <c r="H39" s="11">
        <v>0.13</v>
      </c>
      <c r="I39" s="35">
        <v>1</v>
      </c>
      <c r="J39" s="36">
        <f>Table2[[#This Row],[Price]]*Table2[[#This Row],[Qty]]</f>
        <v>0.13</v>
      </c>
      <c r="K39" s="40"/>
    </row>
    <row r="40" spans="1:11" s="3" customFormat="1" ht="24" x14ac:dyDescent="0.25">
      <c r="A40" s="39">
        <f t="shared" si="2"/>
        <v>29</v>
      </c>
      <c r="B40" s="42" t="s">
        <v>151</v>
      </c>
      <c r="C40" s="42" t="s">
        <v>152</v>
      </c>
      <c r="D40" s="21" t="s">
        <v>153</v>
      </c>
      <c r="E40" s="10" t="s">
        <v>14</v>
      </c>
      <c r="F40" s="42" t="s">
        <v>154</v>
      </c>
      <c r="G40" s="10" t="s">
        <v>155</v>
      </c>
      <c r="H40" s="36">
        <v>0.36</v>
      </c>
      <c r="I40" s="35">
        <v>1</v>
      </c>
      <c r="J40" s="36">
        <f>Table2[[#This Row],[Price]]*Table2[[#This Row],[Qty]]</f>
        <v>0.36</v>
      </c>
      <c r="K40" s="37" t="s">
        <v>174</v>
      </c>
    </row>
    <row r="41" spans="1:11" s="3" customFormat="1" x14ac:dyDescent="0.25">
      <c r="A41" s="25">
        <f t="shared" si="2"/>
        <v>30</v>
      </c>
      <c r="B41" s="10" t="s">
        <v>165</v>
      </c>
      <c r="C41" s="10" t="s">
        <v>166</v>
      </c>
      <c r="D41" s="21" t="s">
        <v>85</v>
      </c>
      <c r="E41" s="10" t="s">
        <v>14</v>
      </c>
      <c r="F41" s="10" t="s">
        <v>167</v>
      </c>
      <c r="G41" s="10" t="s">
        <v>150</v>
      </c>
      <c r="H41" s="11">
        <v>0.28999999999999998</v>
      </c>
      <c r="I41" s="12">
        <v>1</v>
      </c>
      <c r="J41" s="11">
        <f>Table2[[#This Row],[Price]]*Table2[[#This Row],[Qty]]</f>
        <v>0.28999999999999998</v>
      </c>
      <c r="K41" s="13"/>
    </row>
    <row r="42" spans="1:11" s="3" customFormat="1" x14ac:dyDescent="0.25">
      <c r="A42" s="25">
        <f t="shared" si="2"/>
        <v>31</v>
      </c>
      <c r="B42" s="10" t="s">
        <v>86</v>
      </c>
      <c r="C42" s="10"/>
      <c r="D42" s="21" t="s">
        <v>106</v>
      </c>
      <c r="E42" s="10" t="s">
        <v>86</v>
      </c>
      <c r="F42" s="10" t="s">
        <v>108</v>
      </c>
      <c r="G42" s="10" t="s">
        <v>87</v>
      </c>
      <c r="H42" s="11">
        <v>3.95</v>
      </c>
      <c r="I42" s="12">
        <v>1</v>
      </c>
      <c r="J42" s="11">
        <f>Table2[[#This Row],[Price]]*Table2[[#This Row],[Qty]]</f>
        <v>3.95</v>
      </c>
      <c r="K42" s="13"/>
    </row>
    <row r="43" spans="1:11" s="3" customFormat="1" x14ac:dyDescent="0.25">
      <c r="A43" s="25">
        <f t="shared" si="2"/>
        <v>32</v>
      </c>
      <c r="B43" s="10" t="s">
        <v>115</v>
      </c>
      <c r="C43" s="10" t="s">
        <v>116</v>
      </c>
      <c r="D43" s="21" t="s">
        <v>114</v>
      </c>
      <c r="E43" s="10" t="s">
        <v>100</v>
      </c>
      <c r="F43" s="10" t="s">
        <v>116</v>
      </c>
      <c r="G43" s="10"/>
      <c r="H43" s="11">
        <v>1.04</v>
      </c>
      <c r="I43" s="12">
        <v>4</v>
      </c>
      <c r="J43" s="11">
        <f>Table2[[#This Row],[Price]]*Table2[[#This Row],[Qty]]</f>
        <v>4.16</v>
      </c>
      <c r="K43" s="13"/>
    </row>
    <row r="44" spans="1:11" s="3" customFormat="1" ht="24" x14ac:dyDescent="0.25">
      <c r="A44" s="25">
        <f t="shared" si="2"/>
        <v>33</v>
      </c>
      <c r="B44" s="10" t="s">
        <v>149</v>
      </c>
      <c r="C44" s="10" t="s">
        <v>148</v>
      </c>
      <c r="D44" s="21" t="s">
        <v>107</v>
      </c>
      <c r="E44" s="10" t="s">
        <v>14</v>
      </c>
      <c r="F44" s="10" t="s">
        <v>147</v>
      </c>
      <c r="G44" s="10" t="s">
        <v>79</v>
      </c>
      <c r="H44" s="11">
        <v>0.85</v>
      </c>
      <c r="I44" s="12">
        <v>1</v>
      </c>
      <c r="J44" s="11">
        <f>Table2[[#This Row],[Price]]*Table2[[#This Row],[Qty]]</f>
        <v>0.85</v>
      </c>
      <c r="K44" s="13"/>
    </row>
    <row r="45" spans="1:11" s="3" customFormat="1" x14ac:dyDescent="0.25">
      <c r="A45" s="25">
        <f t="shared" si="2"/>
        <v>34</v>
      </c>
      <c r="B45" s="10" t="s">
        <v>118</v>
      </c>
      <c r="C45" s="10" t="s">
        <v>169</v>
      </c>
      <c r="D45" s="21" t="s">
        <v>117</v>
      </c>
      <c r="E45" s="10" t="s">
        <v>14</v>
      </c>
      <c r="F45" s="10" t="s">
        <v>168</v>
      </c>
      <c r="G45" s="10"/>
      <c r="H45" s="11">
        <v>1.36</v>
      </c>
      <c r="I45" s="12">
        <v>1</v>
      </c>
      <c r="J45" s="11">
        <f>Table2[[#This Row],[Price]]*Table2[[#This Row],[Qty]]</f>
        <v>1.36</v>
      </c>
      <c r="K45" s="13"/>
    </row>
    <row r="46" spans="1:11" s="3" customFormat="1" x14ac:dyDescent="0.25">
      <c r="A46" s="25">
        <f t="shared" si="2"/>
        <v>35</v>
      </c>
      <c r="B46" s="42" t="s">
        <v>172</v>
      </c>
      <c r="C46" s="42" t="s">
        <v>173</v>
      </c>
      <c r="D46" s="21" t="s">
        <v>170</v>
      </c>
      <c r="E46" s="10" t="s">
        <v>14</v>
      </c>
      <c r="F46" s="42" t="s">
        <v>171</v>
      </c>
      <c r="G46" s="42"/>
      <c r="H46" s="36">
        <v>2.11</v>
      </c>
      <c r="I46" s="43">
        <v>1</v>
      </c>
      <c r="J46" s="11">
        <f>Table2[[#This Row],[Price]]*Table2[[#This Row],[Qty]]</f>
        <v>2.11</v>
      </c>
      <c r="K46" s="13"/>
    </row>
    <row r="47" spans="1:11" x14ac:dyDescent="0.25">
      <c r="A47" s="14"/>
      <c r="B47" s="10"/>
      <c r="C47" s="10"/>
      <c r="D47" s="42"/>
      <c r="E47" s="42"/>
      <c r="F47" s="10"/>
      <c r="G47" s="10"/>
      <c r="H47" s="11"/>
      <c r="I47" s="27"/>
      <c r="J47" s="11">
        <f>Table2[[#This Row],[Price]]*Table2[[#This Row],[Qty]]</f>
        <v>0</v>
      </c>
      <c r="K47" s="13"/>
    </row>
    <row r="49" spans="1:4" ht="15.75" x14ac:dyDescent="0.25">
      <c r="C49" s="1"/>
    </row>
    <row r="51" spans="1:4" x14ac:dyDescent="0.25">
      <c r="A51" s="3"/>
    </row>
    <row r="52" spans="1:4" x14ac:dyDescent="0.25">
      <c r="A52" s="3"/>
      <c r="B52" s="3"/>
    </row>
    <row r="53" spans="1:4" ht="15.75" x14ac:dyDescent="0.25">
      <c r="A53" s="1"/>
    </row>
    <row r="54" spans="1:4" ht="15.75" x14ac:dyDescent="0.25">
      <c r="A54" s="1"/>
      <c r="C54" s="3"/>
      <c r="D54" s="3"/>
    </row>
    <row r="55" spans="1:4" ht="15.75" x14ac:dyDescent="0.25">
      <c r="A55" s="1"/>
      <c r="C55" s="3"/>
      <c r="D55" s="3"/>
    </row>
    <row r="56" spans="1:4" ht="15.75" x14ac:dyDescent="0.25">
      <c r="A56" s="1"/>
      <c r="C56" s="3"/>
      <c r="D56" s="3"/>
    </row>
    <row r="57" spans="1:4" x14ac:dyDescent="0.25">
      <c r="C57" s="3"/>
      <c r="D57" s="3"/>
    </row>
    <row r="58" spans="1:4" x14ac:dyDescent="0.25">
      <c r="C58" s="3"/>
      <c r="D58" s="3"/>
    </row>
    <row r="59" spans="1:4" ht="15.75" x14ac:dyDescent="0.25">
      <c r="A59" s="1"/>
      <c r="C59" s="3"/>
      <c r="D59" s="3"/>
    </row>
    <row r="60" spans="1:4" ht="15.75" x14ac:dyDescent="0.25">
      <c r="A60" s="1"/>
      <c r="C60" s="3"/>
      <c r="D60" s="3"/>
    </row>
    <row r="61" spans="1:4" ht="15.75" x14ac:dyDescent="0.25">
      <c r="A61" s="1"/>
      <c r="C61" s="3"/>
      <c r="D61" s="3"/>
    </row>
  </sheetData>
  <pageMargins left="0.7" right="0.7" top="0.75" bottom="0.75" header="0.3" footer="0.3"/>
  <pageSetup scale="73" fitToHeight="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2011-03-02T00:21:17Z</cp:lastPrinted>
  <dcterms:created xsi:type="dcterms:W3CDTF">2010-09-17T16:12:07Z</dcterms:created>
  <dcterms:modified xsi:type="dcterms:W3CDTF">2012-06-27T19:10:47Z</dcterms:modified>
</cp:coreProperties>
</file>