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A80" i="1" l="1"/>
  <c r="J82" i="1" l="1"/>
  <c r="J43" i="1" l="1"/>
  <c r="J67" i="1"/>
  <c r="J66" i="1"/>
  <c r="J41" i="1" l="1"/>
  <c r="J42" i="1"/>
  <c r="J16" i="1" l="1"/>
  <c r="J17" i="1" l="1"/>
  <c r="J61" i="1" l="1"/>
  <c r="J65" i="1" l="1"/>
  <c r="J64" i="1"/>
  <c r="J14" i="1"/>
  <c r="J15" i="1"/>
  <c r="J32" i="1"/>
  <c r="J33" i="1"/>
  <c r="J34" i="1"/>
  <c r="J35" i="1"/>
  <c r="J18" i="1"/>
  <c r="J19" i="1"/>
  <c r="J69" i="1"/>
  <c r="J68" i="1"/>
  <c r="J45" i="1"/>
  <c r="J44" i="1"/>
  <c r="A37" i="1"/>
  <c r="A38" i="1" s="1"/>
  <c r="A39" i="1" s="1"/>
  <c r="A40" i="1" s="1"/>
  <c r="J81" i="1"/>
  <c r="J63" i="1"/>
  <c r="J62" i="1"/>
  <c r="J60" i="1"/>
  <c r="J59" i="1"/>
  <c r="J58" i="1"/>
  <c r="J57" i="1"/>
  <c r="J80" i="1"/>
  <c r="J40" i="1"/>
  <c r="A4" i="1"/>
  <c r="A47" i="1"/>
  <c r="A48" i="1" s="1"/>
  <c r="A70" i="1"/>
  <c r="A71" i="1" s="1"/>
  <c r="A72" i="1" s="1"/>
  <c r="A73" i="1" s="1"/>
  <c r="A74" i="1" s="1"/>
  <c r="A75" i="1" s="1"/>
  <c r="A76" i="1" s="1"/>
  <c r="J31" i="1"/>
  <c r="J30" i="1"/>
  <c r="J79" i="1"/>
  <c r="J77" i="1"/>
  <c r="J78" i="1"/>
  <c r="J76" i="1"/>
  <c r="J75" i="1"/>
  <c r="J74" i="1"/>
  <c r="J73" i="1"/>
  <c r="J72" i="1"/>
  <c r="J71" i="1"/>
  <c r="J70" i="1"/>
  <c r="J39" i="1"/>
  <c r="J38" i="1"/>
  <c r="J37" i="1"/>
  <c r="J29" i="1"/>
  <c r="J28" i="1"/>
  <c r="A77" i="1" l="1"/>
  <c r="A78" i="1" s="1"/>
  <c r="A79" i="1" s="1"/>
  <c r="A41" i="1"/>
  <c r="A42" i="1" s="1"/>
  <c r="A43" i="1" s="1"/>
  <c r="A49" i="1"/>
  <c r="A50" i="1" s="1"/>
  <c r="A51" i="1" s="1"/>
  <c r="A52" i="1" s="1"/>
  <c r="A53" i="1" s="1"/>
  <c r="A54" i="1" s="1"/>
  <c r="A55" i="1" s="1"/>
  <c r="A56" i="1" s="1"/>
  <c r="J4" i="1"/>
  <c r="J5" i="1"/>
  <c r="J6" i="1"/>
  <c r="J7" i="1"/>
  <c r="J8" i="1"/>
  <c r="J9" i="1"/>
  <c r="J10" i="1"/>
  <c r="J11" i="1"/>
  <c r="J12" i="1"/>
  <c r="J13" i="1"/>
  <c r="J20" i="1"/>
  <c r="J21" i="1"/>
  <c r="J22" i="1"/>
  <c r="J23" i="1"/>
  <c r="J24" i="1"/>
  <c r="J25" i="1"/>
  <c r="J26" i="1"/>
  <c r="J27" i="1"/>
  <c r="J36" i="1"/>
  <c r="J46" i="1"/>
  <c r="J47" i="1"/>
  <c r="J48" i="1"/>
  <c r="J49" i="1"/>
  <c r="J50" i="1"/>
  <c r="J51" i="1"/>
  <c r="J52" i="1"/>
  <c r="J53" i="1"/>
  <c r="J54" i="1"/>
  <c r="J55" i="1"/>
  <c r="J56" i="1"/>
  <c r="J83" i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57" i="1" l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5" i="1"/>
  <c r="J1" i="1"/>
  <c r="A81" i="1" l="1"/>
  <c r="A82" i="1" s="1"/>
  <c r="A16" i="1"/>
  <c r="A17" i="1" s="1"/>
</calcChain>
</file>

<file path=xl/sharedStrings.xml><?xml version="1.0" encoding="utf-8"?>
<sst xmlns="http://schemas.openxmlformats.org/spreadsheetml/2006/main" count="448" uniqueCount="331">
  <si>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</si>
  <si>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</si>
  <si>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</si>
  <si>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</si>
  <si>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</si>
  <si>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</si>
  <si>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</si>
  <si>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</si>
  <si>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</si>
  <si>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</si>
  <si>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</si>
  <si>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</si>
  <si>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</si>
  <si>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</si>
  <si>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</si>
  <si>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</si>
  <si>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</si>
  <si>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</si>
  <si>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</si>
  <si>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</si>
  <si>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</si>
  <si>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</si>
  <si>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</si>
  <si>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</si>
  <si>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</si>
  <si>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</si>
  <si>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</si>
  <si>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</si>
  <si>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Voltage Regulator boost cap</t>
  </si>
  <si>
    <t>Total:</t>
  </si>
  <si>
    <t>160-1579-1-ND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</si>
  <si>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</si>
  <si>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</si>
  <si>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</si>
  <si>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</si>
  <si>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</si>
  <si>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</si>
  <si>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</si>
  <si>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</si>
  <si>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</si>
  <si>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</si>
  <si>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</si>
  <si>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</si>
  <si>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</si>
  <si>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</si>
  <si>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C6</t>
  </si>
  <si>
    <t>4.7pF 0402</t>
  </si>
  <si>
    <t>1pF 0402</t>
  </si>
  <si>
    <t>C5</t>
  </si>
  <si>
    <t>1.5pF 0402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</si>
  <si>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</si>
  <si>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</si>
  <si>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</si>
  <si>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</si>
  <si>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</si>
  <si>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</si>
  <si>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</si>
  <si>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</si>
  <si>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</si>
  <si>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</si>
  <si>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</si>
  <si>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</si>
  <si>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</si>
  <si>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</si>
  <si>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300-8206-1-ND</t>
  </si>
  <si>
    <t>16MHz Crystal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</si>
  <si>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</si>
  <si>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</si>
  <si>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</si>
  <si>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</si>
  <si>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</si>
  <si>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</si>
  <si>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</si>
  <si>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</si>
  <si>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</si>
  <si>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</si>
  <si>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</si>
  <si>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</si>
  <si>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</si>
  <si>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</si>
  <si>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</si>
  <si>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</si>
  <si>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</si>
  <si>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523-G17S0900110EU</t>
  </si>
  <si>
    <t>Omni+ On/Off Cable</t>
  </si>
  <si>
    <t>Board - Omni+ Joystick cable</t>
  </si>
  <si>
    <t>172-2136</t>
  </si>
  <si>
    <t>172-2137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</si>
  <si>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</si>
  <si>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</si>
  <si>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</si>
  <si>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</si>
  <si>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</si>
  <si>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</si>
  <si>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</si>
  <si>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</si>
  <si>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</si>
  <si>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</si>
  <si>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</si>
  <si>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</si>
  <si>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</si>
  <si>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</si>
  <si>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</si>
  <si>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</si>
  <si>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</si>
  <si>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</si>
  <si>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</si>
  <si>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</si>
  <si>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</si>
  <si>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</si>
  <si>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</si>
  <si>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</si>
  <si>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</si>
  <si>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</si>
  <si>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</si>
  <si>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</si>
  <si>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RMCF0805FT1K00</t>
  </si>
  <si>
    <t>RMCF0805FT12K4</t>
  </si>
  <si>
    <t>RMCF0805FT100K</t>
  </si>
  <si>
    <t>RMCF0805FT147R</t>
  </si>
  <si>
    <t>T491C107K016ZT</t>
  </si>
  <si>
    <t>TMK105B7103KV-F</t>
  </si>
  <si>
    <t>UMK105B7102KV-F</t>
  </si>
  <si>
    <t>UMK105B7222KV-F</t>
  </si>
  <si>
    <t>UMK105CG220JV-F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</si>
  <si>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</si>
  <si>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</si>
  <si>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</si>
  <si>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</si>
  <si>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</si>
  <si>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</si>
  <si>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</si>
  <si>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</si>
  <si>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Nordic Semiconductor</t>
  </si>
  <si>
    <t>Atmel</t>
  </si>
  <si>
    <t>Diodes Inc</t>
  </si>
  <si>
    <t>DMN3404L-7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</si>
  <si>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</si>
  <si>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</si>
  <si>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</si>
  <si>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</si>
  <si>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</si>
  <si>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</si>
  <si>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</si>
  <si>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</si>
  <si>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</si>
  <si>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</si>
  <si>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</si>
  <si>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</si>
  <si>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</si>
  <si>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</si>
  <si>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</si>
  <si>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</si>
  <si>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</si>
  <si>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</si>
  <si>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G17S0900110EU</t>
  </si>
  <si>
    <t>Amphenol Commercial</t>
  </si>
  <si>
    <t>Kobiconn</t>
  </si>
  <si>
    <t>G17S0910110EU</t>
  </si>
  <si>
    <t>GRS-4013C-0001</t>
  </si>
  <si>
    <t>CW Industries</t>
  </si>
  <si>
    <t>SSI-LXH8080GD</t>
  </si>
  <si>
    <t>Lumex Opto</t>
  </si>
  <si>
    <t>AK131-2-R</t>
  </si>
  <si>
    <t>Assmann Electronics</t>
  </si>
  <si>
    <t>R40</t>
  </si>
  <si>
    <t>R16</t>
  </si>
  <si>
    <t>R35</t>
  </si>
  <si>
    <t>L1</t>
  </si>
  <si>
    <t>L2</t>
  </si>
  <si>
    <t>L3</t>
  </si>
  <si>
    <t>R1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</si>
  <si>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</si>
  <si>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</si>
  <si>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</si>
  <si>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</si>
  <si>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</si>
  <si>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</si>
  <si>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</si>
  <si>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R5, R6, R25, R26, R29, R30, R50, R56</t>
  </si>
  <si>
    <t>220 0805</t>
  </si>
  <si>
    <t>R58, R59, R60, R61, R62, R63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</si>
  <si>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</si>
  <si>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</si>
  <si>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</si>
  <si>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</si>
  <si>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</si>
  <si>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</si>
  <si>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LT1160CS#PBF-ND</t>
  </si>
  <si>
    <t>Linear Technologies</t>
  </si>
  <si>
    <t>Half Bridge Driver</t>
  </si>
  <si>
    <t>LT1160CS#PBF</t>
  </si>
  <si>
    <t>Straight Male header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</si>
  <si>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</si>
  <si>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</si>
  <si>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</si>
  <si>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</si>
  <si>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</si>
  <si>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</si>
  <si>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BZV55C3V3-TP</t>
  </si>
  <si>
    <t>3.3V TVS</t>
  </si>
  <si>
    <t>Semtech</t>
  </si>
  <si>
    <t>UCLAMP3304A.TCT</t>
  </si>
  <si>
    <t>16V Bidirectional TVS</t>
  </si>
  <si>
    <t>Bourns Inc</t>
  </si>
  <si>
    <t>SMBJ16CA</t>
  </si>
  <si>
    <t>SMAJ26A</t>
  </si>
  <si>
    <t>26V Unidirectional TVS</t>
  </si>
  <si>
    <t>Shunt Jumpers</t>
  </si>
  <si>
    <t>490-5523-1-ND</t>
  </si>
  <si>
    <t>Murata Electronics</t>
  </si>
  <si>
    <t>GRM21BR61E106KA73L</t>
  </si>
  <si>
    <t>587-2229-1-ND</t>
  </si>
  <si>
    <t>UMK212BJ105KG-T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</si>
  <si>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</si>
  <si>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</si>
  <si>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</si>
  <si>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</si>
  <si>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</si>
  <si>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</si>
  <si>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</si>
  <si>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fuse!!!</t>
  </si>
  <si>
    <t>283-2633-ND</t>
  </si>
  <si>
    <t>Copper/Bussmann</t>
  </si>
  <si>
    <t>BK/AGC-30-R</t>
  </si>
  <si>
    <t>30A Fuse</t>
  </si>
  <si>
    <t>283-2850-ND</t>
  </si>
  <si>
    <t>Fuse Holder</t>
  </si>
  <si>
    <t>BK/HKP-R</t>
  </si>
  <si>
    <t>ATXMEGA64A1-AU</t>
  </si>
  <si>
    <t>556-ATXMEGA64A1-AU</t>
  </si>
  <si>
    <t>1k 0805</t>
  </si>
  <si>
    <t>68602-406HLF</t>
  </si>
  <si>
    <t>649-68602-406HLF</t>
  </si>
  <si>
    <t>LCD</t>
  </si>
  <si>
    <t>NHD-0216K1Z-NSW-BBW-L-ND</t>
  </si>
  <si>
    <t>Photointerrupter</t>
  </si>
  <si>
    <t>Xmega64A1</t>
  </si>
  <si>
    <t>5V TVS</t>
  </si>
  <si>
    <t>UCLAMP0504ACT-ND</t>
  </si>
  <si>
    <t>UCLAMP0504A.TCT</t>
  </si>
  <si>
    <t>3362P-203LF-ND</t>
  </si>
  <si>
    <t>IC9</t>
  </si>
  <si>
    <t>74LVC2T45DC,125</t>
  </si>
  <si>
    <t>568-5479-1-ND</t>
  </si>
  <si>
    <t>2-bit Level Translator</t>
  </si>
  <si>
    <t>q4, q5, q6, q7, q8, q9</t>
  </si>
  <si>
    <t>8-bit Level Translator</t>
  </si>
  <si>
    <t>SN74LVC8T245DGVR</t>
  </si>
  <si>
    <t>296-19287-1-ND</t>
  </si>
  <si>
    <t>±100A current sensor</t>
  </si>
  <si>
    <t>ACS758LCB-100B-PFF-T</t>
  </si>
  <si>
    <t>620-1321-ND</t>
  </si>
  <si>
    <t>425-1949-5-ND</t>
  </si>
  <si>
    <t>C17, C18, C19, C22, C23, C24, C27, C28, C29, C32, C33, C34, C35, C36, C37, C38, C41, C42, C45, C48, C49, C50</t>
  </si>
  <si>
    <t>C15, C20, C25, C30, C51, C52</t>
  </si>
  <si>
    <t>20k Potentiometer</t>
  </si>
  <si>
    <t>3362P-1-203LF</t>
  </si>
  <si>
    <t>R76</t>
  </si>
  <si>
    <t>D14, D15, D16, D47</t>
  </si>
  <si>
    <t>R4, R7, R8, R10, R11, R12, R13, R14, R15, R17, R18, R19, R20, R22, R23, R24, R27, R28, R31, R32, R33, R34, R36, R37, R41, R42, R48, R49, R51, R52, R53, R54, R55, R57, R65, R66, R67, R68, R72, R75, R77, R78, R79, R80, R81, R82, R83, R84</t>
  </si>
  <si>
    <t>R2</t>
  </si>
  <si>
    <t>R3, R69, R70</t>
  </si>
  <si>
    <t>15 0805</t>
  </si>
  <si>
    <t>R21, R43, R44, R45, R46, R47, R64</t>
  </si>
  <si>
    <t>R38</t>
  </si>
  <si>
    <t>R39, R71, R73</t>
  </si>
  <si>
    <t>0 0805</t>
  </si>
  <si>
    <t>R9, R74</t>
  </si>
  <si>
    <t>RMCF0805ZT0R00</t>
  </si>
  <si>
    <t>RMCF0805ZT0R00CT-ND</t>
  </si>
  <si>
    <t>RMCF0805JT15R0CT-ND</t>
  </si>
  <si>
    <t>RMCF0805JT15R0</t>
  </si>
  <si>
    <t>L4</t>
  </si>
  <si>
    <t>IC3</t>
  </si>
  <si>
    <t>nRF24L01P-T</t>
  </si>
  <si>
    <t>Nordic 2.4GHz Wireless IC</t>
  </si>
  <si>
    <t>949-NRF24L01P-T</t>
  </si>
  <si>
    <t>U1</t>
  </si>
  <si>
    <t>IC4, IC7, IC10, IC13</t>
  </si>
  <si>
    <t>ACS716KLATR-12CB-T</t>
  </si>
  <si>
    <t>±12A Current Sensor</t>
  </si>
  <si>
    <t>620-1443-1-ND</t>
  </si>
  <si>
    <t>IC5</t>
  </si>
  <si>
    <t>IC1, IC2, IC6, IC8</t>
  </si>
  <si>
    <t>IC11, IC12</t>
  </si>
  <si>
    <t>Texas Instruments</t>
  </si>
  <si>
    <t>D1, D3, D4, D5, D6</t>
  </si>
  <si>
    <t>D2</t>
  </si>
  <si>
    <t>D10, D11, D12, D13, D45, D46, D50, D51, D52</t>
  </si>
  <si>
    <t>D17, D18, D19, D48, D49</t>
  </si>
  <si>
    <t>Used only for Omni+ output</t>
  </si>
  <si>
    <t>D20, D21, D22, D23, D24, D25, D26, D27</t>
  </si>
  <si>
    <t>D28, D29, D30, D31, D32, D33, D34, D35</t>
  </si>
  <si>
    <t>D36, D37, D38, D39, D40, D41, D42, D43</t>
  </si>
  <si>
    <t>Rev B</t>
  </si>
  <si>
    <t>Q2, Q3, Q10, Q11, Q12, Q13, Q16, Q17</t>
  </si>
  <si>
    <t>PROG1</t>
  </si>
  <si>
    <t>FCI</t>
  </si>
  <si>
    <t>Q1</t>
  </si>
  <si>
    <t>SW1</t>
  </si>
  <si>
    <t>Debug LED 0805</t>
  </si>
  <si>
    <t>LED1</t>
  </si>
  <si>
    <t>already have</t>
  </si>
  <si>
    <t>have some</t>
  </si>
  <si>
    <t>C11, C12</t>
  </si>
  <si>
    <t>TDK Corporation</t>
  </si>
  <si>
    <t>Min qty 10</t>
  </si>
  <si>
    <t>C0805C103K5RACTU</t>
  </si>
  <si>
    <t>399-1158-1-ND</t>
  </si>
  <si>
    <t>500R07S1R0BV4T</t>
  </si>
  <si>
    <t>712-1266-1-ND</t>
  </si>
  <si>
    <t>500R07S4R7BV4T</t>
  </si>
  <si>
    <t>712-1166-1-ND</t>
  </si>
  <si>
    <t>04025U1R5BAT2A</t>
  </si>
  <si>
    <t>478-5992-1-ND</t>
  </si>
  <si>
    <t>Newhaven Display Intl</t>
  </si>
  <si>
    <t>NHD-0216K1Z-NSW-BBW-L</t>
  </si>
  <si>
    <t>May change in future rev</t>
  </si>
  <si>
    <t>GP1A51HRJ00F</t>
  </si>
  <si>
    <t>Sharp Microelectronics</t>
  </si>
  <si>
    <t>Omni</t>
  </si>
  <si>
    <t>Bare end hooks up to e-stop buttons</t>
  </si>
  <si>
    <t>5 buddy buttons, 1 e-stop</t>
  </si>
  <si>
    <t>D-sub 9 receptacle Panel Mount (female)</t>
  </si>
  <si>
    <t>450-1041-ND</t>
  </si>
  <si>
    <t>PRASC1-16F-BBR00</t>
  </si>
  <si>
    <t>Phoenix Contact</t>
  </si>
  <si>
    <t>Motor driver connector</t>
  </si>
  <si>
    <t>277-1579-ND</t>
  </si>
  <si>
    <t>JP15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</si>
</sst>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5">
    <xf numFmtId="0" fontId="0" fillId="0" borderId="0" xfId="0"/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28" fillId="0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164" fontId="19" fillId="34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49" fontId="19" fillId="34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49" fontId="23" fillId="34" borderId="0" xfId="0" applyNumberFormat="1" applyFont="1" applyFill="1" applyAlignment="1">
      <alignment horizontal="center" vertical="center" wrapText="1"/>
    </xf>
    <xf numFmtId="164" fontId="23" fillId="34" borderId="0" xfId="0" applyNumberFormat="1" applyFont="1" applyFill="1" applyAlignment="1">
      <alignment horizontal="center" vertical="center" wrapText="1"/>
    </xf>
    <xf numFmtId="0" fontId="27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164" fontId="28" fillId="34" borderId="0" xfId="0" applyNumberFormat="1" applyFont="1" applyFill="1" applyAlignment="1">
      <alignment horizontal="center" vertical="center" wrapText="1"/>
    </xf>
    <xf numFmtId="0" fontId="28" fillId="34" borderId="0" xfId="0" applyNumberFormat="1" applyFont="1" applyFill="1" applyAlignment="1">
      <alignment horizontal="center" vertical="center" wrapText="1"/>
    </xf>
    <xf numFmtId="49" fontId="28" fillId="34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64" fontId="25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2" fillId="33" borderId="0" xfId="0" applyFont="1" applyFill="1" applyAlignment="1">
      <alignment horizontal="center" vertical="center" wrapText="1"/>
    </xf>
    <xf numFmtId="0" fontId="19" fillId="33" borderId="0" xfId="0" applyNumberFormat="1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27" fillId="33" borderId="0" xfId="0" applyFont="1" applyFill="1" applyAlignment="1">
      <alignment horizontal="center" vertical="center" wrapText="1"/>
    </xf>
    <xf numFmtId="164" fontId="28" fillId="33" borderId="0" xfId="0" applyNumberFormat="1" applyFont="1" applyFill="1" applyAlignment="1">
      <alignment horizontal="center" vertical="center" wrapText="1"/>
    </xf>
    <xf numFmtId="0" fontId="28" fillId="33" borderId="0" xfId="0" applyNumberFormat="1" applyFont="1" applyFill="1" applyAlignment="1">
      <alignment horizontal="center" vertical="center" wrapText="1"/>
    </xf>
    <xf numFmtId="49" fontId="28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K83" totalsRowShown="0" headerRowDxfId="12" dataDxfId="11">
  <autoFilter ref="A2:K83"/>
  <tableColumns count="11">
    <tableColumn id="1" name="ID #" dataDxfId="10">
      <calculatedColumnFormula>1+A2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"/>
  <sheetViews>
    <sheetView tabSelected="1" workbookViewId="0">
      <pane ySplit="2" topLeftCell="A63" activePane="bottomLeft" state="frozen"/>
      <selection pane="bottomLeft" activeCell="A81" sqref="A81"/>
    </sheetView>
  </sheetViews>
  <sheetFormatPr defaultRowHeight="15" x14ac:dyDescent="0.25"/>
  <cols>
    <col min="1" max="1" width="12.140625" style="45" customWidth="1"/>
    <col min="2" max="2" width="21.7109375" style="45" customWidth="1"/>
    <col min="3" max="3" width="24.7109375" style="45" customWidth="1"/>
    <col min="4" max="4" width="36.140625" style="45" customWidth="1"/>
    <col min="5" max="5" width="18.42578125" style="45" bestFit="1" customWidth="1"/>
    <col min="6" max="6" width="24" style="45" customWidth="1"/>
    <col min="7" max="7" width="14.85546875" style="45" customWidth="1"/>
    <col min="8" max="8" width="10" style="45" bestFit="1" customWidth="1"/>
    <col min="9" max="9" width="8.7109375" style="45" customWidth="1"/>
    <col min="10" max="10" width="13.7109375" style="45" bestFit="1" customWidth="1"/>
    <col min="11" max="11" width="36.5703125" style="56" customWidth="1"/>
    <col min="12" max="16384" width="9.140625" style="45"/>
  </cols>
  <sheetData>
    <row r="1" spans="1:11" ht="15.75" x14ac:dyDescent="0.25">
      <c r="A1" s="46"/>
      <c r="B1" s="46"/>
      <c r="C1" s="46"/>
      <c r="D1" s="46"/>
      <c r="E1" s="46"/>
      <c r="F1" s="46"/>
      <c r="G1" s="46"/>
      <c r="H1" s="46"/>
      <c r="I1" s="47" t="s">
        <v>29</v>
      </c>
      <c r="J1" s="48">
        <f>SUM(Table2[Sub Total])</f>
        <v>143.65999999999994</v>
      </c>
      <c r="K1" s="49"/>
    </row>
    <row r="2" spans="1:11" x14ac:dyDescent="0.25">
      <c r="A2" s="50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50" t="s">
        <v>5</v>
      </c>
      <c r="G2" s="50" t="s">
        <v>6</v>
      </c>
      <c r="H2" s="51" t="s">
        <v>7</v>
      </c>
      <c r="I2" s="50" t="s">
        <v>8</v>
      </c>
      <c r="J2" s="51" t="s">
        <v>9</v>
      </c>
      <c r="K2" s="52" t="s">
        <v>10</v>
      </c>
    </row>
    <row r="3" spans="1:11" x14ac:dyDescent="0.25">
      <c r="A3" s="17" t="s">
        <v>12</v>
      </c>
      <c r="B3" s="1"/>
      <c r="C3" s="1"/>
      <c r="D3" s="1"/>
      <c r="E3" s="1"/>
      <c r="F3" s="1"/>
      <c r="G3" s="1"/>
      <c r="H3" s="2"/>
      <c r="I3" s="3"/>
      <c r="J3" s="2">
        <f>Table2[[#This Row],[Price]]*Table2[[#This Row],[Qty]]</f>
        <v>0</v>
      </c>
      <c r="K3" s="4"/>
    </row>
    <row r="4" spans="1:11" s="53" customFormat="1" ht="147.75" customHeight="1" x14ac:dyDescent="0.25">
      <c r="A4" s="16">
        <f>1</f>
        <v>1</v>
      </c>
      <c r="B4" s="11" t="s">
        <v>109</v>
      </c>
      <c r="C4" s="11" t="s">
        <v>110</v>
      </c>
      <c r="D4" s="11" t="s">
        <v>32</v>
      </c>
      <c r="E4" s="11" t="s">
        <v>18</v>
      </c>
      <c r="F4" s="11" t="s">
        <v>31</v>
      </c>
      <c r="G4" s="11" t="s">
        <v>260</v>
      </c>
      <c r="H4" s="15">
        <v>0.03</v>
      </c>
      <c r="I4" s="11">
        <v>48</v>
      </c>
      <c r="J4" s="15">
        <f>Table2[[#This Row],[Price]]*Table2[[#This Row],[Qty]]</f>
        <v>1.44</v>
      </c>
      <c r="K4" s="13"/>
    </row>
    <row r="5" spans="1:11" s="53" customFormat="1" x14ac:dyDescent="0.25">
      <c r="A5" s="16">
        <f>1+A4</f>
        <v>2</v>
      </c>
      <c r="B5" s="11" t="s">
        <v>109</v>
      </c>
      <c r="C5" s="11" t="s">
        <v>111</v>
      </c>
      <c r="D5" s="11" t="s">
        <v>54</v>
      </c>
      <c r="E5" s="11" t="s">
        <v>18</v>
      </c>
      <c r="F5" s="11" t="s">
        <v>56</v>
      </c>
      <c r="G5" s="11" t="s">
        <v>171</v>
      </c>
      <c r="H5" s="15">
        <v>0.04</v>
      </c>
      <c r="I5" s="11">
        <v>1</v>
      </c>
      <c r="J5" s="15">
        <f>Table2[[#This Row],[Price]]*Table2[[#This Row],[Qty]]</f>
        <v>0.04</v>
      </c>
      <c r="K5" s="13"/>
    </row>
    <row r="6" spans="1:11" s="53" customFormat="1" x14ac:dyDescent="0.25">
      <c r="A6" s="16">
        <f>1+A5</f>
        <v>3</v>
      </c>
      <c r="B6" s="11" t="s">
        <v>17</v>
      </c>
      <c r="C6" s="11" t="s">
        <v>112</v>
      </c>
      <c r="D6" s="11" t="s">
        <v>55</v>
      </c>
      <c r="E6" s="11" t="s">
        <v>18</v>
      </c>
      <c r="F6" s="11" t="s">
        <v>57</v>
      </c>
      <c r="G6" s="11" t="s">
        <v>261</v>
      </c>
      <c r="H6" s="15">
        <v>0.1</v>
      </c>
      <c r="I6" s="11">
        <v>1</v>
      </c>
      <c r="J6" s="15">
        <f>Table2[[#This Row],[Price]]*Table2[[#This Row],[Qty]]</f>
        <v>0.1</v>
      </c>
      <c r="K6" s="13"/>
    </row>
    <row r="7" spans="1:11" s="53" customFormat="1" x14ac:dyDescent="0.25">
      <c r="A7" s="16">
        <f t="shared" ref="A7:A27" si="0">1+A6</f>
        <v>4</v>
      </c>
      <c r="B7" s="11" t="s">
        <v>17</v>
      </c>
      <c r="C7" s="11" t="s">
        <v>113</v>
      </c>
      <c r="D7" s="11" t="s">
        <v>94</v>
      </c>
      <c r="E7" s="11" t="s">
        <v>18</v>
      </c>
      <c r="F7" s="11" t="s">
        <v>102</v>
      </c>
      <c r="G7" s="11" t="s">
        <v>262</v>
      </c>
      <c r="H7" s="15">
        <v>0.1</v>
      </c>
      <c r="I7" s="11">
        <v>3</v>
      </c>
      <c r="J7" s="15">
        <f>Table2[[#This Row],[Price]]*Table2[[#This Row],[Qty]]</f>
        <v>0.30000000000000004</v>
      </c>
      <c r="K7" s="13"/>
    </row>
    <row r="8" spans="1:11" s="53" customFormat="1" x14ac:dyDescent="0.25">
      <c r="A8" s="16">
        <f t="shared" si="0"/>
        <v>5</v>
      </c>
      <c r="B8" s="11" t="s">
        <v>109</v>
      </c>
      <c r="C8" s="7" t="s">
        <v>119</v>
      </c>
      <c r="D8" s="7" t="s">
        <v>95</v>
      </c>
      <c r="E8" s="7" t="s">
        <v>18</v>
      </c>
      <c r="F8" s="7" t="s">
        <v>103</v>
      </c>
      <c r="G8" s="8" t="s">
        <v>166</v>
      </c>
      <c r="H8" s="15">
        <v>0.04</v>
      </c>
      <c r="I8" s="11">
        <v>1</v>
      </c>
      <c r="J8" s="15">
        <f>Table2[[#This Row],[Price]]*Table2[[#This Row],[Qty]]</f>
        <v>0.04</v>
      </c>
      <c r="K8" s="10"/>
    </row>
    <row r="9" spans="1:11" s="53" customFormat="1" ht="24" x14ac:dyDescent="0.25">
      <c r="A9" s="57">
        <f t="shared" si="0"/>
        <v>6</v>
      </c>
      <c r="B9" s="30" t="s">
        <v>109</v>
      </c>
      <c r="C9" s="30" t="s">
        <v>118</v>
      </c>
      <c r="D9" s="30" t="s">
        <v>96</v>
      </c>
      <c r="E9" s="30" t="s">
        <v>18</v>
      </c>
      <c r="F9" s="30" t="s">
        <v>104</v>
      </c>
      <c r="G9" s="58" t="s">
        <v>264</v>
      </c>
      <c r="H9" s="59">
        <v>0.04</v>
      </c>
      <c r="I9" s="30">
        <v>7</v>
      </c>
      <c r="J9" s="59">
        <f>Table2[[#This Row],[Price]]*Table2[[#This Row],[Qty]]</f>
        <v>0.28000000000000003</v>
      </c>
      <c r="K9" s="60" t="s">
        <v>304</v>
      </c>
    </row>
    <row r="10" spans="1:11" s="53" customFormat="1" x14ac:dyDescent="0.25">
      <c r="A10" s="16">
        <f t="shared" si="0"/>
        <v>7</v>
      </c>
      <c r="B10" s="11" t="s">
        <v>17</v>
      </c>
      <c r="C10" s="11" t="s">
        <v>114</v>
      </c>
      <c r="D10" s="11" t="s">
        <v>97</v>
      </c>
      <c r="E10" s="11" t="s">
        <v>18</v>
      </c>
      <c r="F10" s="11" t="s">
        <v>105</v>
      </c>
      <c r="G10" s="12" t="s">
        <v>167</v>
      </c>
      <c r="H10" s="15">
        <v>0.1</v>
      </c>
      <c r="I10" s="11">
        <v>1</v>
      </c>
      <c r="J10" s="15">
        <f>Table2[[#This Row],[Price]]*Table2[[#This Row],[Qty]]</f>
        <v>0.1</v>
      </c>
      <c r="K10" s="13"/>
    </row>
    <row r="11" spans="1:11" s="53" customFormat="1" x14ac:dyDescent="0.25">
      <c r="A11" s="16">
        <f t="shared" si="0"/>
        <v>8</v>
      </c>
      <c r="B11" s="11" t="s">
        <v>109</v>
      </c>
      <c r="C11" s="11" t="s">
        <v>117</v>
      </c>
      <c r="D11" s="11" t="s">
        <v>98</v>
      </c>
      <c r="E11" s="11" t="s">
        <v>18</v>
      </c>
      <c r="F11" s="11" t="s">
        <v>106</v>
      </c>
      <c r="G11" s="12" t="s">
        <v>265</v>
      </c>
      <c r="H11" s="15">
        <v>0.04</v>
      </c>
      <c r="I11" s="11">
        <v>1</v>
      </c>
      <c r="J11" s="15">
        <f>Table2[[#This Row],[Price]]*Table2[[#This Row],[Qty]]</f>
        <v>0.04</v>
      </c>
      <c r="K11" s="13"/>
    </row>
    <row r="12" spans="1:11" s="53" customFormat="1" x14ac:dyDescent="0.25">
      <c r="A12" s="57">
        <f t="shared" si="0"/>
        <v>9</v>
      </c>
      <c r="B12" s="30" t="s">
        <v>109</v>
      </c>
      <c r="C12" s="30" t="s">
        <v>116</v>
      </c>
      <c r="D12" s="30" t="s">
        <v>231</v>
      </c>
      <c r="E12" s="30" t="s">
        <v>18</v>
      </c>
      <c r="F12" s="30" t="s">
        <v>107</v>
      </c>
      <c r="G12" s="58" t="s">
        <v>266</v>
      </c>
      <c r="H12" s="59">
        <v>0.04</v>
      </c>
      <c r="I12" s="30">
        <v>1</v>
      </c>
      <c r="J12" s="59">
        <f>Table2[[#This Row],[Price]]*Table2[[#This Row],[Qty]]</f>
        <v>0.04</v>
      </c>
      <c r="K12" s="60" t="s">
        <v>303</v>
      </c>
    </row>
    <row r="13" spans="1:11" s="53" customFormat="1" x14ac:dyDescent="0.25">
      <c r="A13" s="16">
        <f t="shared" si="0"/>
        <v>10</v>
      </c>
      <c r="B13" s="11" t="s">
        <v>17</v>
      </c>
      <c r="C13" s="11" t="s">
        <v>115</v>
      </c>
      <c r="D13" s="11" t="s">
        <v>99</v>
      </c>
      <c r="E13" s="11" t="s">
        <v>18</v>
      </c>
      <c r="F13" s="11" t="s">
        <v>108</v>
      </c>
      <c r="G13" s="12" t="s">
        <v>165</v>
      </c>
      <c r="H13" s="15">
        <v>0.1</v>
      </c>
      <c r="I13" s="11">
        <v>1</v>
      </c>
      <c r="J13" s="15">
        <f>Table2[[#This Row],[Price]]*Table2[[#This Row],[Qty]]</f>
        <v>0.1</v>
      </c>
      <c r="K13" s="13"/>
    </row>
    <row r="14" spans="1:11" s="53" customFormat="1" ht="24" x14ac:dyDescent="0.25">
      <c r="A14" s="16">
        <f>1+A13</f>
        <v>11</v>
      </c>
      <c r="B14" s="11" t="s">
        <v>109</v>
      </c>
      <c r="C14" s="11" t="s">
        <v>272</v>
      </c>
      <c r="D14" s="11" t="s">
        <v>263</v>
      </c>
      <c r="E14" s="11" t="s">
        <v>18</v>
      </c>
      <c r="F14" s="7" t="s">
        <v>271</v>
      </c>
      <c r="G14" s="12" t="s">
        <v>179</v>
      </c>
      <c r="H14" s="15">
        <v>0.03</v>
      </c>
      <c r="I14" s="12">
        <v>8</v>
      </c>
      <c r="J14" s="15">
        <f>Table2[[#This Row],[Price]]*Table2[[#This Row],[Qty]]</f>
        <v>0.24</v>
      </c>
      <c r="K14" s="13"/>
    </row>
    <row r="15" spans="1:11" s="53" customFormat="1" ht="24" x14ac:dyDescent="0.25">
      <c r="A15" s="16">
        <f>1+A14</f>
        <v>12</v>
      </c>
      <c r="B15" s="11" t="s">
        <v>109</v>
      </c>
      <c r="C15" s="11" t="s">
        <v>215</v>
      </c>
      <c r="D15" s="11" t="s">
        <v>180</v>
      </c>
      <c r="E15" s="11" t="s">
        <v>18</v>
      </c>
      <c r="F15" s="11" t="s">
        <v>214</v>
      </c>
      <c r="G15" s="15" t="s">
        <v>181</v>
      </c>
      <c r="H15" s="15">
        <v>0.04</v>
      </c>
      <c r="I15" s="12">
        <v>6</v>
      </c>
      <c r="J15" s="15">
        <f>Table2[[#This Row],[Price]]*Table2[[#This Row],[Qty]]</f>
        <v>0.24</v>
      </c>
      <c r="K15" s="13"/>
    </row>
    <row r="16" spans="1:11" s="53" customFormat="1" x14ac:dyDescent="0.25">
      <c r="A16" s="57">
        <f>1+A15</f>
        <v>13</v>
      </c>
      <c r="B16" s="30" t="s">
        <v>109</v>
      </c>
      <c r="C16" s="30" t="s">
        <v>269</v>
      </c>
      <c r="D16" s="30" t="s">
        <v>267</v>
      </c>
      <c r="E16" s="30" t="s">
        <v>18</v>
      </c>
      <c r="F16" s="30" t="s">
        <v>270</v>
      </c>
      <c r="G16" s="59" t="s">
        <v>268</v>
      </c>
      <c r="H16" s="59">
        <v>0.03</v>
      </c>
      <c r="I16" s="58">
        <v>2</v>
      </c>
      <c r="J16" s="59">
        <f>Table2[[#This Row],[Price]]*Table2[[#This Row],[Qty]]</f>
        <v>0.06</v>
      </c>
      <c r="K16" s="60" t="s">
        <v>303</v>
      </c>
    </row>
    <row r="17" spans="1:11" s="53" customFormat="1" x14ac:dyDescent="0.25">
      <c r="A17" s="20">
        <f>1+A16</f>
        <v>14</v>
      </c>
      <c r="B17" s="11" t="s">
        <v>204</v>
      </c>
      <c r="C17" s="21" t="s">
        <v>257</v>
      </c>
      <c r="D17" s="1" t="s">
        <v>256</v>
      </c>
      <c r="E17" s="1" t="s">
        <v>18</v>
      </c>
      <c r="F17" s="1" t="s">
        <v>241</v>
      </c>
      <c r="G17" s="15" t="s">
        <v>258</v>
      </c>
      <c r="H17" s="22">
        <v>1.05</v>
      </c>
      <c r="I17" s="29">
        <v>1</v>
      </c>
      <c r="J17" s="22">
        <f>Table2[[#This Row],[Price]]*Table2[[#This Row],[Qty]]</f>
        <v>1.05</v>
      </c>
      <c r="K17" s="25"/>
    </row>
    <row r="18" spans="1:11" x14ac:dyDescent="0.25">
      <c r="A18" s="16"/>
      <c r="B18" s="7"/>
      <c r="C18" s="7"/>
      <c r="D18" s="7"/>
      <c r="E18" s="7"/>
      <c r="F18" s="7"/>
      <c r="G18" s="7"/>
      <c r="H18" s="9"/>
      <c r="I18" s="1"/>
      <c r="J18" s="2">
        <f>Table2[[#This Row],[Price]]*Table2[[#This Row],[Qty]]</f>
        <v>0</v>
      </c>
      <c r="K18" s="10"/>
    </row>
    <row r="19" spans="1:11" x14ac:dyDescent="0.25">
      <c r="A19" s="17" t="s">
        <v>13</v>
      </c>
      <c r="B19" s="6"/>
      <c r="C19" s="14"/>
      <c r="D19" s="11"/>
      <c r="E19" s="6"/>
      <c r="F19" s="14"/>
      <c r="G19" s="1"/>
      <c r="H19" s="2"/>
      <c r="I19" s="1"/>
      <c r="J19" s="2">
        <f>Table2[[#This Row],[Price]]*Table2[[#This Row],[Qty]]</f>
        <v>0</v>
      </c>
      <c r="K19" s="10"/>
    </row>
    <row r="20" spans="1:11" s="53" customFormat="1" x14ac:dyDescent="0.25">
      <c r="A20" s="16">
        <v>1</v>
      </c>
      <c r="B20" s="7" t="s">
        <v>11</v>
      </c>
      <c r="C20" s="18" t="s">
        <v>120</v>
      </c>
      <c r="D20" s="21" t="s">
        <v>90</v>
      </c>
      <c r="E20" s="7" t="s">
        <v>18</v>
      </c>
      <c r="F20" s="18" t="s">
        <v>25</v>
      </c>
      <c r="G20" s="7" t="s">
        <v>305</v>
      </c>
      <c r="H20" s="9">
        <v>1.34</v>
      </c>
      <c r="I20" s="11">
        <v>2</v>
      </c>
      <c r="J20" s="15">
        <f>Table2[[#This Row],[Price]]*Table2[[#This Row],[Qty]]</f>
        <v>2.68</v>
      </c>
      <c r="K20" s="10" t="s">
        <v>27</v>
      </c>
    </row>
    <row r="21" spans="1:11" s="53" customFormat="1" ht="24" x14ac:dyDescent="0.25">
      <c r="A21" s="16">
        <f t="shared" si="0"/>
        <v>2</v>
      </c>
      <c r="B21" s="7" t="s">
        <v>11</v>
      </c>
      <c r="C21" s="18" t="s">
        <v>308</v>
      </c>
      <c r="D21" s="21" t="s">
        <v>91</v>
      </c>
      <c r="E21" s="7" t="s">
        <v>18</v>
      </c>
      <c r="F21" s="18" t="s">
        <v>309</v>
      </c>
      <c r="G21" s="7" t="s">
        <v>183</v>
      </c>
      <c r="H21" s="9">
        <v>0.05</v>
      </c>
      <c r="I21" s="11">
        <v>5</v>
      </c>
      <c r="J21" s="15">
        <f>Table2[[#This Row],[Price]]*Table2[[#This Row],[Qty]]</f>
        <v>0.25</v>
      </c>
      <c r="K21" s="13" t="s">
        <v>28</v>
      </c>
    </row>
    <row r="22" spans="1:11" s="53" customFormat="1" x14ac:dyDescent="0.25">
      <c r="A22" s="16">
        <f t="shared" si="0"/>
        <v>3</v>
      </c>
      <c r="B22" s="7" t="s">
        <v>16</v>
      </c>
      <c r="C22" s="7" t="s">
        <v>121</v>
      </c>
      <c r="D22" s="7" t="s">
        <v>34</v>
      </c>
      <c r="E22" s="7" t="s">
        <v>18</v>
      </c>
      <c r="F22" s="7" t="s">
        <v>33</v>
      </c>
      <c r="G22" s="8" t="s">
        <v>35</v>
      </c>
      <c r="H22" s="9">
        <v>0.05</v>
      </c>
      <c r="I22" s="11">
        <v>1</v>
      </c>
      <c r="J22" s="15">
        <f>Table2[[#This Row],[Price]]*Table2[[#This Row],[Qty]]</f>
        <v>0.05</v>
      </c>
      <c r="K22" s="10"/>
    </row>
    <row r="23" spans="1:11" s="53" customFormat="1" x14ac:dyDescent="0.25">
      <c r="A23" s="16">
        <f t="shared" si="0"/>
        <v>4</v>
      </c>
      <c r="B23" s="7" t="s">
        <v>16</v>
      </c>
      <c r="C23" s="11" t="s">
        <v>122</v>
      </c>
      <c r="D23" s="11" t="s">
        <v>36</v>
      </c>
      <c r="E23" s="7" t="s">
        <v>18</v>
      </c>
      <c r="F23" s="11" t="s">
        <v>37</v>
      </c>
      <c r="G23" s="11" t="s">
        <v>38</v>
      </c>
      <c r="H23" s="9">
        <v>0.05</v>
      </c>
      <c r="I23" s="11">
        <v>1</v>
      </c>
      <c r="J23" s="15">
        <f>Table2[[#This Row],[Price]]*Table2[[#This Row],[Qty]]</f>
        <v>0.05</v>
      </c>
      <c r="K23" s="13"/>
    </row>
    <row r="24" spans="1:11" s="53" customFormat="1" x14ac:dyDescent="0.25">
      <c r="A24" s="16">
        <f t="shared" si="0"/>
        <v>5</v>
      </c>
      <c r="B24" s="7" t="s">
        <v>16</v>
      </c>
      <c r="C24" s="11" t="s">
        <v>123</v>
      </c>
      <c r="D24" s="11" t="s">
        <v>39</v>
      </c>
      <c r="E24" s="7" t="s">
        <v>18</v>
      </c>
      <c r="F24" s="11" t="s">
        <v>41</v>
      </c>
      <c r="G24" s="11" t="s">
        <v>40</v>
      </c>
      <c r="H24" s="9">
        <v>0.05</v>
      </c>
      <c r="I24" s="11">
        <v>1</v>
      </c>
      <c r="J24" s="15">
        <f>Table2[[#This Row],[Price]]*Table2[[#This Row],[Qty]]</f>
        <v>0.05</v>
      </c>
      <c r="K24" s="13"/>
    </row>
    <row r="25" spans="1:11" s="53" customFormat="1" x14ac:dyDescent="0.25">
      <c r="A25" s="16">
        <f t="shared" si="0"/>
        <v>6</v>
      </c>
      <c r="B25" s="7" t="s">
        <v>16</v>
      </c>
      <c r="C25" s="11" t="s">
        <v>124</v>
      </c>
      <c r="D25" s="11" t="s">
        <v>42</v>
      </c>
      <c r="E25" s="7" t="s">
        <v>18</v>
      </c>
      <c r="F25" s="11" t="s">
        <v>43</v>
      </c>
      <c r="G25" s="11" t="s">
        <v>44</v>
      </c>
      <c r="H25" s="15">
        <v>0.06</v>
      </c>
      <c r="I25" s="11">
        <v>2</v>
      </c>
      <c r="J25" s="15">
        <f>Table2[[#This Row],[Price]]*Table2[[#This Row],[Qty]]</f>
        <v>0.12</v>
      </c>
      <c r="K25" s="13"/>
    </row>
    <row r="26" spans="1:11" s="53" customFormat="1" x14ac:dyDescent="0.25">
      <c r="A26" s="16">
        <f t="shared" si="0"/>
        <v>7</v>
      </c>
      <c r="B26" s="7" t="s">
        <v>149</v>
      </c>
      <c r="C26" s="11" t="s">
        <v>310</v>
      </c>
      <c r="D26" s="11" t="s">
        <v>47</v>
      </c>
      <c r="E26" s="7" t="s">
        <v>18</v>
      </c>
      <c r="F26" s="11" t="s">
        <v>311</v>
      </c>
      <c r="G26" s="11" t="s">
        <v>45</v>
      </c>
      <c r="H26" s="15">
        <v>0.19</v>
      </c>
      <c r="I26" s="11">
        <v>1</v>
      </c>
      <c r="J26" s="15">
        <f>Table2[[#This Row],[Price]]*Table2[[#This Row],[Qty]]</f>
        <v>0.19</v>
      </c>
      <c r="K26" s="13"/>
    </row>
    <row r="27" spans="1:11" s="53" customFormat="1" x14ac:dyDescent="0.25">
      <c r="A27" s="16">
        <f t="shared" si="0"/>
        <v>8</v>
      </c>
      <c r="B27" s="7" t="s">
        <v>149</v>
      </c>
      <c r="C27" s="11" t="s">
        <v>312</v>
      </c>
      <c r="D27" s="11" t="s">
        <v>46</v>
      </c>
      <c r="E27" s="7" t="s">
        <v>18</v>
      </c>
      <c r="F27" s="11" t="s">
        <v>313</v>
      </c>
      <c r="G27" s="11" t="s">
        <v>48</v>
      </c>
      <c r="H27" s="15">
        <v>0.26</v>
      </c>
      <c r="I27" s="11">
        <v>1</v>
      </c>
      <c r="J27" s="15">
        <f>Table2[[#This Row],[Price]]*Table2[[#This Row],[Qty]]</f>
        <v>0.26</v>
      </c>
      <c r="K27" s="13"/>
    </row>
    <row r="28" spans="1:11" s="53" customFormat="1" x14ac:dyDescent="0.25">
      <c r="A28" s="16">
        <f t="shared" ref="A28:A33" si="1">1+A27</f>
        <v>9</v>
      </c>
      <c r="B28" s="7" t="s">
        <v>126</v>
      </c>
      <c r="C28" s="11" t="s">
        <v>314</v>
      </c>
      <c r="D28" s="11" t="s">
        <v>49</v>
      </c>
      <c r="E28" s="7" t="s">
        <v>18</v>
      </c>
      <c r="F28" s="11" t="s">
        <v>315</v>
      </c>
      <c r="G28" s="11" t="s">
        <v>50</v>
      </c>
      <c r="H28" s="15">
        <v>0.16</v>
      </c>
      <c r="I28" s="12">
        <v>1</v>
      </c>
      <c r="J28" s="15">
        <f>Table2[[#This Row],[Price]]*Table2[[#This Row],[Qty]]</f>
        <v>0.16</v>
      </c>
      <c r="K28" s="13"/>
    </row>
    <row r="29" spans="1:11" s="53" customFormat="1" x14ac:dyDescent="0.25">
      <c r="A29" s="16">
        <f t="shared" si="1"/>
        <v>10</v>
      </c>
      <c r="B29" s="11" t="s">
        <v>306</v>
      </c>
      <c r="C29" s="11" t="s">
        <v>125</v>
      </c>
      <c r="D29" s="11" t="s">
        <v>52</v>
      </c>
      <c r="E29" s="7" t="s">
        <v>18</v>
      </c>
      <c r="F29" s="11" t="s">
        <v>53</v>
      </c>
      <c r="G29" s="11" t="s">
        <v>51</v>
      </c>
      <c r="H29" s="15">
        <v>0.04</v>
      </c>
      <c r="I29" s="12">
        <v>1</v>
      </c>
      <c r="J29" s="15">
        <f>Table2[[#This Row],[Price]]*Table2[[#This Row],[Qty]]</f>
        <v>0.04</v>
      </c>
      <c r="K29" s="13" t="s">
        <v>307</v>
      </c>
    </row>
    <row r="30" spans="1:11" s="53" customFormat="1" ht="72" x14ac:dyDescent="0.25">
      <c r="A30" s="61">
        <f t="shared" si="1"/>
        <v>11</v>
      </c>
      <c r="B30" s="30" t="s">
        <v>126</v>
      </c>
      <c r="C30" s="31" t="s">
        <v>127</v>
      </c>
      <c r="D30" s="31" t="s">
        <v>92</v>
      </c>
      <c r="E30" s="31" t="s">
        <v>18</v>
      </c>
      <c r="F30" s="31" t="s">
        <v>93</v>
      </c>
      <c r="G30" s="31" t="s">
        <v>254</v>
      </c>
      <c r="H30" s="62">
        <v>0.05</v>
      </c>
      <c r="I30" s="63">
        <v>22</v>
      </c>
      <c r="J30" s="62">
        <f>Table2[[#This Row],[Price]]*Table2[[#This Row],[Qty]]</f>
        <v>1.1000000000000001</v>
      </c>
      <c r="K30" s="64" t="s">
        <v>303</v>
      </c>
    </row>
    <row r="31" spans="1:11" s="53" customFormat="1" ht="24" x14ac:dyDescent="0.25">
      <c r="A31" s="61">
        <f t="shared" si="1"/>
        <v>12</v>
      </c>
      <c r="B31" s="30" t="s">
        <v>126</v>
      </c>
      <c r="C31" s="31" t="s">
        <v>128</v>
      </c>
      <c r="D31" s="31" t="s">
        <v>100</v>
      </c>
      <c r="E31" s="31" t="s">
        <v>18</v>
      </c>
      <c r="F31" s="31" t="s">
        <v>101</v>
      </c>
      <c r="G31" s="30" t="s">
        <v>255</v>
      </c>
      <c r="H31" s="62">
        <v>0.3</v>
      </c>
      <c r="I31" s="63">
        <v>6</v>
      </c>
      <c r="J31" s="62">
        <f>Table2[[#This Row],[Price]]*Table2[[#This Row],[Qty]]</f>
        <v>1.7999999999999998</v>
      </c>
      <c r="K31" s="64" t="s">
        <v>303</v>
      </c>
    </row>
    <row r="32" spans="1:11" s="53" customFormat="1" x14ac:dyDescent="0.25">
      <c r="A32" s="16">
        <f t="shared" si="1"/>
        <v>13</v>
      </c>
      <c r="B32" s="11" t="s">
        <v>210</v>
      </c>
      <c r="C32" s="11" t="s">
        <v>211</v>
      </c>
      <c r="D32" s="11" t="s">
        <v>184</v>
      </c>
      <c r="E32" s="11" t="s">
        <v>18</v>
      </c>
      <c r="F32" s="11" t="s">
        <v>209</v>
      </c>
      <c r="G32" s="11" t="s">
        <v>186</v>
      </c>
      <c r="H32" s="15">
        <v>0.26</v>
      </c>
      <c r="I32" s="12">
        <v>4</v>
      </c>
      <c r="J32" s="15">
        <f>Table2[[#This Row],[Price]]*Table2[[#This Row],[Qty]]</f>
        <v>1.04</v>
      </c>
      <c r="K32" s="13"/>
    </row>
    <row r="33" spans="1:11" s="53" customFormat="1" x14ac:dyDescent="0.25">
      <c r="A33" s="57">
        <f t="shared" si="1"/>
        <v>14</v>
      </c>
      <c r="B33" s="30" t="s">
        <v>16</v>
      </c>
      <c r="C33" s="30" t="s">
        <v>213</v>
      </c>
      <c r="D33" s="30" t="s">
        <v>185</v>
      </c>
      <c r="E33" s="30" t="s">
        <v>18</v>
      </c>
      <c r="F33" s="30" t="s">
        <v>212</v>
      </c>
      <c r="G33" s="30" t="s">
        <v>187</v>
      </c>
      <c r="H33" s="59">
        <v>0.39</v>
      </c>
      <c r="I33" s="58">
        <v>4</v>
      </c>
      <c r="J33" s="59">
        <f>Table2[[#This Row],[Price]]*Table2[[#This Row],[Qty]]</f>
        <v>1.56</v>
      </c>
      <c r="K33" s="60" t="s">
        <v>303</v>
      </c>
    </row>
    <row r="34" spans="1:11" x14ac:dyDescent="0.25">
      <c r="A34" s="16"/>
      <c r="B34" s="11"/>
      <c r="C34" s="11"/>
      <c r="D34" s="11"/>
      <c r="E34" s="11"/>
      <c r="F34" s="11"/>
      <c r="G34" s="11"/>
      <c r="H34" s="15"/>
      <c r="I34" s="1"/>
      <c r="J34" s="2">
        <f>Table2[[#This Row],[Price]]*Table2[[#This Row],[Qty]]</f>
        <v>0</v>
      </c>
      <c r="K34" s="13"/>
    </row>
    <row r="35" spans="1:11" x14ac:dyDescent="0.25">
      <c r="A35" s="17" t="s">
        <v>14</v>
      </c>
      <c r="B35" s="11"/>
      <c r="C35" s="11"/>
      <c r="D35" s="11"/>
      <c r="E35" s="11"/>
      <c r="F35" s="11"/>
      <c r="G35" s="11"/>
      <c r="H35" s="15"/>
      <c r="I35" s="1"/>
      <c r="J35" s="2">
        <f>Table2[[#This Row],[Price]]*Table2[[#This Row],[Qty]]</f>
        <v>0</v>
      </c>
      <c r="K35" s="13"/>
    </row>
    <row r="36" spans="1:11" s="53" customFormat="1" x14ac:dyDescent="0.25">
      <c r="A36" s="16">
        <v>1</v>
      </c>
      <c r="B36" s="11" t="s">
        <v>129</v>
      </c>
      <c r="C36" s="11" t="s">
        <v>130</v>
      </c>
      <c r="D36" s="13" t="s">
        <v>24</v>
      </c>
      <c r="E36" s="11" t="s">
        <v>18</v>
      </c>
      <c r="F36" s="11" t="s">
        <v>22</v>
      </c>
      <c r="G36" s="11" t="s">
        <v>274</v>
      </c>
      <c r="H36" s="15">
        <v>3.47</v>
      </c>
      <c r="I36" s="11">
        <v>1</v>
      </c>
      <c r="J36" s="15">
        <f>Table2[[#This Row],[Price]]*Table2[[#This Row],[Qty]]</f>
        <v>3.47</v>
      </c>
      <c r="K36" s="13"/>
    </row>
    <row r="37" spans="1:11" s="53" customFormat="1" x14ac:dyDescent="0.25">
      <c r="A37" s="16">
        <f>1+A36</f>
        <v>2</v>
      </c>
      <c r="B37" s="11" t="s">
        <v>133</v>
      </c>
      <c r="C37" s="11" t="s">
        <v>275</v>
      </c>
      <c r="D37" s="11" t="s">
        <v>276</v>
      </c>
      <c r="E37" s="11" t="s">
        <v>68</v>
      </c>
      <c r="F37" s="11" t="s">
        <v>277</v>
      </c>
      <c r="G37" s="11" t="s">
        <v>278</v>
      </c>
      <c r="H37" s="15">
        <v>3.6</v>
      </c>
      <c r="I37" s="12">
        <v>1</v>
      </c>
      <c r="J37" s="15">
        <f>Table2[[#This Row],[Price]]*Table2[[#This Row],[Qty]]</f>
        <v>3.6</v>
      </c>
      <c r="K37" s="13"/>
    </row>
    <row r="38" spans="1:11" s="53" customFormat="1" x14ac:dyDescent="0.25">
      <c r="A38" s="16">
        <f t="shared" ref="A38:A39" si="2">1+A37</f>
        <v>3</v>
      </c>
      <c r="B38" s="11" t="s">
        <v>132</v>
      </c>
      <c r="C38" s="11" t="s">
        <v>280</v>
      </c>
      <c r="D38" s="26" t="s">
        <v>281</v>
      </c>
      <c r="E38" s="21" t="s">
        <v>18</v>
      </c>
      <c r="F38" s="21" t="s">
        <v>282</v>
      </c>
      <c r="G38" s="11" t="s">
        <v>279</v>
      </c>
      <c r="H38" s="22">
        <v>4.3499999999999996</v>
      </c>
      <c r="I38" s="29">
        <v>4</v>
      </c>
      <c r="J38" s="22">
        <f>Table2[[#This Row],[Price]]*Table2[[#This Row],[Qty]]</f>
        <v>17.399999999999999</v>
      </c>
      <c r="K38" s="25"/>
    </row>
    <row r="39" spans="1:11" s="53" customFormat="1" x14ac:dyDescent="0.25">
      <c r="A39" s="16">
        <f t="shared" si="2"/>
        <v>4</v>
      </c>
      <c r="B39" s="11" t="s">
        <v>134</v>
      </c>
      <c r="C39" s="11" t="s">
        <v>229</v>
      </c>
      <c r="D39" s="11" t="s">
        <v>237</v>
      </c>
      <c r="E39" s="11" t="s">
        <v>68</v>
      </c>
      <c r="F39" s="21" t="s">
        <v>230</v>
      </c>
      <c r="G39" s="11" t="s">
        <v>283</v>
      </c>
      <c r="H39" s="22">
        <v>7.5</v>
      </c>
      <c r="I39" s="29">
        <v>1</v>
      </c>
      <c r="J39" s="22">
        <f>Table2[[#This Row],[Price]]*Table2[[#This Row],[Qty]]</f>
        <v>7.5</v>
      </c>
      <c r="K39" s="25"/>
    </row>
    <row r="40" spans="1:11" s="53" customFormat="1" x14ac:dyDescent="0.25">
      <c r="A40" s="16">
        <f>1+A39</f>
        <v>5</v>
      </c>
      <c r="B40" s="11" t="s">
        <v>189</v>
      </c>
      <c r="C40" s="11" t="s">
        <v>191</v>
      </c>
      <c r="D40" s="11" t="s">
        <v>190</v>
      </c>
      <c r="E40" s="11" t="s">
        <v>18</v>
      </c>
      <c r="F40" s="11" t="s">
        <v>188</v>
      </c>
      <c r="G40" s="11" t="s">
        <v>284</v>
      </c>
      <c r="H40" s="15">
        <v>5.65</v>
      </c>
      <c r="I40" s="12">
        <v>4</v>
      </c>
      <c r="J40" s="15">
        <f>Table2[[#This Row],[Price]]*Table2[[#This Row],[Qty]]</f>
        <v>22.6</v>
      </c>
      <c r="K40" s="13"/>
    </row>
    <row r="41" spans="1:11" s="53" customFormat="1" x14ac:dyDescent="0.25">
      <c r="A41" s="20">
        <f>1+A40</f>
        <v>6</v>
      </c>
      <c r="B41" s="11" t="s">
        <v>144</v>
      </c>
      <c r="C41" s="21" t="s">
        <v>243</v>
      </c>
      <c r="D41" s="21" t="s">
        <v>245</v>
      </c>
      <c r="E41" s="21" t="s">
        <v>18</v>
      </c>
      <c r="F41" s="21" t="s">
        <v>244</v>
      </c>
      <c r="G41" s="21" t="s">
        <v>242</v>
      </c>
      <c r="H41" s="22">
        <v>0.62</v>
      </c>
      <c r="I41" s="29">
        <v>1</v>
      </c>
      <c r="J41" s="22">
        <f>Table2[[#This Row],[Price]]*Table2[[#This Row],[Qty]]</f>
        <v>0.62</v>
      </c>
      <c r="K41" s="25"/>
    </row>
    <row r="42" spans="1:11" s="53" customFormat="1" x14ac:dyDescent="0.25">
      <c r="A42" s="20">
        <f>1+A41</f>
        <v>7</v>
      </c>
      <c r="B42" s="11" t="s">
        <v>286</v>
      </c>
      <c r="C42" s="21" t="s">
        <v>248</v>
      </c>
      <c r="D42" s="21" t="s">
        <v>247</v>
      </c>
      <c r="E42" s="21" t="s">
        <v>18</v>
      </c>
      <c r="F42" s="21" t="s">
        <v>249</v>
      </c>
      <c r="G42" s="11" t="s">
        <v>285</v>
      </c>
      <c r="H42" s="22">
        <v>1.26</v>
      </c>
      <c r="I42" s="29">
        <v>2</v>
      </c>
      <c r="J42" s="22">
        <f>Table2[[#This Row],[Price]]*Table2[[#This Row],[Qty]]</f>
        <v>2.52</v>
      </c>
      <c r="K42" s="25"/>
    </row>
    <row r="43" spans="1:11" s="53" customFormat="1" x14ac:dyDescent="0.25">
      <c r="A43" s="32">
        <f>1+A42</f>
        <v>8</v>
      </c>
      <c r="B43" s="33" t="s">
        <v>132</v>
      </c>
      <c r="C43" s="33" t="s">
        <v>251</v>
      </c>
      <c r="D43" s="33" t="s">
        <v>250</v>
      </c>
      <c r="E43" s="33" t="s">
        <v>18</v>
      </c>
      <c r="F43" s="33" t="s">
        <v>252</v>
      </c>
      <c r="G43" s="33"/>
      <c r="H43" s="34">
        <v>7</v>
      </c>
      <c r="I43" s="35">
        <v>0</v>
      </c>
      <c r="J43" s="34">
        <f>Table2[[#This Row],[Price]]*Table2[[#This Row],[Qty]]</f>
        <v>0</v>
      </c>
      <c r="K43" s="36" t="s">
        <v>295</v>
      </c>
    </row>
    <row r="44" spans="1:11" x14ac:dyDescent="0.25">
      <c r="A44" s="16"/>
      <c r="B44" s="7"/>
      <c r="C44" s="7"/>
      <c r="D44" s="7"/>
      <c r="E44" s="7"/>
      <c r="F44" s="7"/>
      <c r="G44" s="7"/>
      <c r="H44" s="9"/>
      <c r="I44" s="1"/>
      <c r="J44" s="2">
        <f>Table2[[#This Row],[Price]]*Table2[[#This Row],[Qty]]</f>
        <v>0</v>
      </c>
      <c r="K44" s="10"/>
    </row>
    <row r="45" spans="1:11" x14ac:dyDescent="0.25">
      <c r="A45" s="17" t="s">
        <v>15</v>
      </c>
      <c r="B45" s="7"/>
      <c r="C45" s="7"/>
      <c r="D45" s="7"/>
      <c r="E45" s="7"/>
      <c r="F45" s="7"/>
      <c r="G45" s="7"/>
      <c r="H45" s="9"/>
      <c r="I45" s="1"/>
      <c r="J45" s="2">
        <f>Table2[[#This Row],[Price]]*Table2[[#This Row],[Qty]]</f>
        <v>0</v>
      </c>
      <c r="K45" s="10"/>
    </row>
    <row r="46" spans="1:11" s="53" customFormat="1" ht="24" x14ac:dyDescent="0.25">
      <c r="A46" s="32">
        <v>1</v>
      </c>
      <c r="B46" s="37" t="s">
        <v>135</v>
      </c>
      <c r="C46" s="37" t="s">
        <v>136</v>
      </c>
      <c r="D46" s="38" t="s">
        <v>89</v>
      </c>
      <c r="E46" s="37" t="s">
        <v>18</v>
      </c>
      <c r="F46" s="37" t="s">
        <v>19</v>
      </c>
      <c r="G46" s="37" t="s">
        <v>246</v>
      </c>
      <c r="H46" s="39">
        <v>0.49</v>
      </c>
      <c r="I46" s="33">
        <v>0</v>
      </c>
      <c r="J46" s="34">
        <f>Table2[[#This Row],[Price]]*Table2[[#This Row],[Qty]]</f>
        <v>0</v>
      </c>
      <c r="K46" s="36" t="s">
        <v>291</v>
      </c>
    </row>
    <row r="47" spans="1:11" s="53" customFormat="1" ht="24" customHeight="1" x14ac:dyDescent="0.25">
      <c r="A47" s="16">
        <f>1+A46</f>
        <v>2</v>
      </c>
      <c r="B47" s="7" t="s">
        <v>131</v>
      </c>
      <c r="C47" s="7" t="s">
        <v>137</v>
      </c>
      <c r="D47" s="10" t="s">
        <v>21</v>
      </c>
      <c r="E47" s="7" t="s">
        <v>18</v>
      </c>
      <c r="F47" s="7" t="s">
        <v>20</v>
      </c>
      <c r="G47" s="7" t="s">
        <v>296</v>
      </c>
      <c r="H47" s="9">
        <v>0.69</v>
      </c>
      <c r="I47" s="11">
        <v>8</v>
      </c>
      <c r="J47" s="15">
        <f>Table2[[#This Row],[Price]]*Table2[[#This Row],[Qty]]</f>
        <v>5.52</v>
      </c>
      <c r="K47" s="25"/>
    </row>
    <row r="48" spans="1:11" s="53" customFormat="1" x14ac:dyDescent="0.25">
      <c r="A48" s="16">
        <f>1+A47</f>
        <v>3</v>
      </c>
      <c r="B48" s="11" t="s">
        <v>138</v>
      </c>
      <c r="C48" s="18" t="s">
        <v>139</v>
      </c>
      <c r="D48" s="13" t="s">
        <v>182</v>
      </c>
      <c r="E48" s="7" t="s">
        <v>18</v>
      </c>
      <c r="F48" s="18" t="s">
        <v>23</v>
      </c>
      <c r="G48" s="11" t="s">
        <v>273</v>
      </c>
      <c r="H48" s="15">
        <v>1.89</v>
      </c>
      <c r="I48" s="11">
        <v>1</v>
      </c>
      <c r="J48" s="15">
        <f>Table2[[#This Row],[Price]]*Table2[[#This Row],[Qty]]</f>
        <v>1.89</v>
      </c>
      <c r="K48" s="25"/>
    </row>
    <row r="49" spans="1:11" s="53" customFormat="1" x14ac:dyDescent="0.25">
      <c r="A49" s="16">
        <f t="shared" ref="A49:A56" si="3">1+A48</f>
        <v>4</v>
      </c>
      <c r="B49" s="7" t="s">
        <v>140</v>
      </c>
      <c r="C49" s="18" t="s">
        <v>141</v>
      </c>
      <c r="D49" s="10" t="s">
        <v>196</v>
      </c>
      <c r="E49" s="7" t="s">
        <v>18</v>
      </c>
      <c r="F49" s="7" t="s">
        <v>26</v>
      </c>
      <c r="G49" s="7" t="s">
        <v>287</v>
      </c>
      <c r="H49" s="9">
        <v>0.51</v>
      </c>
      <c r="I49" s="11">
        <v>5</v>
      </c>
      <c r="J49" s="15">
        <f>Table2[[#This Row],[Price]]*Table2[[#This Row],[Qty]]</f>
        <v>2.5499999999999998</v>
      </c>
      <c r="K49" s="25"/>
    </row>
    <row r="50" spans="1:11" s="53" customFormat="1" x14ac:dyDescent="0.25">
      <c r="A50" s="16">
        <f t="shared" si="3"/>
        <v>5</v>
      </c>
      <c r="B50" s="11" t="s">
        <v>142</v>
      </c>
      <c r="C50" s="18" t="s">
        <v>143</v>
      </c>
      <c r="D50" s="13" t="s">
        <v>301</v>
      </c>
      <c r="E50" s="11" t="s">
        <v>18</v>
      </c>
      <c r="F50" s="11" t="s">
        <v>30</v>
      </c>
      <c r="G50" s="11" t="s">
        <v>302</v>
      </c>
      <c r="H50" s="15">
        <v>0.46</v>
      </c>
      <c r="I50" s="11">
        <v>1</v>
      </c>
      <c r="J50" s="15">
        <f>Table2[[#This Row],[Price]]*Table2[[#This Row],[Qty]]</f>
        <v>0.46</v>
      </c>
      <c r="K50" s="25"/>
    </row>
    <row r="51" spans="1:11" s="53" customFormat="1" x14ac:dyDescent="0.25">
      <c r="A51" s="16">
        <f t="shared" si="3"/>
        <v>6</v>
      </c>
      <c r="B51" s="11" t="s">
        <v>144</v>
      </c>
      <c r="C51" s="11" t="s">
        <v>145</v>
      </c>
      <c r="D51" s="11" t="s">
        <v>80</v>
      </c>
      <c r="E51" s="11" t="s">
        <v>18</v>
      </c>
      <c r="F51" s="11" t="s">
        <v>81</v>
      </c>
      <c r="G51" s="11" t="s">
        <v>288</v>
      </c>
      <c r="H51" s="15">
        <v>0.47</v>
      </c>
      <c r="I51" s="11">
        <v>1</v>
      </c>
      <c r="J51" s="15">
        <f>Table2[[#This Row],[Price]]*Table2[[#This Row],[Qty]]</f>
        <v>0.47</v>
      </c>
      <c r="K51" s="13"/>
    </row>
    <row r="52" spans="1:11" s="53" customFormat="1" x14ac:dyDescent="0.25">
      <c r="A52" s="16">
        <f t="shared" si="3"/>
        <v>7</v>
      </c>
      <c r="B52" s="11" t="s">
        <v>146</v>
      </c>
      <c r="C52" s="11" t="s">
        <v>147</v>
      </c>
      <c r="D52" s="11" t="s">
        <v>79</v>
      </c>
      <c r="E52" s="11" t="s">
        <v>18</v>
      </c>
      <c r="F52" s="11" t="s">
        <v>78</v>
      </c>
      <c r="G52" s="11" t="s">
        <v>300</v>
      </c>
      <c r="H52" s="15">
        <v>0.95</v>
      </c>
      <c r="I52" s="11">
        <v>1</v>
      </c>
      <c r="J52" s="15">
        <f>Table2[[#This Row],[Price]]*Table2[[#This Row],[Qty]]</f>
        <v>0.95</v>
      </c>
      <c r="K52" s="10"/>
    </row>
    <row r="53" spans="1:11" s="53" customFormat="1" x14ac:dyDescent="0.25">
      <c r="A53" s="16">
        <f t="shared" si="3"/>
        <v>8</v>
      </c>
      <c r="B53" s="11" t="s">
        <v>149</v>
      </c>
      <c r="C53" s="11" t="s">
        <v>148</v>
      </c>
      <c r="D53" s="11" t="s">
        <v>58</v>
      </c>
      <c r="E53" s="11" t="s">
        <v>18</v>
      </c>
      <c r="F53" s="11" t="s">
        <v>59</v>
      </c>
      <c r="G53" s="11" t="s">
        <v>169</v>
      </c>
      <c r="H53" s="15">
        <v>0.1</v>
      </c>
      <c r="I53" s="11">
        <v>1</v>
      </c>
      <c r="J53" s="15">
        <f>Table2[[#This Row],[Price]]*Table2[[#This Row],[Qty]]</f>
        <v>0.1</v>
      </c>
      <c r="K53" s="13"/>
    </row>
    <row r="54" spans="1:11" s="53" customFormat="1" x14ac:dyDescent="0.25">
      <c r="A54" s="16">
        <f t="shared" si="3"/>
        <v>9</v>
      </c>
      <c r="B54" s="11" t="s">
        <v>149</v>
      </c>
      <c r="C54" s="11" t="s">
        <v>150</v>
      </c>
      <c r="D54" s="11" t="s">
        <v>60</v>
      </c>
      <c r="E54" s="11" t="s">
        <v>18</v>
      </c>
      <c r="F54" s="11" t="s">
        <v>61</v>
      </c>
      <c r="G54" s="11" t="s">
        <v>168</v>
      </c>
      <c r="H54" s="15">
        <v>0.1</v>
      </c>
      <c r="I54" s="11">
        <v>1</v>
      </c>
      <c r="J54" s="15">
        <f>Table2[[#This Row],[Price]]*Table2[[#This Row],[Qty]]</f>
        <v>0.1</v>
      </c>
      <c r="K54" s="13"/>
    </row>
    <row r="55" spans="1:11" s="53" customFormat="1" x14ac:dyDescent="0.25">
      <c r="A55" s="16">
        <f t="shared" si="3"/>
        <v>10</v>
      </c>
      <c r="B55" s="11" t="s">
        <v>149</v>
      </c>
      <c r="C55" s="11" t="s">
        <v>151</v>
      </c>
      <c r="D55" s="11" t="s">
        <v>62</v>
      </c>
      <c r="E55" s="11" t="s">
        <v>18</v>
      </c>
      <c r="F55" s="11" t="s">
        <v>63</v>
      </c>
      <c r="G55" s="11" t="s">
        <v>170</v>
      </c>
      <c r="H55" s="15">
        <v>0.1</v>
      </c>
      <c r="I55" s="11">
        <v>1</v>
      </c>
      <c r="J55" s="15">
        <f>Table2[[#This Row],[Price]]*Table2[[#This Row],[Qty]]</f>
        <v>0.1</v>
      </c>
      <c r="K55" s="13"/>
    </row>
    <row r="56" spans="1:11" s="53" customFormat="1" x14ac:dyDescent="0.25">
      <c r="A56" s="16">
        <f t="shared" si="3"/>
        <v>11</v>
      </c>
      <c r="B56" s="11" t="s">
        <v>153</v>
      </c>
      <c r="C56" s="11" t="s">
        <v>152</v>
      </c>
      <c r="D56" s="11" t="s">
        <v>65</v>
      </c>
      <c r="E56" s="11" t="s">
        <v>18</v>
      </c>
      <c r="F56" s="11" t="s">
        <v>64</v>
      </c>
      <c r="G56" s="11" t="s">
        <v>299</v>
      </c>
      <c r="H56" s="15">
        <v>1.5</v>
      </c>
      <c r="I56" s="11">
        <v>1</v>
      </c>
      <c r="J56" s="15">
        <f>Table2[[#This Row],[Price]]*Table2[[#This Row],[Qty]]</f>
        <v>1.5</v>
      </c>
      <c r="K56" s="13"/>
    </row>
    <row r="57" spans="1:11" s="53" customFormat="1" x14ac:dyDescent="0.25">
      <c r="A57" s="32">
        <f>1+A56</f>
        <v>12</v>
      </c>
      <c r="B57" s="33" t="s">
        <v>140</v>
      </c>
      <c r="C57" s="33" t="s">
        <v>195</v>
      </c>
      <c r="D57" s="33" t="s">
        <v>194</v>
      </c>
      <c r="E57" s="33" t="s">
        <v>18</v>
      </c>
      <c r="F57" s="33" t="s">
        <v>172</v>
      </c>
      <c r="G57" s="33" t="s">
        <v>193</v>
      </c>
      <c r="H57" s="34">
        <v>0.49</v>
      </c>
      <c r="I57" s="35">
        <v>0</v>
      </c>
      <c r="J57" s="34">
        <f>Table2[[#This Row],[Price]]*Table2[[#This Row],[Qty]]</f>
        <v>0</v>
      </c>
      <c r="K57" s="36" t="s">
        <v>291</v>
      </c>
    </row>
    <row r="58" spans="1:11" s="53" customFormat="1" ht="36" x14ac:dyDescent="0.25">
      <c r="A58" s="16">
        <f t="shared" ref="A58:A63" si="4">1+A57</f>
        <v>13</v>
      </c>
      <c r="B58" s="11" t="s">
        <v>140</v>
      </c>
      <c r="C58" s="11" t="s">
        <v>198</v>
      </c>
      <c r="D58" s="11" t="s">
        <v>197</v>
      </c>
      <c r="E58" s="11" t="s">
        <v>18</v>
      </c>
      <c r="F58" s="11" t="s">
        <v>176</v>
      </c>
      <c r="G58" s="11" t="s">
        <v>292</v>
      </c>
      <c r="H58" s="15">
        <v>1</v>
      </c>
      <c r="I58" s="12">
        <v>8</v>
      </c>
      <c r="J58" s="15">
        <f>Table2[[#This Row],[Price]]*Table2[[#This Row],[Qty]]</f>
        <v>8</v>
      </c>
      <c r="K58" s="13"/>
    </row>
    <row r="59" spans="1:11" s="53" customFormat="1" ht="24" x14ac:dyDescent="0.25">
      <c r="A59" s="16">
        <f t="shared" si="4"/>
        <v>14</v>
      </c>
      <c r="B59" s="11" t="s">
        <v>140</v>
      </c>
      <c r="C59" s="11" t="s">
        <v>199</v>
      </c>
      <c r="D59" s="11" t="s">
        <v>175</v>
      </c>
      <c r="E59" s="11" t="s">
        <v>18</v>
      </c>
      <c r="F59" s="11" t="s">
        <v>174</v>
      </c>
      <c r="G59" s="11" t="s">
        <v>290</v>
      </c>
      <c r="H59" s="15">
        <v>0.38</v>
      </c>
      <c r="I59" s="12">
        <v>5</v>
      </c>
      <c r="J59" s="15">
        <f>Table2[[#This Row],[Price]]*Table2[[#This Row],[Qty]]</f>
        <v>1.9</v>
      </c>
      <c r="K59" s="13"/>
    </row>
    <row r="60" spans="1:11" s="53" customFormat="1" ht="36" x14ac:dyDescent="0.25">
      <c r="A60" s="16">
        <f t="shared" si="4"/>
        <v>15</v>
      </c>
      <c r="B60" s="11" t="s">
        <v>201</v>
      </c>
      <c r="C60" s="11" t="s">
        <v>202</v>
      </c>
      <c r="D60" s="11" t="s">
        <v>200</v>
      </c>
      <c r="E60" s="11" t="s">
        <v>18</v>
      </c>
      <c r="F60" s="11" t="s">
        <v>173</v>
      </c>
      <c r="G60" s="11" t="s">
        <v>289</v>
      </c>
      <c r="H60" s="15">
        <v>0.56999999999999995</v>
      </c>
      <c r="I60" s="12">
        <v>9</v>
      </c>
      <c r="J60" s="15">
        <f>Table2[[#This Row],[Price]]*Table2[[#This Row],[Qty]]</f>
        <v>5.13</v>
      </c>
      <c r="K60" s="13"/>
    </row>
    <row r="61" spans="1:11" s="53" customFormat="1" ht="15" customHeight="1" x14ac:dyDescent="0.25">
      <c r="A61" s="20">
        <f>1+A60</f>
        <v>16</v>
      </c>
      <c r="B61" s="11" t="s">
        <v>201</v>
      </c>
      <c r="C61" s="21" t="s">
        <v>240</v>
      </c>
      <c r="D61" s="21" t="s">
        <v>238</v>
      </c>
      <c r="E61" s="21" t="s">
        <v>18</v>
      </c>
      <c r="F61" s="21" t="s">
        <v>239</v>
      </c>
      <c r="G61" s="11" t="s">
        <v>259</v>
      </c>
      <c r="H61" s="22">
        <v>0.49</v>
      </c>
      <c r="I61" s="29">
        <v>4</v>
      </c>
      <c r="J61" s="22">
        <f>Table2[[#This Row],[Price]]*Table2[[#This Row],[Qty]]</f>
        <v>1.96</v>
      </c>
      <c r="K61" s="25"/>
    </row>
    <row r="62" spans="1:11" s="53" customFormat="1" ht="36" x14ac:dyDescent="0.25">
      <c r="A62" s="20">
        <f>1+A61</f>
        <v>17</v>
      </c>
      <c r="B62" s="11" t="s">
        <v>204</v>
      </c>
      <c r="C62" s="11" t="s">
        <v>205</v>
      </c>
      <c r="D62" s="11" t="s">
        <v>203</v>
      </c>
      <c r="E62" s="11" t="s">
        <v>18</v>
      </c>
      <c r="F62" s="11" t="s">
        <v>177</v>
      </c>
      <c r="G62" s="11" t="s">
        <v>293</v>
      </c>
      <c r="H62" s="15">
        <v>0.3</v>
      </c>
      <c r="I62" s="12">
        <v>8</v>
      </c>
      <c r="J62" s="15">
        <f>Table2[[#This Row],[Price]]*Table2[[#This Row],[Qty]]</f>
        <v>2.4</v>
      </c>
      <c r="K62" s="13"/>
    </row>
    <row r="63" spans="1:11" s="53" customFormat="1" ht="36" x14ac:dyDescent="0.25">
      <c r="A63" s="16">
        <f t="shared" si="4"/>
        <v>18</v>
      </c>
      <c r="B63" s="11" t="s">
        <v>204</v>
      </c>
      <c r="C63" s="11" t="s">
        <v>206</v>
      </c>
      <c r="D63" s="11" t="s">
        <v>207</v>
      </c>
      <c r="E63" s="11" t="s">
        <v>18</v>
      </c>
      <c r="F63" s="11" t="s">
        <v>178</v>
      </c>
      <c r="G63" s="11" t="s">
        <v>294</v>
      </c>
      <c r="H63" s="15">
        <v>0.34</v>
      </c>
      <c r="I63" s="12">
        <v>8</v>
      </c>
      <c r="J63" s="15">
        <f>Table2[[#This Row],[Price]]*Table2[[#This Row],[Qty]]</f>
        <v>2.72</v>
      </c>
      <c r="K63" s="13"/>
    </row>
    <row r="64" spans="1:11" s="53" customFormat="1" x14ac:dyDescent="0.25">
      <c r="A64" s="40">
        <f>1+A63</f>
        <v>19</v>
      </c>
      <c r="B64" s="41" t="s">
        <v>223</v>
      </c>
      <c r="C64" s="41" t="s">
        <v>224</v>
      </c>
      <c r="D64" s="41" t="s">
        <v>225</v>
      </c>
      <c r="E64" s="41" t="s">
        <v>18</v>
      </c>
      <c r="F64" s="41" t="s">
        <v>222</v>
      </c>
      <c r="G64" s="41"/>
      <c r="H64" s="42">
        <v>0.48</v>
      </c>
      <c r="I64" s="43">
        <v>0</v>
      </c>
      <c r="J64" s="42">
        <f>Table2[[#This Row],[Price]]*Table2[[#This Row],[Qty]]</f>
        <v>0</v>
      </c>
      <c r="K64" s="44" t="s">
        <v>295</v>
      </c>
    </row>
    <row r="65" spans="1:13" s="53" customFormat="1" x14ac:dyDescent="0.25">
      <c r="A65" s="40">
        <f>1+A64</f>
        <v>20</v>
      </c>
      <c r="B65" s="41" t="s">
        <v>223</v>
      </c>
      <c r="C65" s="41" t="s">
        <v>228</v>
      </c>
      <c r="D65" s="41" t="s">
        <v>227</v>
      </c>
      <c r="E65" s="41" t="s">
        <v>18</v>
      </c>
      <c r="F65" s="41" t="s">
        <v>226</v>
      </c>
      <c r="G65" s="41"/>
      <c r="H65" s="42">
        <v>4</v>
      </c>
      <c r="I65" s="43">
        <v>0</v>
      </c>
      <c r="J65" s="42">
        <f>Table2[[#This Row],[Price]]*Table2[[#This Row],[Qty]]</f>
        <v>0</v>
      </c>
      <c r="K65" s="44" t="s">
        <v>295</v>
      </c>
    </row>
    <row r="66" spans="1:13" s="53" customFormat="1" x14ac:dyDescent="0.25">
      <c r="A66" s="20">
        <f>1+A65</f>
        <v>21</v>
      </c>
      <c r="B66" s="21" t="s">
        <v>316</v>
      </c>
      <c r="C66" s="21" t="s">
        <v>317</v>
      </c>
      <c r="D66" s="11" t="s">
        <v>234</v>
      </c>
      <c r="E66" s="11" t="s">
        <v>18</v>
      </c>
      <c r="F66" s="21" t="s">
        <v>235</v>
      </c>
      <c r="G66" s="21"/>
      <c r="H66" s="22">
        <v>11.7</v>
      </c>
      <c r="I66" s="29">
        <v>1</v>
      </c>
      <c r="J66" s="22">
        <f>Table2[[#This Row],[Price]]*Table2[[#This Row],[Qty]]</f>
        <v>11.7</v>
      </c>
      <c r="K66" s="13" t="s">
        <v>318</v>
      </c>
    </row>
    <row r="67" spans="1:13" s="53" customFormat="1" x14ac:dyDescent="0.25">
      <c r="A67" s="16">
        <f>1+A66</f>
        <v>22</v>
      </c>
      <c r="B67" s="11" t="s">
        <v>320</v>
      </c>
      <c r="C67" s="11" t="s">
        <v>319</v>
      </c>
      <c r="D67" s="11" t="s">
        <v>236</v>
      </c>
      <c r="E67" s="11" t="s">
        <v>18</v>
      </c>
      <c r="F67" s="11" t="s">
        <v>253</v>
      </c>
      <c r="G67" s="11"/>
      <c r="H67" s="15">
        <v>1.44</v>
      </c>
      <c r="I67" s="12">
        <v>2</v>
      </c>
      <c r="J67" s="15">
        <f>Table2[[#This Row],[Price]]*Table2[[#This Row],[Qty]]</f>
        <v>2.88</v>
      </c>
      <c r="K67" s="13"/>
    </row>
    <row r="68" spans="1:13" x14ac:dyDescent="0.25">
      <c r="A68" s="20"/>
      <c r="B68" s="27"/>
      <c r="C68" s="27"/>
      <c r="D68" s="27"/>
      <c r="E68" s="27"/>
      <c r="F68" s="27"/>
      <c r="G68" s="27"/>
      <c r="H68" s="24"/>
      <c r="I68" s="23"/>
      <c r="J68" s="24">
        <f>Table2[[#This Row],[Price]]*Table2[[#This Row],[Qty]]</f>
        <v>0</v>
      </c>
      <c r="K68" s="28"/>
    </row>
    <row r="69" spans="1:13" ht="24" x14ac:dyDescent="0.25">
      <c r="A69" s="20" t="s">
        <v>66</v>
      </c>
      <c r="B69" s="27"/>
      <c r="C69" s="27"/>
      <c r="D69" s="27"/>
      <c r="E69" s="27"/>
      <c r="F69" s="27"/>
      <c r="G69" s="27"/>
      <c r="H69" s="24"/>
      <c r="I69" s="23"/>
      <c r="J69" s="24">
        <f>Table2[[#This Row],[Price]]*Table2[[#This Row],[Qty]]</f>
        <v>0</v>
      </c>
      <c r="K69" s="28"/>
    </row>
    <row r="70" spans="1:13" s="53" customFormat="1" x14ac:dyDescent="0.25">
      <c r="A70" s="40">
        <f>1</f>
        <v>1</v>
      </c>
      <c r="B70" s="33" t="s">
        <v>156</v>
      </c>
      <c r="C70" s="41" t="s">
        <v>155</v>
      </c>
      <c r="D70" s="33" t="s">
        <v>324</v>
      </c>
      <c r="E70" s="33" t="s">
        <v>68</v>
      </c>
      <c r="F70" s="33" t="s">
        <v>83</v>
      </c>
      <c r="G70" s="33"/>
      <c r="H70" s="34">
        <v>0.67</v>
      </c>
      <c r="I70" s="33">
        <v>0</v>
      </c>
      <c r="J70" s="42">
        <f>Table2[[#This Row],[Price]]*Table2[[#This Row],[Qty]]</f>
        <v>0</v>
      </c>
      <c r="K70" s="36" t="s">
        <v>321</v>
      </c>
    </row>
    <row r="71" spans="1:13" s="53" customFormat="1" x14ac:dyDescent="0.25">
      <c r="A71" s="20">
        <f t="shared" ref="A71:A76" si="5">1+A70</f>
        <v>2</v>
      </c>
      <c r="B71" s="11" t="s">
        <v>157</v>
      </c>
      <c r="C71" s="21" t="s">
        <v>69</v>
      </c>
      <c r="D71" s="21" t="s">
        <v>67</v>
      </c>
      <c r="E71" s="21" t="s">
        <v>68</v>
      </c>
      <c r="F71" s="21" t="s">
        <v>69</v>
      </c>
      <c r="G71" s="21"/>
      <c r="H71" s="22">
        <v>1.04</v>
      </c>
      <c r="I71" s="29">
        <v>6</v>
      </c>
      <c r="J71" s="22">
        <f>Table2[[#This Row],[Price]]*Table2[[#This Row],[Qty]]</f>
        <v>6.24</v>
      </c>
      <c r="K71" s="13" t="s">
        <v>323</v>
      </c>
    </row>
    <row r="72" spans="1:13" s="53" customFormat="1" x14ac:dyDescent="0.25">
      <c r="A72" s="20">
        <f t="shared" si="5"/>
        <v>3</v>
      </c>
      <c r="B72" s="11" t="s">
        <v>160</v>
      </c>
      <c r="C72" s="21" t="s">
        <v>159</v>
      </c>
      <c r="D72" s="21" t="s">
        <v>71</v>
      </c>
      <c r="E72" s="21" t="s">
        <v>18</v>
      </c>
      <c r="F72" s="21" t="s">
        <v>70</v>
      </c>
      <c r="G72" s="21"/>
      <c r="H72" s="22">
        <v>1.62</v>
      </c>
      <c r="I72" s="29">
        <v>1</v>
      </c>
      <c r="J72" s="22">
        <f>Table2[[#This Row],[Price]]*Table2[[#This Row],[Qty]]</f>
        <v>1.62</v>
      </c>
      <c r="K72" s="25"/>
    </row>
    <row r="73" spans="1:13" s="53" customFormat="1" x14ac:dyDescent="0.25">
      <c r="A73" s="20">
        <f t="shared" si="5"/>
        <v>4</v>
      </c>
      <c r="B73" s="11" t="s">
        <v>219</v>
      </c>
      <c r="C73" s="21" t="s">
        <v>326</v>
      </c>
      <c r="D73" s="21" t="s">
        <v>72</v>
      </c>
      <c r="E73" s="21" t="s">
        <v>18</v>
      </c>
      <c r="F73" s="21" t="s">
        <v>325</v>
      </c>
      <c r="G73" s="21"/>
      <c r="H73" s="22">
        <v>2.0499999999999998</v>
      </c>
      <c r="I73" s="29">
        <v>1</v>
      </c>
      <c r="J73" s="22">
        <f>Table2[[#This Row],[Price]]*Table2[[#This Row],[Qty]]</f>
        <v>2.0499999999999998</v>
      </c>
      <c r="K73" s="25"/>
    </row>
    <row r="74" spans="1:13" s="53" customFormat="1" x14ac:dyDescent="0.25">
      <c r="A74" s="20">
        <f t="shared" si="5"/>
        <v>5</v>
      </c>
      <c r="B74" s="11" t="s">
        <v>162</v>
      </c>
      <c r="C74" s="21" t="s">
        <v>161</v>
      </c>
      <c r="D74" s="21" t="s">
        <v>73</v>
      </c>
      <c r="E74" s="21" t="s">
        <v>18</v>
      </c>
      <c r="F74" s="21" t="s">
        <v>74</v>
      </c>
      <c r="G74" s="21"/>
      <c r="H74" s="22">
        <v>1.17</v>
      </c>
      <c r="I74" s="29">
        <v>1</v>
      </c>
      <c r="J74" s="22">
        <f>Table2[[#This Row],[Price]]*Table2[[#This Row],[Qty]]</f>
        <v>1.17</v>
      </c>
      <c r="K74" s="25"/>
    </row>
    <row r="75" spans="1:13" s="53" customFormat="1" x14ac:dyDescent="0.25">
      <c r="A75" s="20">
        <f t="shared" si="5"/>
        <v>6</v>
      </c>
      <c r="B75" s="11" t="s">
        <v>156</v>
      </c>
      <c r="C75" s="21" t="s">
        <v>158</v>
      </c>
      <c r="D75" s="21" t="s">
        <v>75</v>
      </c>
      <c r="E75" s="21" t="s">
        <v>68</v>
      </c>
      <c r="F75" s="11" t="s">
        <v>76</v>
      </c>
      <c r="G75" s="21"/>
      <c r="H75" s="22">
        <v>0.57999999999999996</v>
      </c>
      <c r="I75" s="29">
        <v>2</v>
      </c>
      <c r="J75" s="22">
        <f>Table2[[#This Row],[Price]]*Table2[[#This Row],[Qty]]</f>
        <v>1.1599999999999999</v>
      </c>
      <c r="K75" s="25"/>
    </row>
    <row r="76" spans="1:13" s="53" customFormat="1" x14ac:dyDescent="0.25">
      <c r="A76" s="40">
        <f t="shared" si="5"/>
        <v>7</v>
      </c>
      <c r="B76" s="33" t="s">
        <v>164</v>
      </c>
      <c r="C76" s="41" t="s">
        <v>163</v>
      </c>
      <c r="D76" s="41" t="s">
        <v>85</v>
      </c>
      <c r="E76" s="41" t="s">
        <v>18</v>
      </c>
      <c r="F76" s="41" t="s">
        <v>77</v>
      </c>
      <c r="G76" s="41"/>
      <c r="H76" s="42">
        <v>3.71</v>
      </c>
      <c r="I76" s="43">
        <v>0</v>
      </c>
      <c r="J76" s="42">
        <f>Table2[[#This Row],[Price]]*Table2[[#This Row],[Qty]]</f>
        <v>0</v>
      </c>
      <c r="K76" s="36" t="s">
        <v>321</v>
      </c>
    </row>
    <row r="77" spans="1:13" s="53" customFormat="1" x14ac:dyDescent="0.25">
      <c r="A77" s="20">
        <f>1+A76</f>
        <v>8</v>
      </c>
      <c r="B77" s="11" t="s">
        <v>157</v>
      </c>
      <c r="C77" s="21" t="s">
        <v>86</v>
      </c>
      <c r="D77" s="21" t="s">
        <v>82</v>
      </c>
      <c r="E77" s="21" t="s">
        <v>68</v>
      </c>
      <c r="F77" s="21" t="s">
        <v>86</v>
      </c>
      <c r="G77" s="21"/>
      <c r="H77" s="22">
        <v>2.35</v>
      </c>
      <c r="I77" s="29">
        <v>1</v>
      </c>
      <c r="J77" s="22">
        <f>Table2[[#This Row],[Price]]*Table2[[#This Row],[Qty]]</f>
        <v>2.35</v>
      </c>
      <c r="K77" s="13" t="s">
        <v>322</v>
      </c>
    </row>
    <row r="78" spans="1:13" s="53" customFormat="1" x14ac:dyDescent="0.25">
      <c r="A78" s="40">
        <f>1+A77</f>
        <v>9</v>
      </c>
      <c r="B78" s="33" t="s">
        <v>157</v>
      </c>
      <c r="C78" s="41" t="s">
        <v>87</v>
      </c>
      <c r="D78" s="41" t="s">
        <v>84</v>
      </c>
      <c r="E78" s="41" t="s">
        <v>68</v>
      </c>
      <c r="F78" s="41" t="s">
        <v>87</v>
      </c>
      <c r="G78" s="41"/>
      <c r="H78" s="42">
        <v>3.15</v>
      </c>
      <c r="I78" s="43">
        <v>0</v>
      </c>
      <c r="J78" s="42">
        <f>Table2[[#This Row],[Price]]*Table2[[#This Row],[Qty]]</f>
        <v>0</v>
      </c>
      <c r="K78" s="36" t="s">
        <v>321</v>
      </c>
    </row>
    <row r="79" spans="1:13" s="53" customFormat="1" x14ac:dyDescent="0.25">
      <c r="A79" s="20">
        <f>1+A78</f>
        <v>10</v>
      </c>
      <c r="B79" s="11" t="s">
        <v>298</v>
      </c>
      <c r="C79" s="21" t="s">
        <v>232</v>
      </c>
      <c r="D79" s="21" t="s">
        <v>88</v>
      </c>
      <c r="E79" s="11" t="s">
        <v>68</v>
      </c>
      <c r="F79" s="21" t="s">
        <v>233</v>
      </c>
      <c r="G79" s="21" t="s">
        <v>297</v>
      </c>
      <c r="H79" s="22">
        <v>0.12</v>
      </c>
      <c r="I79" s="29">
        <v>1</v>
      </c>
      <c r="J79" s="22">
        <f>Table2[[#This Row],[Price]]*Table2[[#This Row],[Qty]]</f>
        <v>0.12</v>
      </c>
      <c r="K79" s="25"/>
    </row>
    <row r="80" spans="1:13" s="53" customFormat="1" x14ac:dyDescent="0.25">
      <c r="A80" s="16">
        <f>1+A79</f>
        <v>11</v>
      </c>
      <c r="B80" s="11" t="s">
        <v>154</v>
      </c>
      <c r="C80" s="11" t="s">
        <v>217</v>
      </c>
      <c r="D80" s="11" t="s">
        <v>192</v>
      </c>
      <c r="E80" s="11" t="s">
        <v>18</v>
      </c>
      <c r="F80" s="11" t="s">
        <v>216</v>
      </c>
      <c r="G80" s="11"/>
      <c r="H80" s="15">
        <v>1.18</v>
      </c>
      <c r="I80" s="12">
        <v>4</v>
      </c>
      <c r="J80" s="15">
        <f>Table2[[#This Row],[Price]]*Table2[[#This Row],[Qty]]</f>
        <v>4.72</v>
      </c>
      <c r="K80" s="13"/>
      <c r="M80" s="54"/>
    </row>
    <row r="81" spans="1:11" s="53" customFormat="1" x14ac:dyDescent="0.25">
      <c r="A81" s="16">
        <f>1+A80</f>
        <v>12</v>
      </c>
      <c r="B81" s="11" t="s">
        <v>219</v>
      </c>
      <c r="C81" s="11" t="s">
        <v>220</v>
      </c>
      <c r="D81" s="11" t="s">
        <v>208</v>
      </c>
      <c r="E81" s="11" t="s">
        <v>18</v>
      </c>
      <c r="F81" s="11" t="s">
        <v>218</v>
      </c>
      <c r="G81" s="11"/>
      <c r="H81" s="15">
        <v>0.21299999999999999</v>
      </c>
      <c r="I81" s="12">
        <v>10</v>
      </c>
      <c r="J81" s="15">
        <f>Table2[[#This Row],[Price]]*Table2[[#This Row],[Qty]]</f>
        <v>2.13</v>
      </c>
      <c r="K81" s="13" t="s">
        <v>307</v>
      </c>
    </row>
    <row r="82" spans="1:11" s="53" customFormat="1" x14ac:dyDescent="0.25">
      <c r="A82" s="20">
        <f>1+A81</f>
        <v>13</v>
      </c>
      <c r="B82" s="21" t="s">
        <v>327</v>
      </c>
      <c r="C82" s="21">
        <v>1935187</v>
      </c>
      <c r="D82" s="11" t="s">
        <v>328</v>
      </c>
      <c r="E82" s="11" t="s">
        <v>18</v>
      </c>
      <c r="F82" s="21" t="s">
        <v>329</v>
      </c>
      <c r="G82" s="11" t="s">
        <v>330</v>
      </c>
      <c r="H82" s="22">
        <v>0.64</v>
      </c>
      <c r="I82" s="29">
        <v>1</v>
      </c>
      <c r="J82" s="22">
        <f>Table2[[#This Row],[Price]]*Table2[[#This Row],[Qty]]</f>
        <v>0.64</v>
      </c>
      <c r="K82" s="25"/>
    </row>
    <row r="83" spans="1:11" x14ac:dyDescent="0.25">
      <c r="A83" s="5"/>
      <c r="B83" s="1"/>
      <c r="C83" s="1"/>
      <c r="D83" s="1"/>
      <c r="E83" s="1"/>
      <c r="F83" s="1"/>
      <c r="G83" s="1"/>
      <c r="H83" s="2"/>
      <c r="I83" s="19"/>
      <c r="J83" s="2">
        <f>Table2[[#This Row],[Price]]*Table2[[#This Row],[Qty]]</f>
        <v>0</v>
      </c>
      <c r="K83" s="4"/>
    </row>
    <row r="85" spans="1:11" ht="15.75" x14ac:dyDescent="0.25">
      <c r="C85" s="55"/>
    </row>
    <row r="86" spans="1:11" ht="15.75" x14ac:dyDescent="0.25">
      <c r="A86" s="55"/>
      <c r="D86" s="45" t="s">
        <v>221</v>
      </c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Stewart Hildebrand</cp:lastModifiedBy>
  <cp:lastPrinted>2011-02-24T19:40:20Z</cp:lastPrinted>
  <dcterms:created xsi:type="dcterms:W3CDTF">2010-09-17T16:12:07Z</dcterms:created>
  <dcterms:modified xsi:type="dcterms:W3CDTF">2012-05-15T18:18:36Z</dcterms:modified>
</cp:coreProperties>
</file>