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lase_06\2024_02_TP3_Clase_06_1erDesempenio\"/>
    </mc:Choice>
  </mc:AlternateContent>
  <bookViews>
    <workbookView xWindow="0" yWindow="1200" windowWidth="20490" windowHeight="76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8" i="1"/>
  <c r="G9" i="1"/>
  <c r="H22" i="1"/>
  <c r="G27" i="1" l="1"/>
  <c r="J25" i="1"/>
  <c r="J17" i="1"/>
  <c r="J13" i="1"/>
  <c r="J9" i="1"/>
  <c r="E25" i="1"/>
  <c r="E21" i="1"/>
  <c r="E17" i="1"/>
  <c r="H26" i="1"/>
  <c r="G25" i="1"/>
  <c r="G24" i="1"/>
  <c r="G21" i="1"/>
  <c r="G20" i="1"/>
  <c r="G17" i="1"/>
  <c r="G16" i="1"/>
  <c r="H18" i="1"/>
  <c r="H14" i="1"/>
  <c r="H10" i="1"/>
  <c r="G13" i="1"/>
  <c r="E13" i="1"/>
  <c r="E9" i="1"/>
  <c r="I25" i="1"/>
  <c r="I21" i="1"/>
  <c r="J21" i="1" s="1"/>
  <c r="I17" i="1"/>
  <c r="I9" i="1"/>
  <c r="I13" i="1"/>
  <c r="I24" i="1"/>
  <c r="I20" i="1"/>
  <c r="J20" i="1" s="1"/>
  <c r="I16" i="1"/>
  <c r="J16" i="1" s="1"/>
  <c r="I12" i="1"/>
  <c r="I14" i="1" s="1"/>
  <c r="I8" i="1"/>
  <c r="J8" i="1" s="1"/>
  <c r="H27" i="1" l="1"/>
  <c r="I26" i="1"/>
  <c r="I10" i="1"/>
  <c r="J10" i="1"/>
  <c r="I22" i="1"/>
  <c r="J18" i="1"/>
  <c r="I18" i="1"/>
  <c r="J12" i="1"/>
  <c r="J14" i="1" s="1"/>
  <c r="J22" i="1"/>
  <c r="J24" i="1"/>
  <c r="J26" i="1"/>
  <c r="J27" i="1" l="1"/>
</calcChain>
</file>

<file path=xl/comments1.xml><?xml version="1.0" encoding="utf-8"?>
<comments xmlns="http://schemas.openxmlformats.org/spreadsheetml/2006/main">
  <authors>
    <author>Sue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 xml:space="preserve">solo informativo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 xml:space="preserve">solo informativo
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 xml:space="preserve">solo informativo
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 xml:space="preserve">solo informativo
</t>
        </r>
      </text>
    </comment>
    <comment ref="G16" authorId="0" shapeId="0">
      <text>
        <r>
          <rPr>
            <b/>
            <sz val="9"/>
            <color indexed="81"/>
            <rFont val="Tahoma"/>
            <charset val="1"/>
          </rPr>
          <t xml:space="preserve">solo informativo
</t>
        </r>
      </text>
    </comment>
    <comment ref="G17" authorId="0" shapeId="0">
      <text>
        <r>
          <rPr>
            <b/>
            <sz val="9"/>
            <color indexed="81"/>
            <rFont val="Tahoma"/>
            <charset val="1"/>
          </rPr>
          <t>solo informativo</t>
        </r>
      </text>
    </comment>
    <comment ref="G24" authorId="0" shapeId="0">
      <text>
        <r>
          <rPr>
            <b/>
            <sz val="9"/>
            <color indexed="81"/>
            <rFont val="Tahoma"/>
            <charset val="1"/>
          </rPr>
          <t>solo informativo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solo informativo</t>
        </r>
      </text>
    </comment>
  </commentList>
</comments>
</file>

<file path=xl/sharedStrings.xml><?xml version="1.0" encoding="utf-8"?>
<sst xmlns="http://schemas.openxmlformats.org/spreadsheetml/2006/main" count="39" uniqueCount="30">
  <si>
    <t>Codigo</t>
  </si>
  <si>
    <t>Destino</t>
  </si>
  <si>
    <t>Detalles</t>
  </si>
  <si>
    <t>Total Paquetes Vendidos</t>
  </si>
  <si>
    <t>Buzios</t>
  </si>
  <si>
    <t>Precio U$D Base Doble</t>
  </si>
  <si>
    <t>Impuestos (Fijo)</t>
  </si>
  <si>
    <t>Rio de Janeiro</t>
  </si>
  <si>
    <t>Charter Porto Seguro</t>
  </si>
  <si>
    <t>Merlo</t>
  </si>
  <si>
    <t>BRA</t>
  </si>
  <si>
    <t>ARG</t>
  </si>
  <si>
    <t>Cataratas del iguazu</t>
  </si>
  <si>
    <t>Total Pasajes Vendidos</t>
  </si>
  <si>
    <t>base doble</t>
  </si>
  <si>
    <t>base triple</t>
  </si>
  <si>
    <t>Total Paquetes disponibles</t>
  </si>
  <si>
    <t>Total Ventas</t>
  </si>
  <si>
    <t>Valores en array</t>
  </si>
  <si>
    <t>Valores calculados</t>
  </si>
  <si>
    <t>Totales por Destino</t>
  </si>
  <si>
    <t>DATOS BRINDADOS POR EL OPERADOR TURISTICO</t>
  </si>
  <si>
    <t>DATOS A CALCULAR</t>
  </si>
  <si>
    <t>VERANO 2025</t>
  </si>
  <si>
    <t>,</t>
  </si>
  <si>
    <t xml:space="preserve">07 días · 04 noches en bus cama, semi cama, media pensión </t>
  </si>
  <si>
    <t>Aéreo AA, Traslados, 07 noches, Desayuno, ASSIST CARD</t>
  </si>
  <si>
    <t>Aéreo Andes, Traslados, 07 noches, Sin desayuno, ASSIST CARD</t>
  </si>
  <si>
    <t xml:space="preserve">07 días · 04 noches en bus cama,  media pensión, Excurs:  Minas de Wanda, Cataratas Arg y Bra. ( no incluyen ingresos ) </t>
  </si>
  <si>
    <t>TOTALES GRALES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</si>
</sst>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C00000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9"/>
      <color rgb="FFFF33CC"/>
      <name val="Calibri"/>
      <family val="2"/>
      <scheme val="minor"/>
    </font>
    <font>
      <sz val="9"/>
      <color theme="8" tint="-0.249977111117893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5" fillId="4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1" fontId="2" fillId="0" borderId="1" xfId="0" applyNumberFormat="1" applyFont="1" applyBorder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/>
    <xf numFmtId="0" fontId="0" fillId="7" borderId="1" xfId="0" applyFill="1" applyBorder="1"/>
    <xf numFmtId="9" fontId="2" fillId="7" borderId="1" xfId="0" applyNumberFormat="1" applyFont="1" applyFill="1" applyBorder="1" applyAlignment="1">
      <alignment vertical="top" wrapText="1"/>
    </xf>
    <xf numFmtId="0" fontId="0" fillId="7" borderId="0" xfId="0" applyFill="1"/>
    <xf numFmtId="1" fontId="6" fillId="3" borderId="1" xfId="0" applyNumberFormat="1" applyFont="1" applyFill="1" applyBorder="1" applyAlignment="1">
      <alignment vertical="top" wrapText="1"/>
    </xf>
    <xf numFmtId="2" fontId="6" fillId="3" borderId="1" xfId="0" applyNumberFormat="1" applyFont="1" applyFill="1" applyBorder="1" applyAlignment="1">
      <alignment vertical="top" wrapText="1"/>
    </xf>
    <xf numFmtId="2" fontId="10" fillId="3" borderId="1" xfId="0" applyNumberFormat="1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1" fontId="6" fillId="2" borderId="1" xfId="0" applyNumberFormat="1" applyFont="1" applyFill="1" applyBorder="1" applyAlignment="1">
      <alignment vertical="top" wrapText="1"/>
    </xf>
    <xf numFmtId="0" fontId="0" fillId="2" borderId="0" xfId="0" applyFill="1"/>
    <xf numFmtId="0" fontId="0" fillId="0" borderId="0" xfId="0" applyFill="1"/>
    <xf numFmtId="0" fontId="0" fillId="0" borderId="1" xfId="0" applyFill="1" applyBorder="1"/>
    <xf numFmtId="2" fontId="5" fillId="4" borderId="1" xfId="0" applyNumberFormat="1" applyFont="1" applyFill="1" applyBorder="1" applyAlignment="1">
      <alignment vertical="top" wrapText="1"/>
    </xf>
    <xf numFmtId="2" fontId="5" fillId="5" borderId="1" xfId="0" applyNumberFormat="1" applyFont="1" applyFill="1" applyBorder="1" applyAlignment="1">
      <alignment vertical="top" wrapText="1"/>
    </xf>
    <xf numFmtId="2" fontId="0" fillId="7" borderId="0" xfId="0" applyNumberFormat="1" applyFill="1"/>
    <xf numFmtId="1" fontId="6" fillId="2" borderId="1" xfId="0" applyNumberFormat="1" applyFont="1" applyFill="1" applyBorder="1" applyAlignment="1">
      <alignment horizontal="left" vertical="center" wrapText="1"/>
    </xf>
    <xf numFmtId="1" fontId="3" fillId="7" borderId="1" xfId="0" applyNumberFormat="1" applyFont="1" applyFill="1" applyBorder="1" applyAlignment="1">
      <alignment vertical="center" wrapText="1"/>
    </xf>
    <xf numFmtId="9" fontId="3" fillId="7" borderId="1" xfId="0" applyNumberFormat="1" applyFont="1" applyFill="1" applyBorder="1" applyAlignment="1">
      <alignment vertical="center" wrapText="1"/>
    </xf>
    <xf numFmtId="2" fontId="3" fillId="7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9" fillId="6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D8" sqref="D8:D11"/>
    </sheetView>
  </sheetViews>
  <sheetFormatPr baseColWidth="10" defaultRowHeight="15" x14ac:dyDescent="0.25"/>
  <cols>
    <col min="1" max="1" width="14" customWidth="1"/>
    <col min="4" max="4" width="15.42578125" customWidth="1"/>
    <col min="10" max="10" width="15.7109375" customWidth="1"/>
    <col min="12" max="12" width="22.7109375" customWidth="1"/>
  </cols>
  <sheetData>
    <row r="1" spans="1:12" ht="21" x14ac:dyDescent="0.25">
      <c r="B1" s="33" t="s">
        <v>23</v>
      </c>
      <c r="C1" s="33"/>
      <c r="D1" s="33"/>
      <c r="E1" s="33"/>
      <c r="F1" s="33"/>
      <c r="G1" s="33"/>
      <c r="H1" s="33"/>
      <c r="I1" s="33"/>
      <c r="J1" s="33"/>
    </row>
    <row r="3" spans="1:12" ht="21" x14ac:dyDescent="0.25">
      <c r="A3" s="18"/>
      <c r="B3" s="31" t="s">
        <v>21</v>
      </c>
      <c r="C3" s="31"/>
      <c r="D3" s="31"/>
      <c r="E3" s="31"/>
      <c r="F3" s="31"/>
      <c r="G3" s="31"/>
      <c r="H3" s="31"/>
      <c r="I3" s="32" t="s">
        <v>22</v>
      </c>
      <c r="J3" s="32"/>
    </row>
    <row r="4" spans="1:12" ht="15" customHeight="1" x14ac:dyDescent="0.25">
      <c r="A4" s="18"/>
      <c r="B4" s="29" t="s">
        <v>0</v>
      </c>
      <c r="C4" s="29" t="s">
        <v>1</v>
      </c>
      <c r="D4" s="29" t="s">
        <v>2</v>
      </c>
      <c r="E4" s="29" t="s">
        <v>5</v>
      </c>
      <c r="F4" s="29" t="s">
        <v>6</v>
      </c>
      <c r="G4" s="29" t="s">
        <v>16</v>
      </c>
      <c r="H4" s="29" t="s">
        <v>3</v>
      </c>
      <c r="I4" s="30" t="s">
        <v>13</v>
      </c>
      <c r="J4" s="30" t="s">
        <v>17</v>
      </c>
    </row>
    <row r="5" spans="1:12" x14ac:dyDescent="0.25">
      <c r="A5" s="18"/>
      <c r="B5" s="29"/>
      <c r="C5" s="29"/>
      <c r="D5" s="29"/>
      <c r="E5" s="29"/>
      <c r="F5" s="29"/>
      <c r="G5" s="29"/>
      <c r="H5" s="29"/>
      <c r="I5" s="30"/>
      <c r="J5" s="30"/>
    </row>
    <row r="6" spans="1:12" ht="18.75" customHeight="1" x14ac:dyDescent="0.25">
      <c r="A6" s="18"/>
      <c r="B6" s="29">
        <v>1234</v>
      </c>
      <c r="C6" s="29" t="s">
        <v>4</v>
      </c>
      <c r="D6" s="29"/>
      <c r="E6" s="29">
        <v>499</v>
      </c>
      <c r="F6" s="29">
        <v>169</v>
      </c>
      <c r="G6" s="29"/>
      <c r="H6" s="29"/>
      <c r="I6" s="30"/>
      <c r="J6" s="30"/>
      <c r="L6" s="6" t="s">
        <v>18</v>
      </c>
    </row>
    <row r="7" spans="1:12" ht="17.25" customHeight="1" x14ac:dyDescent="0.25">
      <c r="A7" s="18"/>
      <c r="B7" s="29"/>
      <c r="C7" s="29"/>
      <c r="D7" s="29"/>
      <c r="E7" s="29"/>
      <c r="F7" s="29"/>
      <c r="G7" s="29"/>
      <c r="H7" s="29"/>
      <c r="I7" s="30"/>
      <c r="J7" s="30"/>
      <c r="L7" s="7" t="s">
        <v>19</v>
      </c>
    </row>
    <row r="8" spans="1:12" ht="15" customHeight="1" x14ac:dyDescent="0.25">
      <c r="A8" s="18"/>
      <c r="B8" s="1">
        <v>1234</v>
      </c>
      <c r="C8" s="1" t="s">
        <v>4</v>
      </c>
      <c r="D8" s="28" t="s">
        <v>26</v>
      </c>
      <c r="E8" s="14">
        <v>499</v>
      </c>
      <c r="F8" s="1">
        <v>169</v>
      </c>
      <c r="G8" s="5">
        <f>G10/2</f>
        <v>100</v>
      </c>
      <c r="H8" s="14">
        <v>100</v>
      </c>
      <c r="I8" s="3">
        <f>H8*2</f>
        <v>200</v>
      </c>
      <c r="J8" s="21">
        <f>(E8+F8)*I8</f>
        <v>133600</v>
      </c>
      <c r="L8" s="3" t="s">
        <v>14</v>
      </c>
    </row>
    <row r="9" spans="1:12" x14ac:dyDescent="0.25">
      <c r="A9" s="18"/>
      <c r="B9" s="2"/>
      <c r="C9" s="16" t="s">
        <v>10</v>
      </c>
      <c r="D9" s="28"/>
      <c r="E9" s="13">
        <f>E8-(E8*10%)</f>
        <v>449.1</v>
      </c>
      <c r="F9" s="1">
        <v>169</v>
      </c>
      <c r="G9" s="5">
        <f>G10/2</f>
        <v>100</v>
      </c>
      <c r="H9" s="15">
        <v>20</v>
      </c>
      <c r="I9" s="4">
        <f>H9*3</f>
        <v>60</v>
      </c>
      <c r="J9" s="22">
        <f>(E9+F9)*I9</f>
        <v>37086</v>
      </c>
      <c r="L9" s="4" t="s">
        <v>15</v>
      </c>
    </row>
    <row r="10" spans="1:12" ht="25.5" x14ac:dyDescent="0.25">
      <c r="A10" s="17" t="s">
        <v>20</v>
      </c>
      <c r="B10" s="19"/>
      <c r="C10" s="20"/>
      <c r="D10" s="28"/>
      <c r="E10" s="2"/>
      <c r="F10" s="2"/>
      <c r="G10" s="5">
        <v>200</v>
      </c>
      <c r="H10" s="11">
        <f>H8+H9</f>
        <v>120</v>
      </c>
      <c r="I10" s="11">
        <f>I8+I9</f>
        <v>260</v>
      </c>
      <c r="J10" s="12">
        <f>J8+J9</f>
        <v>170686</v>
      </c>
    </row>
    <row r="11" spans="1:12" s="10" customFormat="1" x14ac:dyDescent="0.25">
      <c r="B11" s="8"/>
      <c r="C11" s="8"/>
      <c r="D11" s="28"/>
      <c r="E11" s="8"/>
      <c r="F11" s="8"/>
      <c r="G11" s="8"/>
      <c r="H11" s="8"/>
      <c r="I11" s="9"/>
      <c r="J11" s="23"/>
    </row>
    <row r="12" spans="1:12" ht="24" customHeight="1" x14ac:dyDescent="0.25">
      <c r="A12" s="18"/>
      <c r="B12" s="1">
        <v>2345</v>
      </c>
      <c r="C12" s="1" t="s">
        <v>7</v>
      </c>
      <c r="D12" s="28" t="s">
        <v>26</v>
      </c>
      <c r="E12" s="14">
        <v>649</v>
      </c>
      <c r="F12" s="1">
        <v>169</v>
      </c>
      <c r="G12" s="5">
        <f>G14/2</f>
        <v>45</v>
      </c>
      <c r="H12" s="14">
        <v>20</v>
      </c>
      <c r="I12" s="3">
        <f>H12*2</f>
        <v>40</v>
      </c>
      <c r="J12" s="21">
        <f>(E12+F12)*I12</f>
        <v>32720</v>
      </c>
    </row>
    <row r="13" spans="1:12" x14ac:dyDescent="0.25">
      <c r="A13" s="18"/>
      <c r="B13" s="2"/>
      <c r="C13" s="16" t="s">
        <v>10</v>
      </c>
      <c r="D13" s="28"/>
      <c r="E13" s="13">
        <f>E12-(E12*10%)</f>
        <v>584.1</v>
      </c>
      <c r="F13" s="1">
        <v>169</v>
      </c>
      <c r="G13" s="5">
        <f>G14/2</f>
        <v>45</v>
      </c>
      <c r="H13" s="15">
        <v>30</v>
      </c>
      <c r="I13" s="4">
        <f>H13*3</f>
        <v>90</v>
      </c>
      <c r="J13" s="22">
        <f>(E13+F13)*I13</f>
        <v>67779</v>
      </c>
    </row>
    <row r="14" spans="1:12" ht="25.5" x14ac:dyDescent="0.25">
      <c r="A14" s="17" t="s">
        <v>20</v>
      </c>
      <c r="C14" s="2"/>
      <c r="D14" s="28"/>
      <c r="E14" s="2"/>
      <c r="F14" s="2"/>
      <c r="G14" s="5">
        <v>90</v>
      </c>
      <c r="H14" s="11">
        <f>H12+H13</f>
        <v>50</v>
      </c>
      <c r="I14" s="11">
        <f>I12+I13</f>
        <v>130</v>
      </c>
      <c r="J14" s="12">
        <f>J12+J13</f>
        <v>100499</v>
      </c>
    </row>
    <row r="15" spans="1:12" s="10" customFormat="1" x14ac:dyDescent="0.25">
      <c r="B15" s="8"/>
      <c r="C15" s="8"/>
      <c r="D15" s="28"/>
      <c r="E15" s="8"/>
      <c r="F15" s="8"/>
      <c r="G15" s="8"/>
      <c r="H15" s="8"/>
      <c r="I15" s="9"/>
      <c r="J15" s="23"/>
    </row>
    <row r="16" spans="1:12" ht="24" x14ac:dyDescent="0.25">
      <c r="A16" s="18"/>
      <c r="B16" s="1">
        <v>3456</v>
      </c>
      <c r="C16" s="1" t="s">
        <v>8</v>
      </c>
      <c r="D16" s="28" t="s">
        <v>27</v>
      </c>
      <c r="E16" s="14">
        <v>829</v>
      </c>
      <c r="F16" s="1">
        <v>169</v>
      </c>
      <c r="G16" s="5">
        <f>G18/2</f>
        <v>45</v>
      </c>
      <c r="H16" s="14">
        <v>5</v>
      </c>
      <c r="I16" s="3">
        <f>H16*2</f>
        <v>10</v>
      </c>
      <c r="J16" s="21">
        <f>(E16+F16)*I16</f>
        <v>9980</v>
      </c>
    </row>
    <row r="17" spans="1:10" x14ac:dyDescent="0.25">
      <c r="A17" s="18"/>
      <c r="B17" s="2"/>
      <c r="C17" s="16" t="s">
        <v>10</v>
      </c>
      <c r="D17" s="28"/>
      <c r="E17" s="13">
        <f>E16-(E16*10%)</f>
        <v>746.1</v>
      </c>
      <c r="F17" s="1">
        <v>169</v>
      </c>
      <c r="G17" s="5">
        <f>G18/2</f>
        <v>45</v>
      </c>
      <c r="H17" s="15">
        <v>10</v>
      </c>
      <c r="I17" s="4">
        <f>H17*3</f>
        <v>30</v>
      </c>
      <c r="J17" s="22">
        <f>(E17+F17)*I17</f>
        <v>27453</v>
      </c>
    </row>
    <row r="18" spans="1:10" ht="25.5" x14ac:dyDescent="0.25">
      <c r="A18" s="17" t="s">
        <v>20</v>
      </c>
      <c r="C18" s="2"/>
      <c r="D18" s="28"/>
      <c r="E18" s="2"/>
      <c r="F18" s="2"/>
      <c r="G18" s="5">
        <v>90</v>
      </c>
      <c r="H18" s="11">
        <f>H16+H17</f>
        <v>15</v>
      </c>
      <c r="I18" s="11">
        <f>I16+I17</f>
        <v>40</v>
      </c>
      <c r="J18" s="12">
        <f>J16+J17</f>
        <v>37433</v>
      </c>
    </row>
    <row r="19" spans="1:10" s="10" customFormat="1" x14ac:dyDescent="0.25">
      <c r="B19" s="8"/>
      <c r="C19" s="8"/>
      <c r="D19" s="28"/>
      <c r="E19" s="8"/>
      <c r="F19" s="8"/>
      <c r="G19" s="8"/>
      <c r="H19" s="8"/>
      <c r="I19" s="9"/>
      <c r="J19" s="23"/>
    </row>
    <row r="20" spans="1:10" x14ac:dyDescent="0.25">
      <c r="A20" s="18"/>
      <c r="B20" s="1">
        <v>4567</v>
      </c>
      <c r="C20" s="1" t="s">
        <v>9</v>
      </c>
      <c r="D20" s="28" t="s">
        <v>25</v>
      </c>
      <c r="E20" s="14">
        <v>300</v>
      </c>
      <c r="F20" s="1">
        <v>0</v>
      </c>
      <c r="G20" s="5">
        <f>G22/2</f>
        <v>0</v>
      </c>
      <c r="H20" s="14">
        <v>0</v>
      </c>
      <c r="I20" s="3">
        <f>H20*2</f>
        <v>0</v>
      </c>
      <c r="J20" s="21">
        <f>(E20+F20)*I20</f>
        <v>0</v>
      </c>
    </row>
    <row r="21" spans="1:10" x14ac:dyDescent="0.25">
      <c r="A21" s="18"/>
      <c r="C21" s="16" t="s">
        <v>11</v>
      </c>
      <c r="D21" s="28"/>
      <c r="E21" s="13">
        <f>E20-(E20*10%)</f>
        <v>270</v>
      </c>
      <c r="F21" s="1">
        <v>0</v>
      </c>
      <c r="G21" s="5">
        <f>G22/2</f>
        <v>0</v>
      </c>
      <c r="H21" s="15">
        <v>0</v>
      </c>
      <c r="I21" s="4">
        <f>H21*3</f>
        <v>0</v>
      </c>
      <c r="J21" s="22">
        <f>(E21+F21)*I21</f>
        <v>0</v>
      </c>
    </row>
    <row r="22" spans="1:10" ht="25.5" x14ac:dyDescent="0.25">
      <c r="A22" s="17" t="s">
        <v>20</v>
      </c>
      <c r="C22" s="2"/>
      <c r="D22" s="28"/>
      <c r="E22" s="2"/>
      <c r="F22" s="2"/>
      <c r="G22" s="5">
        <v>0</v>
      </c>
      <c r="H22" s="11">
        <f>H20+H21</f>
        <v>0</v>
      </c>
      <c r="I22" s="11">
        <f>I20+I21</f>
        <v>0</v>
      </c>
      <c r="J22" s="12">
        <f>J20+J21</f>
        <v>0</v>
      </c>
    </row>
    <row r="23" spans="1:10" s="10" customFormat="1" x14ac:dyDescent="0.25">
      <c r="B23" s="8"/>
      <c r="C23" s="8"/>
      <c r="D23" s="28"/>
      <c r="E23" s="8"/>
      <c r="F23" s="8"/>
      <c r="G23" s="8"/>
      <c r="H23" s="8"/>
      <c r="I23" s="9"/>
      <c r="J23" s="23"/>
    </row>
    <row r="24" spans="1:10" ht="24" x14ac:dyDescent="0.25">
      <c r="A24" s="18"/>
      <c r="B24" s="1">
        <v>5678</v>
      </c>
      <c r="C24" s="1" t="s">
        <v>12</v>
      </c>
      <c r="D24" s="28" t="s">
        <v>28</v>
      </c>
      <c r="E24" s="14">
        <v>513</v>
      </c>
      <c r="F24" s="1">
        <v>0</v>
      </c>
      <c r="G24" s="5">
        <f>G26/2</f>
        <v>150</v>
      </c>
      <c r="H24" s="14">
        <v>110</v>
      </c>
      <c r="I24" s="3">
        <f>H24*2</f>
        <v>220</v>
      </c>
      <c r="J24" s="21">
        <f>(E24+F24)*I24</f>
        <v>112860</v>
      </c>
    </row>
    <row r="25" spans="1:10" x14ac:dyDescent="0.25">
      <c r="A25" s="18"/>
      <c r="B25" s="2"/>
      <c r="C25" s="16" t="s">
        <v>11</v>
      </c>
      <c r="D25" s="28"/>
      <c r="E25" s="13">
        <f>E24-(E24*10%)</f>
        <v>461.7</v>
      </c>
      <c r="F25" s="1">
        <v>0</v>
      </c>
      <c r="G25" s="5">
        <f>G26/2</f>
        <v>150</v>
      </c>
      <c r="H25" s="15">
        <v>40</v>
      </c>
      <c r="I25" s="4">
        <f>H25*3</f>
        <v>120</v>
      </c>
      <c r="J25" s="22">
        <f>(E25+F25)*I25</f>
        <v>55404</v>
      </c>
    </row>
    <row r="26" spans="1:10" ht="25.5" x14ac:dyDescent="0.25">
      <c r="A26" s="17" t="s">
        <v>20</v>
      </c>
      <c r="C26" s="2"/>
      <c r="D26" s="28"/>
      <c r="E26" s="2"/>
      <c r="F26" s="2"/>
      <c r="G26" s="5">
        <v>300</v>
      </c>
      <c r="H26" s="11">
        <f>H24+H25</f>
        <v>150</v>
      </c>
      <c r="I26" s="11">
        <f>I24+I25</f>
        <v>340</v>
      </c>
      <c r="J26" s="12">
        <f>J24+J25</f>
        <v>168264</v>
      </c>
    </row>
    <row r="27" spans="1:10" s="10" customFormat="1" ht="36.75" customHeight="1" x14ac:dyDescent="0.25">
      <c r="A27" s="24" t="s">
        <v>29</v>
      </c>
      <c r="B27" s="8"/>
      <c r="C27" s="8"/>
      <c r="D27" s="28"/>
      <c r="E27" s="8"/>
      <c r="F27" s="8"/>
      <c r="G27" s="25">
        <f>G10+G14+G18+G22+G26</f>
        <v>680</v>
      </c>
      <c r="H27" s="25">
        <f>H10+H14+H18+H22+H26</f>
        <v>335</v>
      </c>
      <c r="I27" s="26"/>
      <c r="J27" s="27">
        <f>J10+J14+J18+J22+J26</f>
        <v>476882</v>
      </c>
    </row>
    <row r="30" spans="1:10" x14ac:dyDescent="0.25">
      <c r="F30" t="s">
        <v>24</v>
      </c>
    </row>
  </sheetData>
  <mergeCells count="17">
    <mergeCell ref="B3:H3"/>
    <mergeCell ref="I3:J3"/>
    <mergeCell ref="B1:J1"/>
    <mergeCell ref="B4:B7"/>
    <mergeCell ref="C4:C7"/>
    <mergeCell ref="F4:F7"/>
    <mergeCell ref="D4:D7"/>
    <mergeCell ref="E4:E7"/>
    <mergeCell ref="G4:G7"/>
    <mergeCell ref="I4:I7"/>
    <mergeCell ref="D16:D19"/>
    <mergeCell ref="D20:D23"/>
    <mergeCell ref="D24:D27"/>
    <mergeCell ref="H4:H7"/>
    <mergeCell ref="J4:J7"/>
    <mergeCell ref="D8:D11"/>
    <mergeCell ref="D12:D1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2024-09-30T01:00:36Z</dcterms:created>
  <dcterms:modified xsi:type="dcterms:W3CDTF">2024-10-01T03:45:17Z</dcterms:modified>
</cp:coreProperties>
</file>