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15" yWindow="9000" windowWidth="23490" windowHeight="6105" activeTab="1"/>
  </bookViews>
  <sheets>
    <sheet name="Initial_data" sheetId="1" r:id="rId1"/>
    <sheet name="Tuning_round_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2" l="1"/>
  <c r="Q8" i="2"/>
  <c r="P7" i="2"/>
  <c r="Q7" i="2"/>
  <c r="P6" i="2"/>
  <c r="Q6" i="2"/>
  <c r="P5" i="2"/>
  <c r="Q5" i="2"/>
  <c r="P4" i="2"/>
  <c r="Q4" i="2"/>
  <c r="Q3" i="2"/>
  <c r="P3" i="2"/>
  <c r="E4" i="1" l="1"/>
  <c r="T8" i="1"/>
  <c r="S8" i="1"/>
  <c r="R8" i="1"/>
  <c r="Q8" i="1"/>
  <c r="P8" i="1"/>
  <c r="O8" i="1"/>
  <c r="D8" i="1"/>
  <c r="K8" i="1"/>
  <c r="L8" i="1"/>
  <c r="M8" i="1"/>
  <c r="N8" i="1"/>
  <c r="C8" i="1"/>
</calcChain>
</file>

<file path=xl/sharedStrings.xml><?xml version="1.0" encoding="utf-8"?>
<sst xmlns="http://schemas.openxmlformats.org/spreadsheetml/2006/main" count="116" uniqueCount="37">
  <si>
    <t>Results</t>
  </si>
  <si>
    <t>Good matches (good:total)</t>
  </si>
  <si>
    <t>Correct non-match</t>
  </si>
  <si>
    <t>False matches</t>
  </si>
  <si>
    <t>False non-matches</t>
  </si>
  <si>
    <t>Config</t>
  </si>
  <si>
    <t>Detector</t>
  </si>
  <si>
    <t>Confidence Level</t>
  </si>
  <si>
    <t>Distance</t>
  </si>
  <si>
    <t>Ratio</t>
  </si>
  <si>
    <t>RANSAC method</t>
  </si>
  <si>
    <t>SURF</t>
  </si>
  <si>
    <t>Key points</t>
  </si>
  <si>
    <t>Set</t>
  </si>
  <si>
    <t>SIFT</t>
  </si>
  <si>
    <t>ORB</t>
  </si>
  <si>
    <t>Matcher</t>
  </si>
  <si>
    <t>BF</t>
  </si>
  <si>
    <t>FLANN</t>
  </si>
  <si>
    <t>03 to 02</t>
  </si>
  <si>
    <t>Rs_0203</t>
  </si>
  <si>
    <t>Notes</t>
  </si>
  <si>
    <t>Picked up 1 missing match from Config 1</t>
  </si>
  <si>
    <t>Accuracy</t>
  </si>
  <si>
    <t>Parameters</t>
  </si>
  <si>
    <t>Rs_0910</t>
  </si>
  <si>
    <t>FLANN gives exception</t>
  </si>
  <si>
    <t>Ratio good/false</t>
  </si>
  <si>
    <t>Extractor</t>
  </si>
  <si>
    <t>Good</t>
  </si>
  <si>
    <t>Non-match</t>
  </si>
  <si>
    <t>0910_b</t>
  </si>
  <si>
    <t>Known matches</t>
  </si>
  <si>
    <t>Ratio good/ known</t>
  </si>
  <si>
    <t>0910_c</t>
  </si>
  <si>
    <t>21 frogs in set; 16 known matches</t>
  </si>
  <si>
    <t>16 frogs in set 0910_c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</si>
</sst>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topLeftCell="C1" activePane="topRight" state="frozen"/>
      <selection pane="topRight" activeCell="B2" sqref="B2:B18"/>
    </sheetView>
  </sheetViews>
  <sheetFormatPr defaultRowHeight="15" outlineLevelCol="1" x14ac:dyDescent="0.25"/>
  <cols>
    <col min="1" max="1" width="11.5703125" customWidth="1"/>
    <col min="2" max="2" width="25" bestFit="1" customWidth="1"/>
    <col min="5" max="10" width="9.140625" customWidth="1" outlineLevel="1"/>
  </cols>
  <sheetData>
    <row r="1" spans="1:21" ht="15.75" thickBot="1" x14ac:dyDescent="0.3"/>
    <row r="2" spans="1:21" x14ac:dyDescent="0.25">
      <c r="A2" s="10" t="s">
        <v>0</v>
      </c>
      <c r="B2" s="1" t="s">
        <v>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8">
        <v>10</v>
      </c>
      <c r="M2" s="1">
        <v>11</v>
      </c>
      <c r="N2" s="1">
        <v>12</v>
      </c>
      <c r="O2" s="1">
        <v>13</v>
      </c>
      <c r="P2" s="9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</row>
    <row r="3" spans="1:21" x14ac:dyDescent="0.25">
      <c r="A3" s="11"/>
      <c r="B3" s="2" t="s">
        <v>1</v>
      </c>
      <c r="C3" s="2">
        <v>6</v>
      </c>
      <c r="D3" s="2">
        <v>6</v>
      </c>
      <c r="E3" s="2">
        <v>2</v>
      </c>
      <c r="F3" s="2"/>
      <c r="G3" s="2">
        <v>0</v>
      </c>
      <c r="H3" s="2">
        <v>0</v>
      </c>
      <c r="I3" s="2">
        <v>0</v>
      </c>
      <c r="J3" s="2">
        <v>1</v>
      </c>
      <c r="K3" s="2">
        <v>6</v>
      </c>
      <c r="L3" s="3">
        <v>7</v>
      </c>
      <c r="M3" s="2">
        <v>1</v>
      </c>
      <c r="N3" s="2">
        <v>3</v>
      </c>
      <c r="O3" s="2">
        <v>5</v>
      </c>
      <c r="P3" s="4">
        <v>6</v>
      </c>
      <c r="Q3" s="2">
        <v>6</v>
      </c>
      <c r="R3" s="3">
        <v>7</v>
      </c>
      <c r="S3" s="3">
        <v>7</v>
      </c>
      <c r="T3" s="3">
        <v>5</v>
      </c>
      <c r="U3" s="3">
        <v>0</v>
      </c>
    </row>
    <row r="4" spans="1:21" x14ac:dyDescent="0.25">
      <c r="A4" s="11"/>
      <c r="B4" s="2" t="s">
        <v>2</v>
      </c>
      <c r="C4" s="2">
        <v>88</v>
      </c>
      <c r="D4" s="2">
        <v>88</v>
      </c>
      <c r="E4" s="2">
        <f>52952-93-E3-E5-E6</f>
        <v>52620</v>
      </c>
      <c r="F4" s="2"/>
      <c r="G4" s="2"/>
      <c r="H4" s="2"/>
      <c r="I4" s="2"/>
      <c r="J4" s="2"/>
      <c r="K4" s="2">
        <v>85</v>
      </c>
      <c r="L4" s="3">
        <v>90</v>
      </c>
      <c r="M4" s="2">
        <v>79</v>
      </c>
      <c r="N4" s="2">
        <v>71</v>
      </c>
      <c r="O4" s="2">
        <v>90</v>
      </c>
      <c r="P4" s="4">
        <v>88</v>
      </c>
      <c r="Q4" s="2">
        <v>87</v>
      </c>
      <c r="R4" s="3">
        <v>90</v>
      </c>
      <c r="S4" s="3">
        <v>90</v>
      </c>
      <c r="T4" s="3">
        <v>52778</v>
      </c>
      <c r="U4" s="3"/>
    </row>
    <row r="5" spans="1:21" x14ac:dyDescent="0.25">
      <c r="A5" s="11"/>
      <c r="B5" s="2" t="s">
        <v>3</v>
      </c>
      <c r="C5" s="2">
        <v>2</v>
      </c>
      <c r="D5" s="2">
        <v>2</v>
      </c>
      <c r="E5" s="2">
        <v>232</v>
      </c>
      <c r="F5" s="2">
        <v>0</v>
      </c>
      <c r="G5" s="2"/>
      <c r="H5" s="2"/>
      <c r="I5" s="2"/>
      <c r="J5" s="2"/>
      <c r="K5" s="2">
        <v>6</v>
      </c>
      <c r="L5" s="3">
        <v>0</v>
      </c>
      <c r="M5" s="2">
        <v>11</v>
      </c>
      <c r="N5" s="2">
        <v>22</v>
      </c>
      <c r="O5" s="2">
        <v>0</v>
      </c>
      <c r="P5" s="4">
        <v>2</v>
      </c>
      <c r="Q5" s="2">
        <v>4</v>
      </c>
      <c r="R5" s="3">
        <v>0</v>
      </c>
      <c r="S5" s="3">
        <v>0</v>
      </c>
      <c r="T5" s="3">
        <v>74</v>
      </c>
      <c r="U5" s="3">
        <v>0</v>
      </c>
    </row>
    <row r="6" spans="1:21" x14ac:dyDescent="0.25">
      <c r="A6" s="11"/>
      <c r="B6" s="2" t="s">
        <v>4</v>
      </c>
      <c r="C6" s="2">
        <v>4</v>
      </c>
      <c r="D6" s="2">
        <v>4</v>
      </c>
      <c r="E6" s="2">
        <v>5</v>
      </c>
      <c r="F6" s="2">
        <v>1</v>
      </c>
      <c r="G6" s="2"/>
      <c r="H6" s="2"/>
      <c r="I6" s="2"/>
      <c r="J6" s="2"/>
      <c r="K6" s="2">
        <v>3</v>
      </c>
      <c r="L6" s="3">
        <v>3</v>
      </c>
      <c r="M6" s="2">
        <v>9</v>
      </c>
      <c r="N6" s="2">
        <v>4</v>
      </c>
      <c r="O6" s="2">
        <v>5</v>
      </c>
      <c r="P6" s="4">
        <v>4</v>
      </c>
      <c r="Q6" s="2">
        <v>3</v>
      </c>
      <c r="R6" s="3">
        <v>3</v>
      </c>
      <c r="S6" s="3">
        <v>3</v>
      </c>
      <c r="T6" s="3">
        <v>2</v>
      </c>
      <c r="U6" s="3">
        <v>0</v>
      </c>
    </row>
    <row r="7" spans="1:21" x14ac:dyDescent="0.25">
      <c r="A7" s="11"/>
      <c r="B7" s="13" t="s">
        <v>27</v>
      </c>
      <c r="C7" s="13"/>
      <c r="D7" s="13"/>
      <c r="E7" s="13"/>
      <c r="F7" s="13"/>
      <c r="G7" s="13"/>
      <c r="H7" s="13"/>
      <c r="I7" s="13"/>
      <c r="J7" s="13"/>
      <c r="K7" s="13"/>
      <c r="L7" s="14"/>
      <c r="M7" s="13"/>
      <c r="N7" s="13"/>
      <c r="O7" s="13"/>
      <c r="P7" s="15"/>
      <c r="Q7" s="13"/>
      <c r="R7" s="14"/>
      <c r="S7" s="14"/>
      <c r="T7" s="14"/>
      <c r="U7" s="14"/>
    </row>
    <row r="8" spans="1:21" ht="15.75" thickBot="1" x14ac:dyDescent="0.3">
      <c r="A8" s="12"/>
      <c r="B8" s="5" t="s">
        <v>23</v>
      </c>
      <c r="C8" s="5">
        <f>SUM(C3:C4)/100</f>
        <v>0.94</v>
      </c>
      <c r="D8" s="5">
        <f>SUM(D3:D4)/100</f>
        <v>0.94</v>
      </c>
      <c r="E8" s="5"/>
      <c r="F8" s="5"/>
      <c r="G8" s="5"/>
      <c r="H8" s="5"/>
      <c r="I8" s="5"/>
      <c r="J8" s="5"/>
      <c r="K8" s="5">
        <f t="shared" ref="K8:S8" si="0">SUM(K3:K4)/100</f>
        <v>0.91</v>
      </c>
      <c r="L8" s="6">
        <f t="shared" si="0"/>
        <v>0.97</v>
      </c>
      <c r="M8" s="5">
        <f t="shared" si="0"/>
        <v>0.8</v>
      </c>
      <c r="N8" s="5">
        <f t="shared" si="0"/>
        <v>0.74</v>
      </c>
      <c r="O8" s="5">
        <f t="shared" si="0"/>
        <v>0.95</v>
      </c>
      <c r="P8" s="7">
        <f t="shared" si="0"/>
        <v>0.94</v>
      </c>
      <c r="Q8" s="7">
        <f t="shared" si="0"/>
        <v>0.93</v>
      </c>
      <c r="R8" s="6">
        <f t="shared" si="0"/>
        <v>0.97</v>
      </c>
      <c r="S8" s="6">
        <f t="shared" si="0"/>
        <v>0.97</v>
      </c>
      <c r="T8" s="6">
        <f>SUM(T3:T4)/52952</f>
        <v>0.99680843027647681</v>
      </c>
      <c r="U8" s="6"/>
    </row>
    <row r="9" spans="1:21" x14ac:dyDescent="0.25">
      <c r="A9" s="10" t="s">
        <v>24</v>
      </c>
      <c r="B9" s="1" t="s">
        <v>13</v>
      </c>
      <c r="C9" s="1" t="s">
        <v>19</v>
      </c>
      <c r="D9" s="1" t="s">
        <v>25</v>
      </c>
      <c r="E9" s="1">
        <v>910</v>
      </c>
      <c r="F9" s="1">
        <v>910</v>
      </c>
      <c r="G9" s="1">
        <v>910</v>
      </c>
      <c r="H9" s="1">
        <v>910</v>
      </c>
      <c r="I9" s="1">
        <v>910</v>
      </c>
      <c r="J9" s="1">
        <v>910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1" t="s">
        <v>20</v>
      </c>
      <c r="T9" s="1" t="s">
        <v>25</v>
      </c>
      <c r="U9" s="1"/>
    </row>
    <row r="10" spans="1:21" x14ac:dyDescent="0.25">
      <c r="A10" s="11"/>
      <c r="B10" s="2" t="s">
        <v>6</v>
      </c>
      <c r="C10" s="2" t="s">
        <v>11</v>
      </c>
      <c r="D10" s="2" t="s">
        <v>11</v>
      </c>
      <c r="E10" s="2" t="s">
        <v>11</v>
      </c>
      <c r="F10" s="2" t="s">
        <v>11</v>
      </c>
      <c r="G10" s="2" t="s">
        <v>14</v>
      </c>
      <c r="H10" s="2" t="s">
        <v>15</v>
      </c>
      <c r="I10" s="2" t="s">
        <v>15</v>
      </c>
      <c r="J10" s="2" t="s">
        <v>11</v>
      </c>
      <c r="K10" s="2" t="s">
        <v>11</v>
      </c>
      <c r="L10" s="3" t="s">
        <v>11</v>
      </c>
      <c r="M10" s="2" t="s">
        <v>14</v>
      </c>
      <c r="N10" s="2" t="s">
        <v>14</v>
      </c>
      <c r="O10" s="2" t="s">
        <v>11</v>
      </c>
      <c r="P10" s="2" t="s">
        <v>11</v>
      </c>
      <c r="Q10" s="2" t="s">
        <v>11</v>
      </c>
      <c r="R10" s="3" t="s">
        <v>11</v>
      </c>
      <c r="S10" s="3" t="s">
        <v>11</v>
      </c>
      <c r="T10" s="3" t="s">
        <v>11</v>
      </c>
      <c r="U10" s="3" t="s">
        <v>15</v>
      </c>
    </row>
    <row r="11" spans="1:21" x14ac:dyDescent="0.25">
      <c r="A11" s="11"/>
      <c r="B11" s="2" t="s">
        <v>28</v>
      </c>
      <c r="C11" s="2"/>
      <c r="D11" s="2"/>
      <c r="E11" s="2"/>
      <c r="F11" s="2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3"/>
      <c r="S11" s="3"/>
      <c r="T11" s="3"/>
      <c r="U11" s="3"/>
    </row>
    <row r="12" spans="1:21" x14ac:dyDescent="0.25">
      <c r="A12" s="11"/>
      <c r="B12" s="2" t="s">
        <v>16</v>
      </c>
      <c r="C12" s="2" t="s">
        <v>17</v>
      </c>
      <c r="D12" s="2" t="s">
        <v>17</v>
      </c>
      <c r="E12" s="2" t="s">
        <v>17</v>
      </c>
      <c r="F12" s="2" t="s">
        <v>17</v>
      </c>
      <c r="G12" s="2" t="s">
        <v>17</v>
      </c>
      <c r="H12" s="2" t="s">
        <v>17</v>
      </c>
      <c r="I12" s="2" t="s">
        <v>18</v>
      </c>
      <c r="J12" s="2" t="s">
        <v>18</v>
      </c>
      <c r="K12" s="2" t="s">
        <v>18</v>
      </c>
      <c r="L12" s="3" t="s">
        <v>18</v>
      </c>
      <c r="M12" s="2" t="s">
        <v>17</v>
      </c>
      <c r="N12" s="2" t="s">
        <v>18</v>
      </c>
      <c r="O12" s="2" t="s">
        <v>18</v>
      </c>
      <c r="P12" s="2" t="s">
        <v>18</v>
      </c>
      <c r="Q12" s="2" t="s">
        <v>18</v>
      </c>
      <c r="R12" s="3" t="s">
        <v>18</v>
      </c>
      <c r="S12" s="3" t="s">
        <v>18</v>
      </c>
      <c r="T12" s="3" t="s">
        <v>18</v>
      </c>
      <c r="U12" s="3" t="s">
        <v>17</v>
      </c>
    </row>
    <row r="13" spans="1:21" x14ac:dyDescent="0.25">
      <c r="A13" s="11"/>
      <c r="B13" s="2" t="s">
        <v>7</v>
      </c>
      <c r="C13" s="2">
        <v>0.98</v>
      </c>
      <c r="D13" s="2">
        <v>0.99</v>
      </c>
      <c r="E13" s="2">
        <v>0.99</v>
      </c>
      <c r="F13" s="2">
        <v>0.99</v>
      </c>
      <c r="G13" s="2">
        <v>0.99</v>
      </c>
      <c r="H13" s="2">
        <v>0.99</v>
      </c>
      <c r="I13" s="2">
        <v>0.99</v>
      </c>
      <c r="J13" s="2">
        <v>0.99</v>
      </c>
      <c r="K13" s="2">
        <v>0.99</v>
      </c>
      <c r="L13" s="3">
        <v>0.99</v>
      </c>
      <c r="M13" s="2">
        <v>0.99</v>
      </c>
      <c r="N13" s="2">
        <v>0.99</v>
      </c>
      <c r="O13" s="2">
        <v>0.99</v>
      </c>
      <c r="P13" s="4">
        <v>0.99</v>
      </c>
      <c r="Q13" s="2">
        <v>0.99</v>
      </c>
      <c r="R13" s="3">
        <v>0.99</v>
      </c>
      <c r="S13" s="3">
        <v>0.98</v>
      </c>
      <c r="T13" s="3">
        <v>0.99</v>
      </c>
      <c r="U13" s="3">
        <v>0.99</v>
      </c>
    </row>
    <row r="14" spans="1:21" x14ac:dyDescent="0.25">
      <c r="A14" s="11"/>
      <c r="B14" s="2" t="s">
        <v>8</v>
      </c>
      <c r="C14" s="2">
        <v>1</v>
      </c>
      <c r="D14" s="2">
        <v>1</v>
      </c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0.5</v>
      </c>
      <c r="L14" s="3">
        <v>1</v>
      </c>
      <c r="M14" s="2">
        <v>1</v>
      </c>
      <c r="N14" s="2">
        <v>1</v>
      </c>
      <c r="O14" s="2">
        <v>1</v>
      </c>
      <c r="P14" s="4">
        <v>1</v>
      </c>
      <c r="Q14" s="2">
        <v>0.5</v>
      </c>
      <c r="R14" s="3">
        <v>3</v>
      </c>
      <c r="S14" s="3">
        <v>1</v>
      </c>
      <c r="T14" s="3">
        <v>1</v>
      </c>
      <c r="U14" s="3">
        <v>1</v>
      </c>
    </row>
    <row r="15" spans="1:21" x14ac:dyDescent="0.25">
      <c r="A15" s="11"/>
      <c r="B15" s="2" t="s">
        <v>9</v>
      </c>
      <c r="C15" s="2">
        <v>0.65</v>
      </c>
      <c r="D15" s="2">
        <v>0.65</v>
      </c>
      <c r="E15" s="2">
        <v>0.65</v>
      </c>
      <c r="F15" s="2">
        <v>0.65</v>
      </c>
      <c r="G15" s="2">
        <v>0.65</v>
      </c>
      <c r="H15" s="2">
        <v>0.65</v>
      </c>
      <c r="I15" s="2">
        <v>0.65</v>
      </c>
      <c r="J15" s="2">
        <v>0.65</v>
      </c>
      <c r="K15" s="2">
        <v>0.65</v>
      </c>
      <c r="L15" s="3">
        <v>0.65</v>
      </c>
      <c r="M15" s="2">
        <v>0.65</v>
      </c>
      <c r="N15" s="2">
        <v>0.65</v>
      </c>
      <c r="O15" s="2">
        <v>0.65</v>
      </c>
      <c r="P15" s="4">
        <v>0.65</v>
      </c>
      <c r="Q15" s="2">
        <v>0.65</v>
      </c>
      <c r="R15" s="3">
        <v>0.65</v>
      </c>
      <c r="S15" s="3">
        <v>0.65</v>
      </c>
      <c r="T15" s="3">
        <v>0.65</v>
      </c>
      <c r="U15" s="3">
        <v>0.65</v>
      </c>
    </row>
    <row r="16" spans="1:21" x14ac:dyDescent="0.25">
      <c r="A16" s="11"/>
      <c r="B16" s="2" t="s">
        <v>12</v>
      </c>
      <c r="C16" s="2">
        <v>10</v>
      </c>
      <c r="D16" s="2">
        <v>10</v>
      </c>
      <c r="E16" s="2">
        <v>10</v>
      </c>
      <c r="F16" s="2">
        <v>100</v>
      </c>
      <c r="G16" s="2">
        <v>100</v>
      </c>
      <c r="H16" s="2">
        <v>100</v>
      </c>
      <c r="I16" s="2">
        <v>100</v>
      </c>
      <c r="J16" s="2">
        <v>50</v>
      </c>
      <c r="K16" s="2">
        <v>10</v>
      </c>
      <c r="L16" s="3">
        <v>100</v>
      </c>
      <c r="M16" s="2"/>
      <c r="N16" s="2"/>
      <c r="O16" s="2">
        <v>1000</v>
      </c>
      <c r="P16" s="4">
        <v>50</v>
      </c>
      <c r="Q16" s="2">
        <v>30</v>
      </c>
      <c r="R16" s="3">
        <v>80</v>
      </c>
      <c r="S16" s="3">
        <v>100</v>
      </c>
      <c r="T16" s="3">
        <v>100</v>
      </c>
      <c r="U16" s="3">
        <v>100</v>
      </c>
    </row>
    <row r="17" spans="1:21" x14ac:dyDescent="0.25">
      <c r="A17" s="11"/>
      <c r="B17" s="2" t="s">
        <v>10</v>
      </c>
      <c r="C17" s="2"/>
      <c r="D17" s="2"/>
      <c r="E17" s="2"/>
      <c r="F17" s="2"/>
      <c r="G17" s="2"/>
      <c r="H17" s="2"/>
      <c r="I17" s="2"/>
      <c r="J17" s="2"/>
      <c r="K17" s="2"/>
      <c r="L17" s="3"/>
      <c r="M17" s="2"/>
      <c r="N17" s="2"/>
      <c r="O17" s="2"/>
      <c r="P17" s="4"/>
      <c r="Q17" s="2"/>
      <c r="R17" s="3"/>
      <c r="S17" s="3"/>
      <c r="T17" s="3"/>
      <c r="U17" s="3"/>
    </row>
    <row r="18" spans="1:21" ht="84" customHeight="1" thickBot="1" x14ac:dyDescent="0.3">
      <c r="A18" s="12"/>
      <c r="B18" s="5" t="s">
        <v>21</v>
      </c>
      <c r="C18" s="5"/>
      <c r="D18" s="5"/>
      <c r="E18" s="5"/>
      <c r="F18" s="5"/>
      <c r="G18" s="5"/>
      <c r="H18" s="5"/>
      <c r="I18" s="5"/>
      <c r="J18" s="5"/>
      <c r="K18" s="5"/>
      <c r="L18" s="6"/>
      <c r="M18" s="5" t="s">
        <v>22</v>
      </c>
      <c r="N18" s="5" t="s">
        <v>22</v>
      </c>
      <c r="O18" s="5"/>
      <c r="P18" s="7"/>
      <c r="Q18" s="5"/>
      <c r="R18" s="5"/>
      <c r="S18" s="5"/>
      <c r="T18" s="5"/>
      <c r="U18" s="5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A9" sqref="A9"/>
    </sheetView>
  </sheetViews>
  <sheetFormatPr defaultRowHeight="15" x14ac:dyDescent="0.25"/>
  <cols>
    <col min="1" max="1" width="6.7109375" bestFit="1" customWidth="1"/>
    <col min="2" max="2" width="8.42578125" customWidth="1"/>
    <col min="3" max="5" width="10.28515625" customWidth="1"/>
    <col min="6" max="6" width="11.7109375" customWidth="1"/>
    <col min="7" max="17" width="10.28515625" customWidth="1"/>
    <col min="18" max="18" width="33.42578125" customWidth="1"/>
  </cols>
  <sheetData>
    <row r="1" spans="1:18" ht="15.75" thickBot="1" x14ac:dyDescent="0.3"/>
    <row r="2" spans="1:18" ht="45.75" thickBot="1" x14ac:dyDescent="0.3">
      <c r="A2" s="16" t="s">
        <v>5</v>
      </c>
      <c r="B2" s="17" t="s">
        <v>13</v>
      </c>
      <c r="C2" s="17" t="s">
        <v>6</v>
      </c>
      <c r="D2" s="17" t="s">
        <v>28</v>
      </c>
      <c r="E2" s="17" t="s">
        <v>16</v>
      </c>
      <c r="F2" s="17" t="s">
        <v>7</v>
      </c>
      <c r="G2" s="17" t="s">
        <v>8</v>
      </c>
      <c r="H2" s="17" t="s">
        <v>9</v>
      </c>
      <c r="I2" s="17" t="s">
        <v>12</v>
      </c>
      <c r="J2" s="17" t="s">
        <v>10</v>
      </c>
      <c r="K2" s="17" t="s">
        <v>29</v>
      </c>
      <c r="L2" s="17" t="s">
        <v>3</v>
      </c>
      <c r="M2" s="17" t="s">
        <v>4</v>
      </c>
      <c r="N2" s="17" t="s">
        <v>30</v>
      </c>
      <c r="O2" s="17" t="s">
        <v>32</v>
      </c>
      <c r="P2" s="17" t="s">
        <v>33</v>
      </c>
      <c r="Q2" s="17" t="s">
        <v>23</v>
      </c>
      <c r="R2" s="18" t="s">
        <v>21</v>
      </c>
    </row>
    <row r="3" spans="1:18" x14ac:dyDescent="0.25">
      <c r="A3">
        <v>19</v>
      </c>
      <c r="B3" t="s">
        <v>31</v>
      </c>
      <c r="C3" t="s">
        <v>11</v>
      </c>
      <c r="D3" t="s">
        <v>11</v>
      </c>
      <c r="E3" t="s">
        <v>18</v>
      </c>
      <c r="F3">
        <v>0.99</v>
      </c>
      <c r="G3">
        <v>1</v>
      </c>
      <c r="H3">
        <v>0.65</v>
      </c>
      <c r="I3">
        <v>100</v>
      </c>
      <c r="K3">
        <v>9</v>
      </c>
      <c r="L3">
        <v>2</v>
      </c>
      <c r="M3">
        <v>7</v>
      </c>
      <c r="O3">
        <v>16</v>
      </c>
      <c r="P3">
        <f>K3/O3</f>
        <v>0.5625</v>
      </c>
      <c r="Q3">
        <f>(844-21-4-K3-L3-M3)/819</f>
        <v>0.97802197802197799</v>
      </c>
      <c r="R3" t="s">
        <v>35</v>
      </c>
    </row>
    <row r="4" spans="1:18" x14ac:dyDescent="0.25">
      <c r="A4">
        <v>20</v>
      </c>
      <c r="B4" t="s">
        <v>34</v>
      </c>
      <c r="C4" t="s">
        <v>11</v>
      </c>
      <c r="D4" t="s">
        <v>15</v>
      </c>
      <c r="E4" t="s">
        <v>17</v>
      </c>
      <c r="F4">
        <v>0.99</v>
      </c>
      <c r="G4">
        <v>1</v>
      </c>
      <c r="H4">
        <v>0.65</v>
      </c>
      <c r="I4">
        <v>100</v>
      </c>
      <c r="K4">
        <v>3</v>
      </c>
      <c r="L4">
        <v>34</v>
      </c>
      <c r="M4">
        <v>13</v>
      </c>
      <c r="O4">
        <v>16</v>
      </c>
      <c r="P4">
        <f>K4/O4</f>
        <v>0.1875</v>
      </c>
      <c r="Q4">
        <f>(844-21-4-K4-L4-M4)/819</f>
        <v>0.93894993894993894</v>
      </c>
      <c r="R4" t="s">
        <v>36</v>
      </c>
    </row>
    <row r="5" spans="1:18" x14ac:dyDescent="0.25">
      <c r="A5">
        <v>21</v>
      </c>
      <c r="B5" t="s">
        <v>34</v>
      </c>
      <c r="C5" t="s">
        <v>11</v>
      </c>
      <c r="D5" t="s">
        <v>11</v>
      </c>
      <c r="E5" t="s">
        <v>18</v>
      </c>
      <c r="F5">
        <v>0.99</v>
      </c>
      <c r="G5">
        <v>1</v>
      </c>
      <c r="H5">
        <v>0.65</v>
      </c>
      <c r="I5">
        <v>100</v>
      </c>
      <c r="K5">
        <v>9</v>
      </c>
      <c r="L5">
        <v>1</v>
      </c>
      <c r="M5">
        <v>7</v>
      </c>
      <c r="O5">
        <v>16</v>
      </c>
      <c r="P5">
        <f>K5/O5</f>
        <v>0.5625</v>
      </c>
      <c r="Q5">
        <f>(844-21-4-K5-L5-M5)/819</f>
        <v>0.97924297924297921</v>
      </c>
    </row>
    <row r="6" spans="1:18" x14ac:dyDescent="0.25">
      <c r="A6">
        <v>22</v>
      </c>
      <c r="B6" t="s">
        <v>34</v>
      </c>
      <c r="C6" t="s">
        <v>11</v>
      </c>
      <c r="D6" t="s">
        <v>11</v>
      </c>
      <c r="E6" t="s">
        <v>18</v>
      </c>
      <c r="F6">
        <v>0.99</v>
      </c>
      <c r="G6">
        <v>1</v>
      </c>
      <c r="H6">
        <v>0.65</v>
      </c>
      <c r="I6">
        <v>200</v>
      </c>
      <c r="K6">
        <v>8</v>
      </c>
      <c r="L6">
        <v>0</v>
      </c>
      <c r="M6">
        <v>8</v>
      </c>
      <c r="O6">
        <v>16</v>
      </c>
      <c r="P6">
        <f>K6/O6</f>
        <v>0.5</v>
      </c>
      <c r="Q6">
        <f>(844-21-4-K6-L6-M6)/819</f>
        <v>0.98046398046398042</v>
      </c>
    </row>
    <row r="7" spans="1:18" x14ac:dyDescent="0.25">
      <c r="A7">
        <v>23</v>
      </c>
      <c r="B7" t="s">
        <v>34</v>
      </c>
      <c r="C7" t="s">
        <v>11</v>
      </c>
      <c r="D7" t="s">
        <v>11</v>
      </c>
      <c r="E7" t="s">
        <v>18</v>
      </c>
      <c r="F7">
        <v>0.99</v>
      </c>
      <c r="G7">
        <v>1</v>
      </c>
      <c r="H7">
        <v>0.65</v>
      </c>
      <c r="I7">
        <v>50</v>
      </c>
      <c r="K7">
        <v>12</v>
      </c>
      <c r="L7">
        <v>2</v>
      </c>
      <c r="M7">
        <v>4</v>
      </c>
      <c r="O7">
        <v>16</v>
      </c>
      <c r="P7">
        <f>K7/O7</f>
        <v>0.75</v>
      </c>
      <c r="Q7" s="19">
        <f>(844-21-4-K7-L7-M7)/819</f>
        <v>0.97802197802197799</v>
      </c>
    </row>
    <row r="8" spans="1:18" x14ac:dyDescent="0.25">
      <c r="A8">
        <v>24</v>
      </c>
      <c r="B8" t="s">
        <v>34</v>
      </c>
      <c r="C8" t="s">
        <v>11</v>
      </c>
      <c r="D8" t="s">
        <v>11</v>
      </c>
      <c r="E8" t="s">
        <v>18</v>
      </c>
      <c r="F8">
        <v>0.99</v>
      </c>
      <c r="G8">
        <v>1</v>
      </c>
      <c r="H8">
        <v>0.65</v>
      </c>
      <c r="I8">
        <v>10</v>
      </c>
      <c r="K8">
        <v>14</v>
      </c>
      <c r="L8">
        <v>11</v>
      </c>
      <c r="M8">
        <v>2</v>
      </c>
      <c r="O8">
        <v>17</v>
      </c>
      <c r="P8">
        <f>K8/O8</f>
        <v>0.82352941176470584</v>
      </c>
      <c r="Q8" s="19">
        <f>(844-21-4-K8-L8-M8)/819</f>
        <v>0.96703296703296704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Initial_data</vt:lpstr>
      <vt:lpstr>Tuning_round_2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E. Carson</dc:creator>
  <cp:lastModifiedBy>David E. Carson</cp:lastModifiedBy>
  <dcterms:created xsi:type="dcterms:W3CDTF">2013-11-25T22:17:46Z</dcterms:created>
  <dcterms:modified xsi:type="dcterms:W3CDTF">2013-11-26T23:21:29Z</dcterms:modified>
</cp:coreProperties>
</file>