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M_ADMIN\Desktop\bluemix videobill\"/>
    </mc:Choice>
  </mc:AlternateContent>
  <bookViews>
    <workbookView xWindow="0" yWindow="0" windowWidth="20490" windowHeight="5925" tabRatio="768" activeTab="7"/>
  </bookViews>
  <sheets>
    <sheet name="bill_plans" sheetId="8" r:id="rId1"/>
    <sheet name="charges" sheetId="9" r:id="rId2"/>
    <sheet name="discounts" sheetId="10" r:id="rId3"/>
    <sheet name="usages" sheetId="12" r:id="rId4"/>
    <sheet name="accounts" sheetId="3" r:id="rId5"/>
    <sheet name="services" sheetId="6" r:id="rId6"/>
    <sheet name="invoice" sheetId="2" r:id="rId7"/>
    <sheet name="invoice_details" sheetId="5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5" l="1"/>
  <c r="G5" i="5"/>
  <c r="G6" i="5"/>
  <c r="G7" i="5"/>
  <c r="G9" i="5"/>
  <c r="G10" i="5"/>
  <c r="G11" i="5"/>
  <c r="G12" i="5"/>
  <c r="G4" i="5"/>
  <c r="J4" i="2"/>
  <c r="J16" i="2"/>
  <c r="J15" i="2"/>
  <c r="J14" i="2"/>
  <c r="J13" i="2"/>
  <c r="J12" i="2"/>
  <c r="J11" i="2"/>
  <c r="J10" i="2"/>
  <c r="J9" i="2"/>
  <c r="J8" i="2"/>
  <c r="J7" i="2"/>
  <c r="J6" i="2"/>
  <c r="J5" i="2"/>
  <c r="E4" i="10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D3" i="12"/>
  <c r="M14" i="3"/>
  <c r="M13" i="3"/>
  <c r="M12" i="3"/>
  <c r="M11" i="3"/>
  <c r="M10" i="3"/>
  <c r="M9" i="3"/>
  <c r="M8" i="3"/>
  <c r="M7" i="3"/>
  <c r="M6" i="3"/>
  <c r="M5" i="3"/>
  <c r="D7" i="12"/>
  <c r="D6" i="12"/>
  <c r="D5" i="12"/>
  <c r="D4" i="12"/>
  <c r="D3" i="9"/>
  <c r="E9" i="10"/>
  <c r="E8" i="10"/>
  <c r="E7" i="10"/>
  <c r="E6" i="10"/>
  <c r="E5" i="10"/>
  <c r="D8" i="9"/>
  <c r="D7" i="9"/>
  <c r="D6" i="9"/>
  <c r="D5" i="9"/>
  <c r="D4" i="9"/>
  <c r="M3" i="8"/>
  <c r="M8" i="8"/>
  <c r="M7" i="8"/>
  <c r="M6" i="8"/>
  <c r="M5" i="8"/>
  <c r="M4" i="8"/>
  <c r="H7" i="2" l="1"/>
  <c r="H6" i="2"/>
  <c r="H5" i="2"/>
  <c r="G7" i="2"/>
  <c r="G6" i="2"/>
  <c r="G5" i="2"/>
  <c r="E9" i="5"/>
  <c r="E8" i="5"/>
  <c r="E12" i="5"/>
  <c r="E7" i="5"/>
  <c r="H16" i="2"/>
  <c r="H15" i="2"/>
  <c r="H14" i="2"/>
  <c r="H13" i="2"/>
  <c r="H12" i="2"/>
  <c r="H11" i="2"/>
  <c r="H10" i="2"/>
  <c r="H9" i="2"/>
  <c r="H8" i="2"/>
  <c r="H4" i="2"/>
  <c r="G16" i="2"/>
  <c r="G15" i="2"/>
  <c r="G14" i="2"/>
  <c r="G13" i="2"/>
  <c r="G12" i="2"/>
  <c r="G11" i="2"/>
  <c r="G10" i="2"/>
  <c r="G9" i="2"/>
  <c r="G8" i="2"/>
  <c r="G4" i="2"/>
</calcChain>
</file>

<file path=xl/sharedStrings.xml><?xml version="1.0" encoding="utf-8"?>
<sst xmlns="http://schemas.openxmlformats.org/spreadsheetml/2006/main" count="268" uniqueCount="140">
  <si>
    <t>account_no</t>
  </si>
  <si>
    <t>external_id</t>
  </si>
  <si>
    <t>bill_no</t>
  </si>
  <si>
    <t>first_name</t>
  </si>
  <si>
    <t>last_name</t>
  </si>
  <si>
    <t>from_date</t>
  </si>
  <si>
    <t>to_date</t>
  </si>
  <si>
    <t>payment_method</t>
  </si>
  <si>
    <t>bank_account_no</t>
  </si>
  <si>
    <t>bank_ref_no</t>
  </si>
  <si>
    <t>expiry_date</t>
  </si>
  <si>
    <t>total</t>
  </si>
  <si>
    <t>tax</t>
  </si>
  <si>
    <t>total_invoice</t>
  </si>
  <si>
    <t>plan_name</t>
  </si>
  <si>
    <t>bill_plan_id</t>
  </si>
  <si>
    <t>rate</t>
  </si>
  <si>
    <t>charge_id</t>
  </si>
  <si>
    <t>description</t>
  </si>
  <si>
    <t>charge_rate</t>
  </si>
  <si>
    <t>discount_id</t>
  </si>
  <si>
    <t>level</t>
  </si>
  <si>
    <t>flat_rate</t>
  </si>
  <si>
    <t>percentage</t>
  </si>
  <si>
    <t>service_type</t>
  </si>
  <si>
    <t>1 - mobile
2 - television
3 - fiber</t>
  </si>
  <si>
    <t>payment methods</t>
  </si>
  <si>
    <t>Transfer</t>
  </si>
  <si>
    <t>subscr_no</t>
  </si>
  <si>
    <t>type_code</t>
  </si>
  <si>
    <t>subtype_code</t>
  </si>
  <si>
    <t>amount</t>
  </si>
  <si>
    <t>2 = rc
3 = nrc
5 = discount
7 = usage</t>
  </si>
  <si>
    <t>bill number shown in invoice</t>
  </si>
  <si>
    <t>total without tax</t>
  </si>
  <si>
    <t>total + tax</t>
  </si>
  <si>
    <t>1 = account
2 = service</t>
  </si>
  <si>
    <t>if discount is a flat amount, otherwise NULL</t>
  </si>
  <si>
    <t>if discount is in percentage, otherwise NULL</t>
  </si>
  <si>
    <t>free_local</t>
  </si>
  <si>
    <t>free_national</t>
  </si>
  <si>
    <t>free_international</t>
  </si>
  <si>
    <t>address</t>
  </si>
  <si>
    <t>state</t>
  </si>
  <si>
    <t>city</t>
  </si>
  <si>
    <t>country</t>
  </si>
  <si>
    <t>payment_date</t>
  </si>
  <si>
    <t>if NULL, this total amount to be also shown in next bill as pending payment</t>
  </si>
  <si>
    <t>statement_date</t>
  </si>
  <si>
    <t>it can be charge amount or discount amount
discount to be applied on the total charges of the service</t>
  </si>
  <si>
    <t>type_id_usg</t>
  </si>
  <si>
    <t>Local</t>
  </si>
  <si>
    <t>National</t>
  </si>
  <si>
    <t>International</t>
  </si>
  <si>
    <t>National roaming</t>
  </si>
  <si>
    <t>International roaming</t>
  </si>
  <si>
    <t>national roaming</t>
  </si>
  <si>
    <t>international roaming</t>
  </si>
  <si>
    <t>respective to the type_code</t>
  </si>
  <si>
    <t>int(10)</t>
  </si>
  <si>
    <t>smallint</t>
  </si>
  <si>
    <t>decimal(15,4)</t>
  </si>
  <si>
    <t>date</t>
  </si>
  <si>
    <t>decimal(16,4)</t>
  </si>
  <si>
    <t>varchar(15)</t>
  </si>
  <si>
    <t>varchar(10)</t>
  </si>
  <si>
    <t>varchar(30)</t>
  </si>
  <si>
    <t>varchar(40)</t>
  </si>
  <si>
    <t>tinyint</t>
  </si>
  <si>
    <t>duration</t>
  </si>
  <si>
    <t>usage duration in mins</t>
  </si>
  <si>
    <t>MPIA2</t>
  </si>
  <si>
    <t>SSTAC</t>
  </si>
  <si>
    <t>BTELP</t>
  </si>
  <si>
    <t>PEMP</t>
  </si>
  <si>
    <t>PRES</t>
  </si>
  <si>
    <t>Plan Smart S</t>
  </si>
  <si>
    <t>Basic Telephone Package</t>
  </si>
  <si>
    <t>Plan Base Empresas</t>
  </si>
  <si>
    <t>Plan Base Residencial</t>
  </si>
  <si>
    <t>Plan Integrated Voice +Data 100 MB</t>
  </si>
  <si>
    <t>Leased Line Installation Charge</t>
  </si>
  <si>
    <t>Installation of Telephone</t>
  </si>
  <si>
    <t>Termination of Telephone</t>
  </si>
  <si>
    <t>Finance charge</t>
  </si>
  <si>
    <t>Try&amp;buy Find&amp;GO</t>
  </si>
  <si>
    <t>Sarita</t>
  </si>
  <si>
    <t>Negi</t>
  </si>
  <si>
    <t>Kumaran</t>
  </si>
  <si>
    <t>Rajasekaran</t>
  </si>
  <si>
    <t xml:space="preserve">Roshni </t>
  </si>
  <si>
    <t>Bijlani</t>
  </si>
  <si>
    <t>Parul</t>
  </si>
  <si>
    <t>Chopra</t>
  </si>
  <si>
    <t>Shuchi</t>
  </si>
  <si>
    <t>Agarwal</t>
  </si>
  <si>
    <t>Neetu</t>
  </si>
  <si>
    <t>Kumari</t>
  </si>
  <si>
    <t>Jatin</t>
  </si>
  <si>
    <t>Kinger</t>
  </si>
  <si>
    <t>Priya</t>
  </si>
  <si>
    <t>Arora</t>
  </si>
  <si>
    <t>Pooja</t>
  </si>
  <si>
    <t>Khaitan</t>
  </si>
  <si>
    <t>Aarti</t>
  </si>
  <si>
    <t>New Delhi</t>
  </si>
  <si>
    <t>India</t>
  </si>
  <si>
    <t>Bangalore</t>
  </si>
  <si>
    <t>Karnataka</t>
  </si>
  <si>
    <t>Noida</t>
  </si>
  <si>
    <t>UP</t>
  </si>
  <si>
    <t>111, Sec 4, Vihar</t>
  </si>
  <si>
    <t>1234, Bangalore</t>
  </si>
  <si>
    <t>442, Street 2</t>
  </si>
  <si>
    <t>56, Sec 4, Gurgaon</t>
  </si>
  <si>
    <t>789 Gaziabad</t>
  </si>
  <si>
    <t>123 Nehruplace</t>
  </si>
  <si>
    <t>456 Okla</t>
  </si>
  <si>
    <t>092- 2nd floor South Ex</t>
  </si>
  <si>
    <t>78- 1st Floor Lajpat</t>
  </si>
  <si>
    <t>890- Cyber Hub</t>
  </si>
  <si>
    <t>Cash</t>
  </si>
  <si>
    <t>Online</t>
  </si>
  <si>
    <t>CreditCard</t>
  </si>
  <si>
    <t>989878791730</t>
  </si>
  <si>
    <t>989878791778</t>
  </si>
  <si>
    <t>98987878761</t>
  </si>
  <si>
    <t>V21614240</t>
  </si>
  <si>
    <t>V29014240</t>
  </si>
  <si>
    <t>TV installation charge</t>
  </si>
  <si>
    <t>TVOP</t>
  </si>
  <si>
    <t>Plan TV</t>
  </si>
  <si>
    <t>15/10/2016</t>
  </si>
  <si>
    <t>22/10/2016</t>
  </si>
  <si>
    <t>15/11/2016</t>
  </si>
  <si>
    <t>22/11/2016</t>
  </si>
  <si>
    <t>20/10/2016</t>
  </si>
  <si>
    <t>27/10/2016</t>
  </si>
  <si>
    <t>Query insertion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</si>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</sst>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9" fontId="2" fillId="2" borderId="1" xfId="0" applyNumberFormat="1" applyFont="1" applyFill="1" applyBorder="1" applyAlignment="1">
      <alignment wrapText="1"/>
    </xf>
    <xf numFmtId="164" fontId="0" fillId="0" borderId="0" xfId="0" applyNumberFormat="1"/>
    <xf numFmtId="164" fontId="1" fillId="3" borderId="1" xfId="0" applyNumberFormat="1" applyFont="1" applyFill="1" applyBorder="1"/>
    <xf numFmtId="164" fontId="2" fillId="2" borderId="1" xfId="0" applyNumberFormat="1" applyFont="1" applyFill="1" applyBorder="1"/>
    <xf numFmtId="0" fontId="3" fillId="3" borderId="1" xfId="0" applyFont="1" applyFill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14" fontId="0" fillId="0" borderId="1" xfId="0" applyNumberFormat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4" sqref="M4"/>
    </sheetView>
  </sheetViews>
  <sheetFormatPr defaultRowHeight="15" x14ac:dyDescent="0.25"/>
  <cols>
    <col min="1" max="1" width="13.5703125" customWidth="1"/>
    <col min="2" max="2" width="15" customWidth="1"/>
    <col min="3" max="3" width="13.85546875" customWidth="1"/>
    <col min="4" max="4" width="23" customWidth="1"/>
    <col min="5" max="5" width="12.28515625" customWidth="1"/>
    <col min="6" max="6" width="14.5703125" customWidth="1"/>
    <col min="7" max="8" width="18.42578125" customWidth="1"/>
    <col min="9" max="9" width="21.42578125" customWidth="1"/>
    <col min="10" max="10" width="13.28515625" customWidth="1"/>
  </cols>
  <sheetData>
    <row r="1" spans="1:13" s="2" customFormat="1" x14ac:dyDescent="0.25">
      <c r="A1" s="2" t="s">
        <v>15</v>
      </c>
      <c r="B1" s="2" t="s">
        <v>14</v>
      </c>
      <c r="C1" s="2" t="s">
        <v>16</v>
      </c>
      <c r="D1" s="2" t="s">
        <v>18</v>
      </c>
      <c r="E1" s="2" t="s">
        <v>39</v>
      </c>
      <c r="F1" s="2" t="s">
        <v>40</v>
      </c>
      <c r="G1" s="2" t="s">
        <v>41</v>
      </c>
      <c r="H1" s="2" t="s">
        <v>56</v>
      </c>
      <c r="I1" s="2" t="s">
        <v>57</v>
      </c>
      <c r="J1" s="2" t="s">
        <v>20</v>
      </c>
      <c r="M1" s="2" t="s">
        <v>138</v>
      </c>
    </row>
    <row r="2" spans="1:13" s="3" customFormat="1" x14ac:dyDescent="0.25">
      <c r="A2" s="3" t="s">
        <v>60</v>
      </c>
      <c r="B2" s="3" t="s">
        <v>67</v>
      </c>
      <c r="C2" s="3" t="s">
        <v>61</v>
      </c>
      <c r="D2" s="3" t="s">
        <v>67</v>
      </c>
      <c r="E2" s="3" t="s">
        <v>60</v>
      </c>
      <c r="F2" s="3" t="s">
        <v>60</v>
      </c>
      <c r="G2" s="3" t="s">
        <v>60</v>
      </c>
      <c r="H2" s="3" t="s">
        <v>60</v>
      </c>
      <c r="I2" s="3" t="s">
        <v>60</v>
      </c>
      <c r="J2" s="3" t="s">
        <v>60</v>
      </c>
    </row>
    <row r="3" spans="1:13" x14ac:dyDescent="0.25">
      <c r="A3">
        <v>100</v>
      </c>
      <c r="B3" t="s">
        <v>73</v>
      </c>
      <c r="C3">
        <v>3</v>
      </c>
      <c r="D3" t="s">
        <v>77</v>
      </c>
      <c r="E3">
        <v>50</v>
      </c>
      <c r="F3">
        <v>50</v>
      </c>
      <c r="G3">
        <v>30</v>
      </c>
      <c r="H3">
        <v>20</v>
      </c>
      <c r="I3">
        <v>20</v>
      </c>
      <c r="J3" t="s">
        <v>139</v>
      </c>
      <c r="M3" t="str">
        <f>CONCATENATE("Insert into bill_plans values (",A3,",'",B3,"',",C3,",'",D3,"',",E3,",",F3,",",G3,",",H3,",",I3,",",J3,");")</f>
        <v>Insert into bill_plans values (100,'BTELP',3,'Basic Telephone Package',50,50,30,20,20,NULL);</v>
      </c>
    </row>
    <row r="4" spans="1:13" x14ac:dyDescent="0.25">
      <c r="A4">
        <v>101</v>
      </c>
      <c r="B4" t="s">
        <v>75</v>
      </c>
      <c r="C4">
        <v>10</v>
      </c>
      <c r="D4" t="s">
        <v>79</v>
      </c>
      <c r="E4">
        <v>60</v>
      </c>
      <c r="F4">
        <v>60</v>
      </c>
      <c r="G4">
        <v>40</v>
      </c>
      <c r="H4">
        <v>30</v>
      </c>
      <c r="I4">
        <v>30</v>
      </c>
      <c r="J4" t="s">
        <v>139</v>
      </c>
      <c r="M4" t="str">
        <f t="shared" ref="M4:M8" si="0">CONCATENATE("Insert into bill_plans values (",A4,",'",B4,"',",C4,",'",D4,"',",E4,",",F4,",",G4,",",H4,",",I4,",",J4,");")</f>
        <v>Insert into bill_plans values (101,'PRES',10,'Plan Base Residencial',60,60,40,30,30,NULL);</v>
      </c>
    </row>
    <row r="5" spans="1:13" x14ac:dyDescent="0.25">
      <c r="A5">
        <v>102</v>
      </c>
      <c r="B5" t="s">
        <v>71</v>
      </c>
      <c r="C5">
        <v>15</v>
      </c>
      <c r="D5" t="s">
        <v>80</v>
      </c>
      <c r="E5">
        <v>100</v>
      </c>
      <c r="F5">
        <v>100</v>
      </c>
      <c r="G5">
        <v>80</v>
      </c>
      <c r="H5">
        <v>50</v>
      </c>
      <c r="I5">
        <v>20</v>
      </c>
      <c r="J5" t="s">
        <v>139</v>
      </c>
      <c r="M5" t="str">
        <f t="shared" si="0"/>
        <v>Insert into bill_plans values (102,'MPIA2',15,'Plan Integrated Voice +Data 100 MB',100,100,80,50,20,NULL);</v>
      </c>
    </row>
    <row r="6" spans="1:13" x14ac:dyDescent="0.25">
      <c r="A6">
        <v>103</v>
      </c>
      <c r="B6" t="s">
        <v>74</v>
      </c>
      <c r="C6">
        <v>20</v>
      </c>
      <c r="D6" t="s">
        <v>78</v>
      </c>
      <c r="E6">
        <v>150</v>
      </c>
      <c r="F6">
        <v>150</v>
      </c>
      <c r="G6">
        <v>90</v>
      </c>
      <c r="H6">
        <v>60</v>
      </c>
      <c r="I6">
        <v>30</v>
      </c>
      <c r="J6" t="s">
        <v>139</v>
      </c>
      <c r="M6" t="str">
        <f t="shared" si="0"/>
        <v>Insert into bill_plans values (103,'PEMP',20,'Plan Base Empresas',150,150,90,60,30,NULL);</v>
      </c>
    </row>
    <row r="7" spans="1:13" x14ac:dyDescent="0.25">
      <c r="A7">
        <v>104</v>
      </c>
      <c r="B7" t="s">
        <v>72</v>
      </c>
      <c r="C7">
        <v>30</v>
      </c>
      <c r="D7" t="s">
        <v>76</v>
      </c>
      <c r="E7">
        <v>200</v>
      </c>
      <c r="F7">
        <v>200</v>
      </c>
      <c r="G7">
        <v>100</v>
      </c>
      <c r="H7">
        <v>80</v>
      </c>
      <c r="I7">
        <v>30</v>
      </c>
      <c r="J7" t="s">
        <v>139</v>
      </c>
      <c r="M7" t="str">
        <f t="shared" si="0"/>
        <v>Insert into bill_plans values (104,'SSTAC',30,'Plan Smart S',200,200,100,80,30,NULL);</v>
      </c>
    </row>
    <row r="8" spans="1:13" x14ac:dyDescent="0.25">
      <c r="A8">
        <v>105</v>
      </c>
      <c r="B8" t="s">
        <v>130</v>
      </c>
      <c r="C8">
        <v>20</v>
      </c>
      <c r="D8" t="s">
        <v>131</v>
      </c>
      <c r="E8" t="s">
        <v>139</v>
      </c>
      <c r="F8" t="s">
        <v>139</v>
      </c>
      <c r="G8" t="s">
        <v>139</v>
      </c>
      <c r="H8" t="s">
        <v>139</v>
      </c>
      <c r="I8" t="s">
        <v>139</v>
      </c>
      <c r="J8">
        <v>302</v>
      </c>
      <c r="M8" t="str">
        <f t="shared" si="0"/>
        <v>Insert into bill_plans values (105,'TVOP',20,'Plan TV',NULL,NULL,NULL,NULL,NULL,302);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4" sqref="D4"/>
    </sheetView>
  </sheetViews>
  <sheetFormatPr defaultRowHeight="15" x14ac:dyDescent="0.25"/>
  <cols>
    <col min="1" max="2" width="14.28515625" customWidth="1"/>
    <col min="3" max="3" width="52.7109375" customWidth="1"/>
  </cols>
  <sheetData>
    <row r="1" spans="1:4" s="2" customFormat="1" x14ac:dyDescent="0.25">
      <c r="A1" s="2" t="s">
        <v>17</v>
      </c>
      <c r="B1" s="2" t="s">
        <v>19</v>
      </c>
      <c r="C1" s="2" t="s">
        <v>18</v>
      </c>
    </row>
    <row r="2" spans="1:4" s="4" customFormat="1" ht="14.25" customHeight="1" x14ac:dyDescent="0.25">
      <c r="A2" s="4" t="s">
        <v>60</v>
      </c>
      <c r="B2" s="4" t="s">
        <v>61</v>
      </c>
      <c r="C2" s="4" t="s">
        <v>67</v>
      </c>
    </row>
    <row r="3" spans="1:4" x14ac:dyDescent="0.25">
      <c r="A3">
        <v>200</v>
      </c>
      <c r="B3">
        <v>20</v>
      </c>
      <c r="C3" t="s">
        <v>81</v>
      </c>
      <c r="D3" t="str">
        <f>CONCATENATE("Insert into charges values (",A3,",",B3,",'",C3,"'",");")</f>
        <v>Insert into charges values (200,20,'Leased Line Installation Charge');</v>
      </c>
    </row>
    <row r="4" spans="1:4" x14ac:dyDescent="0.25">
      <c r="A4">
        <v>201</v>
      </c>
      <c r="B4">
        <v>10</v>
      </c>
      <c r="C4" t="s">
        <v>82</v>
      </c>
      <c r="D4" t="str">
        <f>CONCATENATE("Insert into charges values (",A4,",",B4,",'",C4,"'",");")</f>
        <v>Insert into charges values (201,10,'Installation of Telephone');</v>
      </c>
    </row>
    <row r="5" spans="1:4" x14ac:dyDescent="0.25">
      <c r="A5">
        <v>202</v>
      </c>
      <c r="B5">
        <v>30</v>
      </c>
      <c r="C5" t="s">
        <v>83</v>
      </c>
      <c r="D5" t="str">
        <f t="shared" ref="D5:D8" si="0">CONCATENATE("Insert into charges values (",A5,",",B5,",'",C5,"'",");")</f>
        <v>Insert into charges values (202,30,'Termination of Telephone');</v>
      </c>
    </row>
    <row r="6" spans="1:4" x14ac:dyDescent="0.25">
      <c r="A6">
        <v>203</v>
      </c>
      <c r="B6">
        <v>20</v>
      </c>
      <c r="C6" t="s">
        <v>84</v>
      </c>
      <c r="D6" t="str">
        <f t="shared" si="0"/>
        <v>Insert into charges values (203,20,'Finance charge');</v>
      </c>
    </row>
    <row r="7" spans="1:4" x14ac:dyDescent="0.25">
      <c r="A7">
        <v>204</v>
      </c>
      <c r="B7">
        <v>10</v>
      </c>
      <c r="C7" t="s">
        <v>85</v>
      </c>
      <c r="D7" t="str">
        <f t="shared" si="0"/>
        <v>Insert into charges values (204,10,'Try&amp;buy Find&amp;GO');</v>
      </c>
    </row>
    <row r="8" spans="1:4" x14ac:dyDescent="0.25">
      <c r="A8">
        <v>205</v>
      </c>
      <c r="B8">
        <v>30</v>
      </c>
      <c r="C8" t="s">
        <v>129</v>
      </c>
      <c r="D8" t="str">
        <f t="shared" si="0"/>
        <v>Insert into charges values (205,30,'TV installation charge');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5" sqref="E5"/>
    </sheetView>
  </sheetViews>
  <sheetFormatPr defaultRowHeight="15" x14ac:dyDescent="0.25"/>
  <cols>
    <col min="1" max="4" width="19.5703125" customWidth="1"/>
  </cols>
  <sheetData>
    <row r="1" spans="1:5" s="2" customFormat="1" x14ac:dyDescent="0.25">
      <c r="A1" s="2" t="s">
        <v>20</v>
      </c>
      <c r="B1" s="2" t="s">
        <v>21</v>
      </c>
      <c r="C1" s="2" t="s">
        <v>22</v>
      </c>
      <c r="D1" s="2" t="s">
        <v>23</v>
      </c>
    </row>
    <row r="2" spans="1:5" s="4" customFormat="1" ht="16.5" customHeight="1" x14ac:dyDescent="0.25">
      <c r="A2" s="4" t="s">
        <v>60</v>
      </c>
      <c r="B2" s="4" t="s">
        <v>68</v>
      </c>
      <c r="C2" s="4" t="s">
        <v>61</v>
      </c>
      <c r="D2" s="4" t="s">
        <v>60</v>
      </c>
    </row>
    <row r="3" spans="1:5" s="4" customFormat="1" ht="45.75" customHeight="1" x14ac:dyDescent="0.25">
      <c r="B3" s="4" t="s">
        <v>36</v>
      </c>
      <c r="C3" s="4" t="s">
        <v>37</v>
      </c>
      <c r="D3" s="4" t="s">
        <v>38</v>
      </c>
    </row>
    <row r="4" spans="1:5" x14ac:dyDescent="0.25">
      <c r="A4" s="20">
        <v>300</v>
      </c>
      <c r="B4" s="20">
        <v>2</v>
      </c>
      <c r="C4" s="20">
        <v>10</v>
      </c>
      <c r="D4" s="20" t="s">
        <v>139</v>
      </c>
      <c r="E4" t="str">
        <f>CONCATENATE("Insert into discounts values (",A4,",",B4,",",C4,",",D4,");")</f>
        <v>Insert into discounts values (300,2,10,NULL);</v>
      </c>
    </row>
    <row r="5" spans="1:5" x14ac:dyDescent="0.25">
      <c r="A5" s="20">
        <v>301</v>
      </c>
      <c r="B5" s="20">
        <v>2</v>
      </c>
      <c r="C5" s="20">
        <v>20</v>
      </c>
      <c r="D5" s="20" t="s">
        <v>139</v>
      </c>
      <c r="E5" t="str">
        <f t="shared" ref="E4:E9" si="0">CONCATENATE("Insert into discounts values (",A5,",",B5,",",C5,",",D5,");")</f>
        <v>Insert into discounts values (301,2,20,NULL);</v>
      </c>
    </row>
    <row r="6" spans="1:5" x14ac:dyDescent="0.25">
      <c r="A6" s="20">
        <v>302</v>
      </c>
      <c r="B6" s="20">
        <v>2</v>
      </c>
      <c r="C6" s="20" t="s">
        <v>139</v>
      </c>
      <c r="D6" s="20">
        <v>5</v>
      </c>
      <c r="E6" t="str">
        <f t="shared" si="0"/>
        <v>Insert into discounts values (302,2,NULL,5);</v>
      </c>
    </row>
    <row r="7" spans="1:5" x14ac:dyDescent="0.25">
      <c r="A7" s="20">
        <v>303</v>
      </c>
      <c r="B7" s="20">
        <v>1</v>
      </c>
      <c r="C7" s="20">
        <v>15</v>
      </c>
      <c r="D7" s="20" t="s">
        <v>139</v>
      </c>
      <c r="E7" t="str">
        <f t="shared" si="0"/>
        <v>Insert into discounts values (303,1,15,NULL);</v>
      </c>
    </row>
    <row r="8" spans="1:5" x14ac:dyDescent="0.25">
      <c r="A8" s="20">
        <v>304</v>
      </c>
      <c r="B8" s="20">
        <v>1</v>
      </c>
      <c r="C8" s="20">
        <v>25</v>
      </c>
      <c r="D8" s="20" t="s">
        <v>139</v>
      </c>
      <c r="E8" t="str">
        <f t="shared" si="0"/>
        <v>Insert into discounts values (304,1,25,NULL);</v>
      </c>
    </row>
    <row r="9" spans="1:5" x14ac:dyDescent="0.25">
      <c r="A9" s="20">
        <v>305</v>
      </c>
      <c r="B9" s="20">
        <v>1</v>
      </c>
      <c r="C9" s="20" t="s">
        <v>139</v>
      </c>
      <c r="D9" s="20">
        <v>10</v>
      </c>
      <c r="E9" t="str">
        <f t="shared" si="0"/>
        <v>Insert into discounts values (305,1,NULL,10);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4" sqref="D4"/>
    </sheetView>
  </sheetViews>
  <sheetFormatPr defaultRowHeight="15" x14ac:dyDescent="0.25"/>
  <cols>
    <col min="1" max="1" width="13.5703125" customWidth="1"/>
    <col min="2" max="2" width="23.42578125" customWidth="1"/>
    <col min="3" max="3" width="17.7109375" style="6" customWidth="1"/>
    <col min="4" max="4" width="51.85546875" bestFit="1" customWidth="1"/>
  </cols>
  <sheetData>
    <row r="1" spans="1:4" s="2" customFormat="1" x14ac:dyDescent="0.25">
      <c r="A1" s="2" t="s">
        <v>50</v>
      </c>
      <c r="B1" s="2" t="s">
        <v>18</v>
      </c>
      <c r="C1" s="7" t="s">
        <v>16</v>
      </c>
    </row>
    <row r="2" spans="1:4" s="3" customFormat="1" x14ac:dyDescent="0.25">
      <c r="A2" s="3" t="s">
        <v>60</v>
      </c>
      <c r="B2" s="3" t="s">
        <v>67</v>
      </c>
      <c r="C2" s="8" t="s">
        <v>61</v>
      </c>
    </row>
    <row r="3" spans="1:4" x14ac:dyDescent="0.25">
      <c r="A3">
        <v>400</v>
      </c>
      <c r="B3" t="s">
        <v>51</v>
      </c>
      <c r="C3" s="6">
        <v>0.15</v>
      </c>
      <c r="D3" t="str">
        <f>CONCATENATE("Insert into usages values (",A3,",'",B3,"',",C3,");")</f>
        <v>Insert into usages values (400,'Local',0.15);</v>
      </c>
    </row>
    <row r="4" spans="1:4" x14ac:dyDescent="0.25">
      <c r="A4">
        <v>401</v>
      </c>
      <c r="B4" t="s">
        <v>52</v>
      </c>
      <c r="C4" s="6">
        <v>0.6</v>
      </c>
      <c r="D4" t="str">
        <f t="shared" ref="D4:D7" si="0">CONCATENATE("Insert into usages values (",A4,",'",B4,"',",C4,");")</f>
        <v>Insert into usages values (401,'National',0.6);</v>
      </c>
    </row>
    <row r="5" spans="1:4" x14ac:dyDescent="0.25">
      <c r="A5">
        <v>402</v>
      </c>
      <c r="B5" t="s">
        <v>53</v>
      </c>
      <c r="C5" s="6">
        <v>1.5</v>
      </c>
      <c r="D5" t="str">
        <f t="shared" si="0"/>
        <v>Insert into usages values (402,'International',1.5);</v>
      </c>
    </row>
    <row r="6" spans="1:4" x14ac:dyDescent="0.25">
      <c r="A6">
        <v>403</v>
      </c>
      <c r="B6" t="s">
        <v>54</v>
      </c>
      <c r="C6" s="6">
        <v>0.4</v>
      </c>
      <c r="D6" t="str">
        <f t="shared" si="0"/>
        <v>Insert into usages values (403,'National roaming',0.4);</v>
      </c>
    </row>
    <row r="7" spans="1:4" x14ac:dyDescent="0.25">
      <c r="A7">
        <v>404</v>
      </c>
      <c r="B7" t="s">
        <v>55</v>
      </c>
      <c r="C7" s="6">
        <v>8</v>
      </c>
      <c r="D7" t="str">
        <f t="shared" si="0"/>
        <v>Insert into usages values (404,'International roaming',8);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N25" sqref="N25"/>
    </sheetView>
  </sheetViews>
  <sheetFormatPr defaultRowHeight="15" x14ac:dyDescent="0.25"/>
  <cols>
    <col min="1" max="8" width="12.42578125" customWidth="1"/>
    <col min="9" max="9" width="15.28515625" customWidth="1"/>
    <col min="10" max="10" width="16.5703125" bestFit="1" customWidth="1"/>
    <col min="11" max="12" width="15.28515625" customWidth="1"/>
  </cols>
  <sheetData>
    <row r="1" spans="1:13" s="1" customFormat="1" x14ac:dyDescent="0.25">
      <c r="I1" s="17" t="s">
        <v>26</v>
      </c>
      <c r="J1" s="18"/>
      <c r="K1" s="18"/>
      <c r="L1" s="19"/>
    </row>
    <row r="2" spans="1:13" s="2" customFormat="1" x14ac:dyDescent="0.25">
      <c r="A2" s="2" t="s">
        <v>0</v>
      </c>
      <c r="B2" s="2" t="s">
        <v>1</v>
      </c>
      <c r="C2" s="2" t="s">
        <v>3</v>
      </c>
      <c r="D2" s="2" t="s">
        <v>4</v>
      </c>
      <c r="E2" s="2" t="s">
        <v>42</v>
      </c>
      <c r="F2" s="2" t="s">
        <v>44</v>
      </c>
      <c r="G2" s="2" t="s">
        <v>43</v>
      </c>
      <c r="H2" s="2" t="s">
        <v>45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3" s="3" customFormat="1" ht="15.75" customHeight="1" x14ac:dyDescent="0.25">
      <c r="A3" s="3" t="s">
        <v>59</v>
      </c>
      <c r="B3" s="3" t="s">
        <v>65</v>
      </c>
      <c r="C3" s="3" t="s">
        <v>66</v>
      </c>
      <c r="D3" s="3" t="s">
        <v>66</v>
      </c>
      <c r="E3" s="3" t="s">
        <v>67</v>
      </c>
      <c r="F3" s="3" t="s">
        <v>66</v>
      </c>
      <c r="G3" s="3" t="s">
        <v>66</v>
      </c>
      <c r="H3" s="3" t="s">
        <v>66</v>
      </c>
      <c r="I3" s="3" t="s">
        <v>66</v>
      </c>
      <c r="J3" s="3" t="s">
        <v>66</v>
      </c>
      <c r="K3" s="3" t="s">
        <v>66</v>
      </c>
      <c r="L3" s="3" t="s">
        <v>62</v>
      </c>
    </row>
    <row r="4" spans="1:13" s="3" customFormat="1" ht="26.25" customHeight="1" x14ac:dyDescent="0.25">
      <c r="I4" s="3" t="s">
        <v>27</v>
      </c>
    </row>
    <row r="5" spans="1:13" x14ac:dyDescent="0.25">
      <c r="A5" s="20">
        <v>1</v>
      </c>
      <c r="B5" s="20">
        <v>22561375</v>
      </c>
      <c r="C5" s="20" t="s">
        <v>86</v>
      </c>
      <c r="D5" s="20" t="s">
        <v>87</v>
      </c>
      <c r="E5" s="20" t="s">
        <v>111</v>
      </c>
      <c r="F5" s="20" t="s">
        <v>105</v>
      </c>
      <c r="G5" s="20" t="s">
        <v>105</v>
      </c>
      <c r="H5" s="20" t="s">
        <v>106</v>
      </c>
      <c r="I5" s="20" t="s">
        <v>121</v>
      </c>
      <c r="J5" s="20"/>
      <c r="K5" s="20"/>
      <c r="L5" s="20" t="s">
        <v>139</v>
      </c>
      <c r="M5" t="str">
        <f>CONCATENATE("Insert into accounts values (",A5,",'",B5,"','",C5,"','",D5,"','",E5,"','",F5,"','",G5,"','",H5,"','",I5,"','",J5,"','",K5,"',",L5,");")</f>
        <v>Insert into accounts values (1,'22561375','Sarita','Negi','111, Sec 4, Vihar','New Delhi','New Delhi','India','Cash','','',NULL);</v>
      </c>
    </row>
    <row r="6" spans="1:13" x14ac:dyDescent="0.25">
      <c r="A6" s="20">
        <v>2</v>
      </c>
      <c r="B6" s="20">
        <v>19162029</v>
      </c>
      <c r="C6" s="20" t="s">
        <v>88</v>
      </c>
      <c r="D6" s="20" t="s">
        <v>89</v>
      </c>
      <c r="E6" s="20" t="s">
        <v>112</v>
      </c>
      <c r="F6" s="20" t="s">
        <v>107</v>
      </c>
      <c r="G6" s="20" t="s">
        <v>108</v>
      </c>
      <c r="H6" s="20" t="s">
        <v>106</v>
      </c>
      <c r="I6" s="20" t="s">
        <v>122</v>
      </c>
      <c r="J6" s="20">
        <v>11098786</v>
      </c>
      <c r="K6" s="20"/>
      <c r="L6" s="20" t="s">
        <v>139</v>
      </c>
      <c r="M6" t="str">
        <f>CONCATENATE("Insert into accounts values (",A6,",'",B6,"','",C6,"','",D6,"','",E6,"','",F6,"','",G6,"','",H6,"','",I6,"','",J6,"','",K6,"',",L6,");")</f>
        <v>Insert into accounts values (2,'19162029','Kumaran','Rajasekaran','1234, Bangalore','Bangalore','Karnataka','India','Online','11098786','',NULL);</v>
      </c>
    </row>
    <row r="7" spans="1:13" x14ac:dyDescent="0.25">
      <c r="A7" s="20">
        <v>3</v>
      </c>
      <c r="B7" s="20">
        <v>11636205</v>
      </c>
      <c r="C7" s="20" t="s">
        <v>90</v>
      </c>
      <c r="D7" s="20" t="s">
        <v>91</v>
      </c>
      <c r="E7" s="20" t="s">
        <v>113</v>
      </c>
      <c r="F7" s="20" t="s">
        <v>107</v>
      </c>
      <c r="G7" s="20" t="s">
        <v>108</v>
      </c>
      <c r="H7" s="20" t="s">
        <v>106</v>
      </c>
      <c r="I7" s="20" t="s">
        <v>123</v>
      </c>
      <c r="J7" s="21" t="s">
        <v>124</v>
      </c>
      <c r="K7" s="20"/>
      <c r="L7" s="22">
        <v>43647</v>
      </c>
      <c r="M7" t="str">
        <f>CONCATENATE("Insert into accounts values (",A7,",'",B7,"','",C7,"','",D7,"','",E7,"','",F7,"','",G7,"','",H7,"','",I7,"','",J7,"','",K7,"',",L7,");")</f>
        <v>Insert into accounts values (3,'11636205','Roshni ','Bijlani','442, Street 2','Bangalore','Karnataka','India','CreditCard','989878791730','',43647);</v>
      </c>
    </row>
    <row r="8" spans="1:13" x14ac:dyDescent="0.25">
      <c r="A8" s="20">
        <v>4</v>
      </c>
      <c r="B8" s="20">
        <v>9501220</v>
      </c>
      <c r="C8" s="20" t="s">
        <v>92</v>
      </c>
      <c r="D8" s="20" t="s">
        <v>93</v>
      </c>
      <c r="E8" s="20" t="s">
        <v>114</v>
      </c>
      <c r="F8" s="20" t="s">
        <v>105</v>
      </c>
      <c r="G8" s="20" t="s">
        <v>105</v>
      </c>
      <c r="H8" s="20" t="s">
        <v>106</v>
      </c>
      <c r="I8" s="20" t="s">
        <v>121</v>
      </c>
      <c r="J8" s="20"/>
      <c r="K8" s="20"/>
      <c r="L8" s="20" t="s">
        <v>139</v>
      </c>
      <c r="M8" t="str">
        <f t="shared" ref="M8:M14" si="0">CONCATENATE("Insert into accounts values (",A8,",'",B8,"','",C8,"','",D8,"','",E8,"','",F8,"','",G8,"','",H8,"','",I8,"','",J8,"','",K8,"',",L8,");")</f>
        <v>Insert into accounts values (4,'9501220','Parul','Chopra','56, Sec 4, Gurgaon','New Delhi','New Delhi','India','Cash','','',NULL);</v>
      </c>
    </row>
    <row r="9" spans="1:13" x14ac:dyDescent="0.25">
      <c r="A9" s="20">
        <v>5</v>
      </c>
      <c r="B9" s="20">
        <v>21448363</v>
      </c>
      <c r="C9" s="20" t="s">
        <v>94</v>
      </c>
      <c r="D9" s="20" t="s">
        <v>95</v>
      </c>
      <c r="E9" s="20" t="s">
        <v>115</v>
      </c>
      <c r="F9" s="20" t="s">
        <v>105</v>
      </c>
      <c r="G9" s="20" t="s">
        <v>105</v>
      </c>
      <c r="H9" s="20" t="s">
        <v>106</v>
      </c>
      <c r="I9" s="20" t="s">
        <v>122</v>
      </c>
      <c r="J9" s="20">
        <v>11098896</v>
      </c>
      <c r="K9" s="20"/>
      <c r="L9" s="20" t="s">
        <v>139</v>
      </c>
      <c r="M9" t="str">
        <f t="shared" si="0"/>
        <v>Insert into accounts values (5,'21448363','Shuchi','Agarwal','789 Gaziabad','New Delhi','New Delhi','India','Online','11098896','',NULL);</v>
      </c>
    </row>
    <row r="10" spans="1:13" x14ac:dyDescent="0.25">
      <c r="A10" s="20">
        <v>6</v>
      </c>
      <c r="B10" s="20">
        <v>15216227</v>
      </c>
      <c r="C10" s="20" t="s">
        <v>96</v>
      </c>
      <c r="D10" s="20" t="s">
        <v>97</v>
      </c>
      <c r="E10" s="20" t="s">
        <v>116</v>
      </c>
      <c r="F10" s="20" t="s">
        <v>105</v>
      </c>
      <c r="G10" s="20" t="s">
        <v>105</v>
      </c>
      <c r="H10" s="20" t="s">
        <v>106</v>
      </c>
      <c r="I10" s="20" t="s">
        <v>123</v>
      </c>
      <c r="J10" s="21" t="s">
        <v>125</v>
      </c>
      <c r="K10" s="20"/>
      <c r="L10" s="22">
        <v>43586</v>
      </c>
      <c r="M10" t="str">
        <f t="shared" si="0"/>
        <v>Insert into accounts values (6,'15216227','Neetu','Kumari','123 Nehruplace','New Delhi','New Delhi','India','CreditCard','989878791778','',43586);</v>
      </c>
    </row>
    <row r="11" spans="1:13" x14ac:dyDescent="0.25">
      <c r="A11" s="20">
        <v>7</v>
      </c>
      <c r="B11" s="20">
        <v>16782477</v>
      </c>
      <c r="C11" s="20" t="s">
        <v>98</v>
      </c>
      <c r="D11" s="20" t="s">
        <v>99</v>
      </c>
      <c r="E11" s="20" t="s">
        <v>117</v>
      </c>
      <c r="F11" s="20" t="s">
        <v>105</v>
      </c>
      <c r="G11" s="20" t="s">
        <v>105</v>
      </c>
      <c r="H11" s="20" t="s">
        <v>106</v>
      </c>
      <c r="I11" s="20" t="s">
        <v>121</v>
      </c>
      <c r="J11" s="20"/>
      <c r="K11" s="20"/>
      <c r="L11" s="20" t="s">
        <v>139</v>
      </c>
      <c r="M11" t="str">
        <f t="shared" si="0"/>
        <v>Insert into accounts values (7,'16782477','Jatin','Kinger','456 Okla','New Delhi','New Delhi','India','Cash','','',NULL);</v>
      </c>
    </row>
    <row r="12" spans="1:13" x14ac:dyDescent="0.25">
      <c r="A12" s="20">
        <v>8</v>
      </c>
      <c r="B12" s="20">
        <v>24528672</v>
      </c>
      <c r="C12" s="20" t="s">
        <v>100</v>
      </c>
      <c r="D12" s="20" t="s">
        <v>101</v>
      </c>
      <c r="E12" s="20" t="s">
        <v>118</v>
      </c>
      <c r="F12" s="20" t="s">
        <v>105</v>
      </c>
      <c r="G12" s="20" t="s">
        <v>105</v>
      </c>
      <c r="H12" s="20" t="s">
        <v>106</v>
      </c>
      <c r="I12" s="20" t="s">
        <v>122</v>
      </c>
      <c r="J12" s="20">
        <v>11098791</v>
      </c>
      <c r="K12" s="20"/>
      <c r="L12" s="20" t="s">
        <v>139</v>
      </c>
      <c r="M12" t="str">
        <f t="shared" si="0"/>
        <v>Insert into accounts values (8,'24528672','Priya','Arora','092- 2nd floor South Ex','New Delhi','New Delhi','India','Online','11098791','',NULL);</v>
      </c>
    </row>
    <row r="13" spans="1:13" x14ac:dyDescent="0.25">
      <c r="A13" s="20">
        <v>9</v>
      </c>
      <c r="B13" s="20">
        <v>23688540</v>
      </c>
      <c r="C13" s="20" t="s">
        <v>102</v>
      </c>
      <c r="D13" s="20" t="s">
        <v>103</v>
      </c>
      <c r="E13" s="20" t="s">
        <v>119</v>
      </c>
      <c r="F13" s="20" t="s">
        <v>105</v>
      </c>
      <c r="G13" s="20" t="s">
        <v>105</v>
      </c>
      <c r="H13" s="20" t="s">
        <v>106</v>
      </c>
      <c r="I13" s="20" t="s">
        <v>123</v>
      </c>
      <c r="J13" s="21" t="s">
        <v>126</v>
      </c>
      <c r="K13" s="20"/>
      <c r="L13" s="22">
        <v>43709</v>
      </c>
      <c r="M13" t="str">
        <f t="shared" si="0"/>
        <v>Insert into accounts values (9,'23688540','Pooja','Khaitan','78- 1st Floor Lajpat','New Delhi','New Delhi','India','CreditCard','98987878761','',43709);</v>
      </c>
    </row>
    <row r="14" spans="1:13" x14ac:dyDescent="0.25">
      <c r="A14" s="20">
        <v>10</v>
      </c>
      <c r="B14" s="20">
        <v>21480443</v>
      </c>
      <c r="C14" s="20" t="s">
        <v>104</v>
      </c>
      <c r="D14" s="20" t="s">
        <v>101</v>
      </c>
      <c r="E14" s="20" t="s">
        <v>120</v>
      </c>
      <c r="F14" s="20" t="s">
        <v>109</v>
      </c>
      <c r="G14" s="20" t="s">
        <v>110</v>
      </c>
      <c r="H14" s="20" t="s">
        <v>106</v>
      </c>
      <c r="I14" s="20" t="s">
        <v>122</v>
      </c>
      <c r="J14" s="20">
        <v>156098786</v>
      </c>
      <c r="K14" s="20"/>
      <c r="L14" s="20" t="s">
        <v>139</v>
      </c>
      <c r="M14" t="str">
        <f t="shared" si="0"/>
        <v>Insert into accounts values (10,'21480443','Aarti','Arora','890- Cyber Hub','Noida','UP','India','Online','156098786','',NULL);</v>
      </c>
    </row>
  </sheetData>
  <mergeCells count="1">
    <mergeCell ref="I1:L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4" sqref="F4:F26"/>
    </sheetView>
  </sheetViews>
  <sheetFormatPr defaultRowHeight="15" x14ac:dyDescent="0.25"/>
  <cols>
    <col min="1" max="1" width="11.7109375" customWidth="1"/>
    <col min="2" max="2" width="13.42578125" customWidth="1"/>
    <col min="3" max="3" width="14.7109375" customWidth="1"/>
    <col min="4" max="4" width="12.28515625" customWidth="1"/>
    <col min="5" max="5" width="12.140625" customWidth="1"/>
  </cols>
  <sheetData>
    <row r="1" spans="1:6" s="2" customFormat="1" x14ac:dyDescent="0.25">
      <c r="A1" s="2" t="s">
        <v>28</v>
      </c>
      <c r="B1" s="2" t="s">
        <v>1</v>
      </c>
      <c r="C1" s="2" t="s">
        <v>24</v>
      </c>
      <c r="D1" s="2" t="s">
        <v>15</v>
      </c>
      <c r="E1" s="9" t="s">
        <v>0</v>
      </c>
    </row>
    <row r="2" spans="1:6" s="3" customFormat="1" x14ac:dyDescent="0.25">
      <c r="A2" s="3" t="s">
        <v>59</v>
      </c>
      <c r="B2" s="3" t="s">
        <v>64</v>
      </c>
      <c r="C2" s="3" t="s">
        <v>60</v>
      </c>
      <c r="D2" s="3" t="s">
        <v>60</v>
      </c>
    </row>
    <row r="3" spans="1:6" s="3" customFormat="1" ht="45" x14ac:dyDescent="0.25">
      <c r="C3" s="4" t="s">
        <v>25</v>
      </c>
    </row>
    <row r="4" spans="1:6" x14ac:dyDescent="0.25">
      <c r="A4">
        <v>500</v>
      </c>
      <c r="B4">
        <v>663190506</v>
      </c>
      <c r="C4">
        <v>1</v>
      </c>
      <c r="D4">
        <v>100</v>
      </c>
      <c r="E4">
        <v>1</v>
      </c>
      <c r="F4" t="str">
        <f>CONCATENATE("Insert into services values (",A4,",'",B4,"',",C4,",",D4,",",E4,");")</f>
        <v>Insert into services values (500,'663190506',1,100,1);</v>
      </c>
    </row>
    <row r="5" spans="1:6" x14ac:dyDescent="0.25">
      <c r="A5">
        <v>501</v>
      </c>
      <c r="B5">
        <v>670990298</v>
      </c>
      <c r="C5">
        <v>1</v>
      </c>
      <c r="D5">
        <v>100</v>
      </c>
      <c r="E5">
        <v>2</v>
      </c>
      <c r="F5" t="str">
        <f t="shared" ref="F5:F26" si="0">CONCATENATE("Insert into services values (",A5,",'",B5,"',",C5,",",D5,",",E5,");")</f>
        <v>Insert into services values (501,'670990298',1,100,2);</v>
      </c>
    </row>
    <row r="6" spans="1:6" x14ac:dyDescent="0.25">
      <c r="A6">
        <v>502</v>
      </c>
      <c r="B6">
        <v>687452620</v>
      </c>
      <c r="C6">
        <v>1</v>
      </c>
      <c r="D6">
        <v>101</v>
      </c>
      <c r="E6">
        <v>3</v>
      </c>
      <c r="F6" t="str">
        <f t="shared" si="0"/>
        <v>Insert into services values (502,'687452620',1,101,3);</v>
      </c>
    </row>
    <row r="7" spans="1:6" x14ac:dyDescent="0.25">
      <c r="A7">
        <v>503</v>
      </c>
      <c r="B7">
        <v>687452608</v>
      </c>
      <c r="C7">
        <v>1</v>
      </c>
      <c r="D7">
        <v>101</v>
      </c>
      <c r="E7">
        <v>4</v>
      </c>
      <c r="F7" t="str">
        <f t="shared" si="0"/>
        <v>Insert into services values (503,'687452608',1,101,4);</v>
      </c>
    </row>
    <row r="8" spans="1:6" x14ac:dyDescent="0.25">
      <c r="A8">
        <v>504</v>
      </c>
      <c r="B8">
        <v>687465118</v>
      </c>
      <c r="C8">
        <v>1</v>
      </c>
      <c r="D8">
        <v>102</v>
      </c>
      <c r="E8">
        <v>5</v>
      </c>
      <c r="F8" t="str">
        <f t="shared" si="0"/>
        <v>Insert into services values (504,'687465118',1,102,5);</v>
      </c>
    </row>
    <row r="9" spans="1:6" x14ac:dyDescent="0.25">
      <c r="A9">
        <v>505</v>
      </c>
      <c r="B9">
        <v>662121799</v>
      </c>
      <c r="C9">
        <v>1</v>
      </c>
      <c r="D9">
        <v>102</v>
      </c>
      <c r="E9">
        <v>6</v>
      </c>
      <c r="F9" t="str">
        <f t="shared" si="0"/>
        <v>Insert into services values (505,'662121799',1,102,6);</v>
      </c>
    </row>
    <row r="10" spans="1:6" x14ac:dyDescent="0.25">
      <c r="A10">
        <v>506</v>
      </c>
      <c r="B10">
        <v>673361650</v>
      </c>
      <c r="C10">
        <v>1</v>
      </c>
      <c r="D10">
        <v>103</v>
      </c>
      <c r="E10">
        <v>7</v>
      </c>
      <c r="F10" t="str">
        <f t="shared" si="0"/>
        <v>Insert into services values (506,'673361650',1,103,7);</v>
      </c>
    </row>
    <row r="11" spans="1:6" x14ac:dyDescent="0.25">
      <c r="A11">
        <v>507</v>
      </c>
      <c r="B11">
        <v>662121799</v>
      </c>
      <c r="C11">
        <v>1</v>
      </c>
      <c r="D11">
        <v>103</v>
      </c>
      <c r="E11">
        <v>8</v>
      </c>
      <c r="F11" t="str">
        <f t="shared" si="0"/>
        <v>Insert into services values (507,'662121799',1,103,8);</v>
      </c>
    </row>
    <row r="12" spans="1:6" x14ac:dyDescent="0.25">
      <c r="A12">
        <v>508</v>
      </c>
      <c r="B12">
        <v>687466760</v>
      </c>
      <c r="C12">
        <v>1</v>
      </c>
      <c r="D12">
        <v>104</v>
      </c>
      <c r="E12">
        <v>9</v>
      </c>
      <c r="F12" t="str">
        <f t="shared" si="0"/>
        <v>Insert into services values (508,'687466760',1,104,9);</v>
      </c>
    </row>
    <row r="13" spans="1:6" x14ac:dyDescent="0.25">
      <c r="A13">
        <v>509</v>
      </c>
      <c r="B13">
        <v>687467425</v>
      </c>
      <c r="C13">
        <v>1</v>
      </c>
      <c r="D13">
        <v>104</v>
      </c>
      <c r="E13">
        <v>10</v>
      </c>
      <c r="F13" t="str">
        <f t="shared" si="0"/>
        <v>Insert into services values (509,'687467425',1,104,10);</v>
      </c>
    </row>
    <row r="14" spans="1:6" x14ac:dyDescent="0.25">
      <c r="A14">
        <v>510</v>
      </c>
      <c r="B14">
        <v>663193677</v>
      </c>
      <c r="C14">
        <v>1</v>
      </c>
      <c r="D14">
        <v>100</v>
      </c>
      <c r="E14">
        <v>1</v>
      </c>
      <c r="F14" t="str">
        <f t="shared" si="0"/>
        <v>Insert into services values (510,'663193677',1,100,1);</v>
      </c>
    </row>
    <row r="15" spans="1:6" x14ac:dyDescent="0.25">
      <c r="A15">
        <v>511</v>
      </c>
      <c r="B15">
        <v>699933559</v>
      </c>
      <c r="C15">
        <v>1</v>
      </c>
      <c r="D15">
        <v>100</v>
      </c>
      <c r="E15">
        <v>2</v>
      </c>
      <c r="F15" t="str">
        <f t="shared" si="0"/>
        <v>Insert into services values (511,'699933559',1,100,2);</v>
      </c>
    </row>
    <row r="16" spans="1:6" x14ac:dyDescent="0.25">
      <c r="A16">
        <v>512</v>
      </c>
      <c r="B16">
        <v>679571512</v>
      </c>
      <c r="C16">
        <v>1</v>
      </c>
      <c r="D16">
        <v>101</v>
      </c>
      <c r="E16">
        <v>3</v>
      </c>
      <c r="F16" t="str">
        <f t="shared" si="0"/>
        <v>Insert into services values (512,'679571512',1,101,3);</v>
      </c>
    </row>
    <row r="17" spans="1:6" x14ac:dyDescent="0.25">
      <c r="A17">
        <v>513</v>
      </c>
      <c r="B17">
        <v>687466760</v>
      </c>
      <c r="C17">
        <v>1</v>
      </c>
      <c r="D17">
        <v>101</v>
      </c>
      <c r="E17">
        <v>5</v>
      </c>
      <c r="F17" t="str">
        <f t="shared" si="0"/>
        <v>Insert into services values (513,'687466760',1,101,5);</v>
      </c>
    </row>
    <row r="18" spans="1:6" x14ac:dyDescent="0.25">
      <c r="A18">
        <v>514</v>
      </c>
      <c r="B18">
        <v>673361650</v>
      </c>
      <c r="C18">
        <v>1</v>
      </c>
      <c r="D18">
        <v>102</v>
      </c>
      <c r="E18">
        <v>5</v>
      </c>
      <c r="F18" t="str">
        <f t="shared" si="0"/>
        <v>Insert into services values (514,'673361650',1,102,5);</v>
      </c>
    </row>
    <row r="19" spans="1:6" x14ac:dyDescent="0.25">
      <c r="A19">
        <v>515</v>
      </c>
      <c r="B19">
        <v>662121799</v>
      </c>
      <c r="C19">
        <v>1</v>
      </c>
      <c r="D19">
        <v>103</v>
      </c>
      <c r="E19">
        <v>6</v>
      </c>
      <c r="F19" t="str">
        <f t="shared" si="0"/>
        <v>Insert into services values (515,'662121799',1,103,6);</v>
      </c>
    </row>
    <row r="20" spans="1:6" x14ac:dyDescent="0.25">
      <c r="A20">
        <v>516</v>
      </c>
      <c r="B20" t="s">
        <v>127</v>
      </c>
      <c r="C20">
        <v>2</v>
      </c>
      <c r="D20">
        <v>105</v>
      </c>
      <c r="E20">
        <v>6</v>
      </c>
      <c r="F20" t="str">
        <f t="shared" si="0"/>
        <v>Insert into services values (516,'V21614240',2,105,6);</v>
      </c>
    </row>
    <row r="21" spans="1:6" x14ac:dyDescent="0.25">
      <c r="A21">
        <v>517</v>
      </c>
      <c r="B21">
        <v>680880298</v>
      </c>
      <c r="C21">
        <v>1</v>
      </c>
      <c r="D21">
        <v>103</v>
      </c>
      <c r="E21">
        <v>7</v>
      </c>
      <c r="F21" t="str">
        <f t="shared" si="0"/>
        <v>Insert into services values (517,'680880298',1,103,7);</v>
      </c>
    </row>
    <row r="22" spans="1:6" x14ac:dyDescent="0.25">
      <c r="A22">
        <v>518</v>
      </c>
      <c r="B22">
        <v>677452720</v>
      </c>
      <c r="C22">
        <v>1</v>
      </c>
      <c r="D22">
        <v>104</v>
      </c>
      <c r="E22">
        <v>8</v>
      </c>
      <c r="F22" t="str">
        <f t="shared" si="0"/>
        <v>Insert into services values (518,'677452720',1,104,8);</v>
      </c>
    </row>
    <row r="23" spans="1:6" x14ac:dyDescent="0.25">
      <c r="A23">
        <v>519</v>
      </c>
      <c r="B23">
        <v>687487298</v>
      </c>
      <c r="C23">
        <v>1</v>
      </c>
      <c r="D23">
        <v>104</v>
      </c>
      <c r="E23">
        <v>9</v>
      </c>
      <c r="F23" t="str">
        <f t="shared" si="0"/>
        <v>Insert into services values (519,'687487298',1,104,9);</v>
      </c>
    </row>
    <row r="24" spans="1:6" x14ac:dyDescent="0.25">
      <c r="A24">
        <v>520</v>
      </c>
      <c r="B24" t="s">
        <v>128</v>
      </c>
      <c r="C24">
        <v>2</v>
      </c>
      <c r="D24">
        <v>105</v>
      </c>
      <c r="E24">
        <v>10</v>
      </c>
      <c r="F24" t="str">
        <f t="shared" si="0"/>
        <v>Insert into services values (520,'V29014240',2,105,10);</v>
      </c>
    </row>
    <row r="25" spans="1:6" x14ac:dyDescent="0.25">
      <c r="A25">
        <v>521</v>
      </c>
      <c r="B25">
        <v>687462385</v>
      </c>
      <c r="C25">
        <v>1</v>
      </c>
      <c r="D25">
        <v>100</v>
      </c>
      <c r="E25">
        <v>1</v>
      </c>
      <c r="F25" t="str">
        <f t="shared" si="0"/>
        <v>Insert into services values (521,'687462385',1,100,1);</v>
      </c>
    </row>
    <row r="26" spans="1:6" x14ac:dyDescent="0.25">
      <c r="A26">
        <v>522</v>
      </c>
      <c r="B26">
        <v>663198197</v>
      </c>
      <c r="C26">
        <v>1</v>
      </c>
      <c r="D26">
        <v>100</v>
      </c>
      <c r="E26">
        <v>2</v>
      </c>
      <c r="F26" t="str">
        <f t="shared" si="0"/>
        <v>Insert into services values (522,'663198197',1,100,2);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5" sqref="J5"/>
    </sheetView>
  </sheetViews>
  <sheetFormatPr defaultRowHeight="15" x14ac:dyDescent="0.25"/>
  <cols>
    <col min="1" max="1" width="14.140625" customWidth="1"/>
    <col min="2" max="2" width="16.42578125" customWidth="1"/>
    <col min="3" max="3" width="15.7109375" customWidth="1"/>
    <col min="4" max="4" width="12.5703125" customWidth="1"/>
    <col min="5" max="5" width="12" customWidth="1"/>
    <col min="6" max="6" width="13.28515625" customWidth="1"/>
    <col min="7" max="7" width="14.42578125" customWidth="1"/>
    <col min="8" max="8" width="13" customWidth="1"/>
    <col min="9" max="9" width="26" customWidth="1"/>
  </cols>
  <sheetData>
    <row r="1" spans="1:10" s="2" customFormat="1" x14ac:dyDescent="0.25">
      <c r="A1" s="2" t="s">
        <v>0</v>
      </c>
      <c r="B1" s="2" t="s">
        <v>2</v>
      </c>
      <c r="C1" s="2" t="s">
        <v>48</v>
      </c>
      <c r="D1" s="2" t="s">
        <v>5</v>
      </c>
      <c r="E1" s="2" t="s">
        <v>6</v>
      </c>
      <c r="F1" s="2" t="s">
        <v>11</v>
      </c>
      <c r="G1" s="2" t="s">
        <v>12</v>
      </c>
      <c r="H1" s="2" t="s">
        <v>13</v>
      </c>
      <c r="I1" s="2" t="s">
        <v>46</v>
      </c>
    </row>
    <row r="2" spans="1:10" s="3" customFormat="1" x14ac:dyDescent="0.25">
      <c r="A2" s="3" t="s">
        <v>59</v>
      </c>
      <c r="B2" s="3" t="s">
        <v>59</v>
      </c>
      <c r="C2" s="3" t="s">
        <v>62</v>
      </c>
      <c r="D2" s="3" t="s">
        <v>62</v>
      </c>
      <c r="E2" s="3" t="s">
        <v>62</v>
      </c>
      <c r="F2" s="3" t="s">
        <v>63</v>
      </c>
      <c r="G2" s="3" t="s">
        <v>63</v>
      </c>
      <c r="H2" s="3" t="s">
        <v>63</v>
      </c>
      <c r="I2" s="3" t="s">
        <v>62</v>
      </c>
    </row>
    <row r="3" spans="1:10" s="4" customFormat="1" ht="52.5" customHeight="1" x14ac:dyDescent="0.25">
      <c r="B3" s="4" t="s">
        <v>33</v>
      </c>
      <c r="F3" s="4" t="s">
        <v>34</v>
      </c>
      <c r="G3" s="5">
        <v>0.21</v>
      </c>
      <c r="H3" s="4" t="s">
        <v>35</v>
      </c>
      <c r="I3" s="4" t="s">
        <v>47</v>
      </c>
    </row>
    <row r="4" spans="1:10" s="10" customFormat="1" x14ac:dyDescent="0.25">
      <c r="A4" s="10">
        <v>1</v>
      </c>
      <c r="B4" s="10">
        <v>111</v>
      </c>
      <c r="C4" s="11">
        <v>42380</v>
      </c>
      <c r="D4" s="11">
        <v>42379</v>
      </c>
      <c r="E4" s="12">
        <v>42380</v>
      </c>
      <c r="F4" s="10">
        <v>330</v>
      </c>
      <c r="G4" s="10">
        <f>(21/100)*F4</f>
        <v>69.3</v>
      </c>
      <c r="H4" s="10">
        <f>F4+G4</f>
        <v>399.3</v>
      </c>
      <c r="I4" s="14">
        <v>42532</v>
      </c>
      <c r="J4" s="10" t="str">
        <f>CONCATENATE("Insert into invoice values (",A4,",",B4,",",C4,",",D4,",",E4,",",F4,",",G4,",",H4,",",I4,");")</f>
        <v>Insert into invoice values (1,111,42380,42379,42380,330,69.3,399.3,42532);</v>
      </c>
    </row>
    <row r="5" spans="1:10" s="10" customFormat="1" x14ac:dyDescent="0.25">
      <c r="A5" s="10">
        <v>1</v>
      </c>
      <c r="B5" s="10">
        <v>112</v>
      </c>
      <c r="C5" s="11">
        <v>42379</v>
      </c>
      <c r="D5" s="11">
        <v>42378</v>
      </c>
      <c r="E5" s="11">
        <v>42379</v>
      </c>
      <c r="F5" s="10">
        <v>400</v>
      </c>
      <c r="G5" s="10">
        <f>(21/100)*F5</f>
        <v>84</v>
      </c>
      <c r="H5" s="10">
        <f>F5+G5</f>
        <v>484</v>
      </c>
      <c r="I5" s="14">
        <v>42531</v>
      </c>
      <c r="J5" s="10" t="str">
        <f t="shared" ref="J5:J16" si="0">CONCATENATE("Insert into invoice values (",A5,",",B5,",",C5,",",D5,",",E5,",",F5,",",G5,",",H5,",",I5,");")</f>
        <v>Insert into invoice values (1,112,42379,42378,42379,400,84,484,42531);</v>
      </c>
    </row>
    <row r="6" spans="1:10" s="10" customFormat="1" x14ac:dyDescent="0.25">
      <c r="A6" s="10">
        <v>1</v>
      </c>
      <c r="B6" s="10">
        <v>113</v>
      </c>
      <c r="C6" s="11">
        <v>42378</v>
      </c>
      <c r="D6" s="11">
        <v>42377</v>
      </c>
      <c r="E6" s="11">
        <v>42378</v>
      </c>
      <c r="F6" s="10">
        <v>300</v>
      </c>
      <c r="G6" s="10">
        <f>(21/100)*F6</f>
        <v>63</v>
      </c>
      <c r="H6" s="10">
        <f>F6+G6</f>
        <v>363</v>
      </c>
      <c r="I6" s="14">
        <v>42530</v>
      </c>
      <c r="J6" s="10" t="str">
        <f t="shared" si="0"/>
        <v>Insert into invoice values (1,113,42378,42377,42378,300,63,363,42530);</v>
      </c>
    </row>
    <row r="7" spans="1:10" s="10" customFormat="1" x14ac:dyDescent="0.25">
      <c r="A7" s="10">
        <v>1</v>
      </c>
      <c r="B7" s="10">
        <v>114</v>
      </c>
      <c r="C7" s="11">
        <v>42377</v>
      </c>
      <c r="D7" s="11">
        <v>42376</v>
      </c>
      <c r="E7" s="11">
        <v>42377</v>
      </c>
      <c r="F7" s="10">
        <v>500</v>
      </c>
      <c r="G7" s="10">
        <f>(21/100)*F7</f>
        <v>105</v>
      </c>
      <c r="H7" s="10">
        <f>F7+G7</f>
        <v>605</v>
      </c>
      <c r="I7" s="14">
        <v>42529</v>
      </c>
      <c r="J7" s="10" t="str">
        <f t="shared" si="0"/>
        <v>Insert into invoice values (1,114,42377,42376,42377,500,105,605,42529);</v>
      </c>
    </row>
    <row r="8" spans="1:10" s="10" customFormat="1" x14ac:dyDescent="0.25">
      <c r="A8" s="10">
        <v>2</v>
      </c>
      <c r="B8" s="10">
        <v>211</v>
      </c>
      <c r="C8" s="13" t="s">
        <v>134</v>
      </c>
      <c r="D8" s="13" t="s">
        <v>132</v>
      </c>
      <c r="E8" s="13" t="s">
        <v>134</v>
      </c>
      <c r="F8" s="10">
        <v>400</v>
      </c>
      <c r="G8" s="10">
        <f t="shared" ref="G8:G16" si="1">(21/100)*F8</f>
        <v>84</v>
      </c>
      <c r="H8" s="10">
        <f t="shared" ref="H8:H16" si="2">F8+G8</f>
        <v>484</v>
      </c>
      <c r="I8" s="15" t="s">
        <v>136</v>
      </c>
      <c r="J8" s="10" t="str">
        <f t="shared" si="0"/>
        <v>Insert into invoice values (2,211,15/11/2016,15/10/2016,15/11/2016,400,84,484,20/10/2016);</v>
      </c>
    </row>
    <row r="9" spans="1:10" s="10" customFormat="1" x14ac:dyDescent="0.25">
      <c r="A9" s="10">
        <v>3</v>
      </c>
      <c r="B9" s="10">
        <v>311</v>
      </c>
      <c r="C9" s="13" t="s">
        <v>135</v>
      </c>
      <c r="D9" s="13" t="s">
        <v>133</v>
      </c>
      <c r="E9" s="13" t="s">
        <v>135</v>
      </c>
      <c r="F9" s="10">
        <v>200</v>
      </c>
      <c r="G9" s="10">
        <f t="shared" si="1"/>
        <v>42</v>
      </c>
      <c r="H9" s="10">
        <f t="shared" si="2"/>
        <v>242</v>
      </c>
      <c r="I9" s="15" t="s">
        <v>137</v>
      </c>
      <c r="J9" s="10" t="str">
        <f t="shared" si="0"/>
        <v>Insert into invoice values (3,311,22/11/2016,22/10/2016,22/11/2016,200,42,242,27/10/2016);</v>
      </c>
    </row>
    <row r="10" spans="1:10" s="10" customFormat="1" x14ac:dyDescent="0.25">
      <c r="A10" s="10">
        <v>4</v>
      </c>
      <c r="B10" s="10">
        <v>411</v>
      </c>
      <c r="C10" s="11">
        <v>42380</v>
      </c>
      <c r="D10" s="11">
        <v>42379</v>
      </c>
      <c r="E10" s="11">
        <v>42380</v>
      </c>
      <c r="F10" s="10">
        <v>500</v>
      </c>
      <c r="G10" s="10">
        <f t="shared" si="1"/>
        <v>105</v>
      </c>
      <c r="H10" s="10">
        <f t="shared" si="2"/>
        <v>605</v>
      </c>
      <c r="I10" s="14">
        <v>42532</v>
      </c>
      <c r="J10" s="10" t="str">
        <f t="shared" si="0"/>
        <v>Insert into invoice values (4,411,42380,42379,42380,500,105,605,42532);</v>
      </c>
    </row>
    <row r="11" spans="1:10" s="10" customFormat="1" x14ac:dyDescent="0.25">
      <c r="A11" s="10">
        <v>5</v>
      </c>
      <c r="B11" s="10">
        <v>511</v>
      </c>
      <c r="C11" s="13" t="s">
        <v>134</v>
      </c>
      <c r="D11" s="13" t="s">
        <v>132</v>
      </c>
      <c r="E11" s="13" t="s">
        <v>134</v>
      </c>
      <c r="F11" s="10">
        <v>1000</v>
      </c>
      <c r="G11" s="10">
        <f t="shared" si="1"/>
        <v>210</v>
      </c>
      <c r="H11" s="10">
        <f t="shared" si="2"/>
        <v>1210</v>
      </c>
      <c r="I11" s="15" t="s">
        <v>136</v>
      </c>
      <c r="J11" s="10" t="str">
        <f t="shared" si="0"/>
        <v>Insert into invoice values (5,511,15/11/2016,15/10/2016,15/11/2016,1000,210,1210,20/10/2016);</v>
      </c>
    </row>
    <row r="12" spans="1:10" s="10" customFormat="1" x14ac:dyDescent="0.25">
      <c r="A12" s="10">
        <v>6</v>
      </c>
      <c r="B12" s="10">
        <v>611</v>
      </c>
      <c r="C12" s="13" t="s">
        <v>135</v>
      </c>
      <c r="D12" s="13" t="s">
        <v>133</v>
      </c>
      <c r="E12" s="13" t="s">
        <v>135</v>
      </c>
      <c r="F12" s="10">
        <v>330</v>
      </c>
      <c r="G12" s="10">
        <f t="shared" si="1"/>
        <v>69.3</v>
      </c>
      <c r="H12" s="10">
        <f t="shared" si="2"/>
        <v>399.3</v>
      </c>
      <c r="I12" s="15" t="s">
        <v>137</v>
      </c>
      <c r="J12" s="10" t="str">
        <f t="shared" si="0"/>
        <v>Insert into invoice values (6,611,22/11/2016,22/10/2016,22/11/2016,330,69.3,399.3,27/10/2016);</v>
      </c>
    </row>
    <row r="13" spans="1:10" s="10" customFormat="1" x14ac:dyDescent="0.25">
      <c r="A13" s="10">
        <v>7</v>
      </c>
      <c r="B13" s="10">
        <v>711</v>
      </c>
      <c r="C13" s="11">
        <v>42380</v>
      </c>
      <c r="D13" s="11">
        <v>42379</v>
      </c>
      <c r="E13" s="11">
        <v>42380</v>
      </c>
      <c r="F13" s="10">
        <v>189</v>
      </c>
      <c r="G13" s="10">
        <f t="shared" si="1"/>
        <v>39.69</v>
      </c>
      <c r="H13" s="10">
        <f t="shared" si="2"/>
        <v>228.69</v>
      </c>
      <c r="I13" s="14">
        <v>42532</v>
      </c>
      <c r="J13" s="10" t="str">
        <f t="shared" si="0"/>
        <v>Insert into invoice values (7,711,42380,42379,42380,189,39.69,228.69,42532);</v>
      </c>
    </row>
    <row r="14" spans="1:10" s="10" customFormat="1" x14ac:dyDescent="0.25">
      <c r="A14" s="10">
        <v>8</v>
      </c>
      <c r="B14" s="10">
        <v>811</v>
      </c>
      <c r="C14" s="13" t="s">
        <v>134</v>
      </c>
      <c r="D14" s="13" t="s">
        <v>132</v>
      </c>
      <c r="E14" s="13" t="s">
        <v>134</v>
      </c>
      <c r="F14" s="10">
        <v>907</v>
      </c>
      <c r="G14" s="10">
        <f t="shared" si="1"/>
        <v>190.47</v>
      </c>
      <c r="H14" s="10">
        <f t="shared" si="2"/>
        <v>1097.47</v>
      </c>
      <c r="I14" s="15" t="s">
        <v>136</v>
      </c>
      <c r="J14" s="10" t="str">
        <f t="shared" si="0"/>
        <v>Insert into invoice values (8,811,15/11/2016,15/10/2016,15/11/2016,907,190.47,1097.47,20/10/2016);</v>
      </c>
    </row>
    <row r="15" spans="1:10" s="10" customFormat="1" x14ac:dyDescent="0.25">
      <c r="A15" s="10">
        <v>9</v>
      </c>
      <c r="B15" s="10">
        <v>911</v>
      </c>
      <c r="C15" s="13" t="s">
        <v>135</v>
      </c>
      <c r="D15" s="13" t="s">
        <v>133</v>
      </c>
      <c r="E15" s="13" t="s">
        <v>135</v>
      </c>
      <c r="F15" s="10">
        <v>876</v>
      </c>
      <c r="G15" s="10">
        <f t="shared" si="1"/>
        <v>183.95999999999998</v>
      </c>
      <c r="H15" s="10">
        <f t="shared" si="2"/>
        <v>1059.96</v>
      </c>
      <c r="I15" s="15" t="s">
        <v>137</v>
      </c>
      <c r="J15" s="10" t="str">
        <f t="shared" si="0"/>
        <v>Insert into invoice values (9,911,22/11/2016,22/10/2016,22/11/2016,876,183.96,1059.96,27/10/2016);</v>
      </c>
    </row>
    <row r="16" spans="1:10" s="10" customFormat="1" x14ac:dyDescent="0.25">
      <c r="A16" s="10">
        <v>10</v>
      </c>
      <c r="B16" s="10">
        <v>1011</v>
      </c>
      <c r="C16" s="11">
        <v>42380</v>
      </c>
      <c r="D16" s="11">
        <v>42379</v>
      </c>
      <c r="E16" s="11">
        <v>42380</v>
      </c>
      <c r="F16" s="10">
        <v>190</v>
      </c>
      <c r="G16" s="10">
        <f t="shared" si="1"/>
        <v>39.9</v>
      </c>
      <c r="H16" s="10">
        <f t="shared" si="2"/>
        <v>229.9</v>
      </c>
      <c r="I16" s="14">
        <v>42532</v>
      </c>
      <c r="J16" s="10" t="str">
        <f t="shared" si="0"/>
        <v>Insert into invoice values (10,1011,42380,42379,42380,190,39.9,229.9,42532);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8" sqref="G8:G12"/>
    </sheetView>
  </sheetViews>
  <sheetFormatPr defaultRowHeight="15" x14ac:dyDescent="0.25"/>
  <cols>
    <col min="2" max="2" width="10.42578125" customWidth="1"/>
    <col min="3" max="3" width="12.140625" customWidth="1"/>
    <col min="4" max="5" width="40.7109375" customWidth="1"/>
  </cols>
  <sheetData>
    <row r="1" spans="1:7" s="2" customFormat="1" x14ac:dyDescent="0.25">
      <c r="A1" s="2" t="s">
        <v>2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69</v>
      </c>
    </row>
    <row r="2" spans="1:7" s="3" customFormat="1" x14ac:dyDescent="0.25">
      <c r="A2" s="3" t="s">
        <v>59</v>
      </c>
      <c r="B2" s="3" t="s">
        <v>59</v>
      </c>
      <c r="C2" s="3" t="s">
        <v>60</v>
      </c>
      <c r="D2" s="3" t="s">
        <v>60</v>
      </c>
      <c r="E2" s="3" t="s">
        <v>61</v>
      </c>
      <c r="F2" s="3" t="s">
        <v>59</v>
      </c>
    </row>
    <row r="3" spans="1:7" s="4" customFormat="1" ht="69.75" customHeight="1" x14ac:dyDescent="0.25">
      <c r="C3" s="4" t="s">
        <v>32</v>
      </c>
      <c r="D3" s="4" t="s">
        <v>58</v>
      </c>
      <c r="E3" s="4" t="s">
        <v>49</v>
      </c>
      <c r="F3" s="4" t="s">
        <v>70</v>
      </c>
    </row>
    <row r="4" spans="1:7" s="10" customFormat="1" x14ac:dyDescent="0.25">
      <c r="A4" s="10">
        <v>111</v>
      </c>
      <c r="B4" s="10">
        <v>500</v>
      </c>
      <c r="C4" s="10">
        <v>2</v>
      </c>
      <c r="D4" s="10">
        <v>100</v>
      </c>
      <c r="E4" s="10">
        <v>3</v>
      </c>
      <c r="F4" s="10" t="s">
        <v>139</v>
      </c>
      <c r="G4" s="10" t="str">
        <f>CONCATENATE("Insert into invoice_details values (",A4,",",B4,",",C4,",",D4,",",E4,",",F4,");")</f>
        <v>Insert into invoice_details values (111,500,2,100,3,NULL);</v>
      </c>
    </row>
    <row r="5" spans="1:7" s="10" customFormat="1" x14ac:dyDescent="0.25">
      <c r="A5" s="10">
        <v>111</v>
      </c>
      <c r="B5" s="10">
        <v>500</v>
      </c>
      <c r="C5" s="10">
        <v>3</v>
      </c>
      <c r="D5" s="10">
        <v>201</v>
      </c>
      <c r="E5" s="10">
        <v>10</v>
      </c>
      <c r="F5" s="10" t="s">
        <v>139</v>
      </c>
      <c r="G5" s="10" t="str">
        <f t="shared" ref="G5:G12" si="0">CONCATENATE("Insert into invoice_details values (",A5,",",B5,",",C5,",",D5,",",E5,",",F5,");")</f>
        <v>Insert into invoice_details values (111,500,3,201,10,NULL);</v>
      </c>
    </row>
    <row r="6" spans="1:7" s="10" customFormat="1" x14ac:dyDescent="0.25">
      <c r="A6" s="10">
        <v>111</v>
      </c>
      <c r="B6" s="10">
        <v>500</v>
      </c>
      <c r="C6" s="10">
        <v>5</v>
      </c>
      <c r="D6" s="10">
        <v>300</v>
      </c>
      <c r="E6" s="10">
        <v>10</v>
      </c>
      <c r="F6" s="10" t="s">
        <v>139</v>
      </c>
      <c r="G6" s="10" t="str">
        <f t="shared" si="0"/>
        <v>Insert into invoice_details values (111,500,5,300,10,NULL);</v>
      </c>
    </row>
    <row r="7" spans="1:7" s="10" customFormat="1" x14ac:dyDescent="0.25">
      <c r="A7" s="10">
        <v>111</v>
      </c>
      <c r="B7" s="10">
        <v>500</v>
      </c>
      <c r="C7" s="10">
        <v>7</v>
      </c>
      <c r="D7" s="10">
        <v>400</v>
      </c>
      <c r="E7" s="10">
        <f>F7*usages!C3</f>
        <v>15</v>
      </c>
      <c r="F7" s="10">
        <v>100</v>
      </c>
      <c r="G7" s="10" t="str">
        <f t="shared" si="0"/>
        <v>Insert into invoice_details values (111,500,7,400,15,100);</v>
      </c>
    </row>
    <row r="8" spans="1:7" s="10" customFormat="1" x14ac:dyDescent="0.25">
      <c r="A8" s="10">
        <v>111</v>
      </c>
      <c r="B8" s="10">
        <v>500</v>
      </c>
      <c r="C8" s="10">
        <v>7</v>
      </c>
      <c r="D8" s="10">
        <v>401</v>
      </c>
      <c r="E8" s="10">
        <f>F8*usages!C4</f>
        <v>18</v>
      </c>
      <c r="F8" s="10">
        <v>30</v>
      </c>
      <c r="G8" s="10" t="str">
        <f>CONCATENATE("Insert into invoice_details values (",A8,",",B8,",",C8,",",D8,",",E8,",",F8,");")</f>
        <v>Insert into invoice_details values (111,500,7,401,18,30);</v>
      </c>
    </row>
    <row r="9" spans="1:7" s="10" customFormat="1" x14ac:dyDescent="0.25">
      <c r="A9" s="10">
        <v>111</v>
      </c>
      <c r="B9" s="10">
        <v>500</v>
      </c>
      <c r="C9" s="10">
        <v>7</v>
      </c>
      <c r="D9" s="10">
        <v>402</v>
      </c>
      <c r="E9" s="10">
        <f>F9*usages!C5</f>
        <v>15</v>
      </c>
      <c r="F9" s="10">
        <v>10</v>
      </c>
      <c r="G9" s="10" t="str">
        <f t="shared" si="0"/>
        <v>Insert into invoice_details values (111,500,7,402,15,10);</v>
      </c>
    </row>
    <row r="10" spans="1:7" s="10" customFormat="1" x14ac:dyDescent="0.25">
      <c r="A10" s="10">
        <v>111</v>
      </c>
      <c r="B10" s="16">
        <v>501</v>
      </c>
      <c r="C10" s="10">
        <v>2</v>
      </c>
      <c r="D10" s="10">
        <v>100</v>
      </c>
      <c r="E10" s="10">
        <v>3</v>
      </c>
      <c r="F10" s="10" t="s">
        <v>139</v>
      </c>
      <c r="G10" s="10" t="str">
        <f t="shared" si="0"/>
        <v>Insert into invoice_details values (111,501,2,100,3,NULL);</v>
      </c>
    </row>
    <row r="11" spans="1:7" s="10" customFormat="1" x14ac:dyDescent="0.25">
      <c r="A11" s="10">
        <v>111</v>
      </c>
      <c r="B11" s="16">
        <v>501</v>
      </c>
      <c r="C11" s="10">
        <v>3</v>
      </c>
      <c r="D11" s="10">
        <v>201</v>
      </c>
      <c r="E11" s="10">
        <v>10</v>
      </c>
      <c r="F11" s="10" t="s">
        <v>139</v>
      </c>
      <c r="G11" s="10" t="str">
        <f t="shared" si="0"/>
        <v>Insert into invoice_details values (111,501,3,201,10,NULL);</v>
      </c>
    </row>
    <row r="12" spans="1:7" s="10" customFormat="1" x14ac:dyDescent="0.25">
      <c r="A12" s="10">
        <v>111</v>
      </c>
      <c r="B12" s="16">
        <v>501</v>
      </c>
      <c r="C12" s="16">
        <v>7</v>
      </c>
      <c r="D12" s="16">
        <v>400</v>
      </c>
      <c r="E12" s="10">
        <f>F12*usages!C3</f>
        <v>3</v>
      </c>
      <c r="F12" s="10">
        <v>20</v>
      </c>
      <c r="G12" s="10" t="str">
        <f t="shared" si="0"/>
        <v>Insert into invoice_details values (111,501,7,400,3,20);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bill_plans</vt:lpstr>
      <vt:lpstr>charges</vt:lpstr>
      <vt:lpstr>discounts</vt:lpstr>
      <vt:lpstr>usages</vt:lpstr>
      <vt:lpstr>accounts</vt:lpstr>
      <vt:lpstr>services</vt:lpstr>
      <vt:lpstr>invoice</vt:lpstr>
      <vt:lpstr>invoice_details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Kumaran R</dc:creator>
  <cp:lastModifiedBy>ibm_admin</cp:lastModifiedBy>
  <dcterms:created xsi:type="dcterms:W3CDTF">2016-11-14T16:20:42Z</dcterms:created>
  <dcterms:modified xsi:type="dcterms:W3CDTF">2016-11-23T07:34:58Z</dcterms:modified>
</cp:coreProperties>
</file>