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erennick/GitHub/Rennick-2019-urchin-grazing/data/"/>
    </mc:Choice>
  </mc:AlternateContent>
  <xr:revisionPtr revIDLastSave="0" documentId="13_ncr:1_{D2301794-0FB0-F74A-95C9-7A50E99882E6}" xr6:coauthVersionLast="43" xr6:coauthVersionMax="43" xr10:uidLastSave="{00000000-0000-0000-0000-000000000000}"/>
  <bookViews>
    <workbookView xWindow="380" yWindow="460" windowWidth="27640" windowHeight="16100" xr2:uid="{BE3A720F-A9A8-7C4C-A632-649EFD71C71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Y393" i="1" l="1"/>
  <c r="Y293" i="1"/>
  <c r="Y294" i="1"/>
  <c r="Y295" i="1"/>
  <c r="Y296" i="1"/>
  <c r="Y297" i="1"/>
  <c r="Y298" i="1"/>
  <c r="Y299" i="1"/>
  <c r="Y300" i="1"/>
  <c r="Y301" i="1"/>
  <c r="Y302" i="1"/>
  <c r="Y303" i="1"/>
  <c r="Y292" i="1"/>
  <c r="Y269" i="1"/>
  <c r="Y239" i="1"/>
  <c r="Y240" i="1"/>
  <c r="Y241" i="1"/>
  <c r="Y242" i="1"/>
  <c r="Y243" i="1"/>
  <c r="Y244" i="1"/>
  <c r="Y238" i="1"/>
  <c r="Y212" i="1"/>
  <c r="Y209" i="1"/>
  <c r="Y208" i="1"/>
  <c r="Y151" i="1"/>
  <c r="Y152" i="1"/>
  <c r="Y150" i="1"/>
  <c r="Y112" i="1"/>
  <c r="Y113" i="1"/>
  <c r="Y111" i="1"/>
  <c r="Y87" i="1"/>
  <c r="Y88" i="1"/>
  <c r="Y89" i="1"/>
  <c r="Y90" i="1"/>
  <c r="Y91" i="1"/>
  <c r="Y92" i="1"/>
  <c r="Y93" i="1"/>
  <c r="Y94" i="1"/>
  <c r="Y95" i="1"/>
  <c r="Y96" i="1"/>
  <c r="Y97" i="1"/>
  <c r="Y86" i="1"/>
  <c r="Y11" i="1"/>
  <c r="Y12" i="1"/>
  <c r="Y13" i="1"/>
  <c r="Y14" i="1"/>
  <c r="Y15" i="1"/>
  <c r="Y16" i="1"/>
  <c r="Y10" i="1"/>
  <c r="Y9" i="1"/>
  <c r="P409" i="1" l="1"/>
  <c r="X393" i="1"/>
  <c r="X292" i="1"/>
  <c r="X269" i="1"/>
  <c r="X238" i="1"/>
  <c r="X212" i="1"/>
  <c r="X209" i="1"/>
  <c r="X208" i="1"/>
  <c r="X152" i="1"/>
  <c r="X151" i="1"/>
  <c r="X150" i="1"/>
  <c r="X113" i="1"/>
  <c r="X112" i="1"/>
  <c r="X111" i="1"/>
  <c r="X86" i="1"/>
  <c r="X10" i="1"/>
  <c r="X9" i="1"/>
  <c r="P393" i="1"/>
  <c r="P293" i="1"/>
  <c r="P294" i="1"/>
  <c r="P295" i="1"/>
  <c r="P296" i="1"/>
  <c r="P297" i="1"/>
  <c r="P298" i="1"/>
  <c r="P299" i="1"/>
  <c r="P300" i="1"/>
  <c r="P301" i="1"/>
  <c r="P302" i="1"/>
  <c r="P303" i="1"/>
  <c r="P292" i="1"/>
  <c r="P269" i="1"/>
  <c r="P239" i="1"/>
  <c r="P240" i="1"/>
  <c r="P241" i="1"/>
  <c r="P242" i="1"/>
  <c r="P243" i="1"/>
  <c r="P244" i="1"/>
  <c r="P238" i="1"/>
  <c r="P212" i="1"/>
  <c r="P209" i="1"/>
  <c r="P208" i="1"/>
  <c r="P151" i="1"/>
  <c r="P152" i="1"/>
  <c r="P150" i="1"/>
  <c r="P112" i="1"/>
  <c r="P113" i="1"/>
  <c r="P111" i="1"/>
  <c r="P87" i="1"/>
  <c r="P88" i="1"/>
  <c r="P89" i="1"/>
  <c r="P90" i="1"/>
  <c r="P91" i="1"/>
  <c r="P92" i="1"/>
  <c r="P93" i="1"/>
  <c r="P94" i="1"/>
  <c r="P95" i="1"/>
  <c r="P96" i="1"/>
  <c r="P97" i="1"/>
  <c r="P86" i="1"/>
  <c r="P11" i="1"/>
  <c r="P12" i="1"/>
  <c r="P13" i="1"/>
  <c r="P14" i="1"/>
  <c r="P15" i="1"/>
  <c r="P16" i="1"/>
  <c r="P10" i="1"/>
  <c r="P9" i="1"/>
  <c r="Y3" i="1"/>
  <c r="Y4" i="1"/>
  <c r="Y5" i="1"/>
  <c r="Y6" i="1"/>
  <c r="Y7" i="1"/>
  <c r="Y8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98" i="1"/>
  <c r="Y99" i="1"/>
  <c r="Y100" i="1"/>
  <c r="Y101" i="1"/>
  <c r="Y102" i="1"/>
  <c r="Y103" i="1"/>
  <c r="Y104" i="1"/>
  <c r="Y105" i="1"/>
  <c r="Y106" i="1"/>
  <c r="Y107" i="1"/>
  <c r="Y108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10" i="1"/>
  <c r="Y211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2" i="1"/>
  <c r="O456" i="1" l="1"/>
  <c r="O457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10" i="1"/>
  <c r="O411" i="1"/>
  <c r="O412" i="1"/>
  <c r="O413" i="1"/>
  <c r="O399" i="1"/>
  <c r="O400" i="1"/>
  <c r="O401" i="1"/>
  <c r="O402" i="1"/>
  <c r="O403" i="1"/>
  <c r="O404" i="1"/>
  <c r="O405" i="1"/>
  <c r="O406" i="1"/>
  <c r="O407" i="1"/>
  <c r="O408" i="1"/>
  <c r="O394" i="1"/>
  <c r="O395" i="1"/>
  <c r="O396" i="1"/>
  <c r="O397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29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293" i="1"/>
  <c r="O294" i="1"/>
  <c r="O295" i="1"/>
  <c r="O296" i="1"/>
  <c r="O297" i="1"/>
  <c r="O298" i="1"/>
  <c r="O299" i="1"/>
  <c r="O300" i="1"/>
  <c r="O301" i="1"/>
  <c r="O302" i="1"/>
  <c r="O303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39" i="1"/>
  <c r="O240" i="1"/>
  <c r="O241" i="1"/>
  <c r="O242" i="1"/>
  <c r="O243" i="1"/>
  <c r="O24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13" i="1"/>
  <c r="O211" i="1"/>
  <c r="O209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154" i="1"/>
  <c r="O155" i="1"/>
  <c r="O156" i="1"/>
  <c r="O157" i="1"/>
  <c r="O158" i="1"/>
  <c r="O159" i="1"/>
  <c r="O160" i="1"/>
  <c r="O161" i="1"/>
  <c r="O162" i="1"/>
  <c r="O163" i="1"/>
  <c r="O151" i="1"/>
  <c r="O152" i="1"/>
  <c r="O148" i="1"/>
  <c r="O149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22" i="1"/>
  <c r="O123" i="1"/>
  <c r="O124" i="1"/>
  <c r="O125" i="1"/>
  <c r="O126" i="1"/>
  <c r="O127" i="1"/>
  <c r="O115" i="1"/>
  <c r="O116" i="1"/>
  <c r="O117" i="1"/>
  <c r="O118" i="1"/>
  <c r="O119" i="1"/>
  <c r="O120" i="1"/>
  <c r="O112" i="1"/>
  <c r="O113" i="1"/>
  <c r="O110" i="1"/>
  <c r="O99" i="1"/>
  <c r="O100" i="1"/>
  <c r="O101" i="1"/>
  <c r="O102" i="1"/>
  <c r="O103" i="1"/>
  <c r="O104" i="1"/>
  <c r="O105" i="1"/>
  <c r="O106" i="1"/>
  <c r="O107" i="1"/>
  <c r="O108" i="1"/>
  <c r="O87" i="1"/>
  <c r="O88" i="1"/>
  <c r="O89" i="1"/>
  <c r="O90" i="1"/>
  <c r="O91" i="1"/>
  <c r="O92" i="1"/>
  <c r="O93" i="1"/>
  <c r="O94" i="1"/>
  <c r="O95" i="1"/>
  <c r="O96" i="1"/>
  <c r="O97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40" i="1"/>
  <c r="O41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11" i="1"/>
  <c r="O12" i="1"/>
  <c r="O13" i="1"/>
  <c r="O14" i="1"/>
  <c r="O15" i="1"/>
  <c r="O16" i="1"/>
  <c r="O3" i="1"/>
  <c r="O4" i="1"/>
  <c r="O5" i="1"/>
  <c r="O6" i="1"/>
  <c r="O7" i="1"/>
  <c r="O8" i="1"/>
  <c r="O455" i="1"/>
  <c r="O433" i="1"/>
  <c r="O414" i="1"/>
  <c r="O409" i="1"/>
  <c r="O398" i="1"/>
  <c r="O393" i="1"/>
  <c r="O374" i="1"/>
  <c r="O330" i="1"/>
  <c r="O328" i="1"/>
  <c r="O304" i="1"/>
  <c r="O292" i="1"/>
  <c r="O270" i="1"/>
  <c r="O269" i="1"/>
  <c r="O245" i="1"/>
  <c r="O238" i="1"/>
  <c r="O214" i="1"/>
  <c r="O212" i="1"/>
  <c r="O210" i="1"/>
  <c r="O208" i="1"/>
  <c r="O164" i="1"/>
  <c r="O153" i="1"/>
  <c r="O150" i="1"/>
  <c r="O147" i="1"/>
  <c r="O128" i="1"/>
  <c r="O121" i="1"/>
  <c r="O114" i="1"/>
  <c r="O111" i="1"/>
  <c r="O109" i="1"/>
  <c r="O98" i="1"/>
  <c r="O86" i="1"/>
  <c r="O42" i="1"/>
  <c r="O39" i="1"/>
  <c r="O17" i="1"/>
  <c r="O10" i="1"/>
  <c r="O9" i="1"/>
  <c r="O2" i="1"/>
  <c r="X3" i="1"/>
  <c r="X4" i="1"/>
  <c r="X5" i="1"/>
  <c r="X6" i="1"/>
  <c r="X7" i="1"/>
  <c r="X8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Y109" i="1" s="1"/>
  <c r="X110" i="1"/>
  <c r="Y110" i="1" s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10" i="1"/>
  <c r="X211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2" i="1"/>
  <c r="V329" i="1"/>
  <c r="X329" i="1" s="1"/>
  <c r="V328" i="1"/>
  <c r="X328" i="1" s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2" i="1"/>
  <c r="I455" i="1"/>
  <c r="I433" i="1"/>
  <c r="I414" i="1"/>
  <c r="I409" i="1"/>
  <c r="I398" i="1"/>
  <c r="I393" i="1"/>
  <c r="I374" i="1"/>
  <c r="I330" i="1"/>
  <c r="I328" i="1"/>
  <c r="I304" i="1"/>
  <c r="I292" i="1"/>
  <c r="I270" i="1"/>
  <c r="I269" i="1"/>
  <c r="I245" i="1"/>
  <c r="I238" i="1"/>
  <c r="I214" i="1"/>
  <c r="I212" i="1"/>
  <c r="I210" i="1"/>
  <c r="I208" i="1"/>
  <c r="I164" i="1"/>
  <c r="I153" i="1"/>
  <c r="I150" i="1"/>
  <c r="I147" i="1"/>
  <c r="I128" i="1"/>
  <c r="I121" i="1"/>
  <c r="I114" i="1"/>
  <c r="I111" i="1"/>
  <c r="I109" i="1"/>
  <c r="I98" i="1"/>
  <c r="I86" i="1"/>
  <c r="I42" i="1"/>
  <c r="I39" i="1"/>
  <c r="I17" i="1"/>
  <c r="I10" i="1"/>
  <c r="I9" i="1"/>
  <c r="I2" i="1"/>
</calcChain>
</file>

<file path=xl/sharedStrings.xml><?xml version="1.0" encoding="utf-8"?>
<sst xmlns="http://schemas.openxmlformats.org/spreadsheetml/2006/main" count="1398" uniqueCount="112">
  <si>
    <t>date</t>
  </si>
  <si>
    <t>trial_number</t>
  </si>
  <si>
    <t>trial_id</t>
  </si>
  <si>
    <t>tank</t>
  </si>
  <si>
    <t>urchin_density</t>
  </si>
  <si>
    <t>urchin_size</t>
  </si>
  <si>
    <t>urchin_mass</t>
  </si>
  <si>
    <t>tank_size</t>
  </si>
  <si>
    <t>days_starved</t>
  </si>
  <si>
    <t>time_in</t>
  </si>
  <si>
    <t>time_out</t>
  </si>
  <si>
    <t>mortality</t>
  </si>
  <si>
    <t>kelp_consumed</t>
  </si>
  <si>
    <t>kelp_per_urchin</t>
  </si>
  <si>
    <t>notes</t>
  </si>
  <si>
    <t>ad_lib_feeding</t>
  </si>
  <si>
    <t>tank_biomass</t>
  </si>
  <si>
    <t>1-P</t>
  </si>
  <si>
    <t>P7-1</t>
  </si>
  <si>
    <t>1-BI</t>
  </si>
  <si>
    <t>1-R</t>
  </si>
  <si>
    <t>R1-1</t>
  </si>
  <si>
    <t>1-BD</t>
  </si>
  <si>
    <t>R7-1</t>
  </si>
  <si>
    <t>2-BI</t>
  </si>
  <si>
    <t>P22-1</t>
  </si>
  <si>
    <t>2-BD</t>
  </si>
  <si>
    <t>P3-1</t>
  </si>
  <si>
    <t>3-BI</t>
  </si>
  <si>
    <t>P44-1</t>
  </si>
  <si>
    <t>3-BD</t>
  </si>
  <si>
    <t>R12-1</t>
  </si>
  <si>
    <t>4-BI</t>
  </si>
  <si>
    <t>P11-1</t>
  </si>
  <si>
    <t>4-BD</t>
  </si>
  <si>
    <t>5-TI</t>
  </si>
  <si>
    <t>R-1</t>
  </si>
  <si>
    <t>R3-1</t>
  </si>
  <si>
    <t>5-TD</t>
  </si>
  <si>
    <t>P-1</t>
  </si>
  <si>
    <t>P7-2</t>
  </si>
  <si>
    <t>5-BI</t>
  </si>
  <si>
    <t>P7-3</t>
  </si>
  <si>
    <t>5-BD</t>
  </si>
  <si>
    <t>P19-1</t>
  </si>
  <si>
    <t>6-TI</t>
  </si>
  <si>
    <t>P3-2</t>
  </si>
  <si>
    <t>6-TD</t>
  </si>
  <si>
    <t>R3-2</t>
  </si>
  <si>
    <t>6-BI</t>
  </si>
  <si>
    <t>P11-2</t>
  </si>
  <si>
    <t>6-BD</t>
  </si>
  <si>
    <t>P44-2</t>
  </si>
  <si>
    <t>7-TI</t>
  </si>
  <si>
    <t>R2-1</t>
  </si>
  <si>
    <t>7-TD</t>
  </si>
  <si>
    <t>7-BI</t>
  </si>
  <si>
    <t>R2-2</t>
  </si>
  <si>
    <t>7-BD</t>
  </si>
  <si>
    <t>8-BI</t>
  </si>
  <si>
    <t>P24-1</t>
  </si>
  <si>
    <t>8-BD</t>
  </si>
  <si>
    <t>P24-2</t>
  </si>
  <si>
    <t>13-TI</t>
  </si>
  <si>
    <t>13-TD</t>
  </si>
  <si>
    <t>12-TI</t>
  </si>
  <si>
    <t>P22-2</t>
  </si>
  <si>
    <t>12-TD</t>
  </si>
  <si>
    <t>P24-3</t>
  </si>
  <si>
    <t>11-TI</t>
  </si>
  <si>
    <t>11-TD</t>
  </si>
  <si>
    <t>P44-3</t>
  </si>
  <si>
    <t>11-BI</t>
  </si>
  <si>
    <t>P19-2</t>
  </si>
  <si>
    <t>11-BD</t>
  </si>
  <si>
    <t>R5-1</t>
  </si>
  <si>
    <t>12-BI</t>
  </si>
  <si>
    <t>12-BD</t>
  </si>
  <si>
    <t>P11-3</t>
  </si>
  <si>
    <t>R5-2</t>
  </si>
  <si>
    <t>13-BI</t>
  </si>
  <si>
    <t>P19-3</t>
  </si>
  <si>
    <t>13-BD</t>
  </si>
  <si>
    <t>P22-3</t>
  </si>
  <si>
    <t>14-BI</t>
  </si>
  <si>
    <t>P3-3</t>
  </si>
  <si>
    <t>14-BD</t>
  </si>
  <si>
    <t>R7-2</t>
  </si>
  <si>
    <t>R7-3</t>
  </si>
  <si>
    <t>R7-4</t>
  </si>
  <si>
    <t>R7-5</t>
  </si>
  <si>
    <t>R7-6</t>
  </si>
  <si>
    <t>R7-7</t>
  </si>
  <si>
    <t>R7-8</t>
  </si>
  <si>
    <t>R1-2</t>
  </si>
  <si>
    <t>R12-2</t>
  </si>
  <si>
    <t>kelp_in1</t>
  </si>
  <si>
    <t>kelp_in2</t>
  </si>
  <si>
    <t>kelp_in3</t>
  </si>
  <si>
    <t>kelp_in_total</t>
  </si>
  <si>
    <t>P2-1</t>
  </si>
  <si>
    <t>P2-2</t>
  </si>
  <si>
    <t>P2-3</t>
  </si>
  <si>
    <t>kelp_out1</t>
  </si>
  <si>
    <t>kelp_out2</t>
  </si>
  <si>
    <t>Kelp_out_total</t>
  </si>
  <si>
    <t>total_time</t>
  </si>
  <si>
    <t>time out_R</t>
  </si>
  <si>
    <t>kelp_out_R</t>
  </si>
  <si>
    <t xml:space="preserve">no drain- some kelp might have gotten through </t>
  </si>
  <si>
    <t>no drain</t>
  </si>
  <si>
    <t>total_time_R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</si>
</sst>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16" fontId="0" fillId="0" borderId="0" xfId="0" applyNumberFormat="1"/>
    <xf numFmtId="20" fontId="0" fillId="0" borderId="0" xfId="0" applyNumberFormat="1"/>
    <xf numFmtId="0" fontId="2" fillId="2" borderId="0" xfId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72C63-6C19-3643-86E3-FB14F76C4933}">
  <dimension ref="A1:AB471"/>
  <sheetViews>
    <sheetView tabSelected="1" topLeftCell="N1" zoomScale="109" workbookViewId="0">
      <selection activeCell="Y394" sqref="Y394"/>
    </sheetView>
  </sheetViews>
  <sheetFormatPr baseColWidth="10" defaultColWidth="14.83203125" defaultRowHeight="16" x14ac:dyDescent="0.2"/>
  <sheetData>
    <row r="1" spans="1:28" x14ac:dyDescent="0.2">
      <c r="A1" t="s">
        <v>0</v>
      </c>
      <c r="B1" t="s">
        <v>1</v>
      </c>
      <c r="C1" t="s">
        <v>2</v>
      </c>
      <c r="D1" t="s">
        <v>3</v>
      </c>
      <c r="E1" t="s">
        <v>7</v>
      </c>
      <c r="F1" t="s">
        <v>4</v>
      </c>
      <c r="G1" t="s">
        <v>5</v>
      </c>
      <c r="H1" t="s">
        <v>6</v>
      </c>
      <c r="I1" t="s">
        <v>16</v>
      </c>
      <c r="J1" t="s">
        <v>15</v>
      </c>
      <c r="K1" t="s">
        <v>8</v>
      </c>
      <c r="L1" t="s">
        <v>9</v>
      </c>
      <c r="M1" t="s">
        <v>10</v>
      </c>
      <c r="N1" t="s">
        <v>107</v>
      </c>
      <c r="O1" t="s">
        <v>106</v>
      </c>
      <c r="P1" t="s">
        <v>111</v>
      </c>
      <c r="Q1" t="s">
        <v>96</v>
      </c>
      <c r="R1" t="s">
        <v>97</v>
      </c>
      <c r="S1" t="s">
        <v>98</v>
      </c>
      <c r="T1" t="s">
        <v>99</v>
      </c>
      <c r="U1" t="s">
        <v>103</v>
      </c>
      <c r="V1" t="s">
        <v>104</v>
      </c>
      <c r="W1" t="s">
        <v>108</v>
      </c>
      <c r="X1" t="s">
        <v>105</v>
      </c>
      <c r="Y1" t="s">
        <v>12</v>
      </c>
      <c r="Z1" t="s">
        <v>13</v>
      </c>
      <c r="AA1" t="s">
        <v>11</v>
      </c>
      <c r="AB1" t="s">
        <v>14</v>
      </c>
    </row>
    <row r="2" spans="1:28" x14ac:dyDescent="0.2">
      <c r="A2" s="1">
        <v>43649</v>
      </c>
      <c r="B2" t="s">
        <v>17</v>
      </c>
      <c r="C2" s="2" t="s">
        <v>18</v>
      </c>
      <c r="D2" t="s">
        <v>19</v>
      </c>
      <c r="E2">
        <v>1.6</v>
      </c>
      <c r="F2">
        <v>7</v>
      </c>
      <c r="G2">
        <v>65</v>
      </c>
      <c r="H2">
        <v>110</v>
      </c>
      <c r="I2">
        <f>SUM(H2:H8)</f>
        <v>490</v>
      </c>
      <c r="J2">
        <v>8</v>
      </c>
      <c r="K2">
        <v>5</v>
      </c>
      <c r="L2" s="3">
        <v>0.61736111111111114</v>
      </c>
      <c r="M2" s="3">
        <v>0.54166666666666663</v>
      </c>
      <c r="O2">
        <f>48-((14+(49/60))-13)</f>
        <v>46.183333333333337</v>
      </c>
      <c r="Q2">
        <v>99</v>
      </c>
      <c r="R2">
        <v>99.5</v>
      </c>
      <c r="S2">
        <v>50.7</v>
      </c>
      <c r="T2">
        <f>SUM(Q2:S2)</f>
        <v>249.2</v>
      </c>
      <c r="U2">
        <v>140.4</v>
      </c>
      <c r="V2">
        <v>83.3</v>
      </c>
      <c r="X2">
        <f>SUM(U2:V2)</f>
        <v>223.7</v>
      </c>
      <c r="Y2">
        <f>(T2-X2)</f>
        <v>25.5</v>
      </c>
    </row>
    <row r="3" spans="1:28" x14ac:dyDescent="0.2">
      <c r="A3" s="1">
        <v>43649</v>
      </c>
      <c r="B3" t="s">
        <v>17</v>
      </c>
      <c r="C3" t="s">
        <v>18</v>
      </c>
      <c r="D3" t="s">
        <v>19</v>
      </c>
      <c r="E3">
        <v>1.6</v>
      </c>
      <c r="F3">
        <v>7</v>
      </c>
      <c r="G3">
        <v>69</v>
      </c>
      <c r="H3">
        <v>122</v>
      </c>
      <c r="I3">
        <v>490</v>
      </c>
      <c r="J3">
        <v>8</v>
      </c>
      <c r="K3">
        <v>5</v>
      </c>
      <c r="O3">
        <f t="shared" ref="O3:O8" si="0">48-((14+(49/60))-13)</f>
        <v>46.183333333333337</v>
      </c>
      <c r="Q3">
        <v>99</v>
      </c>
      <c r="R3">
        <v>99.5</v>
      </c>
      <c r="S3">
        <v>50.7</v>
      </c>
      <c r="T3">
        <f t="shared" ref="T3:T66" si="1">SUM(Q3:S3)</f>
        <v>249.2</v>
      </c>
      <c r="U3">
        <v>140.4</v>
      </c>
      <c r="V3">
        <v>83.3</v>
      </c>
      <c r="X3">
        <f t="shared" ref="X3:X66" si="2">SUM(U3:V3)</f>
        <v>223.7</v>
      </c>
      <c r="Y3">
        <f t="shared" ref="Y3:Y66" si="3">(T3-X3)</f>
        <v>25.5</v>
      </c>
    </row>
    <row r="4" spans="1:28" x14ac:dyDescent="0.2">
      <c r="A4" s="1">
        <v>43649</v>
      </c>
      <c r="B4" t="s">
        <v>17</v>
      </c>
      <c r="C4" t="s">
        <v>18</v>
      </c>
      <c r="D4" t="s">
        <v>19</v>
      </c>
      <c r="E4">
        <v>1.6</v>
      </c>
      <c r="F4">
        <v>7</v>
      </c>
      <c r="G4">
        <v>54</v>
      </c>
      <c r="H4">
        <v>67</v>
      </c>
      <c r="I4">
        <v>490</v>
      </c>
      <c r="J4">
        <v>8</v>
      </c>
      <c r="K4">
        <v>5</v>
      </c>
      <c r="O4">
        <f t="shared" si="0"/>
        <v>46.183333333333337</v>
      </c>
      <c r="Q4">
        <v>99</v>
      </c>
      <c r="R4">
        <v>99.5</v>
      </c>
      <c r="S4">
        <v>50.7</v>
      </c>
      <c r="T4">
        <f t="shared" si="1"/>
        <v>249.2</v>
      </c>
      <c r="U4">
        <v>140.4</v>
      </c>
      <c r="V4">
        <v>83.3</v>
      </c>
      <c r="X4">
        <f t="shared" si="2"/>
        <v>223.7</v>
      </c>
      <c r="Y4">
        <f t="shared" si="3"/>
        <v>25.5</v>
      </c>
    </row>
    <row r="5" spans="1:28" x14ac:dyDescent="0.2">
      <c r="A5" s="1">
        <v>43649</v>
      </c>
      <c r="B5" t="s">
        <v>17</v>
      </c>
      <c r="C5" s="2" t="s">
        <v>18</v>
      </c>
      <c r="D5" t="s">
        <v>19</v>
      </c>
      <c r="E5">
        <v>1.6</v>
      </c>
      <c r="F5">
        <v>7</v>
      </c>
      <c r="G5">
        <v>49</v>
      </c>
      <c r="H5">
        <v>58</v>
      </c>
      <c r="I5">
        <v>490</v>
      </c>
      <c r="J5">
        <v>8</v>
      </c>
      <c r="K5">
        <v>5</v>
      </c>
      <c r="O5">
        <f t="shared" si="0"/>
        <v>46.183333333333337</v>
      </c>
      <c r="Q5">
        <v>99</v>
      </c>
      <c r="R5">
        <v>99.5</v>
      </c>
      <c r="S5">
        <v>50.7</v>
      </c>
      <c r="T5">
        <f t="shared" si="1"/>
        <v>249.2</v>
      </c>
      <c r="U5">
        <v>140.4</v>
      </c>
      <c r="V5">
        <v>83.3</v>
      </c>
      <c r="X5">
        <f t="shared" si="2"/>
        <v>223.7</v>
      </c>
      <c r="Y5">
        <f t="shared" si="3"/>
        <v>25.5</v>
      </c>
    </row>
    <row r="6" spans="1:28" x14ac:dyDescent="0.2">
      <c r="A6" s="1">
        <v>43649</v>
      </c>
      <c r="B6" t="s">
        <v>17</v>
      </c>
      <c r="C6" t="s">
        <v>18</v>
      </c>
      <c r="D6" t="s">
        <v>19</v>
      </c>
      <c r="E6">
        <v>1.6</v>
      </c>
      <c r="F6">
        <v>7</v>
      </c>
      <c r="G6">
        <v>49</v>
      </c>
      <c r="H6">
        <v>54</v>
      </c>
      <c r="I6">
        <v>490</v>
      </c>
      <c r="J6">
        <v>8</v>
      </c>
      <c r="K6">
        <v>5</v>
      </c>
      <c r="O6">
        <f t="shared" si="0"/>
        <v>46.183333333333337</v>
      </c>
      <c r="Q6">
        <v>99</v>
      </c>
      <c r="R6">
        <v>99.5</v>
      </c>
      <c r="S6">
        <v>50.7</v>
      </c>
      <c r="T6">
        <f t="shared" si="1"/>
        <v>249.2</v>
      </c>
      <c r="U6">
        <v>140.4</v>
      </c>
      <c r="V6">
        <v>83.3</v>
      </c>
      <c r="X6">
        <f t="shared" si="2"/>
        <v>223.7</v>
      </c>
      <c r="Y6">
        <f t="shared" si="3"/>
        <v>25.5</v>
      </c>
    </row>
    <row r="7" spans="1:28" x14ac:dyDescent="0.2">
      <c r="A7" s="1">
        <v>43649</v>
      </c>
      <c r="B7" t="s">
        <v>17</v>
      </c>
      <c r="C7" t="s">
        <v>18</v>
      </c>
      <c r="D7" t="s">
        <v>19</v>
      </c>
      <c r="E7">
        <v>1.6</v>
      </c>
      <c r="F7">
        <v>7</v>
      </c>
      <c r="G7">
        <v>43</v>
      </c>
      <c r="H7">
        <v>31</v>
      </c>
      <c r="I7">
        <v>490</v>
      </c>
      <c r="J7">
        <v>8</v>
      </c>
      <c r="K7">
        <v>5</v>
      </c>
      <c r="O7">
        <f t="shared" si="0"/>
        <v>46.183333333333337</v>
      </c>
      <c r="Q7">
        <v>99</v>
      </c>
      <c r="R7">
        <v>99.5</v>
      </c>
      <c r="S7">
        <v>50.7</v>
      </c>
      <c r="T7">
        <f t="shared" si="1"/>
        <v>249.2</v>
      </c>
      <c r="U7">
        <v>140.4</v>
      </c>
      <c r="V7">
        <v>83.3</v>
      </c>
      <c r="X7">
        <f t="shared" si="2"/>
        <v>223.7</v>
      </c>
      <c r="Y7">
        <f t="shared" si="3"/>
        <v>25.5</v>
      </c>
    </row>
    <row r="8" spans="1:28" x14ac:dyDescent="0.2">
      <c r="A8" s="1">
        <v>43649</v>
      </c>
      <c r="B8" t="s">
        <v>17</v>
      </c>
      <c r="C8" s="2" t="s">
        <v>18</v>
      </c>
      <c r="D8" t="s">
        <v>19</v>
      </c>
      <c r="E8">
        <v>1.6</v>
      </c>
      <c r="F8">
        <v>7</v>
      </c>
      <c r="G8">
        <v>48</v>
      </c>
      <c r="H8">
        <v>48</v>
      </c>
      <c r="I8">
        <v>490</v>
      </c>
      <c r="J8">
        <v>8</v>
      </c>
      <c r="K8">
        <v>5</v>
      </c>
      <c r="O8">
        <f t="shared" si="0"/>
        <v>46.183333333333337</v>
      </c>
      <c r="Q8">
        <v>99</v>
      </c>
      <c r="R8">
        <v>99.5</v>
      </c>
      <c r="S8">
        <v>50.7</v>
      </c>
      <c r="T8">
        <f t="shared" si="1"/>
        <v>249.2</v>
      </c>
      <c r="U8">
        <v>140.4</v>
      </c>
      <c r="V8">
        <v>83.3</v>
      </c>
      <c r="X8">
        <f t="shared" si="2"/>
        <v>223.7</v>
      </c>
      <c r="Y8">
        <f t="shared" si="3"/>
        <v>25.5</v>
      </c>
    </row>
    <row r="9" spans="1:28" x14ac:dyDescent="0.2">
      <c r="A9" s="1">
        <v>43649</v>
      </c>
      <c r="B9" t="s">
        <v>20</v>
      </c>
      <c r="C9" t="s">
        <v>21</v>
      </c>
      <c r="D9" t="s">
        <v>22</v>
      </c>
      <c r="E9">
        <v>1.6</v>
      </c>
      <c r="F9">
        <v>1</v>
      </c>
      <c r="G9">
        <v>87</v>
      </c>
      <c r="H9">
        <v>229</v>
      </c>
      <c r="I9">
        <f>SUM(H9)</f>
        <v>229</v>
      </c>
      <c r="J9">
        <v>8</v>
      </c>
      <c r="K9">
        <v>5</v>
      </c>
      <c r="L9" s="3">
        <v>0.61805555555555558</v>
      </c>
      <c r="M9" s="3">
        <v>0.55694444444444446</v>
      </c>
      <c r="N9" s="3">
        <v>0.55208333333333337</v>
      </c>
      <c r="O9">
        <f>48-((14+(50/60))-(13+(22/60)))</f>
        <v>46.533333333333331</v>
      </c>
      <c r="P9">
        <f>(48*2)-((14+(50/60))-(13+(15/60)))</f>
        <v>94.416666666666671</v>
      </c>
      <c r="Q9">
        <v>99.2</v>
      </c>
      <c r="R9">
        <v>99</v>
      </c>
      <c r="S9">
        <v>50.4</v>
      </c>
      <c r="T9">
        <f t="shared" si="1"/>
        <v>248.6</v>
      </c>
      <c r="U9">
        <v>166</v>
      </c>
      <c r="V9">
        <v>80.400000000000006</v>
      </c>
      <c r="W9">
        <v>233.2</v>
      </c>
      <c r="X9">
        <f>SUM(U9:W9)</f>
        <v>479.6</v>
      </c>
      <c r="Y9">
        <f>(T9-W9)</f>
        <v>15.400000000000006</v>
      </c>
    </row>
    <row r="10" spans="1:28" x14ac:dyDescent="0.2">
      <c r="A10" s="1">
        <v>43649</v>
      </c>
      <c r="B10" t="s">
        <v>20</v>
      </c>
      <c r="C10" t="s">
        <v>23</v>
      </c>
      <c r="D10" t="s">
        <v>24</v>
      </c>
      <c r="E10">
        <v>1.6</v>
      </c>
      <c r="F10">
        <v>7</v>
      </c>
      <c r="G10">
        <v>81</v>
      </c>
      <c r="H10">
        <v>209</v>
      </c>
      <c r="I10">
        <f>SUM(H10:H16)</f>
        <v>897</v>
      </c>
      <c r="J10">
        <v>8</v>
      </c>
      <c r="K10">
        <v>5</v>
      </c>
      <c r="L10" s="3">
        <v>0.61875000000000002</v>
      </c>
      <c r="M10" s="3">
        <v>0.5625</v>
      </c>
      <c r="N10" s="3">
        <v>0.5541666666666667</v>
      </c>
      <c r="O10">
        <f>48-((14+(51/60))-(13+(30/60)))</f>
        <v>46.65</v>
      </c>
      <c r="P10">
        <f>(48*2)-((14+(51/60))-(13+(18/60)))</f>
        <v>94.45</v>
      </c>
      <c r="Q10">
        <v>99.5</v>
      </c>
      <c r="R10">
        <v>99.4</v>
      </c>
      <c r="S10">
        <v>50.1</v>
      </c>
      <c r="T10">
        <f t="shared" si="1"/>
        <v>249</v>
      </c>
      <c r="U10">
        <v>115.7</v>
      </c>
      <c r="V10">
        <v>101</v>
      </c>
      <c r="W10">
        <v>183.1</v>
      </c>
      <c r="X10">
        <f>SUM(U10:W10)</f>
        <v>399.79999999999995</v>
      </c>
      <c r="Y10">
        <f>T10-W10</f>
        <v>65.900000000000006</v>
      </c>
    </row>
    <row r="11" spans="1:28" x14ac:dyDescent="0.2">
      <c r="A11" s="1">
        <v>43649</v>
      </c>
      <c r="B11" t="s">
        <v>20</v>
      </c>
      <c r="C11" t="s">
        <v>23</v>
      </c>
      <c r="D11" t="s">
        <v>24</v>
      </c>
      <c r="E11">
        <v>1.6</v>
      </c>
      <c r="F11">
        <v>7</v>
      </c>
      <c r="G11">
        <v>84</v>
      </c>
      <c r="H11">
        <v>265</v>
      </c>
      <c r="I11">
        <v>897</v>
      </c>
      <c r="J11">
        <v>8</v>
      </c>
      <c r="K11">
        <v>5</v>
      </c>
      <c r="O11">
        <f t="shared" ref="O11:O16" si="4">48-((14+(51/60))-(13+(30/60)))</f>
        <v>46.65</v>
      </c>
      <c r="P11">
        <f t="shared" ref="P11:P16" si="5">(48*2)-((14+(51/60))-(13+(18/60)))</f>
        <v>94.45</v>
      </c>
      <c r="Q11">
        <v>99.5</v>
      </c>
      <c r="R11">
        <v>99.4</v>
      </c>
      <c r="S11">
        <v>50.1</v>
      </c>
      <c r="T11">
        <f t="shared" si="1"/>
        <v>249</v>
      </c>
      <c r="U11">
        <v>115.7</v>
      </c>
      <c r="V11">
        <v>101</v>
      </c>
      <c r="W11">
        <v>183.1</v>
      </c>
      <c r="X11">
        <f t="shared" si="2"/>
        <v>216.7</v>
      </c>
      <c r="Y11">
        <f t="shared" ref="Y11:Y16" si="6">T11-W11</f>
        <v>65.900000000000006</v>
      </c>
    </row>
    <row r="12" spans="1:28" x14ac:dyDescent="0.2">
      <c r="A12" s="1">
        <v>43649</v>
      </c>
      <c r="B12" t="s">
        <v>20</v>
      </c>
      <c r="C12" t="s">
        <v>23</v>
      </c>
      <c r="D12" t="s">
        <v>24</v>
      </c>
      <c r="E12">
        <v>1.6</v>
      </c>
      <c r="F12">
        <v>7</v>
      </c>
      <c r="G12">
        <v>70</v>
      </c>
      <c r="H12">
        <v>127</v>
      </c>
      <c r="I12">
        <v>897</v>
      </c>
      <c r="J12">
        <v>8</v>
      </c>
      <c r="K12">
        <v>5</v>
      </c>
      <c r="O12">
        <f t="shared" si="4"/>
        <v>46.65</v>
      </c>
      <c r="P12">
        <f t="shared" si="5"/>
        <v>94.45</v>
      </c>
      <c r="Q12">
        <v>99.5</v>
      </c>
      <c r="R12">
        <v>99.4</v>
      </c>
      <c r="S12">
        <v>50.1</v>
      </c>
      <c r="T12">
        <f t="shared" si="1"/>
        <v>249</v>
      </c>
      <c r="U12">
        <v>115.7</v>
      </c>
      <c r="V12">
        <v>101</v>
      </c>
      <c r="W12">
        <v>183.1</v>
      </c>
      <c r="X12">
        <f t="shared" si="2"/>
        <v>216.7</v>
      </c>
      <c r="Y12">
        <f t="shared" si="6"/>
        <v>65.900000000000006</v>
      </c>
    </row>
    <row r="13" spans="1:28" x14ac:dyDescent="0.2">
      <c r="A13" s="1">
        <v>43649</v>
      </c>
      <c r="B13" t="s">
        <v>20</v>
      </c>
      <c r="C13" t="s">
        <v>23</v>
      </c>
      <c r="D13" t="s">
        <v>24</v>
      </c>
      <c r="E13">
        <v>1.6</v>
      </c>
      <c r="F13">
        <v>7</v>
      </c>
      <c r="G13">
        <v>66</v>
      </c>
      <c r="H13">
        <v>157</v>
      </c>
      <c r="I13">
        <v>897</v>
      </c>
      <c r="J13">
        <v>8</v>
      </c>
      <c r="K13">
        <v>5</v>
      </c>
      <c r="O13">
        <f t="shared" si="4"/>
        <v>46.65</v>
      </c>
      <c r="P13">
        <f t="shared" si="5"/>
        <v>94.45</v>
      </c>
      <c r="Q13">
        <v>99.5</v>
      </c>
      <c r="R13">
        <v>99.4</v>
      </c>
      <c r="S13">
        <v>50.1</v>
      </c>
      <c r="T13">
        <f t="shared" si="1"/>
        <v>249</v>
      </c>
      <c r="U13">
        <v>115.7</v>
      </c>
      <c r="V13">
        <v>101</v>
      </c>
      <c r="W13">
        <v>183.1</v>
      </c>
      <c r="X13">
        <f t="shared" si="2"/>
        <v>216.7</v>
      </c>
      <c r="Y13">
        <f t="shared" si="6"/>
        <v>65.900000000000006</v>
      </c>
    </row>
    <row r="14" spans="1:28" x14ac:dyDescent="0.2">
      <c r="A14" s="1">
        <v>43649</v>
      </c>
      <c r="B14" t="s">
        <v>20</v>
      </c>
      <c r="C14" t="s">
        <v>23</v>
      </c>
      <c r="D14" t="s">
        <v>24</v>
      </c>
      <c r="E14">
        <v>1.6</v>
      </c>
      <c r="F14">
        <v>7</v>
      </c>
      <c r="G14">
        <v>38</v>
      </c>
      <c r="H14">
        <v>31</v>
      </c>
      <c r="I14">
        <v>897</v>
      </c>
      <c r="J14">
        <v>8</v>
      </c>
      <c r="K14">
        <v>5</v>
      </c>
      <c r="O14">
        <f t="shared" si="4"/>
        <v>46.65</v>
      </c>
      <c r="P14">
        <f t="shared" si="5"/>
        <v>94.45</v>
      </c>
      <c r="Q14">
        <v>99.5</v>
      </c>
      <c r="R14">
        <v>99.4</v>
      </c>
      <c r="S14">
        <v>50.1</v>
      </c>
      <c r="T14">
        <f t="shared" si="1"/>
        <v>249</v>
      </c>
      <c r="U14">
        <v>115.7</v>
      </c>
      <c r="V14">
        <v>101</v>
      </c>
      <c r="W14">
        <v>183.1</v>
      </c>
      <c r="X14">
        <f t="shared" si="2"/>
        <v>216.7</v>
      </c>
      <c r="Y14">
        <f t="shared" si="6"/>
        <v>65.900000000000006</v>
      </c>
    </row>
    <row r="15" spans="1:28" x14ac:dyDescent="0.2">
      <c r="A15" s="1">
        <v>43649</v>
      </c>
      <c r="B15" t="s">
        <v>20</v>
      </c>
      <c r="C15" t="s">
        <v>23</v>
      </c>
      <c r="D15" t="s">
        <v>24</v>
      </c>
      <c r="E15">
        <v>1.6</v>
      </c>
      <c r="F15">
        <v>7</v>
      </c>
      <c r="G15">
        <v>46</v>
      </c>
      <c r="H15">
        <v>49</v>
      </c>
      <c r="I15">
        <v>897</v>
      </c>
      <c r="J15">
        <v>8</v>
      </c>
      <c r="K15">
        <v>5</v>
      </c>
      <c r="O15">
        <f t="shared" si="4"/>
        <v>46.65</v>
      </c>
      <c r="P15">
        <f t="shared" si="5"/>
        <v>94.45</v>
      </c>
      <c r="Q15">
        <v>99.5</v>
      </c>
      <c r="R15">
        <v>99.4</v>
      </c>
      <c r="S15">
        <v>50.1</v>
      </c>
      <c r="T15">
        <f t="shared" si="1"/>
        <v>249</v>
      </c>
      <c r="U15">
        <v>115.7</v>
      </c>
      <c r="V15">
        <v>101</v>
      </c>
      <c r="W15">
        <v>183.1</v>
      </c>
      <c r="X15">
        <f t="shared" si="2"/>
        <v>216.7</v>
      </c>
      <c r="Y15">
        <f t="shared" si="6"/>
        <v>65.900000000000006</v>
      </c>
    </row>
    <row r="16" spans="1:28" x14ac:dyDescent="0.2">
      <c r="A16" s="1">
        <v>43649</v>
      </c>
      <c r="B16" t="s">
        <v>20</v>
      </c>
      <c r="C16" t="s">
        <v>23</v>
      </c>
      <c r="D16" t="s">
        <v>24</v>
      </c>
      <c r="E16">
        <v>1.6</v>
      </c>
      <c r="F16">
        <v>7</v>
      </c>
      <c r="G16">
        <v>48</v>
      </c>
      <c r="H16">
        <v>59</v>
      </c>
      <c r="I16">
        <v>897</v>
      </c>
      <c r="J16">
        <v>8</v>
      </c>
      <c r="K16">
        <v>5</v>
      </c>
      <c r="O16">
        <f t="shared" si="4"/>
        <v>46.65</v>
      </c>
      <c r="P16">
        <f t="shared" si="5"/>
        <v>94.45</v>
      </c>
      <c r="Q16">
        <v>99.5</v>
      </c>
      <c r="R16">
        <v>99.4</v>
      </c>
      <c r="S16">
        <v>50.1</v>
      </c>
      <c r="T16">
        <f t="shared" si="1"/>
        <v>249</v>
      </c>
      <c r="U16">
        <v>115.7</v>
      </c>
      <c r="V16">
        <v>101</v>
      </c>
      <c r="W16">
        <v>183.1</v>
      </c>
      <c r="X16">
        <f t="shared" si="2"/>
        <v>216.7</v>
      </c>
      <c r="Y16">
        <f t="shared" si="6"/>
        <v>65.900000000000006</v>
      </c>
    </row>
    <row r="17" spans="1:25" x14ac:dyDescent="0.2">
      <c r="A17" s="1">
        <v>43649</v>
      </c>
      <c r="B17" t="s">
        <v>17</v>
      </c>
      <c r="C17" t="s">
        <v>25</v>
      </c>
      <c r="D17" t="s">
        <v>26</v>
      </c>
      <c r="E17">
        <v>1.6</v>
      </c>
      <c r="F17">
        <v>22</v>
      </c>
      <c r="G17">
        <v>54</v>
      </c>
      <c r="H17">
        <v>69</v>
      </c>
      <c r="I17">
        <f>SUM(H17:H38)</f>
        <v>1472</v>
      </c>
      <c r="J17">
        <v>8</v>
      </c>
      <c r="K17">
        <v>5</v>
      </c>
      <c r="L17" s="3">
        <v>0.61875000000000002</v>
      </c>
      <c r="M17" s="3">
        <v>0.54513888888888895</v>
      </c>
      <c r="O17">
        <f>48-((14+(51/60))-(13+(5/60)))</f>
        <v>46.233333333333334</v>
      </c>
      <c r="Q17">
        <v>99.6</v>
      </c>
      <c r="R17">
        <v>99.8</v>
      </c>
      <c r="S17">
        <v>50.4</v>
      </c>
      <c r="T17">
        <f t="shared" si="1"/>
        <v>249.79999999999998</v>
      </c>
      <c r="U17">
        <v>199.5</v>
      </c>
      <c r="V17">
        <v>0</v>
      </c>
      <c r="X17">
        <f t="shared" si="2"/>
        <v>199.5</v>
      </c>
      <c r="Y17">
        <f t="shared" si="3"/>
        <v>50.299999999999983</v>
      </c>
    </row>
    <row r="18" spans="1:25" x14ac:dyDescent="0.2">
      <c r="A18" s="1">
        <v>43649</v>
      </c>
      <c r="B18" t="s">
        <v>17</v>
      </c>
      <c r="C18" t="s">
        <v>25</v>
      </c>
      <c r="D18" t="s">
        <v>26</v>
      </c>
      <c r="E18">
        <v>1.6</v>
      </c>
      <c r="F18">
        <v>22</v>
      </c>
      <c r="G18">
        <v>57</v>
      </c>
      <c r="H18">
        <v>78</v>
      </c>
      <c r="I18">
        <v>1472</v>
      </c>
      <c r="J18">
        <v>8</v>
      </c>
      <c r="K18">
        <v>5</v>
      </c>
      <c r="O18">
        <f t="shared" ref="O18:O38" si="7">48-((14+(51/60))-(13+(5/60)))</f>
        <v>46.233333333333334</v>
      </c>
      <c r="Q18">
        <v>99.6</v>
      </c>
      <c r="R18">
        <v>99.8</v>
      </c>
      <c r="S18">
        <v>50.4</v>
      </c>
      <c r="T18">
        <f t="shared" si="1"/>
        <v>249.79999999999998</v>
      </c>
      <c r="U18">
        <v>199.5</v>
      </c>
      <c r="V18">
        <v>0</v>
      </c>
      <c r="X18">
        <f t="shared" si="2"/>
        <v>199.5</v>
      </c>
      <c r="Y18">
        <f t="shared" si="3"/>
        <v>50.299999999999983</v>
      </c>
    </row>
    <row r="19" spans="1:25" x14ac:dyDescent="0.2">
      <c r="A19" s="1">
        <v>43649</v>
      </c>
      <c r="B19" t="s">
        <v>17</v>
      </c>
      <c r="C19" t="s">
        <v>25</v>
      </c>
      <c r="D19" t="s">
        <v>26</v>
      </c>
      <c r="E19">
        <v>1.6</v>
      </c>
      <c r="F19">
        <v>22</v>
      </c>
      <c r="G19">
        <v>49</v>
      </c>
      <c r="H19">
        <v>57</v>
      </c>
      <c r="I19">
        <v>1472</v>
      </c>
      <c r="J19">
        <v>8</v>
      </c>
      <c r="K19">
        <v>5</v>
      </c>
      <c r="O19">
        <f t="shared" si="7"/>
        <v>46.233333333333334</v>
      </c>
      <c r="Q19">
        <v>99.6</v>
      </c>
      <c r="R19">
        <v>99.8</v>
      </c>
      <c r="S19">
        <v>50.4</v>
      </c>
      <c r="T19">
        <f t="shared" si="1"/>
        <v>249.79999999999998</v>
      </c>
      <c r="U19">
        <v>199.5</v>
      </c>
      <c r="V19">
        <v>0</v>
      </c>
      <c r="X19">
        <f t="shared" si="2"/>
        <v>199.5</v>
      </c>
      <c r="Y19">
        <f t="shared" si="3"/>
        <v>50.299999999999983</v>
      </c>
    </row>
    <row r="20" spans="1:25" x14ac:dyDescent="0.2">
      <c r="A20" s="1">
        <v>43649</v>
      </c>
      <c r="B20" t="s">
        <v>17</v>
      </c>
      <c r="C20" t="s">
        <v>25</v>
      </c>
      <c r="D20" t="s">
        <v>26</v>
      </c>
      <c r="E20">
        <v>1.6</v>
      </c>
      <c r="F20">
        <v>22</v>
      </c>
      <c r="G20">
        <v>65</v>
      </c>
      <c r="H20">
        <v>95</v>
      </c>
      <c r="I20">
        <v>1472</v>
      </c>
      <c r="J20">
        <v>8</v>
      </c>
      <c r="K20">
        <v>5</v>
      </c>
      <c r="O20">
        <f t="shared" si="7"/>
        <v>46.233333333333334</v>
      </c>
      <c r="Q20">
        <v>99.6</v>
      </c>
      <c r="R20">
        <v>99.8</v>
      </c>
      <c r="S20">
        <v>50.4</v>
      </c>
      <c r="T20">
        <f t="shared" si="1"/>
        <v>249.79999999999998</v>
      </c>
      <c r="U20">
        <v>199.5</v>
      </c>
      <c r="V20">
        <v>0</v>
      </c>
      <c r="X20">
        <f t="shared" si="2"/>
        <v>199.5</v>
      </c>
      <c r="Y20">
        <f t="shared" si="3"/>
        <v>50.299999999999983</v>
      </c>
    </row>
    <row r="21" spans="1:25" x14ac:dyDescent="0.2">
      <c r="A21" s="1">
        <v>43649</v>
      </c>
      <c r="B21" t="s">
        <v>17</v>
      </c>
      <c r="C21" t="s">
        <v>25</v>
      </c>
      <c r="D21" t="s">
        <v>26</v>
      </c>
      <c r="E21">
        <v>1.6</v>
      </c>
      <c r="F21">
        <v>22</v>
      </c>
      <c r="G21">
        <v>64</v>
      </c>
      <c r="H21">
        <v>99</v>
      </c>
      <c r="I21">
        <v>1472</v>
      </c>
      <c r="J21">
        <v>8</v>
      </c>
      <c r="K21">
        <v>5</v>
      </c>
      <c r="O21">
        <f t="shared" si="7"/>
        <v>46.233333333333334</v>
      </c>
      <c r="Q21">
        <v>99.6</v>
      </c>
      <c r="R21">
        <v>99.8</v>
      </c>
      <c r="S21">
        <v>50.4</v>
      </c>
      <c r="T21">
        <f t="shared" si="1"/>
        <v>249.79999999999998</v>
      </c>
      <c r="U21">
        <v>199.5</v>
      </c>
      <c r="V21">
        <v>0</v>
      </c>
      <c r="X21">
        <f t="shared" si="2"/>
        <v>199.5</v>
      </c>
      <c r="Y21">
        <f t="shared" si="3"/>
        <v>50.299999999999983</v>
      </c>
    </row>
    <row r="22" spans="1:25" x14ac:dyDescent="0.2">
      <c r="A22" s="1">
        <v>43649</v>
      </c>
      <c r="B22" t="s">
        <v>17</v>
      </c>
      <c r="C22" t="s">
        <v>25</v>
      </c>
      <c r="D22" t="s">
        <v>26</v>
      </c>
      <c r="E22">
        <v>1.6</v>
      </c>
      <c r="F22">
        <v>22</v>
      </c>
      <c r="G22">
        <v>51</v>
      </c>
      <c r="H22">
        <v>57</v>
      </c>
      <c r="I22">
        <v>1472</v>
      </c>
      <c r="J22">
        <v>8</v>
      </c>
      <c r="K22">
        <v>5</v>
      </c>
      <c r="O22">
        <f t="shared" si="7"/>
        <v>46.233333333333334</v>
      </c>
      <c r="Q22">
        <v>99.6</v>
      </c>
      <c r="R22">
        <v>99.8</v>
      </c>
      <c r="S22">
        <v>50.4</v>
      </c>
      <c r="T22">
        <f t="shared" si="1"/>
        <v>249.79999999999998</v>
      </c>
      <c r="U22">
        <v>199.5</v>
      </c>
      <c r="V22">
        <v>0</v>
      </c>
      <c r="X22">
        <f t="shared" si="2"/>
        <v>199.5</v>
      </c>
      <c r="Y22">
        <f t="shared" si="3"/>
        <v>50.299999999999983</v>
      </c>
    </row>
    <row r="23" spans="1:25" x14ac:dyDescent="0.2">
      <c r="A23" s="1">
        <v>43649</v>
      </c>
      <c r="B23" t="s">
        <v>17</v>
      </c>
      <c r="C23" t="s">
        <v>25</v>
      </c>
      <c r="D23" t="s">
        <v>26</v>
      </c>
      <c r="E23">
        <v>1.6</v>
      </c>
      <c r="F23">
        <v>22</v>
      </c>
      <c r="G23">
        <v>53</v>
      </c>
      <c r="H23">
        <v>64</v>
      </c>
      <c r="I23">
        <v>1472</v>
      </c>
      <c r="J23">
        <v>8</v>
      </c>
      <c r="K23">
        <v>5</v>
      </c>
      <c r="O23">
        <f t="shared" si="7"/>
        <v>46.233333333333334</v>
      </c>
      <c r="Q23">
        <v>99.6</v>
      </c>
      <c r="R23">
        <v>99.8</v>
      </c>
      <c r="S23">
        <v>50.4</v>
      </c>
      <c r="T23">
        <f t="shared" si="1"/>
        <v>249.79999999999998</v>
      </c>
      <c r="U23">
        <v>199.5</v>
      </c>
      <c r="V23">
        <v>0</v>
      </c>
      <c r="X23">
        <f t="shared" si="2"/>
        <v>199.5</v>
      </c>
      <c r="Y23">
        <f t="shared" si="3"/>
        <v>50.299999999999983</v>
      </c>
    </row>
    <row r="24" spans="1:25" x14ac:dyDescent="0.2">
      <c r="A24" s="1">
        <v>43649</v>
      </c>
      <c r="B24" t="s">
        <v>17</v>
      </c>
      <c r="C24" t="s">
        <v>25</v>
      </c>
      <c r="D24" t="s">
        <v>26</v>
      </c>
      <c r="E24">
        <v>1.6</v>
      </c>
      <c r="F24">
        <v>22</v>
      </c>
      <c r="G24">
        <v>57</v>
      </c>
      <c r="H24">
        <v>79</v>
      </c>
      <c r="I24">
        <v>1472</v>
      </c>
      <c r="J24">
        <v>8</v>
      </c>
      <c r="K24">
        <v>5</v>
      </c>
      <c r="O24">
        <f t="shared" si="7"/>
        <v>46.233333333333334</v>
      </c>
      <c r="Q24">
        <v>99.6</v>
      </c>
      <c r="R24">
        <v>99.8</v>
      </c>
      <c r="S24">
        <v>50.4</v>
      </c>
      <c r="T24">
        <f t="shared" si="1"/>
        <v>249.79999999999998</v>
      </c>
      <c r="U24">
        <v>199.5</v>
      </c>
      <c r="V24">
        <v>0</v>
      </c>
      <c r="X24">
        <f t="shared" si="2"/>
        <v>199.5</v>
      </c>
      <c r="Y24">
        <f t="shared" si="3"/>
        <v>50.299999999999983</v>
      </c>
    </row>
    <row r="25" spans="1:25" x14ac:dyDescent="0.2">
      <c r="A25" s="1">
        <v>43649</v>
      </c>
      <c r="B25" t="s">
        <v>17</v>
      </c>
      <c r="C25" t="s">
        <v>25</v>
      </c>
      <c r="D25" t="s">
        <v>26</v>
      </c>
      <c r="E25">
        <v>1.6</v>
      </c>
      <c r="F25">
        <v>22</v>
      </c>
      <c r="G25">
        <v>57</v>
      </c>
      <c r="H25">
        <v>83</v>
      </c>
      <c r="I25">
        <v>1472</v>
      </c>
      <c r="J25">
        <v>8</v>
      </c>
      <c r="K25">
        <v>5</v>
      </c>
      <c r="O25">
        <f t="shared" si="7"/>
        <v>46.233333333333334</v>
      </c>
      <c r="Q25">
        <v>99.6</v>
      </c>
      <c r="R25">
        <v>99.8</v>
      </c>
      <c r="S25">
        <v>50.4</v>
      </c>
      <c r="T25">
        <f t="shared" si="1"/>
        <v>249.79999999999998</v>
      </c>
      <c r="U25">
        <v>199.5</v>
      </c>
      <c r="V25">
        <v>0</v>
      </c>
      <c r="X25">
        <f t="shared" si="2"/>
        <v>199.5</v>
      </c>
      <c r="Y25">
        <f t="shared" si="3"/>
        <v>50.299999999999983</v>
      </c>
    </row>
    <row r="26" spans="1:25" x14ac:dyDescent="0.2">
      <c r="A26" s="1">
        <v>43649</v>
      </c>
      <c r="B26" t="s">
        <v>17</v>
      </c>
      <c r="C26" t="s">
        <v>25</v>
      </c>
      <c r="D26" t="s">
        <v>26</v>
      </c>
      <c r="E26">
        <v>1.6</v>
      </c>
      <c r="F26">
        <v>22</v>
      </c>
      <c r="G26">
        <v>53</v>
      </c>
      <c r="H26">
        <v>75</v>
      </c>
      <c r="I26">
        <v>1472</v>
      </c>
      <c r="J26">
        <v>8</v>
      </c>
      <c r="K26">
        <v>5</v>
      </c>
      <c r="O26">
        <f t="shared" si="7"/>
        <v>46.233333333333334</v>
      </c>
      <c r="Q26">
        <v>99.6</v>
      </c>
      <c r="R26">
        <v>99.8</v>
      </c>
      <c r="S26">
        <v>50.4</v>
      </c>
      <c r="T26">
        <f t="shared" si="1"/>
        <v>249.79999999999998</v>
      </c>
      <c r="U26">
        <v>199.5</v>
      </c>
      <c r="V26">
        <v>0</v>
      </c>
      <c r="X26">
        <f t="shared" si="2"/>
        <v>199.5</v>
      </c>
      <c r="Y26">
        <f t="shared" si="3"/>
        <v>50.299999999999983</v>
      </c>
    </row>
    <row r="27" spans="1:25" x14ac:dyDescent="0.2">
      <c r="A27" s="1">
        <v>43649</v>
      </c>
      <c r="B27" t="s">
        <v>17</v>
      </c>
      <c r="C27" t="s">
        <v>25</v>
      </c>
      <c r="D27" t="s">
        <v>26</v>
      </c>
      <c r="E27">
        <v>1.6</v>
      </c>
      <c r="F27">
        <v>22</v>
      </c>
      <c r="G27">
        <v>50</v>
      </c>
      <c r="H27">
        <v>46</v>
      </c>
      <c r="I27">
        <v>1472</v>
      </c>
      <c r="J27">
        <v>8</v>
      </c>
      <c r="K27">
        <v>5</v>
      </c>
      <c r="O27">
        <f t="shared" si="7"/>
        <v>46.233333333333334</v>
      </c>
      <c r="Q27">
        <v>99.6</v>
      </c>
      <c r="R27">
        <v>99.8</v>
      </c>
      <c r="S27">
        <v>50.4</v>
      </c>
      <c r="T27">
        <f t="shared" si="1"/>
        <v>249.79999999999998</v>
      </c>
      <c r="U27">
        <v>199.5</v>
      </c>
      <c r="V27">
        <v>0</v>
      </c>
      <c r="X27">
        <f t="shared" si="2"/>
        <v>199.5</v>
      </c>
      <c r="Y27">
        <f t="shared" si="3"/>
        <v>50.299999999999983</v>
      </c>
    </row>
    <row r="28" spans="1:25" x14ac:dyDescent="0.2">
      <c r="A28" s="1">
        <v>43649</v>
      </c>
      <c r="B28" t="s">
        <v>17</v>
      </c>
      <c r="C28" t="s">
        <v>25</v>
      </c>
      <c r="D28" t="s">
        <v>26</v>
      </c>
      <c r="E28">
        <v>1.6</v>
      </c>
      <c r="F28">
        <v>22</v>
      </c>
      <c r="G28">
        <v>50</v>
      </c>
      <c r="H28">
        <v>47</v>
      </c>
      <c r="I28">
        <v>1472</v>
      </c>
      <c r="J28">
        <v>8</v>
      </c>
      <c r="K28">
        <v>5</v>
      </c>
      <c r="O28">
        <f t="shared" si="7"/>
        <v>46.233333333333334</v>
      </c>
      <c r="Q28">
        <v>99.6</v>
      </c>
      <c r="R28">
        <v>99.8</v>
      </c>
      <c r="S28">
        <v>50.4</v>
      </c>
      <c r="T28">
        <f t="shared" si="1"/>
        <v>249.79999999999998</v>
      </c>
      <c r="U28">
        <v>199.5</v>
      </c>
      <c r="V28">
        <v>0</v>
      </c>
      <c r="X28">
        <f t="shared" si="2"/>
        <v>199.5</v>
      </c>
      <c r="Y28">
        <f t="shared" si="3"/>
        <v>50.299999999999983</v>
      </c>
    </row>
    <row r="29" spans="1:25" x14ac:dyDescent="0.2">
      <c r="A29" s="1">
        <v>43649</v>
      </c>
      <c r="B29" t="s">
        <v>17</v>
      </c>
      <c r="C29" t="s">
        <v>25</v>
      </c>
      <c r="D29" t="s">
        <v>26</v>
      </c>
      <c r="E29">
        <v>1.6</v>
      </c>
      <c r="F29">
        <v>22</v>
      </c>
      <c r="G29">
        <v>68</v>
      </c>
      <c r="H29">
        <v>126</v>
      </c>
      <c r="I29">
        <v>1472</v>
      </c>
      <c r="J29">
        <v>8</v>
      </c>
      <c r="K29">
        <v>5</v>
      </c>
      <c r="O29">
        <f t="shared" si="7"/>
        <v>46.233333333333334</v>
      </c>
      <c r="Q29">
        <v>99.6</v>
      </c>
      <c r="R29">
        <v>99.8</v>
      </c>
      <c r="S29">
        <v>50.4</v>
      </c>
      <c r="T29">
        <f t="shared" si="1"/>
        <v>249.79999999999998</v>
      </c>
      <c r="U29">
        <v>199.5</v>
      </c>
      <c r="V29">
        <v>0</v>
      </c>
      <c r="X29">
        <f t="shared" si="2"/>
        <v>199.5</v>
      </c>
      <c r="Y29">
        <f t="shared" si="3"/>
        <v>50.299999999999983</v>
      </c>
    </row>
    <row r="30" spans="1:25" x14ac:dyDescent="0.2">
      <c r="A30" s="1">
        <v>43649</v>
      </c>
      <c r="B30" t="s">
        <v>17</v>
      </c>
      <c r="C30" t="s">
        <v>25</v>
      </c>
      <c r="D30" t="s">
        <v>26</v>
      </c>
      <c r="E30">
        <v>1.6</v>
      </c>
      <c r="F30">
        <v>22</v>
      </c>
      <c r="G30">
        <v>57</v>
      </c>
      <c r="H30">
        <v>76</v>
      </c>
      <c r="I30">
        <v>1472</v>
      </c>
      <c r="J30">
        <v>8</v>
      </c>
      <c r="K30">
        <v>5</v>
      </c>
      <c r="O30">
        <f t="shared" si="7"/>
        <v>46.233333333333334</v>
      </c>
      <c r="Q30">
        <v>99.6</v>
      </c>
      <c r="R30">
        <v>99.8</v>
      </c>
      <c r="S30">
        <v>50.4</v>
      </c>
      <c r="T30">
        <f t="shared" si="1"/>
        <v>249.79999999999998</v>
      </c>
      <c r="U30">
        <v>199.5</v>
      </c>
      <c r="V30">
        <v>0</v>
      </c>
      <c r="X30">
        <f t="shared" si="2"/>
        <v>199.5</v>
      </c>
      <c r="Y30">
        <f t="shared" si="3"/>
        <v>50.299999999999983</v>
      </c>
    </row>
    <row r="31" spans="1:25" x14ac:dyDescent="0.2">
      <c r="A31" s="1">
        <v>43649</v>
      </c>
      <c r="B31" t="s">
        <v>17</v>
      </c>
      <c r="C31" t="s">
        <v>25</v>
      </c>
      <c r="D31" t="s">
        <v>26</v>
      </c>
      <c r="E31">
        <v>1.6</v>
      </c>
      <c r="F31">
        <v>22</v>
      </c>
      <c r="G31">
        <v>49</v>
      </c>
      <c r="H31">
        <v>50</v>
      </c>
      <c r="I31">
        <v>1472</v>
      </c>
      <c r="J31">
        <v>8</v>
      </c>
      <c r="K31">
        <v>5</v>
      </c>
      <c r="O31">
        <f t="shared" si="7"/>
        <v>46.233333333333334</v>
      </c>
      <c r="Q31">
        <v>99.6</v>
      </c>
      <c r="R31">
        <v>99.8</v>
      </c>
      <c r="S31">
        <v>50.4</v>
      </c>
      <c r="T31">
        <f t="shared" si="1"/>
        <v>249.79999999999998</v>
      </c>
      <c r="U31">
        <v>199.5</v>
      </c>
      <c r="V31">
        <v>0</v>
      </c>
      <c r="X31">
        <f t="shared" si="2"/>
        <v>199.5</v>
      </c>
      <c r="Y31">
        <f t="shared" si="3"/>
        <v>50.299999999999983</v>
      </c>
    </row>
    <row r="32" spans="1:25" x14ac:dyDescent="0.2">
      <c r="A32" s="1">
        <v>43649</v>
      </c>
      <c r="B32" t="s">
        <v>17</v>
      </c>
      <c r="C32" t="s">
        <v>25</v>
      </c>
      <c r="D32" t="s">
        <v>26</v>
      </c>
      <c r="E32">
        <v>1.6</v>
      </c>
      <c r="F32">
        <v>22</v>
      </c>
      <c r="G32">
        <v>44</v>
      </c>
      <c r="H32">
        <v>43</v>
      </c>
      <c r="I32">
        <v>1472</v>
      </c>
      <c r="J32">
        <v>8</v>
      </c>
      <c r="K32">
        <v>5</v>
      </c>
      <c r="O32">
        <f t="shared" si="7"/>
        <v>46.233333333333334</v>
      </c>
      <c r="Q32">
        <v>99.6</v>
      </c>
      <c r="R32">
        <v>99.8</v>
      </c>
      <c r="S32">
        <v>50.4</v>
      </c>
      <c r="T32">
        <f t="shared" si="1"/>
        <v>249.79999999999998</v>
      </c>
      <c r="U32">
        <v>199.5</v>
      </c>
      <c r="V32">
        <v>0</v>
      </c>
      <c r="X32">
        <f t="shared" si="2"/>
        <v>199.5</v>
      </c>
      <c r="Y32">
        <f t="shared" si="3"/>
        <v>50.299999999999983</v>
      </c>
    </row>
    <row r="33" spans="1:25" x14ac:dyDescent="0.2">
      <c r="A33" s="1">
        <v>43649</v>
      </c>
      <c r="B33" t="s">
        <v>17</v>
      </c>
      <c r="C33" t="s">
        <v>25</v>
      </c>
      <c r="D33" t="s">
        <v>26</v>
      </c>
      <c r="E33">
        <v>1.6</v>
      </c>
      <c r="F33">
        <v>22</v>
      </c>
      <c r="G33">
        <v>42</v>
      </c>
      <c r="H33">
        <v>40</v>
      </c>
      <c r="I33">
        <v>1472</v>
      </c>
      <c r="J33">
        <v>8</v>
      </c>
      <c r="K33">
        <v>5</v>
      </c>
      <c r="O33">
        <f t="shared" si="7"/>
        <v>46.233333333333334</v>
      </c>
      <c r="Q33">
        <v>99.6</v>
      </c>
      <c r="R33">
        <v>99.8</v>
      </c>
      <c r="S33">
        <v>50.4</v>
      </c>
      <c r="T33">
        <f t="shared" si="1"/>
        <v>249.79999999999998</v>
      </c>
      <c r="U33">
        <v>199.5</v>
      </c>
      <c r="V33">
        <v>0</v>
      </c>
      <c r="X33">
        <f t="shared" si="2"/>
        <v>199.5</v>
      </c>
      <c r="Y33">
        <f t="shared" si="3"/>
        <v>50.299999999999983</v>
      </c>
    </row>
    <row r="34" spans="1:25" x14ac:dyDescent="0.2">
      <c r="A34" s="1">
        <v>43649</v>
      </c>
      <c r="B34" t="s">
        <v>17</v>
      </c>
      <c r="C34" t="s">
        <v>25</v>
      </c>
      <c r="D34" t="s">
        <v>26</v>
      </c>
      <c r="E34">
        <v>1.6</v>
      </c>
      <c r="F34">
        <v>22</v>
      </c>
      <c r="G34">
        <v>65</v>
      </c>
      <c r="H34">
        <v>94</v>
      </c>
      <c r="I34">
        <v>1472</v>
      </c>
      <c r="J34">
        <v>8</v>
      </c>
      <c r="K34">
        <v>5</v>
      </c>
      <c r="O34">
        <f t="shared" si="7"/>
        <v>46.233333333333334</v>
      </c>
      <c r="Q34">
        <v>99.6</v>
      </c>
      <c r="R34">
        <v>99.8</v>
      </c>
      <c r="S34">
        <v>50.4</v>
      </c>
      <c r="T34">
        <f t="shared" si="1"/>
        <v>249.79999999999998</v>
      </c>
      <c r="U34">
        <v>199.5</v>
      </c>
      <c r="V34">
        <v>0</v>
      </c>
      <c r="X34">
        <f t="shared" si="2"/>
        <v>199.5</v>
      </c>
      <c r="Y34">
        <f t="shared" si="3"/>
        <v>50.299999999999983</v>
      </c>
    </row>
    <row r="35" spans="1:25" x14ac:dyDescent="0.2">
      <c r="A35" s="1">
        <v>43649</v>
      </c>
      <c r="B35" t="s">
        <v>17</v>
      </c>
      <c r="C35" t="s">
        <v>25</v>
      </c>
      <c r="D35" t="s">
        <v>26</v>
      </c>
      <c r="E35">
        <v>1.6</v>
      </c>
      <c r="F35">
        <v>22</v>
      </c>
      <c r="G35">
        <v>56</v>
      </c>
      <c r="H35">
        <v>76</v>
      </c>
      <c r="I35">
        <v>1472</v>
      </c>
      <c r="J35">
        <v>8</v>
      </c>
      <c r="K35">
        <v>5</v>
      </c>
      <c r="O35">
        <f t="shared" si="7"/>
        <v>46.233333333333334</v>
      </c>
      <c r="Q35">
        <v>99.6</v>
      </c>
      <c r="R35">
        <v>99.8</v>
      </c>
      <c r="S35">
        <v>50.4</v>
      </c>
      <c r="T35">
        <f t="shared" si="1"/>
        <v>249.79999999999998</v>
      </c>
      <c r="U35">
        <v>199.5</v>
      </c>
      <c r="V35">
        <v>0</v>
      </c>
      <c r="X35">
        <f t="shared" si="2"/>
        <v>199.5</v>
      </c>
      <c r="Y35">
        <f t="shared" si="3"/>
        <v>50.299999999999983</v>
      </c>
    </row>
    <row r="36" spans="1:25" x14ac:dyDescent="0.2">
      <c r="A36" s="1">
        <v>43649</v>
      </c>
      <c r="B36" t="s">
        <v>17</v>
      </c>
      <c r="C36" t="s">
        <v>25</v>
      </c>
      <c r="D36" t="s">
        <v>26</v>
      </c>
      <c r="E36">
        <v>1.6</v>
      </c>
      <c r="F36">
        <v>22</v>
      </c>
      <c r="G36">
        <v>51</v>
      </c>
      <c r="H36">
        <v>51</v>
      </c>
      <c r="I36">
        <v>1472</v>
      </c>
      <c r="J36">
        <v>8</v>
      </c>
      <c r="K36">
        <v>5</v>
      </c>
      <c r="O36">
        <f t="shared" si="7"/>
        <v>46.233333333333334</v>
      </c>
      <c r="Q36">
        <v>99.6</v>
      </c>
      <c r="R36">
        <v>99.8</v>
      </c>
      <c r="S36">
        <v>50.4</v>
      </c>
      <c r="T36">
        <f t="shared" si="1"/>
        <v>249.79999999999998</v>
      </c>
      <c r="U36">
        <v>199.5</v>
      </c>
      <c r="V36">
        <v>0</v>
      </c>
      <c r="X36">
        <f t="shared" si="2"/>
        <v>199.5</v>
      </c>
      <c r="Y36">
        <f t="shared" si="3"/>
        <v>50.299999999999983</v>
      </c>
    </row>
    <row r="37" spans="1:25" x14ac:dyDescent="0.2">
      <c r="A37" s="1">
        <v>43649</v>
      </c>
      <c r="B37" t="s">
        <v>17</v>
      </c>
      <c r="C37" t="s">
        <v>25</v>
      </c>
      <c r="D37" t="s">
        <v>26</v>
      </c>
      <c r="E37">
        <v>1.6</v>
      </c>
      <c r="F37">
        <v>22</v>
      </c>
      <c r="G37">
        <v>39</v>
      </c>
      <c r="H37">
        <v>25</v>
      </c>
      <c r="I37">
        <v>1472</v>
      </c>
      <c r="J37">
        <v>8</v>
      </c>
      <c r="K37">
        <v>5</v>
      </c>
      <c r="O37">
        <f t="shared" si="7"/>
        <v>46.233333333333334</v>
      </c>
      <c r="Q37">
        <v>99.6</v>
      </c>
      <c r="R37">
        <v>99.8</v>
      </c>
      <c r="S37">
        <v>50.4</v>
      </c>
      <c r="T37">
        <f t="shared" si="1"/>
        <v>249.79999999999998</v>
      </c>
      <c r="U37">
        <v>199.5</v>
      </c>
      <c r="V37">
        <v>0</v>
      </c>
      <c r="X37">
        <f t="shared" si="2"/>
        <v>199.5</v>
      </c>
      <c r="Y37">
        <f t="shared" si="3"/>
        <v>50.299999999999983</v>
      </c>
    </row>
    <row r="38" spans="1:25" x14ac:dyDescent="0.2">
      <c r="A38" s="1">
        <v>43649</v>
      </c>
      <c r="B38" t="s">
        <v>17</v>
      </c>
      <c r="C38" t="s">
        <v>25</v>
      </c>
      <c r="D38" t="s">
        <v>26</v>
      </c>
      <c r="E38">
        <v>1.6</v>
      </c>
      <c r="F38">
        <v>22</v>
      </c>
      <c r="G38">
        <v>46</v>
      </c>
      <c r="H38">
        <v>42</v>
      </c>
      <c r="I38">
        <v>1472</v>
      </c>
      <c r="J38">
        <v>8</v>
      </c>
      <c r="K38">
        <v>5</v>
      </c>
      <c r="O38">
        <f t="shared" si="7"/>
        <v>46.233333333333334</v>
      </c>
      <c r="Q38">
        <v>99.6</v>
      </c>
      <c r="R38">
        <v>99.8</v>
      </c>
      <c r="S38">
        <v>50.4</v>
      </c>
      <c r="T38">
        <f t="shared" si="1"/>
        <v>249.79999999999998</v>
      </c>
      <c r="U38">
        <v>199.5</v>
      </c>
      <c r="V38">
        <v>0</v>
      </c>
      <c r="X38">
        <f t="shared" si="2"/>
        <v>199.5</v>
      </c>
      <c r="Y38">
        <f t="shared" si="3"/>
        <v>50.299999999999983</v>
      </c>
    </row>
    <row r="39" spans="1:25" x14ac:dyDescent="0.2">
      <c r="A39" s="1">
        <v>43649</v>
      </c>
      <c r="B39" t="s">
        <v>17</v>
      </c>
      <c r="C39" t="s">
        <v>27</v>
      </c>
      <c r="D39" t="s">
        <v>28</v>
      </c>
      <c r="E39">
        <v>1.6</v>
      </c>
      <c r="F39">
        <v>3</v>
      </c>
      <c r="G39">
        <v>69</v>
      </c>
      <c r="H39">
        <v>137</v>
      </c>
      <c r="I39">
        <f>SUM(H39:H41)</f>
        <v>301</v>
      </c>
      <c r="J39">
        <v>8</v>
      </c>
      <c r="K39">
        <v>5</v>
      </c>
      <c r="L39" s="3">
        <v>0.61944444444444446</v>
      </c>
      <c r="M39" s="3">
        <v>0.57430555555555551</v>
      </c>
      <c r="O39">
        <f>48-((14+(52/60))-(13+(47/60)))</f>
        <v>46.916666666666664</v>
      </c>
      <c r="Q39">
        <v>99.8</v>
      </c>
      <c r="R39">
        <v>99.6</v>
      </c>
      <c r="S39">
        <v>50.9</v>
      </c>
      <c r="T39">
        <f t="shared" si="1"/>
        <v>250.29999999999998</v>
      </c>
      <c r="U39">
        <v>130.5</v>
      </c>
      <c r="V39">
        <v>99.1</v>
      </c>
      <c r="X39">
        <f t="shared" si="2"/>
        <v>229.6</v>
      </c>
      <c r="Y39">
        <f t="shared" si="3"/>
        <v>20.699999999999989</v>
      </c>
    </row>
    <row r="40" spans="1:25" x14ac:dyDescent="0.2">
      <c r="A40" s="1">
        <v>43649</v>
      </c>
      <c r="B40" t="s">
        <v>17</v>
      </c>
      <c r="C40" t="s">
        <v>27</v>
      </c>
      <c r="D40" t="s">
        <v>28</v>
      </c>
      <c r="E40">
        <v>1.6</v>
      </c>
      <c r="F40">
        <v>3</v>
      </c>
      <c r="G40">
        <v>46</v>
      </c>
      <c r="H40">
        <v>42</v>
      </c>
      <c r="I40">
        <v>301</v>
      </c>
      <c r="J40">
        <v>8</v>
      </c>
      <c r="K40">
        <v>5</v>
      </c>
      <c r="O40">
        <f t="shared" ref="O40:O41" si="8">48-((14+(52/60))-(13+(47/60)))</f>
        <v>46.916666666666664</v>
      </c>
      <c r="Q40">
        <v>99.8</v>
      </c>
      <c r="R40">
        <v>99.6</v>
      </c>
      <c r="S40">
        <v>50.9</v>
      </c>
      <c r="T40">
        <f t="shared" si="1"/>
        <v>250.29999999999998</v>
      </c>
      <c r="U40">
        <v>130.5</v>
      </c>
      <c r="V40">
        <v>99.1</v>
      </c>
      <c r="X40">
        <f t="shared" si="2"/>
        <v>229.6</v>
      </c>
      <c r="Y40">
        <f t="shared" si="3"/>
        <v>20.699999999999989</v>
      </c>
    </row>
    <row r="41" spans="1:25" x14ac:dyDescent="0.2">
      <c r="A41" s="1">
        <v>43649</v>
      </c>
      <c r="B41" t="s">
        <v>17</v>
      </c>
      <c r="C41" t="s">
        <v>27</v>
      </c>
      <c r="D41" t="s">
        <v>28</v>
      </c>
      <c r="E41">
        <v>1.6</v>
      </c>
      <c r="F41">
        <v>3</v>
      </c>
      <c r="G41">
        <v>68</v>
      </c>
      <c r="H41">
        <v>122</v>
      </c>
      <c r="I41">
        <v>301</v>
      </c>
      <c r="J41">
        <v>8</v>
      </c>
      <c r="K41">
        <v>5</v>
      </c>
      <c r="O41">
        <f t="shared" si="8"/>
        <v>46.916666666666664</v>
      </c>
      <c r="Q41">
        <v>99.8</v>
      </c>
      <c r="R41">
        <v>99.6</v>
      </c>
      <c r="S41">
        <v>50.9</v>
      </c>
      <c r="T41">
        <f t="shared" si="1"/>
        <v>250.29999999999998</v>
      </c>
      <c r="U41">
        <v>130.5</v>
      </c>
      <c r="V41">
        <v>99.1</v>
      </c>
      <c r="X41">
        <f t="shared" si="2"/>
        <v>229.6</v>
      </c>
      <c r="Y41">
        <f t="shared" si="3"/>
        <v>20.699999999999989</v>
      </c>
    </row>
    <row r="42" spans="1:25" x14ac:dyDescent="0.2">
      <c r="A42" s="1">
        <v>43649</v>
      </c>
      <c r="B42" t="s">
        <v>17</v>
      </c>
      <c r="C42" t="s">
        <v>29</v>
      </c>
      <c r="D42" t="s">
        <v>30</v>
      </c>
      <c r="E42">
        <v>1.6</v>
      </c>
      <c r="F42">
        <v>44</v>
      </c>
      <c r="G42">
        <v>44</v>
      </c>
      <c r="H42">
        <v>36</v>
      </c>
      <c r="I42">
        <f>SUM(H42:H85)</f>
        <v>2809</v>
      </c>
      <c r="J42">
        <v>8</v>
      </c>
      <c r="K42">
        <v>5</v>
      </c>
      <c r="L42" s="3">
        <v>0.62013888888888891</v>
      </c>
      <c r="M42" s="3">
        <v>0.56666666666666665</v>
      </c>
      <c r="O42">
        <f>48-((14+(53/60))-(13+(36/60)))</f>
        <v>46.716666666666669</v>
      </c>
      <c r="Q42">
        <v>99.8</v>
      </c>
      <c r="R42">
        <v>99.8</v>
      </c>
      <c r="S42">
        <v>50.9</v>
      </c>
      <c r="T42">
        <f t="shared" si="1"/>
        <v>250.5</v>
      </c>
      <c r="U42">
        <v>165.1</v>
      </c>
      <c r="V42">
        <v>0</v>
      </c>
      <c r="X42">
        <f t="shared" si="2"/>
        <v>165.1</v>
      </c>
      <c r="Y42">
        <f t="shared" si="3"/>
        <v>85.4</v>
      </c>
    </row>
    <row r="43" spans="1:25" x14ac:dyDescent="0.2">
      <c r="A43" s="1">
        <v>43649</v>
      </c>
      <c r="B43" t="s">
        <v>17</v>
      </c>
      <c r="C43" t="s">
        <v>29</v>
      </c>
      <c r="D43" t="s">
        <v>30</v>
      </c>
      <c r="E43">
        <v>1.6</v>
      </c>
      <c r="F43">
        <v>44</v>
      </c>
      <c r="G43">
        <v>54</v>
      </c>
      <c r="H43">
        <v>65</v>
      </c>
      <c r="I43">
        <v>2809</v>
      </c>
      <c r="J43">
        <v>8</v>
      </c>
      <c r="K43">
        <v>5</v>
      </c>
      <c r="O43">
        <f t="shared" ref="O43:O85" si="9">48-((14+(53/60))-(13+(36/60)))</f>
        <v>46.716666666666669</v>
      </c>
      <c r="Q43">
        <v>99.8</v>
      </c>
      <c r="R43">
        <v>99.8</v>
      </c>
      <c r="S43">
        <v>50.9</v>
      </c>
      <c r="T43">
        <f t="shared" si="1"/>
        <v>250.5</v>
      </c>
      <c r="U43">
        <v>165.1</v>
      </c>
      <c r="V43">
        <v>0</v>
      </c>
      <c r="X43">
        <f t="shared" si="2"/>
        <v>165.1</v>
      </c>
      <c r="Y43">
        <f t="shared" si="3"/>
        <v>85.4</v>
      </c>
    </row>
    <row r="44" spans="1:25" x14ac:dyDescent="0.2">
      <c r="A44" s="1">
        <v>43649</v>
      </c>
      <c r="B44" t="s">
        <v>17</v>
      </c>
      <c r="C44" t="s">
        <v>29</v>
      </c>
      <c r="D44" t="s">
        <v>30</v>
      </c>
      <c r="E44">
        <v>1.6</v>
      </c>
      <c r="F44">
        <v>44</v>
      </c>
      <c r="G44">
        <v>55</v>
      </c>
      <c r="H44">
        <v>68</v>
      </c>
      <c r="I44">
        <v>2809</v>
      </c>
      <c r="J44">
        <v>8</v>
      </c>
      <c r="K44">
        <v>5</v>
      </c>
      <c r="O44">
        <f t="shared" si="9"/>
        <v>46.716666666666669</v>
      </c>
      <c r="Q44">
        <v>99.8</v>
      </c>
      <c r="R44">
        <v>99.8</v>
      </c>
      <c r="S44">
        <v>50.9</v>
      </c>
      <c r="T44">
        <f t="shared" si="1"/>
        <v>250.5</v>
      </c>
      <c r="U44">
        <v>165.1</v>
      </c>
      <c r="V44">
        <v>0</v>
      </c>
      <c r="X44">
        <f t="shared" si="2"/>
        <v>165.1</v>
      </c>
      <c r="Y44">
        <f t="shared" si="3"/>
        <v>85.4</v>
      </c>
    </row>
    <row r="45" spans="1:25" x14ac:dyDescent="0.2">
      <c r="A45" s="1">
        <v>43649</v>
      </c>
      <c r="B45" t="s">
        <v>17</v>
      </c>
      <c r="C45" t="s">
        <v>29</v>
      </c>
      <c r="D45" t="s">
        <v>30</v>
      </c>
      <c r="E45">
        <v>1.6</v>
      </c>
      <c r="F45">
        <v>44</v>
      </c>
      <c r="G45">
        <v>65</v>
      </c>
      <c r="H45">
        <v>110</v>
      </c>
      <c r="I45">
        <v>2809</v>
      </c>
      <c r="J45">
        <v>8</v>
      </c>
      <c r="K45">
        <v>5</v>
      </c>
      <c r="O45">
        <f t="shared" si="9"/>
        <v>46.716666666666669</v>
      </c>
      <c r="Q45">
        <v>99.8</v>
      </c>
      <c r="R45">
        <v>99.8</v>
      </c>
      <c r="S45">
        <v>50.9</v>
      </c>
      <c r="T45">
        <f t="shared" si="1"/>
        <v>250.5</v>
      </c>
      <c r="U45">
        <v>165.1</v>
      </c>
      <c r="V45">
        <v>0</v>
      </c>
      <c r="X45">
        <f t="shared" si="2"/>
        <v>165.1</v>
      </c>
      <c r="Y45">
        <f t="shared" si="3"/>
        <v>85.4</v>
      </c>
    </row>
    <row r="46" spans="1:25" x14ac:dyDescent="0.2">
      <c r="A46" s="1">
        <v>43649</v>
      </c>
      <c r="B46" t="s">
        <v>17</v>
      </c>
      <c r="C46" t="s">
        <v>29</v>
      </c>
      <c r="D46" t="s">
        <v>30</v>
      </c>
      <c r="E46">
        <v>1.6</v>
      </c>
      <c r="F46">
        <v>44</v>
      </c>
      <c r="G46">
        <v>56</v>
      </c>
      <c r="H46">
        <v>72</v>
      </c>
      <c r="I46">
        <v>2809</v>
      </c>
      <c r="J46">
        <v>8</v>
      </c>
      <c r="K46">
        <v>5</v>
      </c>
      <c r="O46">
        <f t="shared" si="9"/>
        <v>46.716666666666669</v>
      </c>
      <c r="Q46">
        <v>99.8</v>
      </c>
      <c r="R46">
        <v>99.8</v>
      </c>
      <c r="S46">
        <v>50.9</v>
      </c>
      <c r="T46">
        <f t="shared" si="1"/>
        <v>250.5</v>
      </c>
      <c r="U46">
        <v>165.1</v>
      </c>
      <c r="V46">
        <v>0</v>
      </c>
      <c r="X46">
        <f t="shared" si="2"/>
        <v>165.1</v>
      </c>
      <c r="Y46">
        <f t="shared" si="3"/>
        <v>85.4</v>
      </c>
    </row>
    <row r="47" spans="1:25" x14ac:dyDescent="0.2">
      <c r="A47" s="1">
        <v>43649</v>
      </c>
      <c r="B47" t="s">
        <v>17</v>
      </c>
      <c r="C47" t="s">
        <v>29</v>
      </c>
      <c r="D47" t="s">
        <v>30</v>
      </c>
      <c r="E47">
        <v>1.6</v>
      </c>
      <c r="F47">
        <v>44</v>
      </c>
      <c r="G47">
        <v>58</v>
      </c>
      <c r="H47">
        <v>74</v>
      </c>
      <c r="I47">
        <v>2809</v>
      </c>
      <c r="J47">
        <v>8</v>
      </c>
      <c r="K47">
        <v>5</v>
      </c>
      <c r="O47">
        <f t="shared" si="9"/>
        <v>46.716666666666669</v>
      </c>
      <c r="Q47">
        <v>99.8</v>
      </c>
      <c r="R47">
        <v>99.8</v>
      </c>
      <c r="S47">
        <v>50.9</v>
      </c>
      <c r="T47">
        <f t="shared" si="1"/>
        <v>250.5</v>
      </c>
      <c r="U47">
        <v>165.1</v>
      </c>
      <c r="V47">
        <v>0</v>
      </c>
      <c r="X47">
        <f t="shared" si="2"/>
        <v>165.1</v>
      </c>
      <c r="Y47">
        <f t="shared" si="3"/>
        <v>85.4</v>
      </c>
    </row>
    <row r="48" spans="1:25" x14ac:dyDescent="0.2">
      <c r="A48" s="1">
        <v>43649</v>
      </c>
      <c r="B48" t="s">
        <v>17</v>
      </c>
      <c r="C48" t="s">
        <v>29</v>
      </c>
      <c r="D48" t="s">
        <v>30</v>
      </c>
      <c r="E48">
        <v>1.6</v>
      </c>
      <c r="F48">
        <v>44</v>
      </c>
      <c r="G48">
        <v>49</v>
      </c>
      <c r="H48">
        <v>39</v>
      </c>
      <c r="I48">
        <v>2809</v>
      </c>
      <c r="J48">
        <v>8</v>
      </c>
      <c r="K48">
        <v>5</v>
      </c>
      <c r="O48">
        <f t="shared" si="9"/>
        <v>46.716666666666669</v>
      </c>
      <c r="Q48">
        <v>99.8</v>
      </c>
      <c r="R48">
        <v>99.8</v>
      </c>
      <c r="S48">
        <v>50.9</v>
      </c>
      <c r="T48">
        <f t="shared" si="1"/>
        <v>250.5</v>
      </c>
      <c r="U48">
        <v>165.1</v>
      </c>
      <c r="V48">
        <v>0</v>
      </c>
      <c r="X48">
        <f t="shared" si="2"/>
        <v>165.1</v>
      </c>
      <c r="Y48">
        <f t="shared" si="3"/>
        <v>85.4</v>
      </c>
    </row>
    <row r="49" spans="1:25" x14ac:dyDescent="0.2">
      <c r="A49" s="1">
        <v>43649</v>
      </c>
      <c r="B49" t="s">
        <v>17</v>
      </c>
      <c r="C49" t="s">
        <v>29</v>
      </c>
      <c r="D49" t="s">
        <v>30</v>
      </c>
      <c r="E49">
        <v>1.6</v>
      </c>
      <c r="F49">
        <v>44</v>
      </c>
      <c r="G49">
        <v>62</v>
      </c>
      <c r="H49">
        <v>77</v>
      </c>
      <c r="I49">
        <v>2809</v>
      </c>
      <c r="J49">
        <v>8</v>
      </c>
      <c r="K49">
        <v>5</v>
      </c>
      <c r="O49">
        <f t="shared" si="9"/>
        <v>46.716666666666669</v>
      </c>
      <c r="Q49">
        <v>99.8</v>
      </c>
      <c r="R49">
        <v>99.8</v>
      </c>
      <c r="S49">
        <v>50.9</v>
      </c>
      <c r="T49">
        <f t="shared" si="1"/>
        <v>250.5</v>
      </c>
      <c r="U49">
        <v>165.1</v>
      </c>
      <c r="V49">
        <v>0</v>
      </c>
      <c r="X49">
        <f t="shared" si="2"/>
        <v>165.1</v>
      </c>
      <c r="Y49">
        <f t="shared" si="3"/>
        <v>85.4</v>
      </c>
    </row>
    <row r="50" spans="1:25" x14ac:dyDescent="0.2">
      <c r="A50" s="1">
        <v>43649</v>
      </c>
      <c r="B50" t="s">
        <v>17</v>
      </c>
      <c r="C50" t="s">
        <v>29</v>
      </c>
      <c r="D50" t="s">
        <v>30</v>
      </c>
      <c r="E50">
        <v>1.6</v>
      </c>
      <c r="F50">
        <v>44</v>
      </c>
      <c r="G50">
        <v>61</v>
      </c>
      <c r="H50">
        <v>87</v>
      </c>
      <c r="I50">
        <v>2809</v>
      </c>
      <c r="J50">
        <v>8</v>
      </c>
      <c r="K50">
        <v>5</v>
      </c>
      <c r="O50">
        <f t="shared" si="9"/>
        <v>46.716666666666669</v>
      </c>
      <c r="Q50">
        <v>99.8</v>
      </c>
      <c r="R50">
        <v>99.8</v>
      </c>
      <c r="S50">
        <v>50.9</v>
      </c>
      <c r="T50">
        <f t="shared" si="1"/>
        <v>250.5</v>
      </c>
      <c r="U50">
        <v>165.1</v>
      </c>
      <c r="V50">
        <v>0</v>
      </c>
      <c r="X50">
        <f t="shared" si="2"/>
        <v>165.1</v>
      </c>
      <c r="Y50">
        <f t="shared" si="3"/>
        <v>85.4</v>
      </c>
    </row>
    <row r="51" spans="1:25" x14ac:dyDescent="0.2">
      <c r="A51" s="1">
        <v>43649</v>
      </c>
      <c r="B51" t="s">
        <v>17</v>
      </c>
      <c r="C51" t="s">
        <v>29</v>
      </c>
      <c r="D51" t="s">
        <v>30</v>
      </c>
      <c r="E51">
        <v>1.6</v>
      </c>
      <c r="F51">
        <v>44</v>
      </c>
      <c r="G51">
        <v>56</v>
      </c>
      <c r="H51">
        <v>74</v>
      </c>
      <c r="I51">
        <v>2809</v>
      </c>
      <c r="J51">
        <v>8</v>
      </c>
      <c r="K51">
        <v>5</v>
      </c>
      <c r="O51">
        <f t="shared" si="9"/>
        <v>46.716666666666669</v>
      </c>
      <c r="Q51">
        <v>99.8</v>
      </c>
      <c r="R51">
        <v>99.8</v>
      </c>
      <c r="S51">
        <v>50.9</v>
      </c>
      <c r="T51">
        <f t="shared" si="1"/>
        <v>250.5</v>
      </c>
      <c r="U51">
        <v>165.1</v>
      </c>
      <c r="V51">
        <v>0</v>
      </c>
      <c r="X51">
        <f t="shared" si="2"/>
        <v>165.1</v>
      </c>
      <c r="Y51">
        <f t="shared" si="3"/>
        <v>85.4</v>
      </c>
    </row>
    <row r="52" spans="1:25" x14ac:dyDescent="0.2">
      <c r="A52" s="1">
        <v>43649</v>
      </c>
      <c r="B52" t="s">
        <v>17</v>
      </c>
      <c r="C52" t="s">
        <v>29</v>
      </c>
      <c r="D52" t="s">
        <v>30</v>
      </c>
      <c r="E52">
        <v>1.6</v>
      </c>
      <c r="F52">
        <v>44</v>
      </c>
      <c r="G52">
        <v>48</v>
      </c>
      <c r="H52">
        <v>43</v>
      </c>
      <c r="I52">
        <v>2809</v>
      </c>
      <c r="J52">
        <v>8</v>
      </c>
      <c r="K52">
        <v>5</v>
      </c>
      <c r="O52">
        <f t="shared" si="9"/>
        <v>46.716666666666669</v>
      </c>
      <c r="Q52">
        <v>99.8</v>
      </c>
      <c r="R52">
        <v>99.8</v>
      </c>
      <c r="S52">
        <v>50.9</v>
      </c>
      <c r="T52">
        <f t="shared" si="1"/>
        <v>250.5</v>
      </c>
      <c r="U52">
        <v>165.1</v>
      </c>
      <c r="V52">
        <v>0</v>
      </c>
      <c r="X52">
        <f t="shared" si="2"/>
        <v>165.1</v>
      </c>
      <c r="Y52">
        <f t="shared" si="3"/>
        <v>85.4</v>
      </c>
    </row>
    <row r="53" spans="1:25" x14ac:dyDescent="0.2">
      <c r="A53" s="1">
        <v>43649</v>
      </c>
      <c r="B53" t="s">
        <v>17</v>
      </c>
      <c r="C53" t="s">
        <v>29</v>
      </c>
      <c r="D53" t="s">
        <v>30</v>
      </c>
      <c r="E53">
        <v>1.6</v>
      </c>
      <c r="F53">
        <v>44</v>
      </c>
      <c r="G53">
        <v>53</v>
      </c>
      <c r="H53">
        <v>63</v>
      </c>
      <c r="I53">
        <v>2809</v>
      </c>
      <c r="J53">
        <v>8</v>
      </c>
      <c r="K53">
        <v>5</v>
      </c>
      <c r="O53">
        <f t="shared" si="9"/>
        <v>46.716666666666669</v>
      </c>
      <c r="Q53">
        <v>99.8</v>
      </c>
      <c r="R53">
        <v>99.8</v>
      </c>
      <c r="S53">
        <v>50.9</v>
      </c>
      <c r="T53">
        <f t="shared" si="1"/>
        <v>250.5</v>
      </c>
      <c r="U53">
        <v>165.1</v>
      </c>
      <c r="V53">
        <v>0</v>
      </c>
      <c r="X53">
        <f t="shared" si="2"/>
        <v>165.1</v>
      </c>
      <c r="Y53">
        <f t="shared" si="3"/>
        <v>85.4</v>
      </c>
    </row>
    <row r="54" spans="1:25" x14ac:dyDescent="0.2">
      <c r="A54" s="1">
        <v>43649</v>
      </c>
      <c r="B54" t="s">
        <v>17</v>
      </c>
      <c r="C54" t="s">
        <v>29</v>
      </c>
      <c r="D54" t="s">
        <v>30</v>
      </c>
      <c r="E54">
        <v>1.6</v>
      </c>
      <c r="F54">
        <v>44</v>
      </c>
      <c r="G54">
        <v>43</v>
      </c>
      <c r="H54">
        <v>31</v>
      </c>
      <c r="I54">
        <v>2809</v>
      </c>
      <c r="J54">
        <v>8</v>
      </c>
      <c r="K54">
        <v>5</v>
      </c>
      <c r="O54">
        <f t="shared" si="9"/>
        <v>46.716666666666669</v>
      </c>
      <c r="Q54">
        <v>99.8</v>
      </c>
      <c r="R54">
        <v>99.8</v>
      </c>
      <c r="S54">
        <v>50.9</v>
      </c>
      <c r="T54">
        <f t="shared" si="1"/>
        <v>250.5</v>
      </c>
      <c r="U54">
        <v>165.1</v>
      </c>
      <c r="V54">
        <v>0</v>
      </c>
      <c r="X54">
        <f t="shared" si="2"/>
        <v>165.1</v>
      </c>
      <c r="Y54">
        <f t="shared" si="3"/>
        <v>85.4</v>
      </c>
    </row>
    <row r="55" spans="1:25" x14ac:dyDescent="0.2">
      <c r="A55" s="1">
        <v>43649</v>
      </c>
      <c r="B55" t="s">
        <v>17</v>
      </c>
      <c r="C55" t="s">
        <v>29</v>
      </c>
      <c r="D55" t="s">
        <v>30</v>
      </c>
      <c r="E55">
        <v>1.6</v>
      </c>
      <c r="F55">
        <v>44</v>
      </c>
      <c r="G55">
        <v>51</v>
      </c>
      <c r="H55">
        <v>50</v>
      </c>
      <c r="I55">
        <v>2809</v>
      </c>
      <c r="J55">
        <v>8</v>
      </c>
      <c r="K55">
        <v>5</v>
      </c>
      <c r="O55">
        <f t="shared" si="9"/>
        <v>46.716666666666669</v>
      </c>
      <c r="Q55">
        <v>99.8</v>
      </c>
      <c r="R55">
        <v>99.8</v>
      </c>
      <c r="S55">
        <v>50.9</v>
      </c>
      <c r="T55">
        <f t="shared" si="1"/>
        <v>250.5</v>
      </c>
      <c r="U55">
        <v>165.1</v>
      </c>
      <c r="V55">
        <v>0</v>
      </c>
      <c r="X55">
        <f t="shared" si="2"/>
        <v>165.1</v>
      </c>
      <c r="Y55">
        <f t="shared" si="3"/>
        <v>85.4</v>
      </c>
    </row>
    <row r="56" spans="1:25" x14ac:dyDescent="0.2">
      <c r="A56" s="1">
        <v>43649</v>
      </c>
      <c r="B56" t="s">
        <v>17</v>
      </c>
      <c r="C56" t="s">
        <v>29</v>
      </c>
      <c r="D56" t="s">
        <v>30</v>
      </c>
      <c r="E56">
        <v>1.6</v>
      </c>
      <c r="F56">
        <v>44</v>
      </c>
      <c r="G56">
        <v>57</v>
      </c>
      <c r="H56">
        <v>71</v>
      </c>
      <c r="I56">
        <v>2809</v>
      </c>
      <c r="J56">
        <v>8</v>
      </c>
      <c r="K56">
        <v>5</v>
      </c>
      <c r="O56">
        <f t="shared" si="9"/>
        <v>46.716666666666669</v>
      </c>
      <c r="Q56">
        <v>99.8</v>
      </c>
      <c r="R56">
        <v>99.8</v>
      </c>
      <c r="S56">
        <v>50.9</v>
      </c>
      <c r="T56">
        <f t="shared" si="1"/>
        <v>250.5</v>
      </c>
      <c r="U56">
        <v>165.1</v>
      </c>
      <c r="V56">
        <v>0</v>
      </c>
      <c r="X56">
        <f t="shared" si="2"/>
        <v>165.1</v>
      </c>
      <c r="Y56">
        <f t="shared" si="3"/>
        <v>85.4</v>
      </c>
    </row>
    <row r="57" spans="1:25" x14ac:dyDescent="0.2">
      <c r="A57" s="1">
        <v>43649</v>
      </c>
      <c r="B57" t="s">
        <v>17</v>
      </c>
      <c r="C57" t="s">
        <v>29</v>
      </c>
      <c r="D57" t="s">
        <v>30</v>
      </c>
      <c r="E57">
        <v>1.6</v>
      </c>
      <c r="F57">
        <v>44</v>
      </c>
      <c r="G57">
        <v>37</v>
      </c>
      <c r="H57">
        <v>25</v>
      </c>
      <c r="I57">
        <v>2809</v>
      </c>
      <c r="J57">
        <v>8</v>
      </c>
      <c r="K57">
        <v>5</v>
      </c>
      <c r="O57">
        <f t="shared" si="9"/>
        <v>46.716666666666669</v>
      </c>
      <c r="Q57">
        <v>99.8</v>
      </c>
      <c r="R57">
        <v>99.8</v>
      </c>
      <c r="S57">
        <v>50.9</v>
      </c>
      <c r="T57">
        <f t="shared" si="1"/>
        <v>250.5</v>
      </c>
      <c r="U57">
        <v>165.1</v>
      </c>
      <c r="V57">
        <v>0</v>
      </c>
      <c r="X57">
        <f t="shared" si="2"/>
        <v>165.1</v>
      </c>
      <c r="Y57">
        <f t="shared" si="3"/>
        <v>85.4</v>
      </c>
    </row>
    <row r="58" spans="1:25" x14ac:dyDescent="0.2">
      <c r="A58" s="1">
        <v>43649</v>
      </c>
      <c r="B58" t="s">
        <v>17</v>
      </c>
      <c r="C58" t="s">
        <v>29</v>
      </c>
      <c r="D58" t="s">
        <v>30</v>
      </c>
      <c r="E58">
        <v>1.6</v>
      </c>
      <c r="F58">
        <v>44</v>
      </c>
      <c r="G58">
        <v>44</v>
      </c>
      <c r="H58">
        <v>37</v>
      </c>
      <c r="I58">
        <v>2809</v>
      </c>
      <c r="J58">
        <v>8</v>
      </c>
      <c r="K58">
        <v>5</v>
      </c>
      <c r="O58">
        <f t="shared" si="9"/>
        <v>46.716666666666669</v>
      </c>
      <c r="Q58">
        <v>99.8</v>
      </c>
      <c r="R58">
        <v>99.8</v>
      </c>
      <c r="S58">
        <v>50.9</v>
      </c>
      <c r="T58">
        <f t="shared" si="1"/>
        <v>250.5</v>
      </c>
      <c r="U58">
        <v>165.1</v>
      </c>
      <c r="V58">
        <v>0</v>
      </c>
      <c r="X58">
        <f t="shared" si="2"/>
        <v>165.1</v>
      </c>
      <c r="Y58">
        <f t="shared" si="3"/>
        <v>85.4</v>
      </c>
    </row>
    <row r="59" spans="1:25" x14ac:dyDescent="0.2">
      <c r="A59" s="1">
        <v>43649</v>
      </c>
      <c r="B59" t="s">
        <v>17</v>
      </c>
      <c r="C59" t="s">
        <v>29</v>
      </c>
      <c r="D59" t="s">
        <v>30</v>
      </c>
      <c r="E59">
        <v>1.6</v>
      </c>
      <c r="F59">
        <v>44</v>
      </c>
      <c r="G59">
        <v>51</v>
      </c>
      <c r="H59">
        <v>51</v>
      </c>
      <c r="I59">
        <v>2809</v>
      </c>
      <c r="J59">
        <v>8</v>
      </c>
      <c r="K59">
        <v>5</v>
      </c>
      <c r="O59">
        <f t="shared" si="9"/>
        <v>46.716666666666669</v>
      </c>
      <c r="Q59">
        <v>99.8</v>
      </c>
      <c r="R59">
        <v>99.8</v>
      </c>
      <c r="S59">
        <v>50.9</v>
      </c>
      <c r="T59">
        <f t="shared" si="1"/>
        <v>250.5</v>
      </c>
      <c r="U59">
        <v>165.1</v>
      </c>
      <c r="V59">
        <v>0</v>
      </c>
      <c r="X59">
        <f t="shared" si="2"/>
        <v>165.1</v>
      </c>
      <c r="Y59">
        <f t="shared" si="3"/>
        <v>85.4</v>
      </c>
    </row>
    <row r="60" spans="1:25" x14ac:dyDescent="0.2">
      <c r="A60" s="1">
        <v>43649</v>
      </c>
      <c r="B60" t="s">
        <v>17</v>
      </c>
      <c r="C60" t="s">
        <v>29</v>
      </c>
      <c r="D60" t="s">
        <v>30</v>
      </c>
      <c r="E60">
        <v>1.6</v>
      </c>
      <c r="F60">
        <v>44</v>
      </c>
      <c r="G60">
        <v>38</v>
      </c>
      <c r="H60">
        <v>23</v>
      </c>
      <c r="I60">
        <v>2809</v>
      </c>
      <c r="J60">
        <v>8</v>
      </c>
      <c r="K60">
        <v>5</v>
      </c>
      <c r="O60">
        <f t="shared" si="9"/>
        <v>46.716666666666669</v>
      </c>
      <c r="Q60">
        <v>99.8</v>
      </c>
      <c r="R60">
        <v>99.8</v>
      </c>
      <c r="S60">
        <v>50.9</v>
      </c>
      <c r="T60">
        <f t="shared" si="1"/>
        <v>250.5</v>
      </c>
      <c r="U60">
        <v>165.1</v>
      </c>
      <c r="V60">
        <v>0</v>
      </c>
      <c r="X60">
        <f t="shared" si="2"/>
        <v>165.1</v>
      </c>
      <c r="Y60">
        <f t="shared" si="3"/>
        <v>85.4</v>
      </c>
    </row>
    <row r="61" spans="1:25" x14ac:dyDescent="0.2">
      <c r="A61" s="1">
        <v>43649</v>
      </c>
      <c r="B61" t="s">
        <v>17</v>
      </c>
      <c r="C61" t="s">
        <v>29</v>
      </c>
      <c r="D61" t="s">
        <v>30</v>
      </c>
      <c r="E61">
        <v>1.6</v>
      </c>
      <c r="F61">
        <v>44</v>
      </c>
      <c r="G61">
        <v>54</v>
      </c>
      <c r="H61">
        <v>71</v>
      </c>
      <c r="I61">
        <v>2809</v>
      </c>
      <c r="J61">
        <v>8</v>
      </c>
      <c r="K61">
        <v>5</v>
      </c>
      <c r="O61">
        <f t="shared" si="9"/>
        <v>46.716666666666669</v>
      </c>
      <c r="Q61">
        <v>99.8</v>
      </c>
      <c r="R61">
        <v>99.8</v>
      </c>
      <c r="S61">
        <v>50.9</v>
      </c>
      <c r="T61">
        <f t="shared" si="1"/>
        <v>250.5</v>
      </c>
      <c r="U61">
        <v>165.1</v>
      </c>
      <c r="V61">
        <v>0</v>
      </c>
      <c r="X61">
        <f t="shared" si="2"/>
        <v>165.1</v>
      </c>
      <c r="Y61">
        <f t="shared" si="3"/>
        <v>85.4</v>
      </c>
    </row>
    <row r="62" spans="1:25" x14ac:dyDescent="0.2">
      <c r="A62" s="1">
        <v>43649</v>
      </c>
      <c r="B62" t="s">
        <v>17</v>
      </c>
      <c r="C62" t="s">
        <v>29</v>
      </c>
      <c r="D62" t="s">
        <v>30</v>
      </c>
      <c r="E62">
        <v>1.6</v>
      </c>
      <c r="F62">
        <v>44</v>
      </c>
      <c r="G62">
        <v>69</v>
      </c>
      <c r="H62">
        <v>117</v>
      </c>
      <c r="I62">
        <v>2809</v>
      </c>
      <c r="J62">
        <v>8</v>
      </c>
      <c r="K62">
        <v>5</v>
      </c>
      <c r="O62">
        <f t="shared" si="9"/>
        <v>46.716666666666669</v>
      </c>
      <c r="Q62">
        <v>99.8</v>
      </c>
      <c r="R62">
        <v>99.8</v>
      </c>
      <c r="S62">
        <v>50.9</v>
      </c>
      <c r="T62">
        <f t="shared" si="1"/>
        <v>250.5</v>
      </c>
      <c r="U62">
        <v>165.1</v>
      </c>
      <c r="V62">
        <v>0</v>
      </c>
      <c r="X62">
        <f t="shared" si="2"/>
        <v>165.1</v>
      </c>
      <c r="Y62">
        <f t="shared" si="3"/>
        <v>85.4</v>
      </c>
    </row>
    <row r="63" spans="1:25" x14ac:dyDescent="0.2">
      <c r="A63" s="1">
        <v>43649</v>
      </c>
      <c r="B63" t="s">
        <v>17</v>
      </c>
      <c r="C63" t="s">
        <v>29</v>
      </c>
      <c r="D63" t="s">
        <v>30</v>
      </c>
      <c r="E63">
        <v>1.6</v>
      </c>
      <c r="F63">
        <v>44</v>
      </c>
      <c r="G63">
        <v>37</v>
      </c>
      <c r="H63">
        <v>23</v>
      </c>
      <c r="I63">
        <v>2809</v>
      </c>
      <c r="J63">
        <v>8</v>
      </c>
      <c r="K63">
        <v>5</v>
      </c>
      <c r="O63">
        <f t="shared" si="9"/>
        <v>46.716666666666669</v>
      </c>
      <c r="Q63">
        <v>99.8</v>
      </c>
      <c r="R63">
        <v>99.8</v>
      </c>
      <c r="S63">
        <v>50.9</v>
      </c>
      <c r="T63">
        <f t="shared" si="1"/>
        <v>250.5</v>
      </c>
      <c r="U63">
        <v>165.1</v>
      </c>
      <c r="V63">
        <v>0</v>
      </c>
      <c r="X63">
        <f t="shared" si="2"/>
        <v>165.1</v>
      </c>
      <c r="Y63">
        <f t="shared" si="3"/>
        <v>85.4</v>
      </c>
    </row>
    <row r="64" spans="1:25" x14ac:dyDescent="0.2">
      <c r="A64" s="1">
        <v>43649</v>
      </c>
      <c r="B64" t="s">
        <v>17</v>
      </c>
      <c r="C64" t="s">
        <v>29</v>
      </c>
      <c r="D64" t="s">
        <v>30</v>
      </c>
      <c r="E64">
        <v>1.6</v>
      </c>
      <c r="F64">
        <v>44</v>
      </c>
      <c r="G64">
        <v>54</v>
      </c>
      <c r="H64">
        <v>58</v>
      </c>
      <c r="I64">
        <v>2809</v>
      </c>
      <c r="J64">
        <v>8</v>
      </c>
      <c r="K64">
        <v>5</v>
      </c>
      <c r="O64">
        <f t="shared" si="9"/>
        <v>46.716666666666669</v>
      </c>
      <c r="Q64">
        <v>99.8</v>
      </c>
      <c r="R64">
        <v>99.8</v>
      </c>
      <c r="S64">
        <v>50.9</v>
      </c>
      <c r="T64">
        <f t="shared" si="1"/>
        <v>250.5</v>
      </c>
      <c r="U64">
        <v>165.1</v>
      </c>
      <c r="V64">
        <v>0</v>
      </c>
      <c r="X64">
        <f t="shared" si="2"/>
        <v>165.1</v>
      </c>
      <c r="Y64">
        <f t="shared" si="3"/>
        <v>85.4</v>
      </c>
    </row>
    <row r="65" spans="1:25" x14ac:dyDescent="0.2">
      <c r="A65" s="1">
        <v>43649</v>
      </c>
      <c r="B65" t="s">
        <v>17</v>
      </c>
      <c r="C65" t="s">
        <v>29</v>
      </c>
      <c r="D65" t="s">
        <v>30</v>
      </c>
      <c r="E65">
        <v>1.6</v>
      </c>
      <c r="F65">
        <v>44</v>
      </c>
      <c r="G65">
        <v>53</v>
      </c>
      <c r="H65">
        <v>57</v>
      </c>
      <c r="I65">
        <v>2809</v>
      </c>
      <c r="J65">
        <v>8</v>
      </c>
      <c r="K65">
        <v>5</v>
      </c>
      <c r="O65">
        <f t="shared" si="9"/>
        <v>46.716666666666669</v>
      </c>
      <c r="Q65">
        <v>99.8</v>
      </c>
      <c r="R65">
        <v>99.8</v>
      </c>
      <c r="S65">
        <v>50.9</v>
      </c>
      <c r="T65">
        <f t="shared" si="1"/>
        <v>250.5</v>
      </c>
      <c r="U65">
        <v>165.1</v>
      </c>
      <c r="V65">
        <v>0</v>
      </c>
      <c r="X65">
        <f t="shared" si="2"/>
        <v>165.1</v>
      </c>
      <c r="Y65">
        <f t="shared" si="3"/>
        <v>85.4</v>
      </c>
    </row>
    <row r="66" spans="1:25" x14ac:dyDescent="0.2">
      <c r="A66" s="1">
        <v>43649</v>
      </c>
      <c r="B66" t="s">
        <v>17</v>
      </c>
      <c r="C66" t="s">
        <v>29</v>
      </c>
      <c r="D66" t="s">
        <v>30</v>
      </c>
      <c r="E66">
        <v>1.6</v>
      </c>
      <c r="F66">
        <v>44</v>
      </c>
      <c r="G66">
        <v>53</v>
      </c>
      <c r="H66">
        <v>51</v>
      </c>
      <c r="I66">
        <v>2809</v>
      </c>
      <c r="J66">
        <v>8</v>
      </c>
      <c r="K66">
        <v>5</v>
      </c>
      <c r="O66">
        <f t="shared" si="9"/>
        <v>46.716666666666669</v>
      </c>
      <c r="Q66">
        <v>99.8</v>
      </c>
      <c r="R66">
        <v>99.8</v>
      </c>
      <c r="S66">
        <v>50.9</v>
      </c>
      <c r="T66">
        <f t="shared" si="1"/>
        <v>250.5</v>
      </c>
      <c r="U66">
        <v>165.1</v>
      </c>
      <c r="V66">
        <v>0</v>
      </c>
      <c r="X66">
        <f t="shared" si="2"/>
        <v>165.1</v>
      </c>
      <c r="Y66">
        <f t="shared" si="3"/>
        <v>85.4</v>
      </c>
    </row>
    <row r="67" spans="1:25" x14ac:dyDescent="0.2">
      <c r="A67" s="1">
        <v>43649</v>
      </c>
      <c r="B67" t="s">
        <v>17</v>
      </c>
      <c r="C67" t="s">
        <v>29</v>
      </c>
      <c r="D67" t="s">
        <v>30</v>
      </c>
      <c r="E67">
        <v>1.6</v>
      </c>
      <c r="F67">
        <v>44</v>
      </c>
      <c r="G67">
        <v>48</v>
      </c>
      <c r="H67">
        <v>37</v>
      </c>
      <c r="I67">
        <v>2809</v>
      </c>
      <c r="J67">
        <v>8</v>
      </c>
      <c r="K67">
        <v>5</v>
      </c>
      <c r="O67">
        <f t="shared" si="9"/>
        <v>46.716666666666669</v>
      </c>
      <c r="Q67">
        <v>99.8</v>
      </c>
      <c r="R67">
        <v>99.8</v>
      </c>
      <c r="S67">
        <v>50.9</v>
      </c>
      <c r="T67">
        <f t="shared" ref="T67:T130" si="10">SUM(Q67:S67)</f>
        <v>250.5</v>
      </c>
      <c r="U67">
        <v>165.1</v>
      </c>
      <c r="V67">
        <v>0</v>
      </c>
      <c r="X67">
        <f t="shared" ref="X67:X130" si="11">SUM(U67:V67)</f>
        <v>165.1</v>
      </c>
      <c r="Y67">
        <f t="shared" ref="Y67:Y130" si="12">(T67-X67)</f>
        <v>85.4</v>
      </c>
    </row>
    <row r="68" spans="1:25" x14ac:dyDescent="0.2">
      <c r="A68" s="1">
        <v>43649</v>
      </c>
      <c r="B68" t="s">
        <v>17</v>
      </c>
      <c r="C68" t="s">
        <v>29</v>
      </c>
      <c r="D68" t="s">
        <v>30</v>
      </c>
      <c r="E68">
        <v>1.6</v>
      </c>
      <c r="F68">
        <v>44</v>
      </c>
      <c r="G68">
        <v>50</v>
      </c>
      <c r="H68">
        <v>57</v>
      </c>
      <c r="I68">
        <v>2809</v>
      </c>
      <c r="J68">
        <v>8</v>
      </c>
      <c r="K68">
        <v>5</v>
      </c>
      <c r="O68">
        <f t="shared" si="9"/>
        <v>46.716666666666669</v>
      </c>
      <c r="Q68">
        <v>99.8</v>
      </c>
      <c r="R68">
        <v>99.8</v>
      </c>
      <c r="S68">
        <v>50.9</v>
      </c>
      <c r="T68">
        <f t="shared" si="10"/>
        <v>250.5</v>
      </c>
      <c r="U68">
        <v>165.1</v>
      </c>
      <c r="V68">
        <v>0</v>
      </c>
      <c r="X68">
        <f t="shared" si="11"/>
        <v>165.1</v>
      </c>
      <c r="Y68">
        <f t="shared" si="12"/>
        <v>85.4</v>
      </c>
    </row>
    <row r="69" spans="1:25" x14ac:dyDescent="0.2">
      <c r="A69" s="1">
        <v>43649</v>
      </c>
      <c r="B69" t="s">
        <v>17</v>
      </c>
      <c r="C69" t="s">
        <v>29</v>
      </c>
      <c r="D69" t="s">
        <v>30</v>
      </c>
      <c r="E69">
        <v>1.6</v>
      </c>
      <c r="F69">
        <v>44</v>
      </c>
      <c r="G69">
        <v>69</v>
      </c>
      <c r="H69">
        <v>127</v>
      </c>
      <c r="I69">
        <v>2809</v>
      </c>
      <c r="J69">
        <v>8</v>
      </c>
      <c r="K69">
        <v>5</v>
      </c>
      <c r="O69">
        <f t="shared" si="9"/>
        <v>46.716666666666669</v>
      </c>
      <c r="Q69">
        <v>99.8</v>
      </c>
      <c r="R69">
        <v>99.8</v>
      </c>
      <c r="S69">
        <v>50.9</v>
      </c>
      <c r="T69">
        <f t="shared" si="10"/>
        <v>250.5</v>
      </c>
      <c r="U69">
        <v>165.1</v>
      </c>
      <c r="V69">
        <v>0</v>
      </c>
      <c r="X69">
        <f t="shared" si="11"/>
        <v>165.1</v>
      </c>
      <c r="Y69">
        <f t="shared" si="12"/>
        <v>85.4</v>
      </c>
    </row>
    <row r="70" spans="1:25" x14ac:dyDescent="0.2">
      <c r="A70" s="1">
        <v>43649</v>
      </c>
      <c r="B70" t="s">
        <v>17</v>
      </c>
      <c r="C70" t="s">
        <v>29</v>
      </c>
      <c r="D70" t="s">
        <v>30</v>
      </c>
      <c r="E70">
        <v>1.6</v>
      </c>
      <c r="F70">
        <v>44</v>
      </c>
      <c r="G70">
        <v>61</v>
      </c>
      <c r="H70">
        <v>93</v>
      </c>
      <c r="I70">
        <v>2809</v>
      </c>
      <c r="J70">
        <v>8</v>
      </c>
      <c r="K70">
        <v>5</v>
      </c>
      <c r="O70">
        <f t="shared" si="9"/>
        <v>46.716666666666669</v>
      </c>
      <c r="Q70">
        <v>99.8</v>
      </c>
      <c r="R70">
        <v>99.8</v>
      </c>
      <c r="S70">
        <v>50.9</v>
      </c>
      <c r="T70">
        <f t="shared" si="10"/>
        <v>250.5</v>
      </c>
      <c r="U70">
        <v>165.1</v>
      </c>
      <c r="V70">
        <v>0</v>
      </c>
      <c r="X70">
        <f t="shared" si="11"/>
        <v>165.1</v>
      </c>
      <c r="Y70">
        <f t="shared" si="12"/>
        <v>85.4</v>
      </c>
    </row>
    <row r="71" spans="1:25" x14ac:dyDescent="0.2">
      <c r="A71" s="1">
        <v>43649</v>
      </c>
      <c r="B71" t="s">
        <v>17</v>
      </c>
      <c r="C71" t="s">
        <v>29</v>
      </c>
      <c r="D71" t="s">
        <v>30</v>
      </c>
      <c r="E71">
        <v>1.6</v>
      </c>
      <c r="F71">
        <v>44</v>
      </c>
      <c r="G71">
        <v>60</v>
      </c>
      <c r="H71">
        <v>97</v>
      </c>
      <c r="I71">
        <v>2809</v>
      </c>
      <c r="J71">
        <v>8</v>
      </c>
      <c r="K71">
        <v>5</v>
      </c>
      <c r="O71">
        <f t="shared" si="9"/>
        <v>46.716666666666669</v>
      </c>
      <c r="Q71">
        <v>99.8</v>
      </c>
      <c r="R71">
        <v>99.8</v>
      </c>
      <c r="S71">
        <v>50.9</v>
      </c>
      <c r="T71">
        <f t="shared" si="10"/>
        <v>250.5</v>
      </c>
      <c r="U71">
        <v>165.1</v>
      </c>
      <c r="V71">
        <v>0</v>
      </c>
      <c r="X71">
        <f t="shared" si="11"/>
        <v>165.1</v>
      </c>
      <c r="Y71">
        <f t="shared" si="12"/>
        <v>85.4</v>
      </c>
    </row>
    <row r="72" spans="1:25" x14ac:dyDescent="0.2">
      <c r="A72" s="1">
        <v>43649</v>
      </c>
      <c r="B72" t="s">
        <v>17</v>
      </c>
      <c r="C72" t="s">
        <v>29</v>
      </c>
      <c r="D72" t="s">
        <v>30</v>
      </c>
      <c r="E72">
        <v>1.6</v>
      </c>
      <c r="F72">
        <v>44</v>
      </c>
      <c r="G72">
        <v>56</v>
      </c>
      <c r="H72">
        <v>73</v>
      </c>
      <c r="I72">
        <v>2809</v>
      </c>
      <c r="J72">
        <v>8</v>
      </c>
      <c r="K72">
        <v>5</v>
      </c>
      <c r="O72">
        <f t="shared" si="9"/>
        <v>46.716666666666669</v>
      </c>
      <c r="Q72">
        <v>99.8</v>
      </c>
      <c r="R72">
        <v>99.8</v>
      </c>
      <c r="S72">
        <v>50.9</v>
      </c>
      <c r="T72">
        <f t="shared" si="10"/>
        <v>250.5</v>
      </c>
      <c r="U72">
        <v>165.1</v>
      </c>
      <c r="V72">
        <v>0</v>
      </c>
      <c r="X72">
        <f t="shared" si="11"/>
        <v>165.1</v>
      </c>
      <c r="Y72">
        <f t="shared" si="12"/>
        <v>85.4</v>
      </c>
    </row>
    <row r="73" spans="1:25" x14ac:dyDescent="0.2">
      <c r="A73" s="1">
        <v>43649</v>
      </c>
      <c r="B73" t="s">
        <v>17</v>
      </c>
      <c r="C73" t="s">
        <v>29</v>
      </c>
      <c r="D73" t="s">
        <v>30</v>
      </c>
      <c r="E73">
        <v>1.6</v>
      </c>
      <c r="F73">
        <v>44</v>
      </c>
      <c r="G73">
        <v>52</v>
      </c>
      <c r="H73">
        <v>62</v>
      </c>
      <c r="I73">
        <v>2809</v>
      </c>
      <c r="J73">
        <v>8</v>
      </c>
      <c r="K73">
        <v>5</v>
      </c>
      <c r="O73">
        <f t="shared" si="9"/>
        <v>46.716666666666669</v>
      </c>
      <c r="Q73">
        <v>99.8</v>
      </c>
      <c r="R73">
        <v>99.8</v>
      </c>
      <c r="S73">
        <v>50.9</v>
      </c>
      <c r="T73">
        <f t="shared" si="10"/>
        <v>250.5</v>
      </c>
      <c r="U73">
        <v>165.1</v>
      </c>
      <c r="V73">
        <v>0</v>
      </c>
      <c r="X73">
        <f t="shared" si="11"/>
        <v>165.1</v>
      </c>
      <c r="Y73">
        <f t="shared" si="12"/>
        <v>85.4</v>
      </c>
    </row>
    <row r="74" spans="1:25" x14ac:dyDescent="0.2">
      <c r="A74" s="1">
        <v>43649</v>
      </c>
      <c r="B74" t="s">
        <v>17</v>
      </c>
      <c r="C74" t="s">
        <v>29</v>
      </c>
      <c r="D74" t="s">
        <v>30</v>
      </c>
      <c r="E74">
        <v>1.6</v>
      </c>
      <c r="F74">
        <v>44</v>
      </c>
      <c r="G74">
        <v>44</v>
      </c>
      <c r="H74">
        <v>40</v>
      </c>
      <c r="I74">
        <v>2809</v>
      </c>
      <c r="J74">
        <v>8</v>
      </c>
      <c r="K74">
        <v>5</v>
      </c>
      <c r="O74">
        <f t="shared" si="9"/>
        <v>46.716666666666669</v>
      </c>
      <c r="Q74">
        <v>99.8</v>
      </c>
      <c r="R74">
        <v>99.8</v>
      </c>
      <c r="S74">
        <v>50.9</v>
      </c>
      <c r="T74">
        <f t="shared" si="10"/>
        <v>250.5</v>
      </c>
      <c r="U74">
        <v>165.1</v>
      </c>
      <c r="V74">
        <v>0</v>
      </c>
      <c r="X74">
        <f t="shared" si="11"/>
        <v>165.1</v>
      </c>
      <c r="Y74">
        <f t="shared" si="12"/>
        <v>85.4</v>
      </c>
    </row>
    <row r="75" spans="1:25" x14ac:dyDescent="0.2">
      <c r="A75" s="1">
        <v>43649</v>
      </c>
      <c r="B75" t="s">
        <v>17</v>
      </c>
      <c r="C75" t="s">
        <v>29</v>
      </c>
      <c r="D75" t="s">
        <v>30</v>
      </c>
      <c r="E75">
        <v>1.6</v>
      </c>
      <c r="F75">
        <v>44</v>
      </c>
      <c r="G75">
        <v>49</v>
      </c>
      <c r="H75">
        <v>47</v>
      </c>
      <c r="I75">
        <v>2809</v>
      </c>
      <c r="J75">
        <v>8</v>
      </c>
      <c r="K75">
        <v>5</v>
      </c>
      <c r="O75">
        <f t="shared" si="9"/>
        <v>46.716666666666669</v>
      </c>
      <c r="Q75">
        <v>99.8</v>
      </c>
      <c r="R75">
        <v>99.8</v>
      </c>
      <c r="S75">
        <v>50.9</v>
      </c>
      <c r="T75">
        <f t="shared" si="10"/>
        <v>250.5</v>
      </c>
      <c r="U75">
        <v>165.1</v>
      </c>
      <c r="V75">
        <v>0</v>
      </c>
      <c r="X75">
        <f t="shared" si="11"/>
        <v>165.1</v>
      </c>
      <c r="Y75">
        <f t="shared" si="12"/>
        <v>85.4</v>
      </c>
    </row>
    <row r="76" spans="1:25" x14ac:dyDescent="0.2">
      <c r="A76" s="1">
        <v>43649</v>
      </c>
      <c r="B76" t="s">
        <v>17</v>
      </c>
      <c r="C76" t="s">
        <v>29</v>
      </c>
      <c r="D76" t="s">
        <v>30</v>
      </c>
      <c r="E76">
        <v>1.6</v>
      </c>
      <c r="F76">
        <v>44</v>
      </c>
      <c r="G76">
        <v>44</v>
      </c>
      <c r="H76">
        <v>37</v>
      </c>
      <c r="I76">
        <v>2809</v>
      </c>
      <c r="J76">
        <v>8</v>
      </c>
      <c r="K76">
        <v>5</v>
      </c>
      <c r="O76">
        <f t="shared" si="9"/>
        <v>46.716666666666669</v>
      </c>
      <c r="Q76">
        <v>99.8</v>
      </c>
      <c r="R76">
        <v>99.8</v>
      </c>
      <c r="S76">
        <v>50.9</v>
      </c>
      <c r="T76">
        <f t="shared" si="10"/>
        <v>250.5</v>
      </c>
      <c r="U76">
        <v>165.1</v>
      </c>
      <c r="V76">
        <v>0</v>
      </c>
      <c r="X76">
        <f t="shared" si="11"/>
        <v>165.1</v>
      </c>
      <c r="Y76">
        <f t="shared" si="12"/>
        <v>85.4</v>
      </c>
    </row>
    <row r="77" spans="1:25" x14ac:dyDescent="0.2">
      <c r="A77" s="1">
        <v>43649</v>
      </c>
      <c r="B77" t="s">
        <v>17</v>
      </c>
      <c r="C77" t="s">
        <v>29</v>
      </c>
      <c r="D77" t="s">
        <v>30</v>
      </c>
      <c r="E77">
        <v>1.6</v>
      </c>
      <c r="F77">
        <v>44</v>
      </c>
      <c r="G77">
        <v>66</v>
      </c>
      <c r="H77">
        <v>110</v>
      </c>
      <c r="I77">
        <v>2809</v>
      </c>
      <c r="J77">
        <v>8</v>
      </c>
      <c r="K77">
        <v>5</v>
      </c>
      <c r="O77">
        <f t="shared" si="9"/>
        <v>46.716666666666669</v>
      </c>
      <c r="Q77">
        <v>99.8</v>
      </c>
      <c r="R77">
        <v>99.8</v>
      </c>
      <c r="S77">
        <v>50.9</v>
      </c>
      <c r="T77">
        <f t="shared" si="10"/>
        <v>250.5</v>
      </c>
      <c r="U77">
        <v>165.1</v>
      </c>
      <c r="V77">
        <v>0</v>
      </c>
      <c r="X77">
        <f t="shared" si="11"/>
        <v>165.1</v>
      </c>
      <c r="Y77">
        <f t="shared" si="12"/>
        <v>85.4</v>
      </c>
    </row>
    <row r="78" spans="1:25" x14ac:dyDescent="0.2">
      <c r="A78" s="1">
        <v>43649</v>
      </c>
      <c r="B78" t="s">
        <v>17</v>
      </c>
      <c r="C78" t="s">
        <v>29</v>
      </c>
      <c r="D78" t="s">
        <v>30</v>
      </c>
      <c r="E78">
        <v>1.6</v>
      </c>
      <c r="F78">
        <v>44</v>
      </c>
      <c r="G78">
        <v>48</v>
      </c>
      <c r="H78">
        <v>48</v>
      </c>
      <c r="I78">
        <v>2809</v>
      </c>
      <c r="J78">
        <v>8</v>
      </c>
      <c r="K78">
        <v>5</v>
      </c>
      <c r="O78">
        <f t="shared" si="9"/>
        <v>46.716666666666669</v>
      </c>
      <c r="Q78">
        <v>99.8</v>
      </c>
      <c r="R78">
        <v>99.8</v>
      </c>
      <c r="S78">
        <v>50.9</v>
      </c>
      <c r="T78">
        <f t="shared" si="10"/>
        <v>250.5</v>
      </c>
      <c r="U78">
        <v>165.1</v>
      </c>
      <c r="V78">
        <v>0</v>
      </c>
      <c r="X78">
        <f t="shared" si="11"/>
        <v>165.1</v>
      </c>
      <c r="Y78">
        <f t="shared" si="12"/>
        <v>85.4</v>
      </c>
    </row>
    <row r="79" spans="1:25" x14ac:dyDescent="0.2">
      <c r="A79" s="1">
        <v>43649</v>
      </c>
      <c r="B79" t="s">
        <v>17</v>
      </c>
      <c r="C79" t="s">
        <v>29</v>
      </c>
      <c r="D79" t="s">
        <v>30</v>
      </c>
      <c r="E79">
        <v>1.6</v>
      </c>
      <c r="F79">
        <v>44</v>
      </c>
      <c r="G79">
        <v>61</v>
      </c>
      <c r="H79">
        <v>101</v>
      </c>
      <c r="I79">
        <v>2809</v>
      </c>
      <c r="J79">
        <v>8</v>
      </c>
      <c r="K79">
        <v>5</v>
      </c>
      <c r="O79">
        <f t="shared" si="9"/>
        <v>46.716666666666669</v>
      </c>
      <c r="Q79">
        <v>99.8</v>
      </c>
      <c r="R79">
        <v>99.8</v>
      </c>
      <c r="S79">
        <v>50.9</v>
      </c>
      <c r="T79">
        <f t="shared" si="10"/>
        <v>250.5</v>
      </c>
      <c r="U79">
        <v>165.1</v>
      </c>
      <c r="V79">
        <v>0</v>
      </c>
      <c r="X79">
        <f t="shared" si="11"/>
        <v>165.1</v>
      </c>
      <c r="Y79">
        <f t="shared" si="12"/>
        <v>85.4</v>
      </c>
    </row>
    <row r="80" spans="1:25" x14ac:dyDescent="0.2">
      <c r="A80" s="1">
        <v>43649</v>
      </c>
      <c r="B80" t="s">
        <v>17</v>
      </c>
      <c r="C80" t="s">
        <v>29</v>
      </c>
      <c r="D80" t="s">
        <v>30</v>
      </c>
      <c r="E80">
        <v>1.6</v>
      </c>
      <c r="F80">
        <v>44</v>
      </c>
      <c r="G80">
        <v>47</v>
      </c>
      <c r="H80">
        <v>43</v>
      </c>
      <c r="I80">
        <v>2809</v>
      </c>
      <c r="J80">
        <v>8</v>
      </c>
      <c r="K80">
        <v>5</v>
      </c>
      <c r="O80">
        <f t="shared" si="9"/>
        <v>46.716666666666669</v>
      </c>
      <c r="Q80">
        <v>99.8</v>
      </c>
      <c r="R80">
        <v>99.8</v>
      </c>
      <c r="S80">
        <v>50.9</v>
      </c>
      <c r="T80">
        <f t="shared" si="10"/>
        <v>250.5</v>
      </c>
      <c r="U80">
        <v>165.1</v>
      </c>
      <c r="V80">
        <v>0</v>
      </c>
      <c r="X80">
        <f t="shared" si="11"/>
        <v>165.1</v>
      </c>
      <c r="Y80">
        <f t="shared" si="12"/>
        <v>85.4</v>
      </c>
    </row>
    <row r="81" spans="1:25" x14ac:dyDescent="0.2">
      <c r="A81" s="1">
        <v>43649</v>
      </c>
      <c r="B81" t="s">
        <v>17</v>
      </c>
      <c r="C81" t="s">
        <v>29</v>
      </c>
      <c r="D81" t="s">
        <v>30</v>
      </c>
      <c r="E81">
        <v>1.6</v>
      </c>
      <c r="F81">
        <v>44</v>
      </c>
      <c r="G81">
        <v>37</v>
      </c>
      <c r="H81">
        <v>19</v>
      </c>
      <c r="I81">
        <v>2809</v>
      </c>
      <c r="J81">
        <v>8</v>
      </c>
      <c r="K81">
        <v>5</v>
      </c>
      <c r="O81">
        <f t="shared" si="9"/>
        <v>46.716666666666669</v>
      </c>
      <c r="Q81">
        <v>99.8</v>
      </c>
      <c r="R81">
        <v>99.8</v>
      </c>
      <c r="S81">
        <v>50.9</v>
      </c>
      <c r="T81">
        <f t="shared" si="10"/>
        <v>250.5</v>
      </c>
      <c r="U81">
        <v>165.1</v>
      </c>
      <c r="V81">
        <v>0</v>
      </c>
      <c r="X81">
        <f t="shared" si="11"/>
        <v>165.1</v>
      </c>
      <c r="Y81">
        <f t="shared" si="12"/>
        <v>85.4</v>
      </c>
    </row>
    <row r="82" spans="1:25" x14ac:dyDescent="0.2">
      <c r="A82" s="1">
        <v>43649</v>
      </c>
      <c r="B82" t="s">
        <v>17</v>
      </c>
      <c r="C82" t="s">
        <v>29</v>
      </c>
      <c r="D82" t="s">
        <v>30</v>
      </c>
      <c r="E82">
        <v>1.6</v>
      </c>
      <c r="F82">
        <v>44</v>
      </c>
      <c r="G82">
        <v>60</v>
      </c>
      <c r="H82">
        <v>101</v>
      </c>
      <c r="I82">
        <v>2809</v>
      </c>
      <c r="J82">
        <v>8</v>
      </c>
      <c r="K82">
        <v>5</v>
      </c>
      <c r="O82">
        <f t="shared" si="9"/>
        <v>46.716666666666669</v>
      </c>
      <c r="Q82">
        <v>99.8</v>
      </c>
      <c r="R82">
        <v>99.8</v>
      </c>
      <c r="S82">
        <v>50.9</v>
      </c>
      <c r="T82">
        <f t="shared" si="10"/>
        <v>250.5</v>
      </c>
      <c r="U82">
        <v>165.1</v>
      </c>
      <c r="V82">
        <v>0</v>
      </c>
      <c r="X82">
        <f t="shared" si="11"/>
        <v>165.1</v>
      </c>
      <c r="Y82">
        <f t="shared" si="12"/>
        <v>85.4</v>
      </c>
    </row>
    <row r="83" spans="1:25" x14ac:dyDescent="0.2">
      <c r="A83" s="1">
        <v>43649</v>
      </c>
      <c r="B83" t="s">
        <v>17</v>
      </c>
      <c r="C83" t="s">
        <v>29</v>
      </c>
      <c r="D83" t="s">
        <v>30</v>
      </c>
      <c r="E83">
        <v>1.6</v>
      </c>
      <c r="F83">
        <v>44</v>
      </c>
      <c r="G83">
        <v>62</v>
      </c>
      <c r="H83">
        <v>120</v>
      </c>
      <c r="I83">
        <v>2809</v>
      </c>
      <c r="J83">
        <v>8</v>
      </c>
      <c r="K83">
        <v>5</v>
      </c>
      <c r="O83">
        <f t="shared" si="9"/>
        <v>46.716666666666669</v>
      </c>
      <c r="Q83">
        <v>99.8</v>
      </c>
      <c r="R83">
        <v>99.8</v>
      </c>
      <c r="S83">
        <v>50.9</v>
      </c>
      <c r="T83">
        <f t="shared" si="10"/>
        <v>250.5</v>
      </c>
      <c r="U83">
        <v>165.1</v>
      </c>
      <c r="V83">
        <v>0</v>
      </c>
      <c r="X83">
        <f t="shared" si="11"/>
        <v>165.1</v>
      </c>
      <c r="Y83">
        <f t="shared" si="12"/>
        <v>85.4</v>
      </c>
    </row>
    <row r="84" spans="1:25" x14ac:dyDescent="0.2">
      <c r="A84" s="1">
        <v>43649</v>
      </c>
      <c r="B84" t="s">
        <v>17</v>
      </c>
      <c r="C84" t="s">
        <v>29</v>
      </c>
      <c r="D84" t="s">
        <v>30</v>
      </c>
      <c r="E84">
        <v>1.6</v>
      </c>
      <c r="F84">
        <v>44</v>
      </c>
      <c r="G84">
        <v>49</v>
      </c>
      <c r="H84">
        <v>42</v>
      </c>
      <c r="I84">
        <v>2809</v>
      </c>
      <c r="J84">
        <v>8</v>
      </c>
      <c r="K84">
        <v>5</v>
      </c>
      <c r="O84">
        <f t="shared" si="9"/>
        <v>46.716666666666669</v>
      </c>
      <c r="Q84">
        <v>99.8</v>
      </c>
      <c r="R84">
        <v>99.8</v>
      </c>
      <c r="S84">
        <v>50.9</v>
      </c>
      <c r="T84">
        <f t="shared" si="10"/>
        <v>250.5</v>
      </c>
      <c r="U84">
        <v>165.1</v>
      </c>
      <c r="V84">
        <v>0</v>
      </c>
      <c r="X84">
        <f t="shared" si="11"/>
        <v>165.1</v>
      </c>
      <c r="Y84">
        <f t="shared" si="12"/>
        <v>85.4</v>
      </c>
    </row>
    <row r="85" spans="1:25" x14ac:dyDescent="0.2">
      <c r="A85" s="1">
        <v>43649</v>
      </c>
      <c r="B85" t="s">
        <v>17</v>
      </c>
      <c r="C85" t="s">
        <v>29</v>
      </c>
      <c r="D85" t="s">
        <v>30</v>
      </c>
      <c r="E85">
        <v>1.6</v>
      </c>
      <c r="F85">
        <v>44</v>
      </c>
      <c r="G85">
        <v>56</v>
      </c>
      <c r="H85">
        <v>82</v>
      </c>
      <c r="I85">
        <v>2809</v>
      </c>
      <c r="J85">
        <v>8</v>
      </c>
      <c r="K85">
        <v>5</v>
      </c>
      <c r="O85">
        <f t="shared" si="9"/>
        <v>46.716666666666669</v>
      </c>
      <c r="Q85">
        <v>99.8</v>
      </c>
      <c r="R85">
        <v>99.8</v>
      </c>
      <c r="S85">
        <v>50.9</v>
      </c>
      <c r="T85">
        <f t="shared" si="10"/>
        <v>250.5</v>
      </c>
      <c r="U85">
        <v>165.1</v>
      </c>
      <c r="V85">
        <v>0</v>
      </c>
      <c r="X85">
        <f t="shared" si="11"/>
        <v>165.1</v>
      </c>
      <c r="Y85">
        <f t="shared" si="12"/>
        <v>85.4</v>
      </c>
    </row>
    <row r="86" spans="1:25" x14ac:dyDescent="0.2">
      <c r="A86" s="1">
        <v>43649</v>
      </c>
      <c r="B86" t="s">
        <v>20</v>
      </c>
      <c r="C86" t="s">
        <v>31</v>
      </c>
      <c r="D86" t="s">
        <v>32</v>
      </c>
      <c r="E86">
        <v>1.6</v>
      </c>
      <c r="F86">
        <v>12</v>
      </c>
      <c r="G86">
        <v>68</v>
      </c>
      <c r="H86">
        <v>140</v>
      </c>
      <c r="I86">
        <f>SUM(H86:H97)</f>
        <v>2309</v>
      </c>
      <c r="J86">
        <v>8</v>
      </c>
      <c r="K86">
        <v>5</v>
      </c>
      <c r="L86" s="3">
        <v>0.62013888888888891</v>
      </c>
      <c r="M86" s="3">
        <v>0.57916666666666672</v>
      </c>
      <c r="N86" s="3">
        <v>0.56041666666666667</v>
      </c>
      <c r="O86">
        <f>48-((14+(53/60))-(13+(54/60)))</f>
        <v>47.016666666666666</v>
      </c>
      <c r="P86">
        <f>(48*2)-((14+(53/60))-(13+(27/60)))</f>
        <v>94.566666666666663</v>
      </c>
      <c r="Q86">
        <v>99.9</v>
      </c>
      <c r="R86">
        <v>99.4</v>
      </c>
      <c r="S86">
        <v>50.6</v>
      </c>
      <c r="T86">
        <f t="shared" si="10"/>
        <v>249.9</v>
      </c>
      <c r="U86">
        <v>128.6</v>
      </c>
      <c r="V86">
        <v>69.900000000000006</v>
      </c>
      <c r="W86">
        <v>135.6</v>
      </c>
      <c r="X86">
        <f>SUM(U86:W86)</f>
        <v>334.1</v>
      </c>
      <c r="Y86">
        <f>T86-W86</f>
        <v>114.30000000000001</v>
      </c>
    </row>
    <row r="87" spans="1:25" x14ac:dyDescent="0.2">
      <c r="A87" s="1">
        <v>43649</v>
      </c>
      <c r="B87" t="s">
        <v>20</v>
      </c>
      <c r="C87" t="s">
        <v>31</v>
      </c>
      <c r="D87" t="s">
        <v>32</v>
      </c>
      <c r="E87">
        <v>1.6</v>
      </c>
      <c r="F87">
        <v>12</v>
      </c>
      <c r="G87">
        <v>81</v>
      </c>
      <c r="H87">
        <v>241</v>
      </c>
      <c r="I87">
        <v>2309</v>
      </c>
      <c r="J87">
        <v>8</v>
      </c>
      <c r="K87">
        <v>5</v>
      </c>
      <c r="O87">
        <f t="shared" ref="O87:O97" si="13">48-((14+(53/60))-(13+(54/60)))</f>
        <v>47.016666666666666</v>
      </c>
      <c r="P87">
        <f t="shared" ref="P87:P97" si="14">(48*2)-((14+(53/60))-(13+(27/60)))</f>
        <v>94.566666666666663</v>
      </c>
      <c r="Q87">
        <v>99.9</v>
      </c>
      <c r="R87">
        <v>99.4</v>
      </c>
      <c r="S87">
        <v>50.6</v>
      </c>
      <c r="T87">
        <f t="shared" si="10"/>
        <v>249.9</v>
      </c>
      <c r="U87">
        <v>128.6</v>
      </c>
      <c r="V87">
        <v>69.900000000000006</v>
      </c>
      <c r="W87">
        <v>135.6</v>
      </c>
      <c r="X87">
        <f t="shared" si="11"/>
        <v>198.5</v>
      </c>
      <c r="Y87">
        <f t="shared" ref="Y87:Y97" si="15">T87-W87</f>
        <v>114.30000000000001</v>
      </c>
    </row>
    <row r="88" spans="1:25" x14ac:dyDescent="0.2">
      <c r="A88" s="1">
        <v>43649</v>
      </c>
      <c r="B88" t="s">
        <v>20</v>
      </c>
      <c r="C88" t="s">
        <v>31</v>
      </c>
      <c r="D88" t="s">
        <v>32</v>
      </c>
      <c r="E88">
        <v>1.6</v>
      </c>
      <c r="F88">
        <v>12</v>
      </c>
      <c r="G88">
        <v>70</v>
      </c>
      <c r="H88">
        <v>182</v>
      </c>
      <c r="I88">
        <v>2309</v>
      </c>
      <c r="J88">
        <v>8</v>
      </c>
      <c r="K88">
        <v>5</v>
      </c>
      <c r="O88">
        <f t="shared" si="13"/>
        <v>47.016666666666666</v>
      </c>
      <c r="P88">
        <f t="shared" si="14"/>
        <v>94.566666666666663</v>
      </c>
      <c r="Q88">
        <v>99.9</v>
      </c>
      <c r="R88">
        <v>99.4</v>
      </c>
      <c r="S88">
        <v>50.6</v>
      </c>
      <c r="T88">
        <f t="shared" si="10"/>
        <v>249.9</v>
      </c>
      <c r="U88">
        <v>128.6</v>
      </c>
      <c r="V88">
        <v>69.900000000000006</v>
      </c>
      <c r="W88">
        <v>135.6</v>
      </c>
      <c r="X88">
        <f t="shared" si="11"/>
        <v>198.5</v>
      </c>
      <c r="Y88">
        <f t="shared" si="15"/>
        <v>114.30000000000001</v>
      </c>
    </row>
    <row r="89" spans="1:25" x14ac:dyDescent="0.2">
      <c r="A89" s="1">
        <v>43649</v>
      </c>
      <c r="B89" t="s">
        <v>20</v>
      </c>
      <c r="C89" t="s">
        <v>31</v>
      </c>
      <c r="D89" t="s">
        <v>32</v>
      </c>
      <c r="E89">
        <v>1.6</v>
      </c>
      <c r="F89">
        <v>12</v>
      </c>
      <c r="G89">
        <v>73</v>
      </c>
      <c r="H89">
        <v>179</v>
      </c>
      <c r="I89">
        <v>2309</v>
      </c>
      <c r="J89">
        <v>8</v>
      </c>
      <c r="K89">
        <v>5</v>
      </c>
      <c r="O89">
        <f t="shared" si="13"/>
        <v>47.016666666666666</v>
      </c>
      <c r="P89">
        <f t="shared" si="14"/>
        <v>94.566666666666663</v>
      </c>
      <c r="Q89">
        <v>99.9</v>
      </c>
      <c r="R89">
        <v>99.4</v>
      </c>
      <c r="S89">
        <v>50.6</v>
      </c>
      <c r="T89">
        <f t="shared" si="10"/>
        <v>249.9</v>
      </c>
      <c r="U89">
        <v>128.6</v>
      </c>
      <c r="V89">
        <v>69.900000000000006</v>
      </c>
      <c r="W89">
        <v>135.6</v>
      </c>
      <c r="X89">
        <f t="shared" si="11"/>
        <v>198.5</v>
      </c>
      <c r="Y89">
        <f t="shared" si="15"/>
        <v>114.30000000000001</v>
      </c>
    </row>
    <row r="90" spans="1:25" x14ac:dyDescent="0.2">
      <c r="A90" s="1">
        <v>43649</v>
      </c>
      <c r="B90" t="s">
        <v>20</v>
      </c>
      <c r="C90" t="s">
        <v>31</v>
      </c>
      <c r="D90" t="s">
        <v>32</v>
      </c>
      <c r="E90">
        <v>1.6</v>
      </c>
      <c r="F90">
        <v>12</v>
      </c>
      <c r="G90">
        <v>83</v>
      </c>
      <c r="H90">
        <v>269</v>
      </c>
      <c r="I90">
        <v>2309</v>
      </c>
      <c r="J90">
        <v>8</v>
      </c>
      <c r="K90">
        <v>5</v>
      </c>
      <c r="O90">
        <f t="shared" si="13"/>
        <v>47.016666666666666</v>
      </c>
      <c r="P90">
        <f t="shared" si="14"/>
        <v>94.566666666666663</v>
      </c>
      <c r="Q90">
        <v>99.9</v>
      </c>
      <c r="R90">
        <v>99.4</v>
      </c>
      <c r="S90">
        <v>50.6</v>
      </c>
      <c r="T90">
        <f t="shared" si="10"/>
        <v>249.9</v>
      </c>
      <c r="U90">
        <v>128.6</v>
      </c>
      <c r="V90">
        <v>69.900000000000006</v>
      </c>
      <c r="W90">
        <v>135.6</v>
      </c>
      <c r="X90">
        <f t="shared" si="11"/>
        <v>198.5</v>
      </c>
      <c r="Y90">
        <f t="shared" si="15"/>
        <v>114.30000000000001</v>
      </c>
    </row>
    <row r="91" spans="1:25" x14ac:dyDescent="0.2">
      <c r="A91" s="1">
        <v>43649</v>
      </c>
      <c r="B91" t="s">
        <v>20</v>
      </c>
      <c r="C91" t="s">
        <v>31</v>
      </c>
      <c r="D91" t="s">
        <v>32</v>
      </c>
      <c r="E91">
        <v>1.6</v>
      </c>
      <c r="F91">
        <v>12</v>
      </c>
      <c r="G91">
        <v>73</v>
      </c>
      <c r="H91">
        <v>171</v>
      </c>
      <c r="I91">
        <v>2309</v>
      </c>
      <c r="J91">
        <v>8</v>
      </c>
      <c r="K91">
        <v>5</v>
      </c>
      <c r="O91">
        <f t="shared" si="13"/>
        <v>47.016666666666666</v>
      </c>
      <c r="P91">
        <f t="shared" si="14"/>
        <v>94.566666666666663</v>
      </c>
      <c r="Q91">
        <v>99.9</v>
      </c>
      <c r="R91">
        <v>99.4</v>
      </c>
      <c r="S91">
        <v>50.6</v>
      </c>
      <c r="T91">
        <f t="shared" si="10"/>
        <v>249.9</v>
      </c>
      <c r="U91">
        <v>128.6</v>
      </c>
      <c r="V91">
        <v>69.900000000000006</v>
      </c>
      <c r="W91">
        <v>135.6</v>
      </c>
      <c r="X91">
        <f t="shared" si="11"/>
        <v>198.5</v>
      </c>
      <c r="Y91">
        <f t="shared" si="15"/>
        <v>114.30000000000001</v>
      </c>
    </row>
    <row r="92" spans="1:25" x14ac:dyDescent="0.2">
      <c r="A92" s="1">
        <v>43649</v>
      </c>
      <c r="B92" t="s">
        <v>20</v>
      </c>
      <c r="C92" t="s">
        <v>31</v>
      </c>
      <c r="D92" t="s">
        <v>32</v>
      </c>
      <c r="E92">
        <v>1.6</v>
      </c>
      <c r="F92">
        <v>12</v>
      </c>
      <c r="G92">
        <v>78</v>
      </c>
      <c r="H92">
        <v>241</v>
      </c>
      <c r="I92">
        <v>2309</v>
      </c>
      <c r="J92">
        <v>8</v>
      </c>
      <c r="K92">
        <v>5</v>
      </c>
      <c r="O92">
        <f t="shared" si="13"/>
        <v>47.016666666666666</v>
      </c>
      <c r="P92">
        <f t="shared" si="14"/>
        <v>94.566666666666663</v>
      </c>
      <c r="Q92">
        <v>99.9</v>
      </c>
      <c r="R92">
        <v>99.4</v>
      </c>
      <c r="S92">
        <v>50.6</v>
      </c>
      <c r="T92">
        <f t="shared" si="10"/>
        <v>249.9</v>
      </c>
      <c r="U92">
        <v>128.6</v>
      </c>
      <c r="V92">
        <v>69.900000000000006</v>
      </c>
      <c r="W92">
        <v>135.6</v>
      </c>
      <c r="X92">
        <f t="shared" si="11"/>
        <v>198.5</v>
      </c>
      <c r="Y92">
        <f t="shared" si="15"/>
        <v>114.30000000000001</v>
      </c>
    </row>
    <row r="93" spans="1:25" x14ac:dyDescent="0.2">
      <c r="A93" s="1">
        <v>43649</v>
      </c>
      <c r="B93" t="s">
        <v>20</v>
      </c>
      <c r="C93" t="s">
        <v>31</v>
      </c>
      <c r="D93" t="s">
        <v>32</v>
      </c>
      <c r="E93">
        <v>1.6</v>
      </c>
      <c r="F93">
        <v>12</v>
      </c>
      <c r="G93">
        <v>45</v>
      </c>
      <c r="H93">
        <v>41</v>
      </c>
      <c r="I93">
        <v>2309</v>
      </c>
      <c r="J93">
        <v>8</v>
      </c>
      <c r="K93">
        <v>5</v>
      </c>
      <c r="O93">
        <f t="shared" si="13"/>
        <v>47.016666666666666</v>
      </c>
      <c r="P93">
        <f t="shared" si="14"/>
        <v>94.566666666666663</v>
      </c>
      <c r="Q93">
        <v>99.9</v>
      </c>
      <c r="R93">
        <v>99.4</v>
      </c>
      <c r="S93">
        <v>50.6</v>
      </c>
      <c r="T93">
        <f t="shared" si="10"/>
        <v>249.9</v>
      </c>
      <c r="U93">
        <v>128.6</v>
      </c>
      <c r="V93">
        <v>69.900000000000006</v>
      </c>
      <c r="W93">
        <v>135.6</v>
      </c>
      <c r="X93">
        <f t="shared" si="11"/>
        <v>198.5</v>
      </c>
      <c r="Y93">
        <f t="shared" si="15"/>
        <v>114.30000000000001</v>
      </c>
    </row>
    <row r="94" spans="1:25" x14ac:dyDescent="0.2">
      <c r="A94" s="1">
        <v>43649</v>
      </c>
      <c r="B94" t="s">
        <v>20</v>
      </c>
      <c r="C94" t="s">
        <v>31</v>
      </c>
      <c r="D94" t="s">
        <v>32</v>
      </c>
      <c r="E94">
        <v>1.6</v>
      </c>
      <c r="F94">
        <v>12</v>
      </c>
      <c r="G94">
        <v>74</v>
      </c>
      <c r="H94">
        <v>210</v>
      </c>
      <c r="I94">
        <v>2309</v>
      </c>
      <c r="J94">
        <v>8</v>
      </c>
      <c r="K94">
        <v>5</v>
      </c>
      <c r="O94">
        <f t="shared" si="13"/>
        <v>47.016666666666666</v>
      </c>
      <c r="P94">
        <f t="shared" si="14"/>
        <v>94.566666666666663</v>
      </c>
      <c r="Q94">
        <v>99.9</v>
      </c>
      <c r="R94">
        <v>99.4</v>
      </c>
      <c r="S94">
        <v>50.6</v>
      </c>
      <c r="T94">
        <f t="shared" si="10"/>
        <v>249.9</v>
      </c>
      <c r="U94">
        <v>128.6</v>
      </c>
      <c r="V94">
        <v>69.900000000000006</v>
      </c>
      <c r="W94">
        <v>135.6</v>
      </c>
      <c r="X94">
        <f t="shared" si="11"/>
        <v>198.5</v>
      </c>
      <c r="Y94">
        <f t="shared" si="15"/>
        <v>114.30000000000001</v>
      </c>
    </row>
    <row r="95" spans="1:25" x14ac:dyDescent="0.2">
      <c r="A95" s="1">
        <v>43649</v>
      </c>
      <c r="B95" t="s">
        <v>20</v>
      </c>
      <c r="C95" t="s">
        <v>31</v>
      </c>
      <c r="D95" t="s">
        <v>32</v>
      </c>
      <c r="E95">
        <v>1.6</v>
      </c>
      <c r="F95">
        <v>12</v>
      </c>
      <c r="G95">
        <v>80</v>
      </c>
      <c r="H95">
        <v>246</v>
      </c>
      <c r="I95">
        <v>2309</v>
      </c>
      <c r="J95">
        <v>8</v>
      </c>
      <c r="K95">
        <v>5</v>
      </c>
      <c r="O95">
        <f t="shared" si="13"/>
        <v>47.016666666666666</v>
      </c>
      <c r="P95">
        <f t="shared" si="14"/>
        <v>94.566666666666663</v>
      </c>
      <c r="Q95">
        <v>99.9</v>
      </c>
      <c r="R95">
        <v>99.4</v>
      </c>
      <c r="S95">
        <v>50.6</v>
      </c>
      <c r="T95">
        <f t="shared" si="10"/>
        <v>249.9</v>
      </c>
      <c r="U95">
        <v>128.6</v>
      </c>
      <c r="V95">
        <v>69.900000000000006</v>
      </c>
      <c r="W95">
        <v>135.6</v>
      </c>
      <c r="X95">
        <f t="shared" si="11"/>
        <v>198.5</v>
      </c>
      <c r="Y95">
        <f t="shared" si="15"/>
        <v>114.30000000000001</v>
      </c>
    </row>
    <row r="96" spans="1:25" x14ac:dyDescent="0.2">
      <c r="A96" s="1">
        <v>43649</v>
      </c>
      <c r="B96" t="s">
        <v>20</v>
      </c>
      <c r="C96" t="s">
        <v>31</v>
      </c>
      <c r="D96" t="s">
        <v>32</v>
      </c>
      <c r="E96">
        <v>1.6</v>
      </c>
      <c r="F96">
        <v>12</v>
      </c>
      <c r="G96">
        <v>71</v>
      </c>
      <c r="H96">
        <v>136</v>
      </c>
      <c r="I96">
        <v>2309</v>
      </c>
      <c r="J96">
        <v>8</v>
      </c>
      <c r="K96">
        <v>5</v>
      </c>
      <c r="O96">
        <f t="shared" si="13"/>
        <v>47.016666666666666</v>
      </c>
      <c r="P96">
        <f t="shared" si="14"/>
        <v>94.566666666666663</v>
      </c>
      <c r="Q96">
        <v>99.9</v>
      </c>
      <c r="R96">
        <v>99.4</v>
      </c>
      <c r="S96">
        <v>50.6</v>
      </c>
      <c r="T96">
        <f t="shared" si="10"/>
        <v>249.9</v>
      </c>
      <c r="U96">
        <v>128.6</v>
      </c>
      <c r="V96">
        <v>69.900000000000006</v>
      </c>
      <c r="W96">
        <v>135.6</v>
      </c>
      <c r="X96">
        <f t="shared" si="11"/>
        <v>198.5</v>
      </c>
      <c r="Y96">
        <f t="shared" si="15"/>
        <v>114.30000000000001</v>
      </c>
    </row>
    <row r="97" spans="1:25" x14ac:dyDescent="0.2">
      <c r="A97" s="1">
        <v>43649</v>
      </c>
      <c r="B97" t="s">
        <v>20</v>
      </c>
      <c r="C97" t="s">
        <v>31</v>
      </c>
      <c r="D97" t="s">
        <v>32</v>
      </c>
      <c r="E97">
        <v>1.6</v>
      </c>
      <c r="F97">
        <v>12</v>
      </c>
      <c r="G97">
        <v>89</v>
      </c>
      <c r="H97">
        <v>253</v>
      </c>
      <c r="I97">
        <v>2309</v>
      </c>
      <c r="J97">
        <v>8</v>
      </c>
      <c r="K97">
        <v>5</v>
      </c>
      <c r="O97">
        <f t="shared" si="13"/>
        <v>47.016666666666666</v>
      </c>
      <c r="P97">
        <f t="shared" si="14"/>
        <v>94.566666666666663</v>
      </c>
      <c r="Q97">
        <v>99.9</v>
      </c>
      <c r="R97">
        <v>99.4</v>
      </c>
      <c r="S97">
        <v>50.6</v>
      </c>
      <c r="T97">
        <f t="shared" si="10"/>
        <v>249.9</v>
      </c>
      <c r="U97">
        <v>128.6</v>
      </c>
      <c r="V97">
        <v>69.900000000000006</v>
      </c>
      <c r="W97">
        <v>135.6</v>
      </c>
      <c r="X97">
        <f t="shared" si="11"/>
        <v>198.5</v>
      </c>
      <c r="Y97">
        <f t="shared" si="15"/>
        <v>114.30000000000001</v>
      </c>
    </row>
    <row r="98" spans="1:25" x14ac:dyDescent="0.2">
      <c r="A98" s="1">
        <v>43649</v>
      </c>
      <c r="B98" t="s">
        <v>17</v>
      </c>
      <c r="C98" t="s">
        <v>33</v>
      </c>
      <c r="D98" t="s">
        <v>34</v>
      </c>
      <c r="E98">
        <v>1.6</v>
      </c>
      <c r="F98">
        <v>11</v>
      </c>
      <c r="G98">
        <v>61</v>
      </c>
      <c r="H98">
        <v>111</v>
      </c>
      <c r="I98">
        <f>SUM(H98:H108)</f>
        <v>879</v>
      </c>
      <c r="J98">
        <v>8</v>
      </c>
      <c r="K98">
        <v>5</v>
      </c>
      <c r="L98" s="3">
        <v>0.62083333333333335</v>
      </c>
      <c r="M98" s="3">
        <v>0.57638888888888895</v>
      </c>
      <c r="O98">
        <f>48-((14+(54/60))-(13+(50/60)))</f>
        <v>46.933333333333337</v>
      </c>
      <c r="Q98">
        <v>99.5</v>
      </c>
      <c r="R98">
        <v>99.8</v>
      </c>
      <c r="S98">
        <v>50.5</v>
      </c>
      <c r="T98">
        <f t="shared" si="10"/>
        <v>249.8</v>
      </c>
      <c r="U98">
        <v>128.1</v>
      </c>
      <c r="V98">
        <v>115</v>
      </c>
      <c r="X98">
        <f t="shared" si="11"/>
        <v>243.1</v>
      </c>
      <c r="Y98">
        <f t="shared" si="12"/>
        <v>6.7000000000000171</v>
      </c>
    </row>
    <row r="99" spans="1:25" x14ac:dyDescent="0.2">
      <c r="A99" s="1">
        <v>43649</v>
      </c>
      <c r="B99" t="s">
        <v>17</v>
      </c>
      <c r="C99" t="s">
        <v>33</v>
      </c>
      <c r="D99" t="s">
        <v>34</v>
      </c>
      <c r="E99">
        <v>1.6</v>
      </c>
      <c r="F99">
        <v>11</v>
      </c>
      <c r="G99">
        <v>53</v>
      </c>
      <c r="H99">
        <v>62</v>
      </c>
      <c r="I99">
        <v>879</v>
      </c>
      <c r="J99">
        <v>8</v>
      </c>
      <c r="K99">
        <v>5</v>
      </c>
      <c r="O99">
        <f t="shared" ref="O99:O108" si="16">48-((14+(54/60))-(13+(50/60)))</f>
        <v>46.933333333333337</v>
      </c>
      <c r="Q99">
        <v>99.5</v>
      </c>
      <c r="R99">
        <v>99.8</v>
      </c>
      <c r="S99">
        <v>50.5</v>
      </c>
      <c r="T99">
        <f t="shared" si="10"/>
        <v>249.8</v>
      </c>
      <c r="U99">
        <v>128.1</v>
      </c>
      <c r="V99">
        <v>115</v>
      </c>
      <c r="X99">
        <f t="shared" si="11"/>
        <v>243.1</v>
      </c>
      <c r="Y99">
        <f t="shared" si="12"/>
        <v>6.7000000000000171</v>
      </c>
    </row>
    <row r="100" spans="1:25" x14ac:dyDescent="0.2">
      <c r="A100" s="1">
        <v>43649</v>
      </c>
      <c r="B100" t="s">
        <v>17</v>
      </c>
      <c r="C100" t="s">
        <v>33</v>
      </c>
      <c r="D100" t="s">
        <v>34</v>
      </c>
      <c r="E100">
        <v>1.6</v>
      </c>
      <c r="F100">
        <v>11</v>
      </c>
      <c r="G100">
        <v>59</v>
      </c>
      <c r="H100">
        <v>88</v>
      </c>
      <c r="I100">
        <v>879</v>
      </c>
      <c r="J100">
        <v>8</v>
      </c>
      <c r="K100">
        <v>5</v>
      </c>
      <c r="O100">
        <f t="shared" si="16"/>
        <v>46.933333333333337</v>
      </c>
      <c r="Q100">
        <v>99.5</v>
      </c>
      <c r="R100">
        <v>99.8</v>
      </c>
      <c r="S100">
        <v>50.5</v>
      </c>
      <c r="T100">
        <f t="shared" si="10"/>
        <v>249.8</v>
      </c>
      <c r="U100">
        <v>128.1</v>
      </c>
      <c r="V100">
        <v>115</v>
      </c>
      <c r="X100">
        <f t="shared" si="11"/>
        <v>243.1</v>
      </c>
      <c r="Y100">
        <f t="shared" si="12"/>
        <v>6.7000000000000171</v>
      </c>
    </row>
    <row r="101" spans="1:25" x14ac:dyDescent="0.2">
      <c r="A101" s="1">
        <v>43649</v>
      </c>
      <c r="B101" t="s">
        <v>17</v>
      </c>
      <c r="C101" t="s">
        <v>33</v>
      </c>
      <c r="D101" t="s">
        <v>34</v>
      </c>
      <c r="E101">
        <v>1.6</v>
      </c>
      <c r="F101">
        <v>11</v>
      </c>
      <c r="G101">
        <v>66</v>
      </c>
      <c r="H101">
        <v>116</v>
      </c>
      <c r="I101">
        <v>879</v>
      </c>
      <c r="J101">
        <v>8</v>
      </c>
      <c r="K101">
        <v>5</v>
      </c>
      <c r="O101">
        <f t="shared" si="16"/>
        <v>46.933333333333337</v>
      </c>
      <c r="Q101">
        <v>99.5</v>
      </c>
      <c r="R101">
        <v>99.8</v>
      </c>
      <c r="S101">
        <v>50.5</v>
      </c>
      <c r="T101">
        <f t="shared" si="10"/>
        <v>249.8</v>
      </c>
      <c r="U101">
        <v>128.1</v>
      </c>
      <c r="V101">
        <v>115</v>
      </c>
      <c r="X101">
        <f t="shared" si="11"/>
        <v>243.1</v>
      </c>
      <c r="Y101">
        <f t="shared" si="12"/>
        <v>6.7000000000000171</v>
      </c>
    </row>
    <row r="102" spans="1:25" x14ac:dyDescent="0.2">
      <c r="A102" s="1">
        <v>43649</v>
      </c>
      <c r="B102" t="s">
        <v>17</v>
      </c>
      <c r="C102" t="s">
        <v>33</v>
      </c>
      <c r="D102" t="s">
        <v>34</v>
      </c>
      <c r="E102">
        <v>1.6</v>
      </c>
      <c r="F102">
        <v>11</v>
      </c>
      <c r="G102">
        <v>56</v>
      </c>
      <c r="H102">
        <v>74</v>
      </c>
      <c r="I102">
        <v>879</v>
      </c>
      <c r="J102">
        <v>8</v>
      </c>
      <c r="K102">
        <v>5</v>
      </c>
      <c r="O102">
        <f t="shared" si="16"/>
        <v>46.933333333333337</v>
      </c>
      <c r="Q102">
        <v>99.5</v>
      </c>
      <c r="R102">
        <v>99.8</v>
      </c>
      <c r="S102">
        <v>50.5</v>
      </c>
      <c r="T102">
        <f t="shared" si="10"/>
        <v>249.8</v>
      </c>
      <c r="U102">
        <v>128.1</v>
      </c>
      <c r="V102">
        <v>115</v>
      </c>
      <c r="X102">
        <f t="shared" si="11"/>
        <v>243.1</v>
      </c>
      <c r="Y102">
        <f t="shared" si="12"/>
        <v>6.7000000000000171</v>
      </c>
    </row>
    <row r="103" spans="1:25" x14ac:dyDescent="0.2">
      <c r="A103" s="1">
        <v>43649</v>
      </c>
      <c r="B103" t="s">
        <v>17</v>
      </c>
      <c r="C103" t="s">
        <v>33</v>
      </c>
      <c r="D103" t="s">
        <v>34</v>
      </c>
      <c r="E103">
        <v>1.6</v>
      </c>
      <c r="F103">
        <v>11</v>
      </c>
      <c r="G103">
        <v>61</v>
      </c>
      <c r="H103">
        <v>87</v>
      </c>
      <c r="I103">
        <v>879</v>
      </c>
      <c r="J103">
        <v>8</v>
      </c>
      <c r="K103">
        <v>5</v>
      </c>
      <c r="O103">
        <f t="shared" si="16"/>
        <v>46.933333333333337</v>
      </c>
      <c r="Q103">
        <v>99.5</v>
      </c>
      <c r="R103">
        <v>99.8</v>
      </c>
      <c r="S103">
        <v>50.5</v>
      </c>
      <c r="T103">
        <f t="shared" si="10"/>
        <v>249.8</v>
      </c>
      <c r="U103">
        <v>128.1</v>
      </c>
      <c r="V103">
        <v>115</v>
      </c>
      <c r="X103">
        <f t="shared" si="11"/>
        <v>243.1</v>
      </c>
      <c r="Y103">
        <f t="shared" si="12"/>
        <v>6.7000000000000171</v>
      </c>
    </row>
    <row r="104" spans="1:25" x14ac:dyDescent="0.2">
      <c r="A104" s="1">
        <v>43649</v>
      </c>
      <c r="B104" t="s">
        <v>17</v>
      </c>
      <c r="C104" t="s">
        <v>33</v>
      </c>
      <c r="D104" t="s">
        <v>34</v>
      </c>
      <c r="E104">
        <v>1.6</v>
      </c>
      <c r="F104">
        <v>11</v>
      </c>
      <c r="G104">
        <v>53</v>
      </c>
      <c r="H104">
        <v>59</v>
      </c>
      <c r="I104">
        <v>879</v>
      </c>
      <c r="J104">
        <v>8</v>
      </c>
      <c r="K104">
        <v>5</v>
      </c>
      <c r="O104">
        <f t="shared" si="16"/>
        <v>46.933333333333337</v>
      </c>
      <c r="Q104">
        <v>99.5</v>
      </c>
      <c r="R104">
        <v>99.8</v>
      </c>
      <c r="S104">
        <v>50.5</v>
      </c>
      <c r="T104">
        <f t="shared" si="10"/>
        <v>249.8</v>
      </c>
      <c r="U104">
        <v>128.1</v>
      </c>
      <c r="V104">
        <v>115</v>
      </c>
      <c r="X104">
        <f t="shared" si="11"/>
        <v>243.1</v>
      </c>
      <c r="Y104">
        <f t="shared" si="12"/>
        <v>6.7000000000000171</v>
      </c>
    </row>
    <row r="105" spans="1:25" x14ac:dyDescent="0.2">
      <c r="A105" s="1">
        <v>43649</v>
      </c>
      <c r="B105" t="s">
        <v>17</v>
      </c>
      <c r="C105" t="s">
        <v>33</v>
      </c>
      <c r="D105" t="s">
        <v>34</v>
      </c>
      <c r="E105">
        <v>1.6</v>
      </c>
      <c r="F105">
        <v>11</v>
      </c>
      <c r="G105">
        <v>61</v>
      </c>
      <c r="H105">
        <v>92</v>
      </c>
      <c r="I105">
        <v>879</v>
      </c>
      <c r="J105">
        <v>8</v>
      </c>
      <c r="K105">
        <v>5</v>
      </c>
      <c r="O105">
        <f t="shared" si="16"/>
        <v>46.933333333333337</v>
      </c>
      <c r="Q105">
        <v>99.5</v>
      </c>
      <c r="R105">
        <v>99.8</v>
      </c>
      <c r="S105">
        <v>50.5</v>
      </c>
      <c r="T105">
        <f t="shared" si="10"/>
        <v>249.8</v>
      </c>
      <c r="U105">
        <v>128.1</v>
      </c>
      <c r="V105">
        <v>115</v>
      </c>
      <c r="X105">
        <f t="shared" si="11"/>
        <v>243.1</v>
      </c>
      <c r="Y105">
        <f t="shared" si="12"/>
        <v>6.7000000000000171</v>
      </c>
    </row>
    <row r="106" spans="1:25" x14ac:dyDescent="0.2">
      <c r="A106" s="1">
        <v>43649</v>
      </c>
      <c r="B106" t="s">
        <v>17</v>
      </c>
      <c r="C106" t="s">
        <v>33</v>
      </c>
      <c r="D106" t="s">
        <v>34</v>
      </c>
      <c r="E106">
        <v>1.6</v>
      </c>
      <c r="F106">
        <v>11</v>
      </c>
      <c r="G106">
        <v>53</v>
      </c>
      <c r="H106">
        <v>57</v>
      </c>
      <c r="I106">
        <v>879</v>
      </c>
      <c r="J106">
        <v>8</v>
      </c>
      <c r="K106">
        <v>5</v>
      </c>
      <c r="O106">
        <f t="shared" si="16"/>
        <v>46.933333333333337</v>
      </c>
      <c r="Q106">
        <v>99.5</v>
      </c>
      <c r="R106">
        <v>99.8</v>
      </c>
      <c r="S106">
        <v>50.5</v>
      </c>
      <c r="T106">
        <f t="shared" si="10"/>
        <v>249.8</v>
      </c>
      <c r="U106">
        <v>128.1</v>
      </c>
      <c r="V106">
        <v>115</v>
      </c>
      <c r="X106">
        <f t="shared" si="11"/>
        <v>243.1</v>
      </c>
      <c r="Y106">
        <f t="shared" si="12"/>
        <v>6.7000000000000171</v>
      </c>
    </row>
    <row r="107" spans="1:25" x14ac:dyDescent="0.2">
      <c r="A107" s="1">
        <v>43649</v>
      </c>
      <c r="B107" t="s">
        <v>17</v>
      </c>
      <c r="C107" t="s">
        <v>33</v>
      </c>
      <c r="D107" t="s">
        <v>34</v>
      </c>
      <c r="E107">
        <v>1.6</v>
      </c>
      <c r="F107">
        <v>11</v>
      </c>
      <c r="G107">
        <v>56</v>
      </c>
      <c r="H107">
        <v>74</v>
      </c>
      <c r="I107">
        <v>879</v>
      </c>
      <c r="J107">
        <v>8</v>
      </c>
      <c r="K107">
        <v>5</v>
      </c>
      <c r="O107">
        <f t="shared" si="16"/>
        <v>46.933333333333337</v>
      </c>
      <c r="Q107">
        <v>99.5</v>
      </c>
      <c r="R107">
        <v>99.8</v>
      </c>
      <c r="S107">
        <v>50.5</v>
      </c>
      <c r="T107">
        <f t="shared" si="10"/>
        <v>249.8</v>
      </c>
      <c r="U107">
        <v>128.1</v>
      </c>
      <c r="V107">
        <v>115</v>
      </c>
      <c r="X107">
        <f t="shared" si="11"/>
        <v>243.1</v>
      </c>
      <c r="Y107">
        <f t="shared" si="12"/>
        <v>6.7000000000000171</v>
      </c>
    </row>
    <row r="108" spans="1:25" x14ac:dyDescent="0.2">
      <c r="A108" s="1">
        <v>43649</v>
      </c>
      <c r="B108" t="s">
        <v>17</v>
      </c>
      <c r="C108" t="s">
        <v>33</v>
      </c>
      <c r="D108" t="s">
        <v>34</v>
      </c>
      <c r="E108">
        <v>1.6</v>
      </c>
      <c r="F108">
        <v>11</v>
      </c>
      <c r="G108">
        <v>50</v>
      </c>
      <c r="H108">
        <v>59</v>
      </c>
      <c r="I108">
        <v>879</v>
      </c>
      <c r="J108">
        <v>8</v>
      </c>
      <c r="K108">
        <v>5</v>
      </c>
      <c r="O108">
        <f t="shared" si="16"/>
        <v>46.933333333333337</v>
      </c>
      <c r="Q108">
        <v>99.5</v>
      </c>
      <c r="R108">
        <v>99.8</v>
      </c>
      <c r="S108">
        <v>50.5</v>
      </c>
      <c r="T108">
        <f t="shared" si="10"/>
        <v>249.8</v>
      </c>
      <c r="U108">
        <v>128.1</v>
      </c>
      <c r="V108">
        <v>115</v>
      </c>
      <c r="X108">
        <f t="shared" si="11"/>
        <v>243.1</v>
      </c>
      <c r="Y108">
        <f t="shared" si="12"/>
        <v>6.7000000000000171</v>
      </c>
    </row>
    <row r="109" spans="1:25" x14ac:dyDescent="0.2">
      <c r="A109" s="1">
        <v>43649</v>
      </c>
      <c r="B109" t="s">
        <v>17</v>
      </c>
      <c r="C109" t="s">
        <v>100</v>
      </c>
      <c r="D109" t="s">
        <v>35</v>
      </c>
      <c r="E109">
        <v>1.6</v>
      </c>
      <c r="F109">
        <v>2</v>
      </c>
      <c r="G109">
        <v>53</v>
      </c>
      <c r="H109">
        <v>59</v>
      </c>
      <c r="I109">
        <f>SUM(H109:H110)</f>
        <v>101</v>
      </c>
      <c r="J109">
        <v>8</v>
      </c>
      <c r="K109">
        <v>5</v>
      </c>
      <c r="L109" s="3">
        <v>0.65555555555555556</v>
      </c>
      <c r="M109" s="3">
        <v>0.58333333333333337</v>
      </c>
      <c r="O109">
        <f>48-((15+(44/60))-(14))</f>
        <v>46.266666666666666</v>
      </c>
      <c r="Q109">
        <v>99.8</v>
      </c>
      <c r="R109">
        <v>99.5</v>
      </c>
      <c r="S109">
        <v>50.3</v>
      </c>
      <c r="T109">
        <f t="shared" si="10"/>
        <v>249.60000000000002</v>
      </c>
      <c r="U109">
        <v>121</v>
      </c>
      <c r="V109">
        <v>130.5</v>
      </c>
      <c r="X109">
        <f t="shared" si="11"/>
        <v>251.5</v>
      </c>
      <c r="Y109">
        <f t="shared" si="12"/>
        <v>-1.8999999999999773</v>
      </c>
    </row>
    <row r="110" spans="1:25" x14ac:dyDescent="0.2">
      <c r="A110" s="1">
        <v>43649</v>
      </c>
      <c r="B110" t="s">
        <v>17</v>
      </c>
      <c r="C110" t="s">
        <v>100</v>
      </c>
      <c r="D110" t="s">
        <v>35</v>
      </c>
      <c r="E110">
        <v>1.6</v>
      </c>
      <c r="F110">
        <v>2</v>
      </c>
      <c r="G110">
        <v>49</v>
      </c>
      <c r="H110">
        <v>42</v>
      </c>
      <c r="I110">
        <v>101</v>
      </c>
      <c r="J110">
        <v>8</v>
      </c>
      <c r="K110">
        <v>5</v>
      </c>
      <c r="O110">
        <f>48-((15+(44/60))-(14))</f>
        <v>46.266666666666666</v>
      </c>
      <c r="Q110">
        <v>99.8</v>
      </c>
      <c r="R110">
        <v>99.5</v>
      </c>
      <c r="S110">
        <v>50.3</v>
      </c>
      <c r="T110">
        <f t="shared" si="10"/>
        <v>249.60000000000002</v>
      </c>
      <c r="U110">
        <v>121</v>
      </c>
      <c r="V110">
        <v>130.5</v>
      </c>
      <c r="X110">
        <f t="shared" si="11"/>
        <v>251.5</v>
      </c>
      <c r="Y110">
        <f t="shared" si="12"/>
        <v>-1.8999999999999773</v>
      </c>
    </row>
    <row r="111" spans="1:25" x14ac:dyDescent="0.2">
      <c r="A111" s="1">
        <v>43649</v>
      </c>
      <c r="B111" t="s">
        <v>36</v>
      </c>
      <c r="C111" t="s">
        <v>37</v>
      </c>
      <c r="D111" t="s">
        <v>38</v>
      </c>
      <c r="E111">
        <v>1.6</v>
      </c>
      <c r="F111">
        <v>3</v>
      </c>
      <c r="G111">
        <v>76</v>
      </c>
      <c r="H111">
        <v>197</v>
      </c>
      <c r="I111">
        <f>SUM(H111:H113)</f>
        <v>643</v>
      </c>
      <c r="J111">
        <v>8</v>
      </c>
      <c r="K111">
        <v>5</v>
      </c>
      <c r="L111" s="3">
        <v>0.65555555555555556</v>
      </c>
      <c r="M111" s="3">
        <v>0.5805555555555556</v>
      </c>
      <c r="N111" s="3">
        <v>0.55833333333333335</v>
      </c>
      <c r="O111">
        <f>48-((15+(44/60))-(13+(56/60)))</f>
        <v>46.2</v>
      </c>
      <c r="P111">
        <f>(48*2)-((15+(44/60))-(13+(24/60)))</f>
        <v>93.666666666666671</v>
      </c>
      <c r="Q111">
        <v>99.8</v>
      </c>
      <c r="R111">
        <v>99.2</v>
      </c>
      <c r="S111">
        <v>50.9</v>
      </c>
      <c r="T111">
        <f t="shared" si="10"/>
        <v>249.9</v>
      </c>
      <c r="U111">
        <v>131.19999999999999</v>
      </c>
      <c r="V111">
        <v>120</v>
      </c>
      <c r="W111">
        <v>220.9</v>
      </c>
      <c r="X111">
        <f>SUM(U111:W111)</f>
        <v>472.1</v>
      </c>
      <c r="Y111">
        <f>T111-W111</f>
        <v>29</v>
      </c>
    </row>
    <row r="112" spans="1:25" x14ac:dyDescent="0.2">
      <c r="A112" s="1">
        <v>43649</v>
      </c>
      <c r="B112" t="s">
        <v>36</v>
      </c>
      <c r="C112" t="s">
        <v>37</v>
      </c>
      <c r="D112" t="s">
        <v>38</v>
      </c>
      <c r="E112">
        <v>1.6</v>
      </c>
      <c r="F112">
        <v>3</v>
      </c>
      <c r="G112">
        <v>73</v>
      </c>
      <c r="H112">
        <v>231</v>
      </c>
      <c r="I112">
        <v>643</v>
      </c>
      <c r="J112">
        <v>8</v>
      </c>
      <c r="K112">
        <v>5</v>
      </c>
      <c r="O112">
        <f t="shared" ref="O112:O113" si="17">48-((15+(44/60))-(13+(56/60)))</f>
        <v>46.2</v>
      </c>
      <c r="P112">
        <f t="shared" ref="P112:P113" si="18">(48*2)-((15+(44/60))-(13+(24/60)))</f>
        <v>93.666666666666671</v>
      </c>
      <c r="Q112">
        <v>99.8</v>
      </c>
      <c r="R112">
        <v>99.2</v>
      </c>
      <c r="S112">
        <v>50.9</v>
      </c>
      <c r="T112">
        <f t="shared" si="10"/>
        <v>249.9</v>
      </c>
      <c r="U112">
        <v>131.19999999999999</v>
      </c>
      <c r="V112">
        <v>120</v>
      </c>
      <c r="W112">
        <v>220.9</v>
      </c>
      <c r="X112">
        <f>SUM(U112:W112)</f>
        <v>472.1</v>
      </c>
      <c r="Y112">
        <f t="shared" ref="Y112:Y113" si="19">T112-W112</f>
        <v>29</v>
      </c>
    </row>
    <row r="113" spans="1:25" x14ac:dyDescent="0.2">
      <c r="A113" s="1">
        <v>43649</v>
      </c>
      <c r="B113" t="s">
        <v>36</v>
      </c>
      <c r="C113" t="s">
        <v>37</v>
      </c>
      <c r="D113" t="s">
        <v>38</v>
      </c>
      <c r="E113">
        <v>1.6</v>
      </c>
      <c r="F113">
        <v>3</v>
      </c>
      <c r="G113">
        <v>76</v>
      </c>
      <c r="H113">
        <v>215</v>
      </c>
      <c r="I113">
        <v>643</v>
      </c>
      <c r="J113">
        <v>8</v>
      </c>
      <c r="K113">
        <v>5</v>
      </c>
      <c r="O113">
        <f t="shared" si="17"/>
        <v>46.2</v>
      </c>
      <c r="P113">
        <f t="shared" si="18"/>
        <v>93.666666666666671</v>
      </c>
      <c r="Q113">
        <v>99.8</v>
      </c>
      <c r="R113">
        <v>99.2</v>
      </c>
      <c r="S113">
        <v>50.9</v>
      </c>
      <c r="T113">
        <f t="shared" si="10"/>
        <v>249.9</v>
      </c>
      <c r="U113">
        <v>131.19999999999999</v>
      </c>
      <c r="V113">
        <v>120</v>
      </c>
      <c r="W113">
        <v>220.9</v>
      </c>
      <c r="X113">
        <f>SUM(U113:W113)</f>
        <v>472.1</v>
      </c>
      <c r="Y113">
        <f t="shared" si="19"/>
        <v>29</v>
      </c>
    </row>
    <row r="114" spans="1:25" x14ac:dyDescent="0.2">
      <c r="A114" s="1">
        <v>43649</v>
      </c>
      <c r="B114" t="s">
        <v>39</v>
      </c>
      <c r="C114" t="s">
        <v>40</v>
      </c>
      <c r="D114" t="s">
        <v>41</v>
      </c>
      <c r="E114">
        <v>1.6</v>
      </c>
      <c r="F114">
        <v>7</v>
      </c>
      <c r="G114">
        <v>36</v>
      </c>
      <c r="H114">
        <v>20</v>
      </c>
      <c r="I114">
        <f>SUM(H114:H120)</f>
        <v>513</v>
      </c>
      <c r="J114">
        <v>8</v>
      </c>
      <c r="K114">
        <v>5</v>
      </c>
      <c r="L114" s="3">
        <v>0.67083333333333339</v>
      </c>
      <c r="M114" s="3">
        <v>0.58680555555555558</v>
      </c>
      <c r="O114">
        <f>48-((16+(6/60))-(14+(5/60)))</f>
        <v>45.983333333333334</v>
      </c>
      <c r="Q114">
        <v>99.9</v>
      </c>
      <c r="R114">
        <v>99.7</v>
      </c>
      <c r="S114">
        <v>50.9</v>
      </c>
      <c r="T114">
        <f t="shared" si="10"/>
        <v>250.50000000000003</v>
      </c>
      <c r="U114">
        <v>133.4</v>
      </c>
      <c r="V114">
        <v>101.9</v>
      </c>
      <c r="X114">
        <f t="shared" si="11"/>
        <v>235.3</v>
      </c>
      <c r="Y114">
        <f t="shared" si="12"/>
        <v>15.200000000000017</v>
      </c>
    </row>
    <row r="115" spans="1:25" x14ac:dyDescent="0.2">
      <c r="A115" s="1">
        <v>43649</v>
      </c>
      <c r="B115" t="s">
        <v>39</v>
      </c>
      <c r="C115" t="s">
        <v>40</v>
      </c>
      <c r="D115" t="s">
        <v>41</v>
      </c>
      <c r="E115">
        <v>1.6</v>
      </c>
      <c r="F115">
        <v>7</v>
      </c>
      <c r="G115">
        <v>67</v>
      </c>
      <c r="H115">
        <v>130</v>
      </c>
      <c r="I115">
        <v>513</v>
      </c>
      <c r="J115">
        <v>8</v>
      </c>
      <c r="K115">
        <v>5</v>
      </c>
      <c r="O115">
        <f t="shared" ref="O115:O120" si="20">48-((16+(6/60))-(14+(5/60)))</f>
        <v>45.983333333333334</v>
      </c>
      <c r="Q115">
        <v>99.9</v>
      </c>
      <c r="R115">
        <v>99.7</v>
      </c>
      <c r="S115">
        <v>50.9</v>
      </c>
      <c r="T115">
        <f t="shared" si="10"/>
        <v>250.50000000000003</v>
      </c>
      <c r="U115">
        <v>133.4</v>
      </c>
      <c r="V115">
        <v>101.9</v>
      </c>
      <c r="X115">
        <f t="shared" si="11"/>
        <v>235.3</v>
      </c>
      <c r="Y115">
        <f t="shared" si="12"/>
        <v>15.200000000000017</v>
      </c>
    </row>
    <row r="116" spans="1:25" x14ac:dyDescent="0.2">
      <c r="A116" s="1">
        <v>43649</v>
      </c>
      <c r="B116" t="s">
        <v>39</v>
      </c>
      <c r="C116" t="s">
        <v>40</v>
      </c>
      <c r="D116" t="s">
        <v>41</v>
      </c>
      <c r="E116">
        <v>1.6</v>
      </c>
      <c r="F116">
        <v>7</v>
      </c>
      <c r="G116">
        <v>53</v>
      </c>
      <c r="H116">
        <v>62</v>
      </c>
      <c r="I116">
        <v>513</v>
      </c>
      <c r="J116">
        <v>8</v>
      </c>
      <c r="K116">
        <v>5</v>
      </c>
      <c r="O116">
        <f t="shared" si="20"/>
        <v>45.983333333333334</v>
      </c>
      <c r="Q116">
        <v>99.9</v>
      </c>
      <c r="R116">
        <v>99.7</v>
      </c>
      <c r="S116">
        <v>50.9</v>
      </c>
      <c r="T116">
        <f t="shared" si="10"/>
        <v>250.50000000000003</v>
      </c>
      <c r="U116">
        <v>133.4</v>
      </c>
      <c r="V116">
        <v>101.9</v>
      </c>
      <c r="X116">
        <f t="shared" si="11"/>
        <v>235.3</v>
      </c>
      <c r="Y116">
        <f t="shared" si="12"/>
        <v>15.200000000000017</v>
      </c>
    </row>
    <row r="117" spans="1:25" x14ac:dyDescent="0.2">
      <c r="A117" s="1">
        <v>43649</v>
      </c>
      <c r="B117" t="s">
        <v>39</v>
      </c>
      <c r="C117" t="s">
        <v>40</v>
      </c>
      <c r="D117" t="s">
        <v>41</v>
      </c>
      <c r="E117">
        <v>1.6</v>
      </c>
      <c r="F117">
        <v>7</v>
      </c>
      <c r="G117">
        <v>45</v>
      </c>
      <c r="H117">
        <v>39</v>
      </c>
      <c r="I117">
        <v>513</v>
      </c>
      <c r="J117">
        <v>8</v>
      </c>
      <c r="K117">
        <v>5</v>
      </c>
      <c r="O117">
        <f t="shared" si="20"/>
        <v>45.983333333333334</v>
      </c>
      <c r="Q117">
        <v>99.9</v>
      </c>
      <c r="R117">
        <v>99.7</v>
      </c>
      <c r="S117">
        <v>50.9</v>
      </c>
      <c r="T117">
        <f t="shared" si="10"/>
        <v>250.50000000000003</v>
      </c>
      <c r="U117">
        <v>133.4</v>
      </c>
      <c r="V117">
        <v>101.9</v>
      </c>
      <c r="X117">
        <f t="shared" si="11"/>
        <v>235.3</v>
      </c>
      <c r="Y117">
        <f t="shared" si="12"/>
        <v>15.200000000000017</v>
      </c>
    </row>
    <row r="118" spans="1:25" x14ac:dyDescent="0.2">
      <c r="A118" s="1">
        <v>43649</v>
      </c>
      <c r="B118" t="s">
        <v>39</v>
      </c>
      <c r="C118" t="s">
        <v>40</v>
      </c>
      <c r="D118" t="s">
        <v>41</v>
      </c>
      <c r="E118">
        <v>1.6</v>
      </c>
      <c r="F118">
        <v>7</v>
      </c>
      <c r="G118">
        <v>38</v>
      </c>
      <c r="H118">
        <v>22</v>
      </c>
      <c r="I118">
        <v>513</v>
      </c>
      <c r="J118">
        <v>8</v>
      </c>
      <c r="K118">
        <v>5</v>
      </c>
      <c r="O118">
        <f t="shared" si="20"/>
        <v>45.983333333333334</v>
      </c>
      <c r="Q118">
        <v>99.9</v>
      </c>
      <c r="R118">
        <v>99.7</v>
      </c>
      <c r="S118">
        <v>50.9</v>
      </c>
      <c r="T118">
        <f t="shared" si="10"/>
        <v>250.50000000000003</v>
      </c>
      <c r="U118">
        <v>133.4</v>
      </c>
      <c r="V118">
        <v>101.9</v>
      </c>
      <c r="X118">
        <f t="shared" si="11"/>
        <v>235.3</v>
      </c>
      <c r="Y118">
        <f t="shared" si="12"/>
        <v>15.200000000000017</v>
      </c>
    </row>
    <row r="119" spans="1:25" x14ac:dyDescent="0.2">
      <c r="A119" s="1">
        <v>43649</v>
      </c>
      <c r="B119" t="s">
        <v>39</v>
      </c>
      <c r="C119" t="s">
        <v>40</v>
      </c>
      <c r="D119" t="s">
        <v>41</v>
      </c>
      <c r="E119">
        <v>1.6</v>
      </c>
      <c r="F119">
        <v>7</v>
      </c>
      <c r="G119">
        <v>63</v>
      </c>
      <c r="H119">
        <v>118</v>
      </c>
      <c r="I119">
        <v>513</v>
      </c>
      <c r="J119">
        <v>8</v>
      </c>
      <c r="K119">
        <v>5</v>
      </c>
      <c r="O119">
        <f t="shared" si="20"/>
        <v>45.983333333333334</v>
      </c>
      <c r="Q119">
        <v>99.9</v>
      </c>
      <c r="R119">
        <v>99.7</v>
      </c>
      <c r="S119">
        <v>50.9</v>
      </c>
      <c r="T119">
        <f t="shared" si="10"/>
        <v>250.50000000000003</v>
      </c>
      <c r="U119">
        <v>133.4</v>
      </c>
      <c r="V119">
        <v>101.9</v>
      </c>
      <c r="X119">
        <f t="shared" si="11"/>
        <v>235.3</v>
      </c>
      <c r="Y119">
        <f t="shared" si="12"/>
        <v>15.200000000000017</v>
      </c>
    </row>
    <row r="120" spans="1:25" x14ac:dyDescent="0.2">
      <c r="A120" s="1">
        <v>43649</v>
      </c>
      <c r="B120" t="s">
        <v>39</v>
      </c>
      <c r="C120" t="s">
        <v>40</v>
      </c>
      <c r="D120" t="s">
        <v>41</v>
      </c>
      <c r="E120">
        <v>1.6</v>
      </c>
      <c r="F120">
        <v>7</v>
      </c>
      <c r="G120">
        <v>65</v>
      </c>
      <c r="H120">
        <v>122</v>
      </c>
      <c r="I120">
        <v>513</v>
      </c>
      <c r="J120">
        <v>8</v>
      </c>
      <c r="K120">
        <v>5</v>
      </c>
      <c r="O120">
        <f t="shared" si="20"/>
        <v>45.983333333333334</v>
      </c>
      <c r="Q120">
        <v>99.9</v>
      </c>
      <c r="R120">
        <v>99.7</v>
      </c>
      <c r="S120">
        <v>50.9</v>
      </c>
      <c r="T120">
        <f t="shared" si="10"/>
        <v>250.50000000000003</v>
      </c>
      <c r="U120">
        <v>133.4</v>
      </c>
      <c r="V120">
        <v>101.9</v>
      </c>
      <c r="X120">
        <f t="shared" si="11"/>
        <v>235.3</v>
      </c>
      <c r="Y120">
        <f t="shared" si="12"/>
        <v>15.200000000000017</v>
      </c>
    </row>
    <row r="121" spans="1:25" x14ac:dyDescent="0.2">
      <c r="A121" s="1">
        <v>43649</v>
      </c>
      <c r="B121" t="s">
        <v>39</v>
      </c>
      <c r="C121" t="s">
        <v>42</v>
      </c>
      <c r="D121" t="s">
        <v>43</v>
      </c>
      <c r="E121">
        <v>1.6</v>
      </c>
      <c r="F121">
        <v>7</v>
      </c>
      <c r="G121">
        <v>48</v>
      </c>
      <c r="H121">
        <v>43</v>
      </c>
      <c r="I121">
        <f>SUM(H121:H127)</f>
        <v>500</v>
      </c>
      <c r="J121">
        <v>8</v>
      </c>
      <c r="K121">
        <v>5</v>
      </c>
      <c r="L121" s="3">
        <v>0.66041666666666665</v>
      </c>
      <c r="M121" s="3">
        <v>0.5854166666666667</v>
      </c>
      <c r="O121">
        <f>48-((15+(51/60))-(14+(3/60)))</f>
        <v>46.2</v>
      </c>
      <c r="Q121">
        <v>99.6</v>
      </c>
      <c r="R121">
        <v>99.9</v>
      </c>
      <c r="S121">
        <v>50.8</v>
      </c>
      <c r="T121">
        <f t="shared" si="10"/>
        <v>250.3</v>
      </c>
      <c r="U121">
        <v>130.6</v>
      </c>
      <c r="V121">
        <v>116.3</v>
      </c>
      <c r="X121">
        <f t="shared" si="11"/>
        <v>246.89999999999998</v>
      </c>
      <c r="Y121">
        <f t="shared" si="12"/>
        <v>3.4000000000000341</v>
      </c>
    </row>
    <row r="122" spans="1:25" x14ac:dyDescent="0.2">
      <c r="A122" s="1">
        <v>43649</v>
      </c>
      <c r="B122" t="s">
        <v>39</v>
      </c>
      <c r="C122" t="s">
        <v>42</v>
      </c>
      <c r="D122" t="s">
        <v>43</v>
      </c>
      <c r="E122">
        <v>1.6</v>
      </c>
      <c r="F122">
        <v>7</v>
      </c>
      <c r="G122">
        <v>60</v>
      </c>
      <c r="H122">
        <v>102</v>
      </c>
      <c r="I122">
        <v>500</v>
      </c>
      <c r="J122">
        <v>8</v>
      </c>
      <c r="K122">
        <v>5</v>
      </c>
      <c r="L122" s="3"/>
      <c r="O122">
        <f t="shared" ref="O122:O127" si="21">48-((15+(51/60))-(14+(3/60)))</f>
        <v>46.2</v>
      </c>
      <c r="Q122">
        <v>99.6</v>
      </c>
      <c r="R122">
        <v>99.9</v>
      </c>
      <c r="S122">
        <v>50.8</v>
      </c>
      <c r="T122">
        <f t="shared" si="10"/>
        <v>250.3</v>
      </c>
      <c r="U122">
        <v>130.6</v>
      </c>
      <c r="V122">
        <v>116.3</v>
      </c>
      <c r="X122">
        <f t="shared" si="11"/>
        <v>246.89999999999998</v>
      </c>
      <c r="Y122">
        <f t="shared" si="12"/>
        <v>3.4000000000000341</v>
      </c>
    </row>
    <row r="123" spans="1:25" x14ac:dyDescent="0.2">
      <c r="A123" s="1">
        <v>43649</v>
      </c>
      <c r="B123" t="s">
        <v>39</v>
      </c>
      <c r="C123" t="s">
        <v>42</v>
      </c>
      <c r="D123" t="s">
        <v>43</v>
      </c>
      <c r="E123">
        <v>1.6</v>
      </c>
      <c r="F123">
        <v>7</v>
      </c>
      <c r="G123">
        <v>44</v>
      </c>
      <c r="H123">
        <v>35</v>
      </c>
      <c r="I123">
        <v>500</v>
      </c>
      <c r="J123">
        <v>8</v>
      </c>
      <c r="K123">
        <v>5</v>
      </c>
      <c r="L123" s="3"/>
      <c r="O123">
        <f t="shared" si="21"/>
        <v>46.2</v>
      </c>
      <c r="Q123">
        <v>99.6</v>
      </c>
      <c r="R123">
        <v>99.9</v>
      </c>
      <c r="S123">
        <v>50.8</v>
      </c>
      <c r="T123">
        <f t="shared" si="10"/>
        <v>250.3</v>
      </c>
      <c r="U123">
        <v>130.6</v>
      </c>
      <c r="V123">
        <v>116.3</v>
      </c>
      <c r="X123">
        <f t="shared" si="11"/>
        <v>246.89999999999998</v>
      </c>
      <c r="Y123">
        <f t="shared" si="12"/>
        <v>3.4000000000000341</v>
      </c>
    </row>
    <row r="124" spans="1:25" x14ac:dyDescent="0.2">
      <c r="A124" s="1">
        <v>43649</v>
      </c>
      <c r="B124" t="s">
        <v>39</v>
      </c>
      <c r="C124" t="s">
        <v>42</v>
      </c>
      <c r="D124" t="s">
        <v>43</v>
      </c>
      <c r="E124">
        <v>1.6</v>
      </c>
      <c r="F124">
        <v>7</v>
      </c>
      <c r="G124">
        <v>57</v>
      </c>
      <c r="H124">
        <v>95</v>
      </c>
      <c r="I124">
        <v>500</v>
      </c>
      <c r="J124">
        <v>8</v>
      </c>
      <c r="K124">
        <v>5</v>
      </c>
      <c r="L124" s="3"/>
      <c r="O124">
        <f t="shared" si="21"/>
        <v>46.2</v>
      </c>
      <c r="Q124">
        <v>99.6</v>
      </c>
      <c r="R124">
        <v>99.9</v>
      </c>
      <c r="S124">
        <v>50.8</v>
      </c>
      <c r="T124">
        <f t="shared" si="10"/>
        <v>250.3</v>
      </c>
      <c r="U124">
        <v>130.6</v>
      </c>
      <c r="V124">
        <v>116.3</v>
      </c>
      <c r="X124">
        <f t="shared" si="11"/>
        <v>246.89999999999998</v>
      </c>
      <c r="Y124">
        <f t="shared" si="12"/>
        <v>3.4000000000000341</v>
      </c>
    </row>
    <row r="125" spans="1:25" x14ac:dyDescent="0.2">
      <c r="A125" s="1">
        <v>43649</v>
      </c>
      <c r="B125" t="s">
        <v>39</v>
      </c>
      <c r="C125" t="s">
        <v>42</v>
      </c>
      <c r="D125" t="s">
        <v>43</v>
      </c>
      <c r="E125">
        <v>1.6</v>
      </c>
      <c r="F125">
        <v>7</v>
      </c>
      <c r="G125">
        <v>69</v>
      </c>
      <c r="H125">
        <v>130</v>
      </c>
      <c r="I125">
        <v>500</v>
      </c>
      <c r="J125">
        <v>8</v>
      </c>
      <c r="K125">
        <v>5</v>
      </c>
      <c r="L125" s="3"/>
      <c r="O125">
        <f t="shared" si="21"/>
        <v>46.2</v>
      </c>
      <c r="Q125">
        <v>99.6</v>
      </c>
      <c r="R125">
        <v>99.9</v>
      </c>
      <c r="S125">
        <v>50.8</v>
      </c>
      <c r="T125">
        <f t="shared" si="10"/>
        <v>250.3</v>
      </c>
      <c r="U125">
        <v>130.6</v>
      </c>
      <c r="V125">
        <v>116.3</v>
      </c>
      <c r="X125">
        <f t="shared" si="11"/>
        <v>246.89999999999998</v>
      </c>
      <c r="Y125">
        <f t="shared" si="12"/>
        <v>3.4000000000000341</v>
      </c>
    </row>
    <row r="126" spans="1:25" x14ac:dyDescent="0.2">
      <c r="A126" s="1">
        <v>43649</v>
      </c>
      <c r="B126" t="s">
        <v>39</v>
      </c>
      <c r="C126" t="s">
        <v>42</v>
      </c>
      <c r="D126" t="s">
        <v>43</v>
      </c>
      <c r="E126">
        <v>1.6</v>
      </c>
      <c r="F126">
        <v>7</v>
      </c>
      <c r="G126">
        <v>43</v>
      </c>
      <c r="H126">
        <v>30</v>
      </c>
      <c r="I126">
        <v>500</v>
      </c>
      <c r="J126">
        <v>8</v>
      </c>
      <c r="K126">
        <v>5</v>
      </c>
      <c r="L126" s="3"/>
      <c r="O126">
        <f t="shared" si="21"/>
        <v>46.2</v>
      </c>
      <c r="Q126">
        <v>99.6</v>
      </c>
      <c r="R126">
        <v>99.9</v>
      </c>
      <c r="S126">
        <v>50.8</v>
      </c>
      <c r="T126">
        <f t="shared" si="10"/>
        <v>250.3</v>
      </c>
      <c r="U126">
        <v>130.6</v>
      </c>
      <c r="V126">
        <v>116.3</v>
      </c>
      <c r="X126">
        <f t="shared" si="11"/>
        <v>246.89999999999998</v>
      </c>
      <c r="Y126">
        <f t="shared" si="12"/>
        <v>3.4000000000000341</v>
      </c>
    </row>
    <row r="127" spans="1:25" x14ac:dyDescent="0.2">
      <c r="A127" s="1">
        <v>43649</v>
      </c>
      <c r="B127" t="s">
        <v>39</v>
      </c>
      <c r="C127" t="s">
        <v>42</v>
      </c>
      <c r="D127" t="s">
        <v>43</v>
      </c>
      <c r="E127">
        <v>1.6</v>
      </c>
      <c r="F127">
        <v>7</v>
      </c>
      <c r="G127">
        <v>54</v>
      </c>
      <c r="H127">
        <v>65</v>
      </c>
      <c r="I127">
        <v>500</v>
      </c>
      <c r="J127">
        <v>8</v>
      </c>
      <c r="K127">
        <v>5</v>
      </c>
      <c r="L127" s="3"/>
      <c r="O127">
        <f t="shared" si="21"/>
        <v>46.2</v>
      </c>
      <c r="Q127">
        <v>99.6</v>
      </c>
      <c r="R127">
        <v>99.9</v>
      </c>
      <c r="S127">
        <v>50.8</v>
      </c>
      <c r="T127">
        <f t="shared" si="10"/>
        <v>250.3</v>
      </c>
      <c r="U127">
        <v>130.6</v>
      </c>
      <c r="V127">
        <v>116.3</v>
      </c>
      <c r="X127">
        <f t="shared" si="11"/>
        <v>246.89999999999998</v>
      </c>
      <c r="Y127">
        <f t="shared" si="12"/>
        <v>3.4000000000000341</v>
      </c>
    </row>
    <row r="128" spans="1:25" x14ac:dyDescent="0.2">
      <c r="A128" s="1">
        <v>43649</v>
      </c>
      <c r="B128" t="s">
        <v>39</v>
      </c>
      <c r="C128" t="s">
        <v>44</v>
      </c>
      <c r="D128" t="s">
        <v>45</v>
      </c>
      <c r="E128">
        <v>1.6</v>
      </c>
      <c r="F128">
        <v>19</v>
      </c>
      <c r="G128">
        <v>49</v>
      </c>
      <c r="H128">
        <v>31</v>
      </c>
      <c r="I128">
        <f>SUM(H128:H146)</f>
        <v>1218</v>
      </c>
      <c r="J128">
        <v>8</v>
      </c>
      <c r="K128">
        <v>5</v>
      </c>
      <c r="L128" s="3">
        <v>0.67847222222222225</v>
      </c>
      <c r="M128" s="3">
        <v>0.6069444444444444</v>
      </c>
      <c r="O128">
        <f>48-((16+(17/60))-(14+(34/60)))</f>
        <v>46.283333333333331</v>
      </c>
      <c r="Q128">
        <v>99.2</v>
      </c>
      <c r="R128">
        <v>99.4</v>
      </c>
      <c r="S128">
        <v>50.8</v>
      </c>
      <c r="T128">
        <f t="shared" si="10"/>
        <v>249.40000000000003</v>
      </c>
      <c r="U128">
        <v>124.6</v>
      </c>
      <c r="V128">
        <v>86.1</v>
      </c>
      <c r="X128">
        <f t="shared" si="11"/>
        <v>210.7</v>
      </c>
      <c r="Y128">
        <f t="shared" si="12"/>
        <v>38.700000000000045</v>
      </c>
    </row>
    <row r="129" spans="1:25" x14ac:dyDescent="0.2">
      <c r="A129" s="1">
        <v>43649</v>
      </c>
      <c r="B129" t="s">
        <v>39</v>
      </c>
      <c r="C129" t="s">
        <v>44</v>
      </c>
      <c r="D129" t="s">
        <v>45</v>
      </c>
      <c r="E129">
        <v>1.6</v>
      </c>
      <c r="F129">
        <v>19</v>
      </c>
      <c r="G129">
        <v>51</v>
      </c>
      <c r="H129">
        <v>57</v>
      </c>
      <c r="I129">
        <v>1218</v>
      </c>
      <c r="J129">
        <v>8</v>
      </c>
      <c r="K129">
        <v>5</v>
      </c>
      <c r="O129">
        <f t="shared" ref="O129:O146" si="22">48-((16+(17/60))-(14+(34/60)))</f>
        <v>46.283333333333331</v>
      </c>
      <c r="Q129">
        <v>99.2</v>
      </c>
      <c r="R129">
        <v>99.4</v>
      </c>
      <c r="S129">
        <v>50.8</v>
      </c>
      <c r="T129">
        <f t="shared" si="10"/>
        <v>249.40000000000003</v>
      </c>
      <c r="U129">
        <v>124.6</v>
      </c>
      <c r="V129">
        <v>86.1</v>
      </c>
      <c r="X129">
        <f t="shared" si="11"/>
        <v>210.7</v>
      </c>
      <c r="Y129">
        <f t="shared" si="12"/>
        <v>38.700000000000045</v>
      </c>
    </row>
    <row r="130" spans="1:25" x14ac:dyDescent="0.2">
      <c r="A130" s="1">
        <v>43649</v>
      </c>
      <c r="B130" t="s">
        <v>39</v>
      </c>
      <c r="C130" t="s">
        <v>44</v>
      </c>
      <c r="D130" t="s">
        <v>45</v>
      </c>
      <c r="E130">
        <v>1.6</v>
      </c>
      <c r="F130">
        <v>19</v>
      </c>
      <c r="G130">
        <v>49</v>
      </c>
      <c r="H130">
        <v>51</v>
      </c>
      <c r="I130">
        <v>1218</v>
      </c>
      <c r="J130">
        <v>8</v>
      </c>
      <c r="K130">
        <v>5</v>
      </c>
      <c r="O130">
        <f t="shared" si="22"/>
        <v>46.283333333333331</v>
      </c>
      <c r="Q130">
        <v>99.2</v>
      </c>
      <c r="R130">
        <v>99.4</v>
      </c>
      <c r="S130">
        <v>50.8</v>
      </c>
      <c r="T130">
        <f t="shared" si="10"/>
        <v>249.40000000000003</v>
      </c>
      <c r="U130">
        <v>124.6</v>
      </c>
      <c r="V130">
        <v>86.1</v>
      </c>
      <c r="X130">
        <f t="shared" si="11"/>
        <v>210.7</v>
      </c>
      <c r="Y130">
        <f t="shared" si="12"/>
        <v>38.700000000000045</v>
      </c>
    </row>
    <row r="131" spans="1:25" x14ac:dyDescent="0.2">
      <c r="A131" s="1">
        <v>43649</v>
      </c>
      <c r="B131" t="s">
        <v>39</v>
      </c>
      <c r="C131" t="s">
        <v>44</v>
      </c>
      <c r="D131" t="s">
        <v>45</v>
      </c>
      <c r="E131">
        <v>1.6</v>
      </c>
      <c r="F131">
        <v>19</v>
      </c>
      <c r="G131">
        <v>38</v>
      </c>
      <c r="H131">
        <v>23</v>
      </c>
      <c r="I131">
        <v>1218</v>
      </c>
      <c r="J131">
        <v>8</v>
      </c>
      <c r="K131">
        <v>5</v>
      </c>
      <c r="O131">
        <f t="shared" si="22"/>
        <v>46.283333333333331</v>
      </c>
      <c r="Q131">
        <v>99.2</v>
      </c>
      <c r="R131">
        <v>99.4</v>
      </c>
      <c r="S131">
        <v>50.8</v>
      </c>
      <c r="T131">
        <f t="shared" ref="T131:T194" si="23">SUM(Q131:S131)</f>
        <v>249.40000000000003</v>
      </c>
      <c r="U131">
        <v>124.6</v>
      </c>
      <c r="V131">
        <v>86.1</v>
      </c>
      <c r="X131">
        <f t="shared" ref="X131:X194" si="24">SUM(U131:V131)</f>
        <v>210.7</v>
      </c>
      <c r="Y131">
        <f t="shared" ref="Y131:Y194" si="25">(T131-X131)</f>
        <v>38.700000000000045</v>
      </c>
    </row>
    <row r="132" spans="1:25" x14ac:dyDescent="0.2">
      <c r="A132" s="1">
        <v>43649</v>
      </c>
      <c r="B132" t="s">
        <v>39</v>
      </c>
      <c r="C132" t="s">
        <v>44</v>
      </c>
      <c r="D132" t="s">
        <v>45</v>
      </c>
      <c r="E132">
        <v>1.6</v>
      </c>
      <c r="F132">
        <v>19</v>
      </c>
      <c r="G132">
        <v>60</v>
      </c>
      <c r="H132">
        <v>89</v>
      </c>
      <c r="I132">
        <v>1218</v>
      </c>
      <c r="J132">
        <v>8</v>
      </c>
      <c r="K132">
        <v>5</v>
      </c>
      <c r="O132">
        <f t="shared" si="22"/>
        <v>46.283333333333331</v>
      </c>
      <c r="Q132">
        <v>99.2</v>
      </c>
      <c r="R132">
        <v>99.4</v>
      </c>
      <c r="S132">
        <v>50.8</v>
      </c>
      <c r="T132">
        <f t="shared" si="23"/>
        <v>249.40000000000003</v>
      </c>
      <c r="U132">
        <v>124.6</v>
      </c>
      <c r="V132">
        <v>86.1</v>
      </c>
      <c r="X132">
        <f t="shared" si="24"/>
        <v>210.7</v>
      </c>
      <c r="Y132">
        <f t="shared" si="25"/>
        <v>38.700000000000045</v>
      </c>
    </row>
    <row r="133" spans="1:25" x14ac:dyDescent="0.2">
      <c r="A133" s="1">
        <v>43649</v>
      </c>
      <c r="B133" t="s">
        <v>39</v>
      </c>
      <c r="C133" t="s">
        <v>44</v>
      </c>
      <c r="D133" t="s">
        <v>45</v>
      </c>
      <c r="E133">
        <v>1.6</v>
      </c>
      <c r="F133">
        <v>19</v>
      </c>
      <c r="G133">
        <v>63</v>
      </c>
      <c r="H133">
        <v>95</v>
      </c>
      <c r="I133">
        <v>1218</v>
      </c>
      <c r="J133">
        <v>8</v>
      </c>
      <c r="K133">
        <v>5</v>
      </c>
      <c r="O133">
        <f t="shared" si="22"/>
        <v>46.283333333333331</v>
      </c>
      <c r="Q133">
        <v>99.2</v>
      </c>
      <c r="R133">
        <v>99.4</v>
      </c>
      <c r="S133">
        <v>50.8</v>
      </c>
      <c r="T133">
        <f t="shared" si="23"/>
        <v>249.40000000000003</v>
      </c>
      <c r="U133">
        <v>124.6</v>
      </c>
      <c r="V133">
        <v>86.1</v>
      </c>
      <c r="X133">
        <f t="shared" si="24"/>
        <v>210.7</v>
      </c>
      <c r="Y133">
        <f t="shared" si="25"/>
        <v>38.700000000000045</v>
      </c>
    </row>
    <row r="134" spans="1:25" x14ac:dyDescent="0.2">
      <c r="A134" s="1">
        <v>43649</v>
      </c>
      <c r="B134" t="s">
        <v>39</v>
      </c>
      <c r="C134" t="s">
        <v>44</v>
      </c>
      <c r="D134" t="s">
        <v>45</v>
      </c>
      <c r="E134">
        <v>1.6</v>
      </c>
      <c r="F134">
        <v>19</v>
      </c>
      <c r="G134">
        <v>48</v>
      </c>
      <c r="H134">
        <v>45</v>
      </c>
      <c r="I134">
        <v>1218</v>
      </c>
      <c r="J134">
        <v>8</v>
      </c>
      <c r="K134">
        <v>5</v>
      </c>
      <c r="O134">
        <f t="shared" si="22"/>
        <v>46.283333333333331</v>
      </c>
      <c r="Q134">
        <v>99.2</v>
      </c>
      <c r="R134">
        <v>99.4</v>
      </c>
      <c r="S134">
        <v>50.8</v>
      </c>
      <c r="T134">
        <f t="shared" si="23"/>
        <v>249.40000000000003</v>
      </c>
      <c r="U134">
        <v>124.6</v>
      </c>
      <c r="V134">
        <v>86.1</v>
      </c>
      <c r="X134">
        <f t="shared" si="24"/>
        <v>210.7</v>
      </c>
      <c r="Y134">
        <f t="shared" si="25"/>
        <v>38.700000000000045</v>
      </c>
    </row>
    <row r="135" spans="1:25" x14ac:dyDescent="0.2">
      <c r="A135" s="1">
        <v>43649</v>
      </c>
      <c r="B135" t="s">
        <v>39</v>
      </c>
      <c r="C135" t="s">
        <v>44</v>
      </c>
      <c r="D135" t="s">
        <v>45</v>
      </c>
      <c r="E135">
        <v>1.6</v>
      </c>
      <c r="F135">
        <v>19</v>
      </c>
      <c r="G135">
        <v>46</v>
      </c>
      <c r="H135">
        <v>48</v>
      </c>
      <c r="I135">
        <v>1218</v>
      </c>
      <c r="J135">
        <v>8</v>
      </c>
      <c r="K135">
        <v>5</v>
      </c>
      <c r="O135">
        <f t="shared" si="22"/>
        <v>46.283333333333331</v>
      </c>
      <c r="Q135">
        <v>99.2</v>
      </c>
      <c r="R135">
        <v>99.4</v>
      </c>
      <c r="S135">
        <v>50.8</v>
      </c>
      <c r="T135">
        <f t="shared" si="23"/>
        <v>249.40000000000003</v>
      </c>
      <c r="U135">
        <v>124.6</v>
      </c>
      <c r="V135">
        <v>86.1</v>
      </c>
      <c r="X135">
        <f t="shared" si="24"/>
        <v>210.7</v>
      </c>
      <c r="Y135">
        <f t="shared" si="25"/>
        <v>38.700000000000045</v>
      </c>
    </row>
    <row r="136" spans="1:25" x14ac:dyDescent="0.2">
      <c r="A136" s="1">
        <v>43649</v>
      </c>
      <c r="B136" t="s">
        <v>39</v>
      </c>
      <c r="C136" t="s">
        <v>44</v>
      </c>
      <c r="D136" t="s">
        <v>45</v>
      </c>
      <c r="E136">
        <v>1.6</v>
      </c>
      <c r="F136">
        <v>19</v>
      </c>
      <c r="G136">
        <v>56</v>
      </c>
      <c r="H136">
        <v>64</v>
      </c>
      <c r="I136">
        <v>1218</v>
      </c>
      <c r="J136">
        <v>8</v>
      </c>
      <c r="K136">
        <v>5</v>
      </c>
      <c r="O136">
        <f t="shared" si="22"/>
        <v>46.283333333333331</v>
      </c>
      <c r="Q136">
        <v>99.2</v>
      </c>
      <c r="R136">
        <v>99.4</v>
      </c>
      <c r="S136">
        <v>50.8</v>
      </c>
      <c r="T136">
        <f t="shared" si="23"/>
        <v>249.40000000000003</v>
      </c>
      <c r="U136">
        <v>124.6</v>
      </c>
      <c r="V136">
        <v>86.1</v>
      </c>
      <c r="X136">
        <f t="shared" si="24"/>
        <v>210.7</v>
      </c>
      <c r="Y136">
        <f t="shared" si="25"/>
        <v>38.700000000000045</v>
      </c>
    </row>
    <row r="137" spans="1:25" x14ac:dyDescent="0.2">
      <c r="A137" s="1">
        <v>43649</v>
      </c>
      <c r="B137" t="s">
        <v>39</v>
      </c>
      <c r="C137" t="s">
        <v>44</v>
      </c>
      <c r="D137" t="s">
        <v>45</v>
      </c>
      <c r="E137">
        <v>1.6</v>
      </c>
      <c r="F137">
        <v>19</v>
      </c>
      <c r="G137">
        <v>48</v>
      </c>
      <c r="H137">
        <v>45</v>
      </c>
      <c r="I137">
        <v>1218</v>
      </c>
      <c r="J137">
        <v>8</v>
      </c>
      <c r="K137">
        <v>5</v>
      </c>
      <c r="O137">
        <f t="shared" si="22"/>
        <v>46.283333333333331</v>
      </c>
      <c r="Q137">
        <v>99.2</v>
      </c>
      <c r="R137">
        <v>99.4</v>
      </c>
      <c r="S137">
        <v>50.8</v>
      </c>
      <c r="T137">
        <f t="shared" si="23"/>
        <v>249.40000000000003</v>
      </c>
      <c r="U137">
        <v>124.6</v>
      </c>
      <c r="V137">
        <v>86.1</v>
      </c>
      <c r="X137">
        <f t="shared" si="24"/>
        <v>210.7</v>
      </c>
      <c r="Y137">
        <f t="shared" si="25"/>
        <v>38.700000000000045</v>
      </c>
    </row>
    <row r="138" spans="1:25" x14ac:dyDescent="0.2">
      <c r="A138" s="1">
        <v>43649</v>
      </c>
      <c r="B138" t="s">
        <v>39</v>
      </c>
      <c r="C138" t="s">
        <v>44</v>
      </c>
      <c r="D138" t="s">
        <v>45</v>
      </c>
      <c r="E138">
        <v>1.6</v>
      </c>
      <c r="F138">
        <v>19</v>
      </c>
      <c r="G138">
        <v>65</v>
      </c>
      <c r="H138">
        <v>95</v>
      </c>
      <c r="I138">
        <v>1218</v>
      </c>
      <c r="J138">
        <v>8</v>
      </c>
      <c r="K138">
        <v>5</v>
      </c>
      <c r="O138">
        <f t="shared" si="22"/>
        <v>46.283333333333331</v>
      </c>
      <c r="Q138">
        <v>99.2</v>
      </c>
      <c r="R138">
        <v>99.4</v>
      </c>
      <c r="S138">
        <v>50.8</v>
      </c>
      <c r="T138">
        <f t="shared" si="23"/>
        <v>249.40000000000003</v>
      </c>
      <c r="U138">
        <v>124.6</v>
      </c>
      <c r="V138">
        <v>86.1</v>
      </c>
      <c r="X138">
        <f t="shared" si="24"/>
        <v>210.7</v>
      </c>
      <c r="Y138">
        <f t="shared" si="25"/>
        <v>38.700000000000045</v>
      </c>
    </row>
    <row r="139" spans="1:25" x14ac:dyDescent="0.2">
      <c r="A139" s="1">
        <v>43649</v>
      </c>
      <c r="B139" t="s">
        <v>39</v>
      </c>
      <c r="C139" t="s">
        <v>44</v>
      </c>
      <c r="D139" t="s">
        <v>45</v>
      </c>
      <c r="E139">
        <v>1.6</v>
      </c>
      <c r="F139">
        <v>19</v>
      </c>
      <c r="G139">
        <v>48</v>
      </c>
      <c r="H139">
        <v>45</v>
      </c>
      <c r="I139">
        <v>1218</v>
      </c>
      <c r="J139">
        <v>8</v>
      </c>
      <c r="K139">
        <v>5</v>
      </c>
      <c r="O139">
        <f t="shared" si="22"/>
        <v>46.283333333333331</v>
      </c>
      <c r="Q139">
        <v>99.2</v>
      </c>
      <c r="R139">
        <v>99.4</v>
      </c>
      <c r="S139">
        <v>50.8</v>
      </c>
      <c r="T139">
        <f t="shared" si="23"/>
        <v>249.40000000000003</v>
      </c>
      <c r="U139">
        <v>124.6</v>
      </c>
      <c r="V139">
        <v>86.1</v>
      </c>
      <c r="X139">
        <f t="shared" si="24"/>
        <v>210.7</v>
      </c>
      <c r="Y139">
        <f t="shared" si="25"/>
        <v>38.700000000000045</v>
      </c>
    </row>
    <row r="140" spans="1:25" x14ac:dyDescent="0.2">
      <c r="A140" s="1">
        <v>43649</v>
      </c>
      <c r="B140" t="s">
        <v>39</v>
      </c>
      <c r="C140" t="s">
        <v>44</v>
      </c>
      <c r="D140" t="s">
        <v>45</v>
      </c>
      <c r="E140">
        <v>1.6</v>
      </c>
      <c r="F140">
        <v>19</v>
      </c>
      <c r="G140">
        <v>63</v>
      </c>
      <c r="H140">
        <v>90</v>
      </c>
      <c r="I140">
        <v>1218</v>
      </c>
      <c r="J140">
        <v>8</v>
      </c>
      <c r="K140">
        <v>5</v>
      </c>
      <c r="O140">
        <f t="shared" si="22"/>
        <v>46.283333333333331</v>
      </c>
      <c r="Q140">
        <v>99.2</v>
      </c>
      <c r="R140">
        <v>99.4</v>
      </c>
      <c r="S140">
        <v>50.8</v>
      </c>
      <c r="T140">
        <f t="shared" si="23"/>
        <v>249.40000000000003</v>
      </c>
      <c r="U140">
        <v>124.6</v>
      </c>
      <c r="V140">
        <v>86.1</v>
      </c>
      <c r="X140">
        <f t="shared" si="24"/>
        <v>210.7</v>
      </c>
      <c r="Y140">
        <f t="shared" si="25"/>
        <v>38.700000000000045</v>
      </c>
    </row>
    <row r="141" spans="1:25" x14ac:dyDescent="0.2">
      <c r="A141" s="1">
        <v>43649</v>
      </c>
      <c r="B141" t="s">
        <v>39</v>
      </c>
      <c r="C141" t="s">
        <v>44</v>
      </c>
      <c r="D141" t="s">
        <v>45</v>
      </c>
      <c r="E141">
        <v>1.6</v>
      </c>
      <c r="F141">
        <v>19</v>
      </c>
      <c r="G141">
        <v>57</v>
      </c>
      <c r="H141">
        <v>76</v>
      </c>
      <c r="I141">
        <v>1218</v>
      </c>
      <c r="J141">
        <v>8</v>
      </c>
      <c r="K141">
        <v>5</v>
      </c>
      <c r="O141">
        <f t="shared" si="22"/>
        <v>46.283333333333331</v>
      </c>
      <c r="Q141">
        <v>99.2</v>
      </c>
      <c r="R141">
        <v>99.4</v>
      </c>
      <c r="S141">
        <v>50.8</v>
      </c>
      <c r="T141">
        <f t="shared" si="23"/>
        <v>249.40000000000003</v>
      </c>
      <c r="U141">
        <v>124.6</v>
      </c>
      <c r="V141">
        <v>86.1</v>
      </c>
      <c r="X141">
        <f t="shared" si="24"/>
        <v>210.7</v>
      </c>
      <c r="Y141">
        <f t="shared" si="25"/>
        <v>38.700000000000045</v>
      </c>
    </row>
    <row r="142" spans="1:25" x14ac:dyDescent="0.2">
      <c r="A142" s="1">
        <v>43649</v>
      </c>
      <c r="B142" t="s">
        <v>39</v>
      </c>
      <c r="C142" t="s">
        <v>44</v>
      </c>
      <c r="D142" t="s">
        <v>45</v>
      </c>
      <c r="E142">
        <v>1.6</v>
      </c>
      <c r="F142">
        <v>19</v>
      </c>
      <c r="G142">
        <v>52</v>
      </c>
      <c r="H142">
        <v>54</v>
      </c>
      <c r="I142">
        <v>1218</v>
      </c>
      <c r="J142">
        <v>8</v>
      </c>
      <c r="K142">
        <v>5</v>
      </c>
      <c r="O142">
        <f t="shared" si="22"/>
        <v>46.283333333333331</v>
      </c>
      <c r="Q142">
        <v>99.2</v>
      </c>
      <c r="R142">
        <v>99.4</v>
      </c>
      <c r="S142">
        <v>50.8</v>
      </c>
      <c r="T142">
        <f t="shared" si="23"/>
        <v>249.40000000000003</v>
      </c>
      <c r="U142">
        <v>124.6</v>
      </c>
      <c r="V142">
        <v>86.1</v>
      </c>
      <c r="X142">
        <f t="shared" si="24"/>
        <v>210.7</v>
      </c>
      <c r="Y142">
        <f t="shared" si="25"/>
        <v>38.700000000000045</v>
      </c>
    </row>
    <row r="143" spans="1:25" x14ac:dyDescent="0.2">
      <c r="A143" s="1">
        <v>43649</v>
      </c>
      <c r="B143" t="s">
        <v>39</v>
      </c>
      <c r="C143" t="s">
        <v>44</v>
      </c>
      <c r="D143" t="s">
        <v>45</v>
      </c>
      <c r="E143">
        <v>1.6</v>
      </c>
      <c r="F143">
        <v>19</v>
      </c>
      <c r="G143">
        <v>53</v>
      </c>
      <c r="H143">
        <v>54</v>
      </c>
      <c r="I143">
        <v>1218</v>
      </c>
      <c r="J143">
        <v>8</v>
      </c>
      <c r="K143">
        <v>5</v>
      </c>
      <c r="O143">
        <f t="shared" si="22"/>
        <v>46.283333333333331</v>
      </c>
      <c r="Q143">
        <v>99.2</v>
      </c>
      <c r="R143">
        <v>99.4</v>
      </c>
      <c r="S143">
        <v>50.8</v>
      </c>
      <c r="T143">
        <f t="shared" si="23"/>
        <v>249.40000000000003</v>
      </c>
      <c r="U143">
        <v>124.6</v>
      </c>
      <c r="V143">
        <v>86.1</v>
      </c>
      <c r="X143">
        <f t="shared" si="24"/>
        <v>210.7</v>
      </c>
      <c r="Y143">
        <f t="shared" si="25"/>
        <v>38.700000000000045</v>
      </c>
    </row>
    <row r="144" spans="1:25" x14ac:dyDescent="0.2">
      <c r="A144" s="1">
        <v>43649</v>
      </c>
      <c r="B144" t="s">
        <v>39</v>
      </c>
      <c r="C144" t="s">
        <v>44</v>
      </c>
      <c r="D144" t="s">
        <v>45</v>
      </c>
      <c r="E144">
        <v>1.6</v>
      </c>
      <c r="F144">
        <v>19</v>
      </c>
      <c r="G144">
        <v>62</v>
      </c>
      <c r="H144">
        <v>100</v>
      </c>
      <c r="I144">
        <v>1218</v>
      </c>
      <c r="J144">
        <v>8</v>
      </c>
      <c r="K144">
        <v>5</v>
      </c>
      <c r="O144">
        <f t="shared" si="22"/>
        <v>46.283333333333331</v>
      </c>
      <c r="Q144">
        <v>99.2</v>
      </c>
      <c r="R144">
        <v>99.4</v>
      </c>
      <c r="S144">
        <v>50.8</v>
      </c>
      <c r="T144">
        <f t="shared" si="23"/>
        <v>249.40000000000003</v>
      </c>
      <c r="U144">
        <v>124.6</v>
      </c>
      <c r="V144">
        <v>86.1</v>
      </c>
      <c r="X144">
        <f t="shared" si="24"/>
        <v>210.7</v>
      </c>
      <c r="Y144">
        <f t="shared" si="25"/>
        <v>38.700000000000045</v>
      </c>
    </row>
    <row r="145" spans="1:25" x14ac:dyDescent="0.2">
      <c r="A145" s="1">
        <v>43649</v>
      </c>
      <c r="B145" t="s">
        <v>39</v>
      </c>
      <c r="C145" t="s">
        <v>44</v>
      </c>
      <c r="D145" t="s">
        <v>45</v>
      </c>
      <c r="E145">
        <v>1.6</v>
      </c>
      <c r="F145">
        <v>19</v>
      </c>
      <c r="G145">
        <v>62</v>
      </c>
      <c r="H145">
        <v>103</v>
      </c>
      <c r="I145">
        <v>1218</v>
      </c>
      <c r="J145">
        <v>8</v>
      </c>
      <c r="K145">
        <v>5</v>
      </c>
      <c r="O145">
        <f t="shared" si="22"/>
        <v>46.283333333333331</v>
      </c>
      <c r="Q145">
        <v>99.2</v>
      </c>
      <c r="R145">
        <v>99.4</v>
      </c>
      <c r="S145">
        <v>50.8</v>
      </c>
      <c r="T145">
        <f t="shared" si="23"/>
        <v>249.40000000000003</v>
      </c>
      <c r="U145">
        <v>124.6</v>
      </c>
      <c r="V145">
        <v>86.1</v>
      </c>
      <c r="X145">
        <f t="shared" si="24"/>
        <v>210.7</v>
      </c>
      <c r="Y145">
        <f t="shared" si="25"/>
        <v>38.700000000000045</v>
      </c>
    </row>
    <row r="146" spans="1:25" x14ac:dyDescent="0.2">
      <c r="A146" s="1">
        <v>43649</v>
      </c>
      <c r="B146" t="s">
        <v>39</v>
      </c>
      <c r="C146" t="s">
        <v>44</v>
      </c>
      <c r="D146" t="s">
        <v>45</v>
      </c>
      <c r="E146">
        <v>1.6</v>
      </c>
      <c r="F146">
        <v>19</v>
      </c>
      <c r="G146">
        <v>50</v>
      </c>
      <c r="H146">
        <v>53</v>
      </c>
      <c r="I146">
        <v>1218</v>
      </c>
      <c r="J146">
        <v>8</v>
      </c>
      <c r="K146">
        <v>5</v>
      </c>
      <c r="O146">
        <f t="shared" si="22"/>
        <v>46.283333333333331</v>
      </c>
      <c r="Q146">
        <v>99.2</v>
      </c>
      <c r="R146">
        <v>99.4</v>
      </c>
      <c r="S146">
        <v>50.8</v>
      </c>
      <c r="T146">
        <f t="shared" si="23"/>
        <v>249.40000000000003</v>
      </c>
      <c r="U146">
        <v>124.6</v>
      </c>
      <c r="V146">
        <v>86.1</v>
      </c>
      <c r="X146">
        <f t="shared" si="24"/>
        <v>210.7</v>
      </c>
      <c r="Y146">
        <f t="shared" si="25"/>
        <v>38.700000000000045</v>
      </c>
    </row>
    <row r="147" spans="1:25" x14ac:dyDescent="0.2">
      <c r="A147" s="1">
        <v>43649</v>
      </c>
      <c r="B147" t="s">
        <v>39</v>
      </c>
      <c r="C147" t="s">
        <v>46</v>
      </c>
      <c r="D147" t="s">
        <v>47</v>
      </c>
      <c r="E147">
        <v>1.6</v>
      </c>
      <c r="F147">
        <v>3</v>
      </c>
      <c r="G147">
        <v>50</v>
      </c>
      <c r="H147">
        <v>61</v>
      </c>
      <c r="I147">
        <f>SUM(H147:H149)</f>
        <v>166</v>
      </c>
      <c r="J147">
        <v>8</v>
      </c>
      <c r="K147">
        <v>5</v>
      </c>
      <c r="L147" s="3">
        <v>0.67083333333333339</v>
      </c>
      <c r="M147" s="3">
        <v>0.59791666666666665</v>
      </c>
      <c r="O147">
        <f>48-((16+(6/60))-(14+(21/60)))</f>
        <v>46.25</v>
      </c>
      <c r="Q147">
        <v>99.7</v>
      </c>
      <c r="R147">
        <v>99.6</v>
      </c>
      <c r="S147">
        <v>50.5</v>
      </c>
      <c r="T147">
        <f t="shared" si="23"/>
        <v>249.8</v>
      </c>
      <c r="U147">
        <v>127.3</v>
      </c>
      <c r="V147">
        <v>125.1</v>
      </c>
      <c r="X147">
        <f t="shared" si="24"/>
        <v>252.39999999999998</v>
      </c>
      <c r="Y147">
        <f t="shared" si="25"/>
        <v>-2.5999999999999659</v>
      </c>
    </row>
    <row r="148" spans="1:25" x14ac:dyDescent="0.2">
      <c r="A148" s="1">
        <v>43649</v>
      </c>
      <c r="B148" t="s">
        <v>39</v>
      </c>
      <c r="C148" t="s">
        <v>46</v>
      </c>
      <c r="D148" t="s">
        <v>47</v>
      </c>
      <c r="E148">
        <v>1.6</v>
      </c>
      <c r="F148">
        <v>3</v>
      </c>
      <c r="G148">
        <v>55</v>
      </c>
      <c r="H148">
        <v>61</v>
      </c>
      <c r="I148">
        <v>166</v>
      </c>
      <c r="J148">
        <v>8</v>
      </c>
      <c r="K148">
        <v>5</v>
      </c>
      <c r="O148">
        <f t="shared" ref="O148:O149" si="26">48-((16+(6/60))-(14+(21/60)))</f>
        <v>46.25</v>
      </c>
      <c r="Q148">
        <v>99.7</v>
      </c>
      <c r="R148">
        <v>99.6</v>
      </c>
      <c r="S148">
        <v>50.5</v>
      </c>
      <c r="T148">
        <f t="shared" si="23"/>
        <v>249.8</v>
      </c>
      <c r="U148">
        <v>127.3</v>
      </c>
      <c r="V148">
        <v>125.1</v>
      </c>
      <c r="X148">
        <f t="shared" si="24"/>
        <v>252.39999999999998</v>
      </c>
      <c r="Y148">
        <f t="shared" si="25"/>
        <v>-2.5999999999999659</v>
      </c>
    </row>
    <row r="149" spans="1:25" x14ac:dyDescent="0.2">
      <c r="A149" s="1">
        <v>43649</v>
      </c>
      <c r="B149" t="s">
        <v>39</v>
      </c>
      <c r="C149" t="s">
        <v>46</v>
      </c>
      <c r="D149" t="s">
        <v>47</v>
      </c>
      <c r="E149">
        <v>1.6</v>
      </c>
      <c r="F149">
        <v>3</v>
      </c>
      <c r="G149">
        <v>49</v>
      </c>
      <c r="H149">
        <v>44</v>
      </c>
      <c r="I149">
        <v>166</v>
      </c>
      <c r="J149">
        <v>8</v>
      </c>
      <c r="K149">
        <v>5</v>
      </c>
      <c r="O149">
        <f t="shared" si="26"/>
        <v>46.25</v>
      </c>
      <c r="Q149">
        <v>99.7</v>
      </c>
      <c r="R149">
        <v>99.6</v>
      </c>
      <c r="S149">
        <v>50.5</v>
      </c>
      <c r="T149">
        <f t="shared" si="23"/>
        <v>249.8</v>
      </c>
      <c r="U149">
        <v>127.3</v>
      </c>
      <c r="V149">
        <v>125.1</v>
      </c>
      <c r="X149">
        <f t="shared" si="24"/>
        <v>252.39999999999998</v>
      </c>
      <c r="Y149">
        <f t="shared" si="25"/>
        <v>-2.5999999999999659</v>
      </c>
    </row>
    <row r="150" spans="1:25" x14ac:dyDescent="0.2">
      <c r="A150" s="1">
        <v>43649</v>
      </c>
      <c r="B150" t="s">
        <v>36</v>
      </c>
      <c r="C150" t="s">
        <v>48</v>
      </c>
      <c r="D150" t="s">
        <v>49</v>
      </c>
      <c r="E150">
        <v>1.6</v>
      </c>
      <c r="F150">
        <v>3</v>
      </c>
      <c r="G150">
        <v>76</v>
      </c>
      <c r="H150">
        <v>195</v>
      </c>
      <c r="I150">
        <f>SUM(H150:H152)</f>
        <v>473</v>
      </c>
      <c r="J150">
        <v>8</v>
      </c>
      <c r="K150">
        <v>5</v>
      </c>
      <c r="L150" s="3">
        <v>0.68680555555555556</v>
      </c>
      <c r="M150" s="3">
        <v>0.59236111111111112</v>
      </c>
      <c r="N150" s="3">
        <v>0.56041666666666667</v>
      </c>
      <c r="O150">
        <f>48-((16+(29/60))-(14+(13/60)))</f>
        <v>45.733333333333334</v>
      </c>
      <c r="P150">
        <f>(48*2)-((16+(29/60))-(13+(27/60)))</f>
        <v>92.966666666666669</v>
      </c>
      <c r="Q150">
        <v>99</v>
      </c>
      <c r="R150">
        <v>99.6</v>
      </c>
      <c r="S150">
        <v>50.8</v>
      </c>
      <c r="T150">
        <f t="shared" si="23"/>
        <v>249.39999999999998</v>
      </c>
      <c r="U150">
        <v>128.6</v>
      </c>
      <c r="V150">
        <v>114.1</v>
      </c>
      <c r="W150">
        <v>251</v>
      </c>
      <c r="X150">
        <f>SUM(U150:W150)</f>
        <v>493.7</v>
      </c>
      <c r="Y150">
        <f>T150-W150</f>
        <v>-1.6000000000000227</v>
      </c>
    </row>
    <row r="151" spans="1:25" x14ac:dyDescent="0.2">
      <c r="A151" s="1">
        <v>43649</v>
      </c>
      <c r="B151" t="s">
        <v>36</v>
      </c>
      <c r="C151" t="s">
        <v>48</v>
      </c>
      <c r="D151" t="s">
        <v>49</v>
      </c>
      <c r="E151">
        <v>1.6</v>
      </c>
      <c r="F151">
        <v>3</v>
      </c>
      <c r="G151">
        <v>70</v>
      </c>
      <c r="H151">
        <v>151</v>
      </c>
      <c r="I151">
        <v>473</v>
      </c>
      <c r="J151">
        <v>8</v>
      </c>
      <c r="K151">
        <v>5</v>
      </c>
      <c r="O151">
        <f t="shared" ref="O151:O152" si="27">48-((16+(29/60))-(14+(13/60)))</f>
        <v>45.733333333333334</v>
      </c>
      <c r="P151">
        <f t="shared" ref="P151:P152" si="28">(48*2)-((16+(29/60))-(13+(27/60)))</f>
        <v>92.966666666666669</v>
      </c>
      <c r="Q151">
        <v>99</v>
      </c>
      <c r="R151">
        <v>99.6</v>
      </c>
      <c r="S151">
        <v>50.8</v>
      </c>
      <c r="T151">
        <f t="shared" si="23"/>
        <v>249.39999999999998</v>
      </c>
      <c r="U151">
        <v>128.6</v>
      </c>
      <c r="V151">
        <v>114.1</v>
      </c>
      <c r="W151">
        <v>251</v>
      </c>
      <c r="X151">
        <f>SUM(U151:W151)</f>
        <v>493.7</v>
      </c>
      <c r="Y151">
        <f t="shared" ref="Y151:Y152" si="29">T151-W151</f>
        <v>-1.6000000000000227</v>
      </c>
    </row>
    <row r="152" spans="1:25" x14ac:dyDescent="0.2">
      <c r="A152" s="1">
        <v>43649</v>
      </c>
      <c r="B152" t="s">
        <v>36</v>
      </c>
      <c r="C152" t="s">
        <v>48</v>
      </c>
      <c r="D152" t="s">
        <v>49</v>
      </c>
      <c r="E152">
        <v>1.6</v>
      </c>
      <c r="F152">
        <v>3</v>
      </c>
      <c r="G152">
        <v>65</v>
      </c>
      <c r="H152">
        <v>127</v>
      </c>
      <c r="I152">
        <v>473</v>
      </c>
      <c r="J152">
        <v>8</v>
      </c>
      <c r="K152">
        <v>5</v>
      </c>
      <c r="L152" s="3"/>
      <c r="O152">
        <f t="shared" si="27"/>
        <v>45.733333333333334</v>
      </c>
      <c r="P152">
        <f t="shared" si="28"/>
        <v>92.966666666666669</v>
      </c>
      <c r="Q152">
        <v>99</v>
      </c>
      <c r="R152">
        <v>99.6</v>
      </c>
      <c r="S152">
        <v>50.8</v>
      </c>
      <c r="T152">
        <f t="shared" si="23"/>
        <v>249.39999999999998</v>
      </c>
      <c r="U152">
        <v>128.6</v>
      </c>
      <c r="V152">
        <v>114.1</v>
      </c>
      <c r="W152">
        <v>251</v>
      </c>
      <c r="X152">
        <f>SUM(U152:W152)</f>
        <v>493.7</v>
      </c>
      <c r="Y152">
        <f t="shared" si="29"/>
        <v>-1.6000000000000227</v>
      </c>
    </row>
    <row r="153" spans="1:25" x14ac:dyDescent="0.2">
      <c r="A153" s="1">
        <v>43649</v>
      </c>
      <c r="B153" t="s">
        <v>39</v>
      </c>
      <c r="C153" t="s">
        <v>50</v>
      </c>
      <c r="D153" t="s">
        <v>51</v>
      </c>
      <c r="E153">
        <v>1.6</v>
      </c>
      <c r="F153">
        <v>11</v>
      </c>
      <c r="G153">
        <v>69</v>
      </c>
      <c r="H153">
        <v>122</v>
      </c>
      <c r="I153">
        <f>SUM(H153:H163)</f>
        <v>691</v>
      </c>
      <c r="J153">
        <v>8</v>
      </c>
      <c r="K153">
        <v>5</v>
      </c>
      <c r="L153" s="3">
        <v>0.67847222222222225</v>
      </c>
      <c r="M153" s="3">
        <v>0.59027777777777779</v>
      </c>
      <c r="O153">
        <f>48-((16+(17/60))-(14+(10/60)))</f>
        <v>45.883333333333333</v>
      </c>
      <c r="Q153">
        <v>99.2</v>
      </c>
      <c r="R153">
        <v>99.8</v>
      </c>
      <c r="S153">
        <v>50.2</v>
      </c>
      <c r="T153">
        <f t="shared" si="23"/>
        <v>249.2</v>
      </c>
      <c r="U153">
        <v>120.2</v>
      </c>
      <c r="V153">
        <v>98.2</v>
      </c>
      <c r="X153">
        <f t="shared" si="24"/>
        <v>218.4</v>
      </c>
      <c r="Y153">
        <f t="shared" si="25"/>
        <v>30.799999999999983</v>
      </c>
    </row>
    <row r="154" spans="1:25" x14ac:dyDescent="0.2">
      <c r="A154" s="1">
        <v>43649</v>
      </c>
      <c r="B154" t="s">
        <v>39</v>
      </c>
      <c r="C154" t="s">
        <v>50</v>
      </c>
      <c r="D154" t="s">
        <v>51</v>
      </c>
      <c r="E154">
        <v>1.6</v>
      </c>
      <c r="F154">
        <v>11</v>
      </c>
      <c r="G154">
        <v>59</v>
      </c>
      <c r="H154">
        <v>80</v>
      </c>
      <c r="I154">
        <v>691</v>
      </c>
      <c r="J154">
        <v>8</v>
      </c>
      <c r="K154">
        <v>5</v>
      </c>
      <c r="O154">
        <f t="shared" ref="O154:O163" si="30">48-((16+(17/60))-(14+(10/60)))</f>
        <v>45.883333333333333</v>
      </c>
      <c r="Q154">
        <v>99.2</v>
      </c>
      <c r="R154">
        <v>99.8</v>
      </c>
      <c r="S154">
        <v>50.2</v>
      </c>
      <c r="T154">
        <f t="shared" si="23"/>
        <v>249.2</v>
      </c>
      <c r="U154">
        <v>120.2</v>
      </c>
      <c r="V154">
        <v>98.2</v>
      </c>
      <c r="X154">
        <f t="shared" si="24"/>
        <v>218.4</v>
      </c>
      <c r="Y154">
        <f t="shared" si="25"/>
        <v>30.799999999999983</v>
      </c>
    </row>
    <row r="155" spans="1:25" x14ac:dyDescent="0.2">
      <c r="A155" s="1">
        <v>43649</v>
      </c>
      <c r="B155" t="s">
        <v>39</v>
      </c>
      <c r="C155" t="s">
        <v>50</v>
      </c>
      <c r="D155" t="s">
        <v>51</v>
      </c>
      <c r="E155">
        <v>1.6</v>
      </c>
      <c r="F155">
        <v>11</v>
      </c>
      <c r="G155">
        <v>41</v>
      </c>
      <c r="H155">
        <v>29</v>
      </c>
      <c r="I155">
        <v>691</v>
      </c>
      <c r="J155">
        <v>8</v>
      </c>
      <c r="K155">
        <v>5</v>
      </c>
      <c r="O155">
        <f t="shared" si="30"/>
        <v>45.883333333333333</v>
      </c>
      <c r="Q155">
        <v>99.2</v>
      </c>
      <c r="R155">
        <v>99.8</v>
      </c>
      <c r="S155">
        <v>50.2</v>
      </c>
      <c r="T155">
        <f t="shared" si="23"/>
        <v>249.2</v>
      </c>
      <c r="U155">
        <v>120.2</v>
      </c>
      <c r="V155">
        <v>98.2</v>
      </c>
      <c r="X155">
        <f t="shared" si="24"/>
        <v>218.4</v>
      </c>
      <c r="Y155">
        <f t="shared" si="25"/>
        <v>30.799999999999983</v>
      </c>
    </row>
    <row r="156" spans="1:25" x14ac:dyDescent="0.2">
      <c r="A156" s="1">
        <v>43649</v>
      </c>
      <c r="B156" t="s">
        <v>39</v>
      </c>
      <c r="C156" t="s">
        <v>50</v>
      </c>
      <c r="D156" t="s">
        <v>51</v>
      </c>
      <c r="E156">
        <v>1.6</v>
      </c>
      <c r="F156">
        <v>11</v>
      </c>
      <c r="G156">
        <v>55</v>
      </c>
      <c r="H156">
        <v>65</v>
      </c>
      <c r="I156">
        <v>691</v>
      </c>
      <c r="J156">
        <v>8</v>
      </c>
      <c r="K156">
        <v>5</v>
      </c>
      <c r="O156">
        <f t="shared" si="30"/>
        <v>45.883333333333333</v>
      </c>
      <c r="Q156">
        <v>99.2</v>
      </c>
      <c r="R156">
        <v>99.8</v>
      </c>
      <c r="S156">
        <v>50.2</v>
      </c>
      <c r="T156">
        <f t="shared" si="23"/>
        <v>249.2</v>
      </c>
      <c r="U156">
        <v>120.2</v>
      </c>
      <c r="V156">
        <v>98.2</v>
      </c>
      <c r="X156">
        <f t="shared" si="24"/>
        <v>218.4</v>
      </c>
      <c r="Y156">
        <f t="shared" si="25"/>
        <v>30.799999999999983</v>
      </c>
    </row>
    <row r="157" spans="1:25" x14ac:dyDescent="0.2">
      <c r="A157" s="1">
        <v>43649</v>
      </c>
      <c r="B157" t="s">
        <v>39</v>
      </c>
      <c r="C157" t="s">
        <v>50</v>
      </c>
      <c r="D157" t="s">
        <v>51</v>
      </c>
      <c r="E157">
        <v>1.6</v>
      </c>
      <c r="F157">
        <v>11</v>
      </c>
      <c r="G157">
        <v>48</v>
      </c>
      <c r="H157">
        <v>35</v>
      </c>
      <c r="I157">
        <v>691</v>
      </c>
      <c r="J157">
        <v>8</v>
      </c>
      <c r="K157">
        <v>5</v>
      </c>
      <c r="O157">
        <f t="shared" si="30"/>
        <v>45.883333333333333</v>
      </c>
      <c r="Q157">
        <v>99.2</v>
      </c>
      <c r="R157">
        <v>99.8</v>
      </c>
      <c r="S157">
        <v>50.2</v>
      </c>
      <c r="T157">
        <f t="shared" si="23"/>
        <v>249.2</v>
      </c>
      <c r="U157">
        <v>120.2</v>
      </c>
      <c r="V157">
        <v>98.2</v>
      </c>
      <c r="X157">
        <f t="shared" si="24"/>
        <v>218.4</v>
      </c>
      <c r="Y157">
        <f t="shared" si="25"/>
        <v>30.799999999999983</v>
      </c>
    </row>
    <row r="158" spans="1:25" x14ac:dyDescent="0.2">
      <c r="A158" s="1">
        <v>43649</v>
      </c>
      <c r="B158" t="s">
        <v>39</v>
      </c>
      <c r="C158" t="s">
        <v>50</v>
      </c>
      <c r="D158" t="s">
        <v>51</v>
      </c>
      <c r="E158">
        <v>1.6</v>
      </c>
      <c r="F158">
        <v>11</v>
      </c>
      <c r="G158">
        <v>65</v>
      </c>
      <c r="H158">
        <v>126</v>
      </c>
      <c r="I158">
        <v>691</v>
      </c>
      <c r="J158">
        <v>8</v>
      </c>
      <c r="K158">
        <v>5</v>
      </c>
      <c r="O158">
        <f t="shared" si="30"/>
        <v>45.883333333333333</v>
      </c>
      <c r="Q158">
        <v>99.2</v>
      </c>
      <c r="R158">
        <v>99.8</v>
      </c>
      <c r="S158">
        <v>50.2</v>
      </c>
      <c r="T158">
        <f t="shared" si="23"/>
        <v>249.2</v>
      </c>
      <c r="U158">
        <v>120.2</v>
      </c>
      <c r="V158">
        <v>98.2</v>
      </c>
      <c r="X158">
        <f t="shared" si="24"/>
        <v>218.4</v>
      </c>
      <c r="Y158">
        <f t="shared" si="25"/>
        <v>30.799999999999983</v>
      </c>
    </row>
    <row r="159" spans="1:25" x14ac:dyDescent="0.2">
      <c r="A159" s="1">
        <v>43649</v>
      </c>
      <c r="B159" t="s">
        <v>39</v>
      </c>
      <c r="C159" t="s">
        <v>50</v>
      </c>
      <c r="D159" t="s">
        <v>51</v>
      </c>
      <c r="E159">
        <v>1.6</v>
      </c>
      <c r="F159">
        <v>11</v>
      </c>
      <c r="G159">
        <v>55</v>
      </c>
      <c r="H159">
        <v>51</v>
      </c>
      <c r="I159">
        <v>691</v>
      </c>
      <c r="J159">
        <v>8</v>
      </c>
      <c r="K159">
        <v>5</v>
      </c>
      <c r="O159">
        <f t="shared" si="30"/>
        <v>45.883333333333333</v>
      </c>
      <c r="Q159">
        <v>99.2</v>
      </c>
      <c r="R159">
        <v>99.8</v>
      </c>
      <c r="S159">
        <v>50.2</v>
      </c>
      <c r="T159">
        <f t="shared" si="23"/>
        <v>249.2</v>
      </c>
      <c r="U159">
        <v>120.2</v>
      </c>
      <c r="V159">
        <v>98.2</v>
      </c>
      <c r="X159">
        <f t="shared" si="24"/>
        <v>218.4</v>
      </c>
      <c r="Y159">
        <f t="shared" si="25"/>
        <v>30.799999999999983</v>
      </c>
    </row>
    <row r="160" spans="1:25" x14ac:dyDescent="0.2">
      <c r="A160" s="1">
        <v>43649</v>
      </c>
      <c r="B160" t="s">
        <v>39</v>
      </c>
      <c r="C160" t="s">
        <v>50</v>
      </c>
      <c r="D160" t="s">
        <v>51</v>
      </c>
      <c r="E160">
        <v>1.6</v>
      </c>
      <c r="F160">
        <v>11</v>
      </c>
      <c r="G160">
        <v>54</v>
      </c>
      <c r="H160">
        <v>57</v>
      </c>
      <c r="I160">
        <v>691</v>
      </c>
      <c r="J160">
        <v>8</v>
      </c>
      <c r="K160">
        <v>5</v>
      </c>
      <c r="O160">
        <f t="shared" si="30"/>
        <v>45.883333333333333</v>
      </c>
      <c r="Q160">
        <v>99.2</v>
      </c>
      <c r="R160">
        <v>99.8</v>
      </c>
      <c r="S160">
        <v>50.2</v>
      </c>
      <c r="T160">
        <f t="shared" si="23"/>
        <v>249.2</v>
      </c>
      <c r="U160">
        <v>120.2</v>
      </c>
      <c r="V160">
        <v>98.2</v>
      </c>
      <c r="X160">
        <f t="shared" si="24"/>
        <v>218.4</v>
      </c>
      <c r="Y160">
        <f t="shared" si="25"/>
        <v>30.799999999999983</v>
      </c>
    </row>
    <row r="161" spans="1:25" x14ac:dyDescent="0.2">
      <c r="A161" s="1">
        <v>43649</v>
      </c>
      <c r="B161" t="s">
        <v>39</v>
      </c>
      <c r="C161" t="s">
        <v>50</v>
      </c>
      <c r="D161" t="s">
        <v>51</v>
      </c>
      <c r="E161">
        <v>1.6</v>
      </c>
      <c r="F161">
        <v>11</v>
      </c>
      <c r="G161">
        <v>60</v>
      </c>
      <c r="H161">
        <v>79</v>
      </c>
      <c r="I161">
        <v>691</v>
      </c>
      <c r="J161">
        <v>8</v>
      </c>
      <c r="K161">
        <v>5</v>
      </c>
      <c r="O161">
        <f t="shared" si="30"/>
        <v>45.883333333333333</v>
      </c>
      <c r="Q161">
        <v>99.2</v>
      </c>
      <c r="R161">
        <v>99.8</v>
      </c>
      <c r="S161">
        <v>50.2</v>
      </c>
      <c r="T161">
        <f t="shared" si="23"/>
        <v>249.2</v>
      </c>
      <c r="U161">
        <v>120.2</v>
      </c>
      <c r="V161">
        <v>98.2</v>
      </c>
      <c r="X161">
        <f t="shared" si="24"/>
        <v>218.4</v>
      </c>
      <c r="Y161">
        <f t="shared" si="25"/>
        <v>30.799999999999983</v>
      </c>
    </row>
    <row r="162" spans="1:25" x14ac:dyDescent="0.2">
      <c r="A162" s="1">
        <v>43649</v>
      </c>
      <c r="B162" t="s">
        <v>39</v>
      </c>
      <c r="C162" t="s">
        <v>50</v>
      </c>
      <c r="D162" t="s">
        <v>51</v>
      </c>
      <c r="E162">
        <v>1.6</v>
      </c>
      <c r="F162">
        <v>11</v>
      </c>
      <c r="G162">
        <v>43</v>
      </c>
      <c r="H162">
        <v>32</v>
      </c>
      <c r="I162">
        <v>691</v>
      </c>
      <c r="J162">
        <v>8</v>
      </c>
      <c r="K162">
        <v>5</v>
      </c>
      <c r="O162">
        <f t="shared" si="30"/>
        <v>45.883333333333333</v>
      </c>
      <c r="Q162">
        <v>99.2</v>
      </c>
      <c r="R162">
        <v>99.8</v>
      </c>
      <c r="S162">
        <v>50.2</v>
      </c>
      <c r="T162">
        <f t="shared" si="23"/>
        <v>249.2</v>
      </c>
      <c r="U162">
        <v>120.2</v>
      </c>
      <c r="V162">
        <v>98.2</v>
      </c>
      <c r="X162">
        <f t="shared" si="24"/>
        <v>218.4</v>
      </c>
      <c r="Y162">
        <f t="shared" si="25"/>
        <v>30.799999999999983</v>
      </c>
    </row>
    <row r="163" spans="1:25" x14ac:dyDescent="0.2">
      <c r="A163" s="1">
        <v>43649</v>
      </c>
      <c r="B163" t="s">
        <v>39</v>
      </c>
      <c r="C163" t="s">
        <v>50</v>
      </c>
      <c r="D163" t="s">
        <v>51</v>
      </c>
      <c r="E163">
        <v>1.6</v>
      </c>
      <c r="F163">
        <v>11</v>
      </c>
      <c r="G163">
        <v>35</v>
      </c>
      <c r="H163">
        <v>15</v>
      </c>
      <c r="I163">
        <v>691</v>
      </c>
      <c r="J163">
        <v>8</v>
      </c>
      <c r="K163">
        <v>5</v>
      </c>
      <c r="O163">
        <f t="shared" si="30"/>
        <v>45.883333333333333</v>
      </c>
      <c r="Q163">
        <v>99.2</v>
      </c>
      <c r="R163">
        <v>99.8</v>
      </c>
      <c r="S163">
        <v>50.2</v>
      </c>
      <c r="T163">
        <f t="shared" si="23"/>
        <v>249.2</v>
      </c>
      <c r="U163">
        <v>120.2</v>
      </c>
      <c r="V163">
        <v>98.2</v>
      </c>
      <c r="X163">
        <f t="shared" si="24"/>
        <v>218.4</v>
      </c>
      <c r="Y163">
        <f t="shared" si="25"/>
        <v>30.799999999999983</v>
      </c>
    </row>
    <row r="164" spans="1:25" x14ac:dyDescent="0.2">
      <c r="A164" s="1">
        <v>43649</v>
      </c>
      <c r="B164" t="s">
        <v>39</v>
      </c>
      <c r="C164" t="s">
        <v>52</v>
      </c>
      <c r="D164" t="s">
        <v>56</v>
      </c>
      <c r="E164">
        <v>1.6</v>
      </c>
      <c r="F164">
        <v>44</v>
      </c>
      <c r="G164">
        <v>63</v>
      </c>
      <c r="H164">
        <v>100</v>
      </c>
      <c r="I164">
        <f>SUM(H164:H207)</f>
        <v>2640</v>
      </c>
      <c r="J164">
        <v>8</v>
      </c>
      <c r="K164">
        <v>5</v>
      </c>
      <c r="L164" s="3">
        <v>0.74444444444444446</v>
      </c>
      <c r="M164" s="3">
        <v>0.59444444444444444</v>
      </c>
      <c r="O164">
        <f>48-((17+(52/60))-(14+(16/60)))</f>
        <v>44.4</v>
      </c>
      <c r="Q164">
        <v>99.9</v>
      </c>
      <c r="R164">
        <v>99.5</v>
      </c>
      <c r="S164">
        <v>50.5</v>
      </c>
      <c r="T164">
        <f t="shared" si="23"/>
        <v>249.9</v>
      </c>
      <c r="U164">
        <v>126.1</v>
      </c>
      <c r="V164">
        <v>33.700000000000003</v>
      </c>
      <c r="X164">
        <f t="shared" si="24"/>
        <v>159.80000000000001</v>
      </c>
      <c r="Y164">
        <f t="shared" si="25"/>
        <v>90.1</v>
      </c>
    </row>
    <row r="165" spans="1:25" x14ac:dyDescent="0.2">
      <c r="A165" s="1">
        <v>43649</v>
      </c>
      <c r="B165" t="s">
        <v>39</v>
      </c>
      <c r="C165" t="s">
        <v>52</v>
      </c>
      <c r="D165" t="s">
        <v>56</v>
      </c>
      <c r="E165">
        <v>1.6</v>
      </c>
      <c r="F165">
        <v>44</v>
      </c>
      <c r="G165">
        <v>56</v>
      </c>
      <c r="H165">
        <v>81</v>
      </c>
      <c r="I165">
        <v>2640</v>
      </c>
      <c r="J165">
        <v>8</v>
      </c>
      <c r="K165">
        <v>5</v>
      </c>
      <c r="O165">
        <f t="shared" ref="O165:O207" si="31">48-((17+(52/60))-(14+(16/60)))</f>
        <v>44.4</v>
      </c>
      <c r="Q165">
        <v>99.9</v>
      </c>
      <c r="R165">
        <v>99.5</v>
      </c>
      <c r="S165">
        <v>50.5</v>
      </c>
      <c r="T165">
        <f t="shared" si="23"/>
        <v>249.9</v>
      </c>
      <c r="U165">
        <v>126.1</v>
      </c>
      <c r="V165">
        <v>33.700000000000003</v>
      </c>
      <c r="X165">
        <f t="shared" si="24"/>
        <v>159.80000000000001</v>
      </c>
      <c r="Y165">
        <f t="shared" si="25"/>
        <v>90.1</v>
      </c>
    </row>
    <row r="166" spans="1:25" x14ac:dyDescent="0.2">
      <c r="A166" s="1">
        <v>43649</v>
      </c>
      <c r="B166" t="s">
        <v>39</v>
      </c>
      <c r="C166" t="s">
        <v>52</v>
      </c>
      <c r="D166" t="s">
        <v>56</v>
      </c>
      <c r="E166">
        <v>1.6</v>
      </c>
      <c r="F166">
        <v>44</v>
      </c>
      <c r="G166">
        <v>39</v>
      </c>
      <c r="H166">
        <v>26</v>
      </c>
      <c r="I166">
        <v>2640</v>
      </c>
      <c r="J166">
        <v>8</v>
      </c>
      <c r="K166">
        <v>5</v>
      </c>
      <c r="O166">
        <f t="shared" si="31"/>
        <v>44.4</v>
      </c>
      <c r="Q166">
        <v>99.9</v>
      </c>
      <c r="R166">
        <v>99.5</v>
      </c>
      <c r="S166">
        <v>50.5</v>
      </c>
      <c r="T166">
        <f t="shared" si="23"/>
        <v>249.9</v>
      </c>
      <c r="U166">
        <v>126.1</v>
      </c>
      <c r="V166">
        <v>33.700000000000003</v>
      </c>
      <c r="X166">
        <f t="shared" si="24"/>
        <v>159.80000000000001</v>
      </c>
      <c r="Y166">
        <f t="shared" si="25"/>
        <v>90.1</v>
      </c>
    </row>
    <row r="167" spans="1:25" x14ac:dyDescent="0.2">
      <c r="A167" s="1">
        <v>43649</v>
      </c>
      <c r="B167" t="s">
        <v>39</v>
      </c>
      <c r="C167" t="s">
        <v>52</v>
      </c>
      <c r="D167" t="s">
        <v>56</v>
      </c>
      <c r="E167">
        <v>1.6</v>
      </c>
      <c r="F167">
        <v>44</v>
      </c>
      <c r="G167">
        <v>65</v>
      </c>
      <c r="H167">
        <v>100</v>
      </c>
      <c r="I167">
        <v>2640</v>
      </c>
      <c r="J167">
        <v>8</v>
      </c>
      <c r="K167">
        <v>5</v>
      </c>
      <c r="O167">
        <f t="shared" si="31"/>
        <v>44.4</v>
      </c>
      <c r="Q167">
        <v>99.9</v>
      </c>
      <c r="R167">
        <v>99.5</v>
      </c>
      <c r="S167">
        <v>50.5</v>
      </c>
      <c r="T167">
        <f t="shared" si="23"/>
        <v>249.9</v>
      </c>
      <c r="U167">
        <v>126.1</v>
      </c>
      <c r="V167">
        <v>33.700000000000003</v>
      </c>
      <c r="X167">
        <f t="shared" si="24"/>
        <v>159.80000000000001</v>
      </c>
      <c r="Y167">
        <f t="shared" si="25"/>
        <v>90.1</v>
      </c>
    </row>
    <row r="168" spans="1:25" x14ac:dyDescent="0.2">
      <c r="A168" s="1">
        <v>43649</v>
      </c>
      <c r="B168" t="s">
        <v>39</v>
      </c>
      <c r="C168" t="s">
        <v>52</v>
      </c>
      <c r="D168" t="s">
        <v>56</v>
      </c>
      <c r="E168">
        <v>1.6</v>
      </c>
      <c r="F168">
        <v>44</v>
      </c>
      <c r="G168">
        <v>60</v>
      </c>
      <c r="H168">
        <v>86</v>
      </c>
      <c r="I168">
        <v>2640</v>
      </c>
      <c r="J168">
        <v>8</v>
      </c>
      <c r="K168">
        <v>5</v>
      </c>
      <c r="O168">
        <f t="shared" si="31"/>
        <v>44.4</v>
      </c>
      <c r="Q168">
        <v>99.9</v>
      </c>
      <c r="R168">
        <v>99.5</v>
      </c>
      <c r="S168">
        <v>50.5</v>
      </c>
      <c r="T168">
        <f t="shared" si="23"/>
        <v>249.9</v>
      </c>
      <c r="U168">
        <v>126.1</v>
      </c>
      <c r="V168">
        <v>33.700000000000003</v>
      </c>
      <c r="X168">
        <f t="shared" si="24"/>
        <v>159.80000000000001</v>
      </c>
      <c r="Y168">
        <f t="shared" si="25"/>
        <v>90.1</v>
      </c>
    </row>
    <row r="169" spans="1:25" x14ac:dyDescent="0.2">
      <c r="A169" s="1">
        <v>43649</v>
      </c>
      <c r="B169" t="s">
        <v>39</v>
      </c>
      <c r="C169" t="s">
        <v>52</v>
      </c>
      <c r="D169" t="s">
        <v>56</v>
      </c>
      <c r="E169">
        <v>1.6</v>
      </c>
      <c r="F169">
        <v>44</v>
      </c>
      <c r="G169">
        <v>68</v>
      </c>
      <c r="H169">
        <v>107</v>
      </c>
      <c r="I169">
        <v>2640</v>
      </c>
      <c r="J169">
        <v>8</v>
      </c>
      <c r="K169">
        <v>5</v>
      </c>
      <c r="O169">
        <f t="shared" si="31"/>
        <v>44.4</v>
      </c>
      <c r="Q169">
        <v>99.9</v>
      </c>
      <c r="R169">
        <v>99.5</v>
      </c>
      <c r="S169">
        <v>50.5</v>
      </c>
      <c r="T169">
        <f t="shared" si="23"/>
        <v>249.9</v>
      </c>
      <c r="U169">
        <v>126.1</v>
      </c>
      <c r="V169">
        <v>33.700000000000003</v>
      </c>
      <c r="X169">
        <f t="shared" si="24"/>
        <v>159.80000000000001</v>
      </c>
      <c r="Y169">
        <f t="shared" si="25"/>
        <v>90.1</v>
      </c>
    </row>
    <row r="170" spans="1:25" x14ac:dyDescent="0.2">
      <c r="A170" s="1">
        <v>43649</v>
      </c>
      <c r="B170" t="s">
        <v>39</v>
      </c>
      <c r="C170" t="s">
        <v>52</v>
      </c>
      <c r="D170" t="s">
        <v>56</v>
      </c>
      <c r="E170">
        <v>1.6</v>
      </c>
      <c r="F170">
        <v>44</v>
      </c>
      <c r="G170">
        <v>62</v>
      </c>
      <c r="H170">
        <v>78</v>
      </c>
      <c r="I170">
        <v>2640</v>
      </c>
      <c r="J170">
        <v>8</v>
      </c>
      <c r="K170">
        <v>5</v>
      </c>
      <c r="O170">
        <f t="shared" si="31"/>
        <v>44.4</v>
      </c>
      <c r="Q170">
        <v>99.9</v>
      </c>
      <c r="R170">
        <v>99.5</v>
      </c>
      <c r="S170">
        <v>50.5</v>
      </c>
      <c r="T170">
        <f t="shared" si="23"/>
        <v>249.9</v>
      </c>
      <c r="U170">
        <v>126.1</v>
      </c>
      <c r="V170">
        <v>33.700000000000003</v>
      </c>
      <c r="X170">
        <f t="shared" si="24"/>
        <v>159.80000000000001</v>
      </c>
      <c r="Y170">
        <f t="shared" si="25"/>
        <v>90.1</v>
      </c>
    </row>
    <row r="171" spans="1:25" x14ac:dyDescent="0.2">
      <c r="A171" s="1">
        <v>43649</v>
      </c>
      <c r="B171" t="s">
        <v>39</v>
      </c>
      <c r="C171" t="s">
        <v>52</v>
      </c>
      <c r="D171" t="s">
        <v>56</v>
      </c>
      <c r="E171">
        <v>1.6</v>
      </c>
      <c r="F171">
        <v>44</v>
      </c>
      <c r="G171">
        <v>57</v>
      </c>
      <c r="H171">
        <v>69</v>
      </c>
      <c r="I171">
        <v>2640</v>
      </c>
      <c r="J171">
        <v>8</v>
      </c>
      <c r="K171">
        <v>5</v>
      </c>
      <c r="O171">
        <f t="shared" si="31"/>
        <v>44.4</v>
      </c>
      <c r="Q171">
        <v>99.9</v>
      </c>
      <c r="R171">
        <v>99.5</v>
      </c>
      <c r="S171">
        <v>50.5</v>
      </c>
      <c r="T171">
        <f t="shared" si="23"/>
        <v>249.9</v>
      </c>
      <c r="U171">
        <v>126.1</v>
      </c>
      <c r="V171">
        <v>33.700000000000003</v>
      </c>
      <c r="X171">
        <f t="shared" si="24"/>
        <v>159.80000000000001</v>
      </c>
      <c r="Y171">
        <f t="shared" si="25"/>
        <v>90.1</v>
      </c>
    </row>
    <row r="172" spans="1:25" x14ac:dyDescent="0.2">
      <c r="A172" s="1">
        <v>43649</v>
      </c>
      <c r="B172" t="s">
        <v>39</v>
      </c>
      <c r="C172" t="s">
        <v>52</v>
      </c>
      <c r="D172" t="s">
        <v>56</v>
      </c>
      <c r="E172">
        <v>1.6</v>
      </c>
      <c r="F172">
        <v>44</v>
      </c>
      <c r="G172">
        <v>45</v>
      </c>
      <c r="H172">
        <v>33</v>
      </c>
      <c r="I172">
        <v>2640</v>
      </c>
      <c r="J172">
        <v>8</v>
      </c>
      <c r="K172">
        <v>5</v>
      </c>
      <c r="O172">
        <f t="shared" si="31"/>
        <v>44.4</v>
      </c>
      <c r="Q172">
        <v>99.9</v>
      </c>
      <c r="R172">
        <v>99.5</v>
      </c>
      <c r="S172">
        <v>50.5</v>
      </c>
      <c r="T172">
        <f t="shared" si="23"/>
        <v>249.9</v>
      </c>
      <c r="U172">
        <v>126.1</v>
      </c>
      <c r="V172">
        <v>33.700000000000003</v>
      </c>
      <c r="X172">
        <f t="shared" si="24"/>
        <v>159.80000000000001</v>
      </c>
      <c r="Y172">
        <f t="shared" si="25"/>
        <v>90.1</v>
      </c>
    </row>
    <row r="173" spans="1:25" x14ac:dyDescent="0.2">
      <c r="A173" s="1">
        <v>43649</v>
      </c>
      <c r="B173" t="s">
        <v>39</v>
      </c>
      <c r="C173" t="s">
        <v>52</v>
      </c>
      <c r="D173" t="s">
        <v>56</v>
      </c>
      <c r="E173">
        <v>1.6</v>
      </c>
      <c r="F173">
        <v>44</v>
      </c>
      <c r="G173">
        <v>59</v>
      </c>
      <c r="H173">
        <v>72</v>
      </c>
      <c r="I173">
        <v>2640</v>
      </c>
      <c r="J173">
        <v>8</v>
      </c>
      <c r="K173">
        <v>5</v>
      </c>
      <c r="O173">
        <f t="shared" si="31"/>
        <v>44.4</v>
      </c>
      <c r="Q173">
        <v>99.9</v>
      </c>
      <c r="R173">
        <v>99.5</v>
      </c>
      <c r="S173">
        <v>50.5</v>
      </c>
      <c r="T173">
        <f t="shared" si="23"/>
        <v>249.9</v>
      </c>
      <c r="U173">
        <v>126.1</v>
      </c>
      <c r="V173">
        <v>33.700000000000003</v>
      </c>
      <c r="X173">
        <f t="shared" si="24"/>
        <v>159.80000000000001</v>
      </c>
      <c r="Y173">
        <f t="shared" si="25"/>
        <v>90.1</v>
      </c>
    </row>
    <row r="174" spans="1:25" x14ac:dyDescent="0.2">
      <c r="A174" s="1">
        <v>43649</v>
      </c>
      <c r="B174" t="s">
        <v>39</v>
      </c>
      <c r="C174" t="s">
        <v>52</v>
      </c>
      <c r="D174" t="s">
        <v>56</v>
      </c>
      <c r="E174">
        <v>1.6</v>
      </c>
      <c r="F174">
        <v>44</v>
      </c>
      <c r="G174">
        <v>64</v>
      </c>
      <c r="H174">
        <v>91</v>
      </c>
      <c r="I174">
        <v>2640</v>
      </c>
      <c r="J174">
        <v>8</v>
      </c>
      <c r="K174">
        <v>5</v>
      </c>
      <c r="O174">
        <f t="shared" si="31"/>
        <v>44.4</v>
      </c>
      <c r="Q174">
        <v>99.9</v>
      </c>
      <c r="R174">
        <v>99.5</v>
      </c>
      <c r="S174">
        <v>50.5</v>
      </c>
      <c r="T174">
        <f t="shared" si="23"/>
        <v>249.9</v>
      </c>
      <c r="U174">
        <v>126.1</v>
      </c>
      <c r="V174">
        <v>33.700000000000003</v>
      </c>
      <c r="X174">
        <f t="shared" si="24"/>
        <v>159.80000000000001</v>
      </c>
      <c r="Y174">
        <f t="shared" si="25"/>
        <v>90.1</v>
      </c>
    </row>
    <row r="175" spans="1:25" x14ac:dyDescent="0.2">
      <c r="A175" s="1">
        <v>43649</v>
      </c>
      <c r="B175" t="s">
        <v>39</v>
      </c>
      <c r="C175" t="s">
        <v>52</v>
      </c>
      <c r="D175" t="s">
        <v>56</v>
      </c>
      <c r="E175">
        <v>1.6</v>
      </c>
      <c r="F175">
        <v>44</v>
      </c>
      <c r="G175">
        <v>58</v>
      </c>
      <c r="H175">
        <v>68</v>
      </c>
      <c r="I175">
        <v>2640</v>
      </c>
      <c r="J175">
        <v>8</v>
      </c>
      <c r="K175">
        <v>5</v>
      </c>
      <c r="O175">
        <f t="shared" si="31"/>
        <v>44.4</v>
      </c>
      <c r="Q175">
        <v>99.9</v>
      </c>
      <c r="R175">
        <v>99.5</v>
      </c>
      <c r="S175">
        <v>50.5</v>
      </c>
      <c r="T175">
        <f t="shared" si="23"/>
        <v>249.9</v>
      </c>
      <c r="U175">
        <v>126.1</v>
      </c>
      <c r="V175">
        <v>33.700000000000003</v>
      </c>
      <c r="X175">
        <f t="shared" si="24"/>
        <v>159.80000000000001</v>
      </c>
      <c r="Y175">
        <f t="shared" si="25"/>
        <v>90.1</v>
      </c>
    </row>
    <row r="176" spans="1:25" x14ac:dyDescent="0.2">
      <c r="A176" s="1">
        <v>43649</v>
      </c>
      <c r="B176" t="s">
        <v>39</v>
      </c>
      <c r="C176" t="s">
        <v>52</v>
      </c>
      <c r="D176" t="s">
        <v>56</v>
      </c>
      <c r="E176">
        <v>1.6</v>
      </c>
      <c r="F176">
        <v>44</v>
      </c>
      <c r="G176">
        <v>60</v>
      </c>
      <c r="H176">
        <v>74</v>
      </c>
      <c r="I176">
        <v>2640</v>
      </c>
      <c r="J176">
        <v>8</v>
      </c>
      <c r="K176">
        <v>5</v>
      </c>
      <c r="O176">
        <f t="shared" si="31"/>
        <v>44.4</v>
      </c>
      <c r="Q176">
        <v>99.9</v>
      </c>
      <c r="R176">
        <v>99.5</v>
      </c>
      <c r="S176">
        <v>50.5</v>
      </c>
      <c r="T176">
        <f t="shared" si="23"/>
        <v>249.9</v>
      </c>
      <c r="U176">
        <v>126.1</v>
      </c>
      <c r="V176">
        <v>33.700000000000003</v>
      </c>
      <c r="X176">
        <f t="shared" si="24"/>
        <v>159.80000000000001</v>
      </c>
      <c r="Y176">
        <f t="shared" si="25"/>
        <v>90.1</v>
      </c>
    </row>
    <row r="177" spans="1:25" x14ac:dyDescent="0.2">
      <c r="A177" s="1">
        <v>43649</v>
      </c>
      <c r="B177" t="s">
        <v>39</v>
      </c>
      <c r="C177" t="s">
        <v>52</v>
      </c>
      <c r="D177" t="s">
        <v>56</v>
      </c>
      <c r="E177">
        <v>1.6</v>
      </c>
      <c r="F177">
        <v>44</v>
      </c>
      <c r="G177">
        <v>66</v>
      </c>
      <c r="H177">
        <v>115</v>
      </c>
      <c r="I177">
        <v>2640</v>
      </c>
      <c r="J177">
        <v>8</v>
      </c>
      <c r="K177">
        <v>5</v>
      </c>
      <c r="O177">
        <f t="shared" si="31"/>
        <v>44.4</v>
      </c>
      <c r="Q177">
        <v>99.9</v>
      </c>
      <c r="R177">
        <v>99.5</v>
      </c>
      <c r="S177">
        <v>50.5</v>
      </c>
      <c r="T177">
        <f t="shared" si="23"/>
        <v>249.9</v>
      </c>
      <c r="U177">
        <v>126.1</v>
      </c>
      <c r="V177">
        <v>33.700000000000003</v>
      </c>
      <c r="X177">
        <f t="shared" si="24"/>
        <v>159.80000000000001</v>
      </c>
      <c r="Y177">
        <f t="shared" si="25"/>
        <v>90.1</v>
      </c>
    </row>
    <row r="178" spans="1:25" x14ac:dyDescent="0.2">
      <c r="A178" s="1">
        <v>43649</v>
      </c>
      <c r="B178" t="s">
        <v>39</v>
      </c>
      <c r="C178" t="s">
        <v>52</v>
      </c>
      <c r="D178" t="s">
        <v>56</v>
      </c>
      <c r="E178">
        <v>1.6</v>
      </c>
      <c r="F178">
        <v>44</v>
      </c>
      <c r="G178">
        <v>40</v>
      </c>
      <c r="H178">
        <v>23</v>
      </c>
      <c r="I178">
        <v>2640</v>
      </c>
      <c r="J178">
        <v>8</v>
      </c>
      <c r="K178">
        <v>5</v>
      </c>
      <c r="O178">
        <f t="shared" si="31"/>
        <v>44.4</v>
      </c>
      <c r="Q178">
        <v>99.9</v>
      </c>
      <c r="R178">
        <v>99.5</v>
      </c>
      <c r="S178">
        <v>50.5</v>
      </c>
      <c r="T178">
        <f t="shared" si="23"/>
        <v>249.9</v>
      </c>
      <c r="U178">
        <v>126.1</v>
      </c>
      <c r="V178">
        <v>33.700000000000003</v>
      </c>
      <c r="X178">
        <f t="shared" si="24"/>
        <v>159.80000000000001</v>
      </c>
      <c r="Y178">
        <f t="shared" si="25"/>
        <v>90.1</v>
      </c>
    </row>
    <row r="179" spans="1:25" x14ac:dyDescent="0.2">
      <c r="A179" s="1">
        <v>43649</v>
      </c>
      <c r="B179" t="s">
        <v>39</v>
      </c>
      <c r="C179" t="s">
        <v>52</v>
      </c>
      <c r="D179" t="s">
        <v>56</v>
      </c>
      <c r="E179">
        <v>1.6</v>
      </c>
      <c r="F179">
        <v>44</v>
      </c>
      <c r="G179">
        <v>53</v>
      </c>
      <c r="H179">
        <v>54</v>
      </c>
      <c r="I179">
        <v>2640</v>
      </c>
      <c r="J179">
        <v>8</v>
      </c>
      <c r="K179">
        <v>5</v>
      </c>
      <c r="O179">
        <f t="shared" si="31"/>
        <v>44.4</v>
      </c>
      <c r="Q179">
        <v>99.9</v>
      </c>
      <c r="R179">
        <v>99.5</v>
      </c>
      <c r="S179">
        <v>50.5</v>
      </c>
      <c r="T179">
        <f t="shared" si="23"/>
        <v>249.9</v>
      </c>
      <c r="U179">
        <v>126.1</v>
      </c>
      <c r="V179">
        <v>33.700000000000003</v>
      </c>
      <c r="X179">
        <f t="shared" si="24"/>
        <v>159.80000000000001</v>
      </c>
      <c r="Y179">
        <f t="shared" si="25"/>
        <v>90.1</v>
      </c>
    </row>
    <row r="180" spans="1:25" x14ac:dyDescent="0.2">
      <c r="A180" s="1">
        <v>43649</v>
      </c>
      <c r="B180" t="s">
        <v>39</v>
      </c>
      <c r="C180" t="s">
        <v>52</v>
      </c>
      <c r="D180" t="s">
        <v>56</v>
      </c>
      <c r="E180">
        <v>1.6</v>
      </c>
      <c r="F180">
        <v>44</v>
      </c>
      <c r="G180">
        <v>56</v>
      </c>
      <c r="H180">
        <v>63</v>
      </c>
      <c r="I180">
        <v>2640</v>
      </c>
      <c r="J180">
        <v>8</v>
      </c>
      <c r="K180">
        <v>5</v>
      </c>
      <c r="O180">
        <f t="shared" si="31"/>
        <v>44.4</v>
      </c>
      <c r="Q180">
        <v>99.9</v>
      </c>
      <c r="R180">
        <v>99.5</v>
      </c>
      <c r="S180">
        <v>50.5</v>
      </c>
      <c r="T180">
        <f t="shared" si="23"/>
        <v>249.9</v>
      </c>
      <c r="U180">
        <v>126.1</v>
      </c>
      <c r="V180">
        <v>33.700000000000003</v>
      </c>
      <c r="X180">
        <f t="shared" si="24"/>
        <v>159.80000000000001</v>
      </c>
      <c r="Y180">
        <f t="shared" si="25"/>
        <v>90.1</v>
      </c>
    </row>
    <row r="181" spans="1:25" x14ac:dyDescent="0.2">
      <c r="A181" s="1">
        <v>43649</v>
      </c>
      <c r="B181" t="s">
        <v>39</v>
      </c>
      <c r="C181" t="s">
        <v>52</v>
      </c>
      <c r="D181" t="s">
        <v>56</v>
      </c>
      <c r="E181">
        <v>1.6</v>
      </c>
      <c r="F181">
        <v>44</v>
      </c>
      <c r="G181">
        <v>35</v>
      </c>
      <c r="H181">
        <v>17</v>
      </c>
      <c r="I181">
        <v>2640</v>
      </c>
      <c r="J181">
        <v>8</v>
      </c>
      <c r="K181">
        <v>5</v>
      </c>
      <c r="O181">
        <f t="shared" si="31"/>
        <v>44.4</v>
      </c>
      <c r="Q181">
        <v>99.9</v>
      </c>
      <c r="R181">
        <v>99.5</v>
      </c>
      <c r="S181">
        <v>50.5</v>
      </c>
      <c r="T181">
        <f t="shared" si="23"/>
        <v>249.9</v>
      </c>
      <c r="U181">
        <v>126.1</v>
      </c>
      <c r="V181">
        <v>33.700000000000003</v>
      </c>
      <c r="X181">
        <f t="shared" si="24"/>
        <v>159.80000000000001</v>
      </c>
      <c r="Y181">
        <f t="shared" si="25"/>
        <v>90.1</v>
      </c>
    </row>
    <row r="182" spans="1:25" x14ac:dyDescent="0.2">
      <c r="A182" s="1">
        <v>43649</v>
      </c>
      <c r="B182" t="s">
        <v>39</v>
      </c>
      <c r="C182" t="s">
        <v>52</v>
      </c>
      <c r="D182" t="s">
        <v>56</v>
      </c>
      <c r="E182">
        <v>1.6</v>
      </c>
      <c r="F182">
        <v>44</v>
      </c>
      <c r="G182">
        <v>36</v>
      </c>
      <c r="H182">
        <v>20</v>
      </c>
      <c r="I182">
        <v>2640</v>
      </c>
      <c r="J182">
        <v>8</v>
      </c>
      <c r="K182">
        <v>5</v>
      </c>
      <c r="O182">
        <f t="shared" si="31"/>
        <v>44.4</v>
      </c>
      <c r="Q182">
        <v>99.9</v>
      </c>
      <c r="R182">
        <v>99.5</v>
      </c>
      <c r="S182">
        <v>50.5</v>
      </c>
      <c r="T182">
        <f t="shared" si="23"/>
        <v>249.9</v>
      </c>
      <c r="U182">
        <v>126.1</v>
      </c>
      <c r="V182">
        <v>33.700000000000003</v>
      </c>
      <c r="X182">
        <f t="shared" si="24"/>
        <v>159.80000000000001</v>
      </c>
      <c r="Y182">
        <f t="shared" si="25"/>
        <v>90.1</v>
      </c>
    </row>
    <row r="183" spans="1:25" x14ac:dyDescent="0.2">
      <c r="A183" s="1">
        <v>43649</v>
      </c>
      <c r="B183" t="s">
        <v>39</v>
      </c>
      <c r="C183" t="s">
        <v>52</v>
      </c>
      <c r="D183" t="s">
        <v>56</v>
      </c>
      <c r="E183">
        <v>1.6</v>
      </c>
      <c r="F183">
        <v>44</v>
      </c>
      <c r="G183">
        <v>58</v>
      </c>
      <c r="H183">
        <v>64</v>
      </c>
      <c r="I183">
        <v>2640</v>
      </c>
      <c r="J183">
        <v>8</v>
      </c>
      <c r="K183">
        <v>5</v>
      </c>
      <c r="O183">
        <f t="shared" si="31"/>
        <v>44.4</v>
      </c>
      <c r="Q183">
        <v>99.9</v>
      </c>
      <c r="R183">
        <v>99.5</v>
      </c>
      <c r="S183">
        <v>50.5</v>
      </c>
      <c r="T183">
        <f t="shared" si="23"/>
        <v>249.9</v>
      </c>
      <c r="U183">
        <v>126.1</v>
      </c>
      <c r="V183">
        <v>33.700000000000003</v>
      </c>
      <c r="X183">
        <f t="shared" si="24"/>
        <v>159.80000000000001</v>
      </c>
      <c r="Y183">
        <f t="shared" si="25"/>
        <v>90.1</v>
      </c>
    </row>
    <row r="184" spans="1:25" x14ac:dyDescent="0.2">
      <c r="A184" s="1">
        <v>43649</v>
      </c>
      <c r="B184" t="s">
        <v>39</v>
      </c>
      <c r="C184" t="s">
        <v>52</v>
      </c>
      <c r="D184" t="s">
        <v>56</v>
      </c>
      <c r="E184">
        <v>1.6</v>
      </c>
      <c r="F184">
        <v>44</v>
      </c>
      <c r="G184">
        <v>48</v>
      </c>
      <c r="H184">
        <v>37</v>
      </c>
      <c r="I184">
        <v>2640</v>
      </c>
      <c r="J184">
        <v>8</v>
      </c>
      <c r="K184">
        <v>5</v>
      </c>
      <c r="O184">
        <f t="shared" si="31"/>
        <v>44.4</v>
      </c>
      <c r="Q184">
        <v>99.9</v>
      </c>
      <c r="R184">
        <v>99.5</v>
      </c>
      <c r="S184">
        <v>50.5</v>
      </c>
      <c r="T184">
        <f t="shared" si="23"/>
        <v>249.9</v>
      </c>
      <c r="U184">
        <v>126.1</v>
      </c>
      <c r="V184">
        <v>33.700000000000003</v>
      </c>
      <c r="X184">
        <f t="shared" si="24"/>
        <v>159.80000000000001</v>
      </c>
      <c r="Y184">
        <f t="shared" si="25"/>
        <v>90.1</v>
      </c>
    </row>
    <row r="185" spans="1:25" x14ac:dyDescent="0.2">
      <c r="A185" s="1">
        <v>43649</v>
      </c>
      <c r="B185" t="s">
        <v>39</v>
      </c>
      <c r="C185" t="s">
        <v>52</v>
      </c>
      <c r="D185" t="s">
        <v>56</v>
      </c>
      <c r="E185">
        <v>1.6</v>
      </c>
      <c r="F185">
        <v>44</v>
      </c>
      <c r="G185">
        <v>57</v>
      </c>
      <c r="H185">
        <v>74</v>
      </c>
      <c r="I185">
        <v>2640</v>
      </c>
      <c r="J185">
        <v>8</v>
      </c>
      <c r="K185">
        <v>5</v>
      </c>
      <c r="O185">
        <f t="shared" si="31"/>
        <v>44.4</v>
      </c>
      <c r="Q185">
        <v>99.9</v>
      </c>
      <c r="R185">
        <v>99.5</v>
      </c>
      <c r="S185">
        <v>50.5</v>
      </c>
      <c r="T185">
        <f t="shared" si="23"/>
        <v>249.9</v>
      </c>
      <c r="U185">
        <v>126.1</v>
      </c>
      <c r="V185">
        <v>33.700000000000003</v>
      </c>
      <c r="X185">
        <f t="shared" si="24"/>
        <v>159.80000000000001</v>
      </c>
      <c r="Y185">
        <f t="shared" si="25"/>
        <v>90.1</v>
      </c>
    </row>
    <row r="186" spans="1:25" x14ac:dyDescent="0.2">
      <c r="A186" s="1">
        <v>43649</v>
      </c>
      <c r="B186" t="s">
        <v>39</v>
      </c>
      <c r="C186" t="s">
        <v>52</v>
      </c>
      <c r="D186" t="s">
        <v>56</v>
      </c>
      <c r="E186">
        <v>1.6</v>
      </c>
      <c r="F186">
        <v>44</v>
      </c>
      <c r="G186">
        <v>54</v>
      </c>
      <c r="H186">
        <v>63</v>
      </c>
      <c r="I186">
        <v>2640</v>
      </c>
      <c r="J186">
        <v>8</v>
      </c>
      <c r="K186">
        <v>5</v>
      </c>
      <c r="O186">
        <f t="shared" si="31"/>
        <v>44.4</v>
      </c>
      <c r="Q186">
        <v>99.9</v>
      </c>
      <c r="R186">
        <v>99.5</v>
      </c>
      <c r="S186">
        <v>50.5</v>
      </c>
      <c r="T186">
        <f t="shared" si="23"/>
        <v>249.9</v>
      </c>
      <c r="U186">
        <v>126.1</v>
      </c>
      <c r="V186">
        <v>33.700000000000003</v>
      </c>
      <c r="X186">
        <f t="shared" si="24"/>
        <v>159.80000000000001</v>
      </c>
      <c r="Y186">
        <f t="shared" si="25"/>
        <v>90.1</v>
      </c>
    </row>
    <row r="187" spans="1:25" x14ac:dyDescent="0.2">
      <c r="A187" s="1">
        <v>43649</v>
      </c>
      <c r="B187" t="s">
        <v>39</v>
      </c>
      <c r="C187" t="s">
        <v>52</v>
      </c>
      <c r="D187" t="s">
        <v>56</v>
      </c>
      <c r="E187">
        <v>1.6</v>
      </c>
      <c r="F187">
        <v>44</v>
      </c>
      <c r="G187">
        <v>45</v>
      </c>
      <c r="H187">
        <v>34</v>
      </c>
      <c r="I187">
        <v>2640</v>
      </c>
      <c r="J187">
        <v>8</v>
      </c>
      <c r="K187">
        <v>5</v>
      </c>
      <c r="O187">
        <f t="shared" si="31"/>
        <v>44.4</v>
      </c>
      <c r="Q187">
        <v>99.9</v>
      </c>
      <c r="R187">
        <v>99.5</v>
      </c>
      <c r="S187">
        <v>50.5</v>
      </c>
      <c r="T187">
        <f t="shared" si="23"/>
        <v>249.9</v>
      </c>
      <c r="U187">
        <v>126.1</v>
      </c>
      <c r="V187">
        <v>33.700000000000003</v>
      </c>
      <c r="X187">
        <f t="shared" si="24"/>
        <v>159.80000000000001</v>
      </c>
      <c r="Y187">
        <f t="shared" si="25"/>
        <v>90.1</v>
      </c>
    </row>
    <row r="188" spans="1:25" x14ac:dyDescent="0.2">
      <c r="A188" s="1">
        <v>43649</v>
      </c>
      <c r="B188" t="s">
        <v>39</v>
      </c>
      <c r="C188" t="s">
        <v>52</v>
      </c>
      <c r="D188" t="s">
        <v>56</v>
      </c>
      <c r="E188">
        <v>1.6</v>
      </c>
      <c r="F188">
        <v>44</v>
      </c>
      <c r="G188">
        <v>46</v>
      </c>
      <c r="H188">
        <v>28</v>
      </c>
      <c r="I188">
        <v>2640</v>
      </c>
      <c r="J188">
        <v>8</v>
      </c>
      <c r="K188">
        <v>5</v>
      </c>
      <c r="O188">
        <f t="shared" si="31"/>
        <v>44.4</v>
      </c>
      <c r="Q188">
        <v>99.9</v>
      </c>
      <c r="R188">
        <v>99.5</v>
      </c>
      <c r="S188">
        <v>50.5</v>
      </c>
      <c r="T188">
        <f t="shared" si="23"/>
        <v>249.9</v>
      </c>
      <c r="U188">
        <v>126.1</v>
      </c>
      <c r="V188">
        <v>33.700000000000003</v>
      </c>
      <c r="X188">
        <f t="shared" si="24"/>
        <v>159.80000000000001</v>
      </c>
      <c r="Y188">
        <f t="shared" si="25"/>
        <v>90.1</v>
      </c>
    </row>
    <row r="189" spans="1:25" x14ac:dyDescent="0.2">
      <c r="A189" s="1">
        <v>43649</v>
      </c>
      <c r="B189" t="s">
        <v>39</v>
      </c>
      <c r="C189" t="s">
        <v>52</v>
      </c>
      <c r="D189" t="s">
        <v>56</v>
      </c>
      <c r="E189">
        <v>1.6</v>
      </c>
      <c r="F189">
        <v>44</v>
      </c>
      <c r="G189">
        <v>50</v>
      </c>
      <c r="H189">
        <v>40</v>
      </c>
      <c r="I189">
        <v>2640</v>
      </c>
      <c r="J189">
        <v>8</v>
      </c>
      <c r="K189">
        <v>5</v>
      </c>
      <c r="O189">
        <f t="shared" si="31"/>
        <v>44.4</v>
      </c>
      <c r="Q189">
        <v>99.9</v>
      </c>
      <c r="R189">
        <v>99.5</v>
      </c>
      <c r="S189">
        <v>50.5</v>
      </c>
      <c r="T189">
        <f t="shared" si="23"/>
        <v>249.9</v>
      </c>
      <c r="U189">
        <v>126.1</v>
      </c>
      <c r="V189">
        <v>33.700000000000003</v>
      </c>
      <c r="X189">
        <f t="shared" si="24"/>
        <v>159.80000000000001</v>
      </c>
      <c r="Y189">
        <f t="shared" si="25"/>
        <v>90.1</v>
      </c>
    </row>
    <row r="190" spans="1:25" x14ac:dyDescent="0.2">
      <c r="A190" s="1">
        <v>43649</v>
      </c>
      <c r="B190" t="s">
        <v>39</v>
      </c>
      <c r="C190" t="s">
        <v>52</v>
      </c>
      <c r="D190" t="s">
        <v>56</v>
      </c>
      <c r="E190">
        <v>1.6</v>
      </c>
      <c r="F190">
        <v>44</v>
      </c>
      <c r="G190">
        <v>39</v>
      </c>
      <c r="H190">
        <v>21</v>
      </c>
      <c r="I190">
        <v>2640</v>
      </c>
      <c r="J190">
        <v>8</v>
      </c>
      <c r="K190">
        <v>5</v>
      </c>
      <c r="O190">
        <f t="shared" si="31"/>
        <v>44.4</v>
      </c>
      <c r="Q190">
        <v>99.9</v>
      </c>
      <c r="R190">
        <v>99.5</v>
      </c>
      <c r="S190">
        <v>50.5</v>
      </c>
      <c r="T190">
        <f t="shared" si="23"/>
        <v>249.9</v>
      </c>
      <c r="U190">
        <v>126.1</v>
      </c>
      <c r="V190">
        <v>33.700000000000003</v>
      </c>
      <c r="X190">
        <f t="shared" si="24"/>
        <v>159.80000000000001</v>
      </c>
      <c r="Y190">
        <f t="shared" si="25"/>
        <v>90.1</v>
      </c>
    </row>
    <row r="191" spans="1:25" x14ac:dyDescent="0.2">
      <c r="A191" s="1">
        <v>43649</v>
      </c>
      <c r="B191" t="s">
        <v>39</v>
      </c>
      <c r="C191" t="s">
        <v>52</v>
      </c>
      <c r="D191" t="s">
        <v>56</v>
      </c>
      <c r="E191">
        <v>1.6</v>
      </c>
      <c r="F191">
        <v>44</v>
      </c>
      <c r="G191">
        <v>64</v>
      </c>
      <c r="H191">
        <v>85</v>
      </c>
      <c r="I191">
        <v>2640</v>
      </c>
      <c r="J191">
        <v>8</v>
      </c>
      <c r="K191">
        <v>5</v>
      </c>
      <c r="O191">
        <f t="shared" si="31"/>
        <v>44.4</v>
      </c>
      <c r="Q191">
        <v>99.9</v>
      </c>
      <c r="R191">
        <v>99.5</v>
      </c>
      <c r="S191">
        <v>50.5</v>
      </c>
      <c r="T191">
        <f t="shared" si="23"/>
        <v>249.9</v>
      </c>
      <c r="U191">
        <v>126.1</v>
      </c>
      <c r="V191">
        <v>33.700000000000003</v>
      </c>
      <c r="X191">
        <f t="shared" si="24"/>
        <v>159.80000000000001</v>
      </c>
      <c r="Y191">
        <f t="shared" si="25"/>
        <v>90.1</v>
      </c>
    </row>
    <row r="192" spans="1:25" x14ac:dyDescent="0.2">
      <c r="A192" s="1">
        <v>43649</v>
      </c>
      <c r="B192" t="s">
        <v>39</v>
      </c>
      <c r="C192" t="s">
        <v>52</v>
      </c>
      <c r="D192" t="s">
        <v>56</v>
      </c>
      <c r="E192">
        <v>1.6</v>
      </c>
      <c r="F192">
        <v>44</v>
      </c>
      <c r="G192">
        <v>51</v>
      </c>
      <c r="H192">
        <v>48</v>
      </c>
      <c r="I192">
        <v>2640</v>
      </c>
      <c r="J192">
        <v>8</v>
      </c>
      <c r="K192">
        <v>5</v>
      </c>
      <c r="O192">
        <f t="shared" si="31"/>
        <v>44.4</v>
      </c>
      <c r="Q192">
        <v>99.9</v>
      </c>
      <c r="R192">
        <v>99.5</v>
      </c>
      <c r="S192">
        <v>50.5</v>
      </c>
      <c r="T192">
        <f t="shared" si="23"/>
        <v>249.9</v>
      </c>
      <c r="U192">
        <v>126.1</v>
      </c>
      <c r="V192">
        <v>33.700000000000003</v>
      </c>
      <c r="X192">
        <f t="shared" si="24"/>
        <v>159.80000000000001</v>
      </c>
      <c r="Y192">
        <f t="shared" si="25"/>
        <v>90.1</v>
      </c>
    </row>
    <row r="193" spans="1:25" x14ac:dyDescent="0.2">
      <c r="A193" s="1">
        <v>43649</v>
      </c>
      <c r="B193" t="s">
        <v>39</v>
      </c>
      <c r="C193" t="s">
        <v>52</v>
      </c>
      <c r="D193" t="s">
        <v>56</v>
      </c>
      <c r="E193">
        <v>1.6</v>
      </c>
      <c r="F193">
        <v>44</v>
      </c>
      <c r="G193">
        <v>34</v>
      </c>
      <c r="H193">
        <v>13</v>
      </c>
      <c r="I193">
        <v>2640</v>
      </c>
      <c r="J193">
        <v>8</v>
      </c>
      <c r="K193">
        <v>5</v>
      </c>
      <c r="O193">
        <f t="shared" si="31"/>
        <v>44.4</v>
      </c>
      <c r="Q193">
        <v>99.9</v>
      </c>
      <c r="R193">
        <v>99.5</v>
      </c>
      <c r="S193">
        <v>50.5</v>
      </c>
      <c r="T193">
        <f t="shared" si="23"/>
        <v>249.9</v>
      </c>
      <c r="U193">
        <v>126.1</v>
      </c>
      <c r="V193">
        <v>33.700000000000003</v>
      </c>
      <c r="X193">
        <f t="shared" si="24"/>
        <v>159.80000000000001</v>
      </c>
      <c r="Y193">
        <f t="shared" si="25"/>
        <v>90.1</v>
      </c>
    </row>
    <row r="194" spans="1:25" x14ac:dyDescent="0.2">
      <c r="A194" s="1">
        <v>43649</v>
      </c>
      <c r="B194" t="s">
        <v>39</v>
      </c>
      <c r="C194" t="s">
        <v>52</v>
      </c>
      <c r="D194" t="s">
        <v>56</v>
      </c>
      <c r="E194">
        <v>1.6</v>
      </c>
      <c r="F194">
        <v>44</v>
      </c>
      <c r="G194">
        <v>50</v>
      </c>
      <c r="H194">
        <v>53</v>
      </c>
      <c r="I194">
        <v>2640</v>
      </c>
      <c r="J194">
        <v>8</v>
      </c>
      <c r="K194">
        <v>5</v>
      </c>
      <c r="O194">
        <f t="shared" si="31"/>
        <v>44.4</v>
      </c>
      <c r="Q194">
        <v>99.9</v>
      </c>
      <c r="R194">
        <v>99.5</v>
      </c>
      <c r="S194">
        <v>50.5</v>
      </c>
      <c r="T194">
        <f t="shared" si="23"/>
        <v>249.9</v>
      </c>
      <c r="U194">
        <v>126.1</v>
      </c>
      <c r="V194">
        <v>33.700000000000003</v>
      </c>
      <c r="X194">
        <f t="shared" si="24"/>
        <v>159.80000000000001</v>
      </c>
      <c r="Y194">
        <f t="shared" si="25"/>
        <v>90.1</v>
      </c>
    </row>
    <row r="195" spans="1:25" x14ac:dyDescent="0.2">
      <c r="A195" s="1">
        <v>43649</v>
      </c>
      <c r="B195" t="s">
        <v>39</v>
      </c>
      <c r="C195" t="s">
        <v>52</v>
      </c>
      <c r="D195" t="s">
        <v>56</v>
      </c>
      <c r="E195">
        <v>1.6</v>
      </c>
      <c r="F195">
        <v>44</v>
      </c>
      <c r="G195">
        <v>46</v>
      </c>
      <c r="H195">
        <v>39</v>
      </c>
      <c r="I195">
        <v>2640</v>
      </c>
      <c r="J195">
        <v>8</v>
      </c>
      <c r="K195">
        <v>5</v>
      </c>
      <c r="O195">
        <f t="shared" si="31"/>
        <v>44.4</v>
      </c>
      <c r="Q195">
        <v>99.9</v>
      </c>
      <c r="R195">
        <v>99.5</v>
      </c>
      <c r="S195">
        <v>50.5</v>
      </c>
      <c r="T195">
        <f t="shared" ref="T195:T258" si="32">SUM(Q195:S195)</f>
        <v>249.9</v>
      </c>
      <c r="U195">
        <v>126.1</v>
      </c>
      <c r="V195">
        <v>33.700000000000003</v>
      </c>
      <c r="X195">
        <f t="shared" ref="X195:X258" si="33">SUM(U195:V195)</f>
        <v>159.80000000000001</v>
      </c>
      <c r="Y195">
        <f t="shared" ref="Y195:Y258" si="34">(T195-X195)</f>
        <v>90.1</v>
      </c>
    </row>
    <row r="196" spans="1:25" x14ac:dyDescent="0.2">
      <c r="A196" s="1">
        <v>43649</v>
      </c>
      <c r="B196" t="s">
        <v>39</v>
      </c>
      <c r="C196" t="s">
        <v>52</v>
      </c>
      <c r="D196" t="s">
        <v>56</v>
      </c>
      <c r="E196">
        <v>1.6</v>
      </c>
      <c r="F196">
        <v>44</v>
      </c>
      <c r="G196">
        <v>57</v>
      </c>
      <c r="H196">
        <v>68</v>
      </c>
      <c r="I196">
        <v>2640</v>
      </c>
      <c r="J196">
        <v>8</v>
      </c>
      <c r="K196">
        <v>5</v>
      </c>
      <c r="O196">
        <f t="shared" si="31"/>
        <v>44.4</v>
      </c>
      <c r="Q196">
        <v>99.9</v>
      </c>
      <c r="R196">
        <v>99.5</v>
      </c>
      <c r="S196">
        <v>50.5</v>
      </c>
      <c r="T196">
        <f t="shared" si="32"/>
        <v>249.9</v>
      </c>
      <c r="U196">
        <v>126.1</v>
      </c>
      <c r="V196">
        <v>33.700000000000003</v>
      </c>
      <c r="X196">
        <f t="shared" si="33"/>
        <v>159.80000000000001</v>
      </c>
      <c r="Y196">
        <f t="shared" si="34"/>
        <v>90.1</v>
      </c>
    </row>
    <row r="197" spans="1:25" x14ac:dyDescent="0.2">
      <c r="A197" s="1">
        <v>43649</v>
      </c>
      <c r="B197" t="s">
        <v>39</v>
      </c>
      <c r="C197" t="s">
        <v>52</v>
      </c>
      <c r="D197" t="s">
        <v>56</v>
      </c>
      <c r="E197">
        <v>1.6</v>
      </c>
      <c r="F197">
        <v>44</v>
      </c>
      <c r="G197">
        <v>59</v>
      </c>
      <c r="H197">
        <v>81</v>
      </c>
      <c r="I197">
        <v>2640</v>
      </c>
      <c r="J197">
        <v>8</v>
      </c>
      <c r="K197">
        <v>5</v>
      </c>
      <c r="O197">
        <f t="shared" si="31"/>
        <v>44.4</v>
      </c>
      <c r="Q197">
        <v>99.9</v>
      </c>
      <c r="R197">
        <v>99.5</v>
      </c>
      <c r="S197">
        <v>50.5</v>
      </c>
      <c r="T197">
        <f t="shared" si="32"/>
        <v>249.9</v>
      </c>
      <c r="U197">
        <v>126.1</v>
      </c>
      <c r="V197">
        <v>33.700000000000003</v>
      </c>
      <c r="X197">
        <f t="shared" si="33"/>
        <v>159.80000000000001</v>
      </c>
      <c r="Y197">
        <f t="shared" si="34"/>
        <v>90.1</v>
      </c>
    </row>
    <row r="198" spans="1:25" x14ac:dyDescent="0.2">
      <c r="A198" s="1">
        <v>43649</v>
      </c>
      <c r="B198" t="s">
        <v>39</v>
      </c>
      <c r="C198" t="s">
        <v>52</v>
      </c>
      <c r="D198" t="s">
        <v>56</v>
      </c>
      <c r="E198">
        <v>1.6</v>
      </c>
      <c r="F198">
        <v>44</v>
      </c>
      <c r="G198">
        <v>57</v>
      </c>
      <c r="H198">
        <v>76</v>
      </c>
      <c r="I198">
        <v>2640</v>
      </c>
      <c r="J198">
        <v>8</v>
      </c>
      <c r="K198">
        <v>5</v>
      </c>
      <c r="O198">
        <f t="shared" si="31"/>
        <v>44.4</v>
      </c>
      <c r="Q198">
        <v>99.9</v>
      </c>
      <c r="R198">
        <v>99.5</v>
      </c>
      <c r="S198">
        <v>50.5</v>
      </c>
      <c r="T198">
        <f t="shared" si="32"/>
        <v>249.9</v>
      </c>
      <c r="U198">
        <v>126.1</v>
      </c>
      <c r="V198">
        <v>33.700000000000003</v>
      </c>
      <c r="X198">
        <f t="shared" si="33"/>
        <v>159.80000000000001</v>
      </c>
      <c r="Y198">
        <f t="shared" si="34"/>
        <v>90.1</v>
      </c>
    </row>
    <row r="199" spans="1:25" x14ac:dyDescent="0.2">
      <c r="A199" s="1">
        <v>43649</v>
      </c>
      <c r="B199" t="s">
        <v>39</v>
      </c>
      <c r="C199" t="s">
        <v>52</v>
      </c>
      <c r="D199" t="s">
        <v>56</v>
      </c>
      <c r="E199">
        <v>1.6</v>
      </c>
      <c r="F199">
        <v>44</v>
      </c>
      <c r="G199">
        <v>54</v>
      </c>
      <c r="H199">
        <v>58</v>
      </c>
      <c r="I199">
        <v>2640</v>
      </c>
      <c r="J199">
        <v>8</v>
      </c>
      <c r="K199">
        <v>5</v>
      </c>
      <c r="O199">
        <f t="shared" si="31"/>
        <v>44.4</v>
      </c>
      <c r="Q199">
        <v>99.9</v>
      </c>
      <c r="R199">
        <v>99.5</v>
      </c>
      <c r="S199">
        <v>50.5</v>
      </c>
      <c r="T199">
        <f t="shared" si="32"/>
        <v>249.9</v>
      </c>
      <c r="U199">
        <v>126.1</v>
      </c>
      <c r="V199">
        <v>33.700000000000003</v>
      </c>
      <c r="X199">
        <f t="shared" si="33"/>
        <v>159.80000000000001</v>
      </c>
      <c r="Y199">
        <f t="shared" si="34"/>
        <v>90.1</v>
      </c>
    </row>
    <row r="200" spans="1:25" x14ac:dyDescent="0.2">
      <c r="A200" s="1">
        <v>43649</v>
      </c>
      <c r="B200" t="s">
        <v>39</v>
      </c>
      <c r="C200" t="s">
        <v>52</v>
      </c>
      <c r="D200" t="s">
        <v>56</v>
      </c>
      <c r="E200">
        <v>1.6</v>
      </c>
      <c r="F200">
        <v>44</v>
      </c>
      <c r="G200">
        <v>66</v>
      </c>
      <c r="H200">
        <v>108</v>
      </c>
      <c r="I200">
        <v>2640</v>
      </c>
      <c r="J200">
        <v>8</v>
      </c>
      <c r="K200">
        <v>5</v>
      </c>
      <c r="O200">
        <f t="shared" si="31"/>
        <v>44.4</v>
      </c>
      <c r="Q200">
        <v>99.9</v>
      </c>
      <c r="R200">
        <v>99.5</v>
      </c>
      <c r="S200">
        <v>50.5</v>
      </c>
      <c r="T200">
        <f t="shared" si="32"/>
        <v>249.9</v>
      </c>
      <c r="U200">
        <v>126.1</v>
      </c>
      <c r="V200">
        <v>33.700000000000003</v>
      </c>
      <c r="X200">
        <f t="shared" si="33"/>
        <v>159.80000000000001</v>
      </c>
      <c r="Y200">
        <f t="shared" si="34"/>
        <v>90.1</v>
      </c>
    </row>
    <row r="201" spans="1:25" x14ac:dyDescent="0.2">
      <c r="A201" s="1">
        <v>43649</v>
      </c>
      <c r="B201" t="s">
        <v>39</v>
      </c>
      <c r="C201" t="s">
        <v>52</v>
      </c>
      <c r="D201" t="s">
        <v>56</v>
      </c>
      <c r="E201">
        <v>1.6</v>
      </c>
      <c r="F201">
        <v>44</v>
      </c>
      <c r="G201">
        <v>57</v>
      </c>
      <c r="H201">
        <v>64</v>
      </c>
      <c r="I201">
        <v>2640</v>
      </c>
      <c r="J201">
        <v>8</v>
      </c>
      <c r="K201">
        <v>5</v>
      </c>
      <c r="O201">
        <f t="shared" si="31"/>
        <v>44.4</v>
      </c>
      <c r="Q201">
        <v>99.9</v>
      </c>
      <c r="R201">
        <v>99.5</v>
      </c>
      <c r="S201">
        <v>50.5</v>
      </c>
      <c r="T201">
        <f t="shared" si="32"/>
        <v>249.9</v>
      </c>
      <c r="U201">
        <v>126.1</v>
      </c>
      <c r="V201">
        <v>33.700000000000003</v>
      </c>
      <c r="X201">
        <f t="shared" si="33"/>
        <v>159.80000000000001</v>
      </c>
      <c r="Y201">
        <f t="shared" si="34"/>
        <v>90.1</v>
      </c>
    </row>
    <row r="202" spans="1:25" x14ac:dyDescent="0.2">
      <c r="A202" s="1">
        <v>43649</v>
      </c>
      <c r="B202" t="s">
        <v>39</v>
      </c>
      <c r="C202" t="s">
        <v>52</v>
      </c>
      <c r="D202" t="s">
        <v>56</v>
      </c>
      <c r="E202">
        <v>1.6</v>
      </c>
      <c r="F202">
        <v>44</v>
      </c>
      <c r="G202">
        <v>52</v>
      </c>
      <c r="H202">
        <v>58</v>
      </c>
      <c r="I202">
        <v>2640</v>
      </c>
      <c r="J202">
        <v>8</v>
      </c>
      <c r="K202">
        <v>5</v>
      </c>
      <c r="O202">
        <f t="shared" si="31"/>
        <v>44.4</v>
      </c>
      <c r="Q202">
        <v>99.9</v>
      </c>
      <c r="R202">
        <v>99.5</v>
      </c>
      <c r="S202">
        <v>50.5</v>
      </c>
      <c r="T202">
        <f t="shared" si="32"/>
        <v>249.9</v>
      </c>
      <c r="U202">
        <v>126.1</v>
      </c>
      <c r="V202">
        <v>33.700000000000003</v>
      </c>
      <c r="X202">
        <f t="shared" si="33"/>
        <v>159.80000000000001</v>
      </c>
      <c r="Y202">
        <f t="shared" si="34"/>
        <v>90.1</v>
      </c>
    </row>
    <row r="203" spans="1:25" x14ac:dyDescent="0.2">
      <c r="A203" s="1">
        <v>43649</v>
      </c>
      <c r="B203" t="s">
        <v>39</v>
      </c>
      <c r="C203" t="s">
        <v>52</v>
      </c>
      <c r="D203" t="s">
        <v>56</v>
      </c>
      <c r="E203">
        <v>1.6</v>
      </c>
      <c r="F203">
        <v>44</v>
      </c>
      <c r="G203">
        <v>54</v>
      </c>
      <c r="H203">
        <v>54</v>
      </c>
      <c r="I203">
        <v>2640</v>
      </c>
      <c r="J203">
        <v>8</v>
      </c>
      <c r="K203">
        <v>5</v>
      </c>
      <c r="O203">
        <f t="shared" si="31"/>
        <v>44.4</v>
      </c>
      <c r="Q203">
        <v>99.9</v>
      </c>
      <c r="R203">
        <v>99.5</v>
      </c>
      <c r="S203">
        <v>50.5</v>
      </c>
      <c r="T203">
        <f t="shared" si="32"/>
        <v>249.9</v>
      </c>
      <c r="U203">
        <v>126.1</v>
      </c>
      <c r="V203">
        <v>33.700000000000003</v>
      </c>
      <c r="X203">
        <f t="shared" si="33"/>
        <v>159.80000000000001</v>
      </c>
      <c r="Y203">
        <f t="shared" si="34"/>
        <v>90.1</v>
      </c>
    </row>
    <row r="204" spans="1:25" x14ac:dyDescent="0.2">
      <c r="A204" s="1">
        <v>43649</v>
      </c>
      <c r="B204" t="s">
        <v>39</v>
      </c>
      <c r="C204" t="s">
        <v>52</v>
      </c>
      <c r="D204" t="s">
        <v>56</v>
      </c>
      <c r="E204">
        <v>1.6</v>
      </c>
      <c r="F204">
        <v>44</v>
      </c>
      <c r="G204">
        <v>54</v>
      </c>
      <c r="H204">
        <v>59</v>
      </c>
      <c r="I204">
        <v>2640</v>
      </c>
      <c r="J204">
        <v>8</v>
      </c>
      <c r="K204">
        <v>5</v>
      </c>
      <c r="O204">
        <f t="shared" si="31"/>
        <v>44.4</v>
      </c>
      <c r="Q204">
        <v>99.9</v>
      </c>
      <c r="R204">
        <v>99.5</v>
      </c>
      <c r="S204">
        <v>50.5</v>
      </c>
      <c r="T204">
        <f t="shared" si="32"/>
        <v>249.9</v>
      </c>
      <c r="U204">
        <v>126.1</v>
      </c>
      <c r="V204">
        <v>33.700000000000003</v>
      </c>
      <c r="X204">
        <f t="shared" si="33"/>
        <v>159.80000000000001</v>
      </c>
      <c r="Y204">
        <f t="shared" si="34"/>
        <v>90.1</v>
      </c>
    </row>
    <row r="205" spans="1:25" x14ac:dyDescent="0.2">
      <c r="A205" s="1">
        <v>43649</v>
      </c>
      <c r="B205" t="s">
        <v>39</v>
      </c>
      <c r="C205" t="s">
        <v>52</v>
      </c>
      <c r="D205" t="s">
        <v>56</v>
      </c>
      <c r="E205">
        <v>1.6</v>
      </c>
      <c r="F205">
        <v>44</v>
      </c>
      <c r="G205">
        <v>54</v>
      </c>
      <c r="H205">
        <v>55</v>
      </c>
      <c r="I205">
        <v>2640</v>
      </c>
      <c r="J205">
        <v>8</v>
      </c>
      <c r="K205">
        <v>5</v>
      </c>
      <c r="O205">
        <f t="shared" si="31"/>
        <v>44.4</v>
      </c>
      <c r="Q205">
        <v>99.9</v>
      </c>
      <c r="R205">
        <v>99.5</v>
      </c>
      <c r="S205">
        <v>50.5</v>
      </c>
      <c r="T205">
        <f t="shared" si="32"/>
        <v>249.9</v>
      </c>
      <c r="U205">
        <v>126.1</v>
      </c>
      <c r="V205">
        <v>33.700000000000003</v>
      </c>
      <c r="X205">
        <f t="shared" si="33"/>
        <v>159.80000000000001</v>
      </c>
      <c r="Y205">
        <f t="shared" si="34"/>
        <v>90.1</v>
      </c>
    </row>
    <row r="206" spans="1:25" x14ac:dyDescent="0.2">
      <c r="A206" s="1">
        <v>43649</v>
      </c>
      <c r="B206" t="s">
        <v>39</v>
      </c>
      <c r="C206" t="s">
        <v>52</v>
      </c>
      <c r="D206" t="s">
        <v>56</v>
      </c>
      <c r="E206">
        <v>1.6</v>
      </c>
      <c r="F206">
        <v>44</v>
      </c>
      <c r="G206">
        <v>53</v>
      </c>
      <c r="H206">
        <v>59</v>
      </c>
      <c r="I206">
        <v>2640</v>
      </c>
      <c r="J206">
        <v>8</v>
      </c>
      <c r="K206">
        <v>5</v>
      </c>
      <c r="O206">
        <f t="shared" si="31"/>
        <v>44.4</v>
      </c>
      <c r="Q206">
        <v>99.9</v>
      </c>
      <c r="R206">
        <v>99.5</v>
      </c>
      <c r="S206">
        <v>50.5</v>
      </c>
      <c r="T206">
        <f t="shared" si="32"/>
        <v>249.9</v>
      </c>
      <c r="U206">
        <v>126.1</v>
      </c>
      <c r="V206">
        <v>33.700000000000003</v>
      </c>
      <c r="X206">
        <f t="shared" si="33"/>
        <v>159.80000000000001</v>
      </c>
      <c r="Y206">
        <f t="shared" si="34"/>
        <v>90.1</v>
      </c>
    </row>
    <row r="207" spans="1:25" x14ac:dyDescent="0.2">
      <c r="A207" s="1">
        <v>43649</v>
      </c>
      <c r="B207" t="s">
        <v>39</v>
      </c>
      <c r="C207" t="s">
        <v>52</v>
      </c>
      <c r="D207" t="s">
        <v>56</v>
      </c>
      <c r="E207">
        <v>1.6</v>
      </c>
      <c r="F207">
        <v>44</v>
      </c>
      <c r="G207">
        <v>40</v>
      </c>
      <c r="H207">
        <v>24</v>
      </c>
      <c r="I207">
        <v>2640</v>
      </c>
      <c r="J207">
        <v>8</v>
      </c>
      <c r="K207">
        <v>5</v>
      </c>
      <c r="O207">
        <f t="shared" si="31"/>
        <v>44.4</v>
      </c>
      <c r="Q207">
        <v>99.9</v>
      </c>
      <c r="R207">
        <v>99.5</v>
      </c>
      <c r="S207">
        <v>50.5</v>
      </c>
      <c r="T207">
        <f t="shared" si="32"/>
        <v>249.9</v>
      </c>
      <c r="U207">
        <v>126.1</v>
      </c>
      <c r="V207">
        <v>33.700000000000003</v>
      </c>
      <c r="X207">
        <f t="shared" si="33"/>
        <v>159.80000000000001</v>
      </c>
      <c r="Y207">
        <f t="shared" si="34"/>
        <v>90.1</v>
      </c>
    </row>
    <row r="208" spans="1:25" x14ac:dyDescent="0.2">
      <c r="A208" s="1">
        <v>43649</v>
      </c>
      <c r="B208" t="s">
        <v>36</v>
      </c>
      <c r="C208" t="s">
        <v>54</v>
      </c>
      <c r="D208" t="s">
        <v>58</v>
      </c>
      <c r="E208">
        <v>1.6</v>
      </c>
      <c r="F208">
        <v>2</v>
      </c>
      <c r="G208">
        <v>55</v>
      </c>
      <c r="H208">
        <v>65</v>
      </c>
      <c r="I208">
        <f>SUM(H208:H209)</f>
        <v>271</v>
      </c>
      <c r="J208">
        <v>8</v>
      </c>
      <c r="K208">
        <v>5</v>
      </c>
      <c r="L208" s="3">
        <v>0.74791666666666667</v>
      </c>
      <c r="M208" s="3">
        <v>0.61527777777777781</v>
      </c>
      <c r="N208" s="3">
        <v>0.56319444444444444</v>
      </c>
      <c r="O208">
        <f>48-((17+(57/60))-(14+(46/60)))</f>
        <v>44.81666666666667</v>
      </c>
      <c r="P208">
        <f>(48*2)-((17+(57/60))-(13+(31/60)))</f>
        <v>91.566666666666663</v>
      </c>
      <c r="Q208">
        <v>99.7</v>
      </c>
      <c r="R208">
        <v>99.5</v>
      </c>
      <c r="S208">
        <v>50.5</v>
      </c>
      <c r="T208">
        <f t="shared" si="32"/>
        <v>249.7</v>
      </c>
      <c r="U208">
        <v>122.6</v>
      </c>
      <c r="V208">
        <v>126.5</v>
      </c>
      <c r="W208">
        <v>246.2</v>
      </c>
      <c r="X208">
        <f>SUM(U208:W208)</f>
        <v>495.29999999999995</v>
      </c>
      <c r="Y208">
        <f>T208-W208</f>
        <v>3.5</v>
      </c>
    </row>
    <row r="209" spans="1:25" x14ac:dyDescent="0.2">
      <c r="A209" s="1">
        <v>43649</v>
      </c>
      <c r="B209" t="s">
        <v>36</v>
      </c>
      <c r="C209" t="s">
        <v>54</v>
      </c>
      <c r="D209" t="s">
        <v>58</v>
      </c>
      <c r="E209">
        <v>1.6</v>
      </c>
      <c r="F209">
        <v>2</v>
      </c>
      <c r="G209">
        <v>81</v>
      </c>
      <c r="H209">
        <v>206</v>
      </c>
      <c r="I209">
        <v>271</v>
      </c>
      <c r="J209">
        <v>8</v>
      </c>
      <c r="K209">
        <v>5</v>
      </c>
      <c r="O209">
        <f>48-((17+(57/60))-(14+(46/60)))</f>
        <v>44.81666666666667</v>
      </c>
      <c r="P209">
        <f>(48*2)-((17+(57/60))-(13+(31/60)))</f>
        <v>91.566666666666663</v>
      </c>
      <c r="Q209">
        <v>99.7</v>
      </c>
      <c r="R209">
        <v>99.5</v>
      </c>
      <c r="S209">
        <v>50.5</v>
      </c>
      <c r="T209">
        <f t="shared" si="32"/>
        <v>249.7</v>
      </c>
      <c r="U209">
        <v>122.6</v>
      </c>
      <c r="V209">
        <v>126.5</v>
      </c>
      <c r="W209">
        <v>246.2</v>
      </c>
      <c r="X209">
        <f>SUM(U209:W209)</f>
        <v>495.29999999999995</v>
      </c>
      <c r="Y209">
        <f>T209-W209</f>
        <v>3.5</v>
      </c>
    </row>
    <row r="210" spans="1:25" x14ac:dyDescent="0.2">
      <c r="A210" s="1">
        <v>43649</v>
      </c>
      <c r="B210" t="s">
        <v>39</v>
      </c>
      <c r="C210" t="s">
        <v>101</v>
      </c>
      <c r="D210" t="s">
        <v>53</v>
      </c>
      <c r="E210">
        <v>1.6</v>
      </c>
      <c r="F210">
        <v>2</v>
      </c>
      <c r="G210">
        <v>57</v>
      </c>
      <c r="H210">
        <v>76</v>
      </c>
      <c r="I210">
        <f>SUM(H210:H211)</f>
        <v>141</v>
      </c>
      <c r="J210">
        <v>8</v>
      </c>
      <c r="K210">
        <v>5</v>
      </c>
      <c r="L210" s="3">
        <v>0.73541666666666661</v>
      </c>
      <c r="M210" s="3">
        <v>0.60555555555555551</v>
      </c>
      <c r="O210">
        <f>48-((17+(39/60))-(14+(32/60)))</f>
        <v>44.883333333333333</v>
      </c>
      <c r="Q210">
        <v>99.9</v>
      </c>
      <c r="R210">
        <v>99.7</v>
      </c>
      <c r="S210">
        <v>50.7</v>
      </c>
      <c r="T210">
        <f t="shared" si="32"/>
        <v>250.3</v>
      </c>
      <c r="U210">
        <v>128.69999999999999</v>
      </c>
      <c r="V210">
        <v>116</v>
      </c>
      <c r="X210">
        <f t="shared" si="33"/>
        <v>244.7</v>
      </c>
      <c r="Y210">
        <f t="shared" si="34"/>
        <v>5.6000000000000227</v>
      </c>
    </row>
    <row r="211" spans="1:25" x14ac:dyDescent="0.2">
      <c r="A211" s="1">
        <v>43649</v>
      </c>
      <c r="B211" t="s">
        <v>39</v>
      </c>
      <c r="C211" t="s">
        <v>101</v>
      </c>
      <c r="D211" t="s">
        <v>53</v>
      </c>
      <c r="E211">
        <v>1.6</v>
      </c>
      <c r="F211">
        <v>2</v>
      </c>
      <c r="G211">
        <v>55</v>
      </c>
      <c r="H211">
        <v>65</v>
      </c>
      <c r="I211">
        <v>141</v>
      </c>
      <c r="J211">
        <v>8</v>
      </c>
      <c r="K211">
        <v>5</v>
      </c>
      <c r="O211">
        <f>48-((17+(39/60))-(14+(32/60)))</f>
        <v>44.883333333333333</v>
      </c>
      <c r="Q211">
        <v>99.9</v>
      </c>
      <c r="R211">
        <v>99.7</v>
      </c>
      <c r="S211">
        <v>50.7</v>
      </c>
      <c r="T211">
        <f t="shared" si="32"/>
        <v>250.3</v>
      </c>
      <c r="U211">
        <v>128.69999999999999</v>
      </c>
      <c r="V211">
        <v>116</v>
      </c>
      <c r="X211">
        <f t="shared" si="33"/>
        <v>244.7</v>
      </c>
      <c r="Y211">
        <f t="shared" si="34"/>
        <v>5.6000000000000227</v>
      </c>
    </row>
    <row r="212" spans="1:25" x14ac:dyDescent="0.2">
      <c r="A212" s="1">
        <v>43649</v>
      </c>
      <c r="B212" t="s">
        <v>36</v>
      </c>
      <c r="C212" t="s">
        <v>57</v>
      </c>
      <c r="D212" t="s">
        <v>55</v>
      </c>
      <c r="E212">
        <v>1.6</v>
      </c>
      <c r="F212">
        <v>2</v>
      </c>
      <c r="G212">
        <v>78</v>
      </c>
      <c r="H212">
        <v>233</v>
      </c>
      <c r="I212">
        <f>SUM(H212:H213)</f>
        <v>472</v>
      </c>
      <c r="J212">
        <v>8</v>
      </c>
      <c r="K212">
        <v>5</v>
      </c>
      <c r="L212" s="3">
        <v>0.73958333333333337</v>
      </c>
      <c r="M212" s="3">
        <v>0.60902777777777783</v>
      </c>
      <c r="N212" s="3">
        <v>0.56527777777777777</v>
      </c>
      <c r="O212">
        <f>48-((17+(45/60))-(14+(37/60)))</f>
        <v>44.866666666666667</v>
      </c>
      <c r="P212">
        <f>(48*2)-((17+(45/60))-(13+(34/60)))</f>
        <v>91.816666666666663</v>
      </c>
      <c r="Q212">
        <v>99.9</v>
      </c>
      <c r="R212">
        <v>99.7</v>
      </c>
      <c r="S212">
        <v>50.8</v>
      </c>
      <c r="T212">
        <f t="shared" si="32"/>
        <v>250.40000000000003</v>
      </c>
      <c r="U212">
        <v>128.4</v>
      </c>
      <c r="V212">
        <v>124.8</v>
      </c>
      <c r="W212">
        <v>228</v>
      </c>
      <c r="X212">
        <f>SUM(U212:W212)</f>
        <v>481.2</v>
      </c>
      <c r="Y212">
        <f>T212-W212</f>
        <v>22.400000000000034</v>
      </c>
    </row>
    <row r="213" spans="1:25" x14ac:dyDescent="0.2">
      <c r="A213" s="1">
        <v>43649</v>
      </c>
      <c r="B213" t="s">
        <v>36</v>
      </c>
      <c r="C213" t="s">
        <v>57</v>
      </c>
      <c r="D213" t="s">
        <v>55</v>
      </c>
      <c r="E213">
        <v>1.6</v>
      </c>
      <c r="F213">
        <v>2</v>
      </c>
      <c r="G213">
        <v>77</v>
      </c>
      <c r="H213">
        <v>239</v>
      </c>
      <c r="I213">
        <v>472</v>
      </c>
      <c r="J213">
        <v>8</v>
      </c>
      <c r="K213">
        <v>5</v>
      </c>
      <c r="O213">
        <f>48-((17+(45/60))-(14+(37/60)))</f>
        <v>44.866666666666667</v>
      </c>
      <c r="Q213">
        <v>99.9</v>
      </c>
      <c r="R213">
        <v>99.7</v>
      </c>
      <c r="S213">
        <v>50.8</v>
      </c>
      <c r="T213">
        <f t="shared" si="32"/>
        <v>250.40000000000003</v>
      </c>
      <c r="U213">
        <v>128.4</v>
      </c>
      <c r="V213">
        <v>124.8</v>
      </c>
      <c r="X213">
        <f t="shared" si="33"/>
        <v>253.2</v>
      </c>
      <c r="Y213">
        <f t="shared" si="34"/>
        <v>-2.7999999999999545</v>
      </c>
    </row>
    <row r="214" spans="1:25" x14ac:dyDescent="0.2">
      <c r="A214" s="1">
        <v>43649</v>
      </c>
      <c r="B214" t="s">
        <v>39</v>
      </c>
      <c r="C214" t="s">
        <v>60</v>
      </c>
      <c r="D214" t="s">
        <v>59</v>
      </c>
      <c r="E214">
        <v>1.6</v>
      </c>
      <c r="F214">
        <v>24</v>
      </c>
      <c r="G214">
        <v>52</v>
      </c>
      <c r="H214">
        <v>57</v>
      </c>
      <c r="I214">
        <f>SUM(H214:H237)</f>
        <v>1547</v>
      </c>
      <c r="J214">
        <v>8</v>
      </c>
      <c r="K214">
        <v>5</v>
      </c>
      <c r="L214" s="3">
        <v>0.68819444444444444</v>
      </c>
      <c r="M214" s="3">
        <v>0.61249999999999993</v>
      </c>
      <c r="O214">
        <f>48-((16+(31/60))-(14+(42/60)))</f>
        <v>46.183333333333337</v>
      </c>
      <c r="Q214">
        <v>99.5</v>
      </c>
      <c r="R214">
        <v>99</v>
      </c>
      <c r="S214">
        <v>50.3</v>
      </c>
      <c r="T214">
        <f t="shared" si="32"/>
        <v>248.8</v>
      </c>
      <c r="U214">
        <v>127.2</v>
      </c>
      <c r="V214">
        <v>49.3</v>
      </c>
      <c r="X214">
        <f t="shared" si="33"/>
        <v>176.5</v>
      </c>
      <c r="Y214">
        <f t="shared" si="34"/>
        <v>72.300000000000011</v>
      </c>
    </row>
    <row r="215" spans="1:25" x14ac:dyDescent="0.2">
      <c r="A215" s="1">
        <v>43649</v>
      </c>
      <c r="B215" t="s">
        <v>39</v>
      </c>
      <c r="C215" t="s">
        <v>60</v>
      </c>
      <c r="D215" t="s">
        <v>59</v>
      </c>
      <c r="E215">
        <v>1.6</v>
      </c>
      <c r="F215">
        <v>24</v>
      </c>
      <c r="G215">
        <v>59</v>
      </c>
      <c r="H215">
        <v>85</v>
      </c>
      <c r="I215">
        <v>1547</v>
      </c>
      <c r="J215">
        <v>8</v>
      </c>
      <c r="K215">
        <v>5</v>
      </c>
      <c r="O215">
        <f t="shared" ref="O215:O237" si="35">48-((16+(31/60))-(14+(42/60)))</f>
        <v>46.183333333333337</v>
      </c>
      <c r="Q215">
        <v>99.5</v>
      </c>
      <c r="R215">
        <v>99</v>
      </c>
      <c r="S215">
        <v>50.3</v>
      </c>
      <c r="T215">
        <f t="shared" si="32"/>
        <v>248.8</v>
      </c>
      <c r="U215">
        <v>127.2</v>
      </c>
      <c r="V215">
        <v>49.3</v>
      </c>
      <c r="X215">
        <f t="shared" si="33"/>
        <v>176.5</v>
      </c>
      <c r="Y215">
        <f t="shared" si="34"/>
        <v>72.300000000000011</v>
      </c>
    </row>
    <row r="216" spans="1:25" x14ac:dyDescent="0.2">
      <c r="A216" s="1">
        <v>43649</v>
      </c>
      <c r="B216" t="s">
        <v>39</v>
      </c>
      <c r="C216" t="s">
        <v>60</v>
      </c>
      <c r="D216" t="s">
        <v>59</v>
      </c>
      <c r="E216">
        <v>1.6</v>
      </c>
      <c r="F216">
        <v>24</v>
      </c>
      <c r="G216">
        <v>70</v>
      </c>
      <c r="H216">
        <v>141</v>
      </c>
      <c r="I216">
        <v>1547</v>
      </c>
      <c r="J216">
        <v>8</v>
      </c>
      <c r="K216">
        <v>5</v>
      </c>
      <c r="O216">
        <f t="shared" si="35"/>
        <v>46.183333333333337</v>
      </c>
      <c r="Q216">
        <v>99.5</v>
      </c>
      <c r="R216">
        <v>99</v>
      </c>
      <c r="S216">
        <v>50.3</v>
      </c>
      <c r="T216">
        <f t="shared" si="32"/>
        <v>248.8</v>
      </c>
      <c r="U216">
        <v>127.2</v>
      </c>
      <c r="V216">
        <v>49.3</v>
      </c>
      <c r="X216">
        <f t="shared" si="33"/>
        <v>176.5</v>
      </c>
      <c r="Y216">
        <f t="shared" si="34"/>
        <v>72.300000000000011</v>
      </c>
    </row>
    <row r="217" spans="1:25" x14ac:dyDescent="0.2">
      <c r="A217" s="1">
        <v>43649</v>
      </c>
      <c r="B217" t="s">
        <v>39</v>
      </c>
      <c r="C217" t="s">
        <v>60</v>
      </c>
      <c r="D217" t="s">
        <v>59</v>
      </c>
      <c r="E217">
        <v>1.6</v>
      </c>
      <c r="F217">
        <v>24</v>
      </c>
      <c r="G217">
        <v>58</v>
      </c>
      <c r="H217">
        <v>81</v>
      </c>
      <c r="I217">
        <v>1547</v>
      </c>
      <c r="J217">
        <v>8</v>
      </c>
      <c r="K217">
        <v>5</v>
      </c>
      <c r="O217">
        <f t="shared" si="35"/>
        <v>46.183333333333337</v>
      </c>
      <c r="Q217">
        <v>99.5</v>
      </c>
      <c r="R217">
        <v>99</v>
      </c>
      <c r="S217">
        <v>50.3</v>
      </c>
      <c r="T217">
        <f t="shared" si="32"/>
        <v>248.8</v>
      </c>
      <c r="U217">
        <v>127.2</v>
      </c>
      <c r="V217">
        <v>49.3</v>
      </c>
      <c r="X217">
        <f t="shared" si="33"/>
        <v>176.5</v>
      </c>
      <c r="Y217">
        <f t="shared" si="34"/>
        <v>72.300000000000011</v>
      </c>
    </row>
    <row r="218" spans="1:25" x14ac:dyDescent="0.2">
      <c r="A218" s="1">
        <v>43649</v>
      </c>
      <c r="B218" t="s">
        <v>39</v>
      </c>
      <c r="C218" t="s">
        <v>60</v>
      </c>
      <c r="D218" t="s">
        <v>59</v>
      </c>
      <c r="E218">
        <v>1.6</v>
      </c>
      <c r="F218">
        <v>24</v>
      </c>
      <c r="G218">
        <v>58</v>
      </c>
      <c r="H218">
        <v>83</v>
      </c>
      <c r="I218">
        <v>1547</v>
      </c>
      <c r="J218">
        <v>8</v>
      </c>
      <c r="K218">
        <v>5</v>
      </c>
      <c r="O218">
        <f t="shared" si="35"/>
        <v>46.183333333333337</v>
      </c>
      <c r="Q218">
        <v>99.5</v>
      </c>
      <c r="R218">
        <v>99</v>
      </c>
      <c r="S218">
        <v>50.3</v>
      </c>
      <c r="T218">
        <f t="shared" si="32"/>
        <v>248.8</v>
      </c>
      <c r="U218">
        <v>127.2</v>
      </c>
      <c r="V218">
        <v>49.3</v>
      </c>
      <c r="X218">
        <f t="shared" si="33"/>
        <v>176.5</v>
      </c>
      <c r="Y218">
        <f t="shared" si="34"/>
        <v>72.300000000000011</v>
      </c>
    </row>
    <row r="219" spans="1:25" x14ac:dyDescent="0.2">
      <c r="A219" s="1">
        <v>43649</v>
      </c>
      <c r="B219" t="s">
        <v>39</v>
      </c>
      <c r="C219" t="s">
        <v>60</v>
      </c>
      <c r="D219" t="s">
        <v>59</v>
      </c>
      <c r="E219">
        <v>1.6</v>
      </c>
      <c r="F219">
        <v>24</v>
      </c>
      <c r="G219">
        <v>50</v>
      </c>
      <c r="H219">
        <v>46</v>
      </c>
      <c r="I219">
        <v>1547</v>
      </c>
      <c r="J219">
        <v>8</v>
      </c>
      <c r="K219">
        <v>5</v>
      </c>
      <c r="O219">
        <f t="shared" si="35"/>
        <v>46.183333333333337</v>
      </c>
      <c r="Q219">
        <v>99.5</v>
      </c>
      <c r="R219">
        <v>99</v>
      </c>
      <c r="S219">
        <v>50.3</v>
      </c>
      <c r="T219">
        <f t="shared" si="32"/>
        <v>248.8</v>
      </c>
      <c r="U219">
        <v>127.2</v>
      </c>
      <c r="V219">
        <v>49.3</v>
      </c>
      <c r="X219">
        <f t="shared" si="33"/>
        <v>176.5</v>
      </c>
      <c r="Y219">
        <f t="shared" si="34"/>
        <v>72.300000000000011</v>
      </c>
    </row>
    <row r="220" spans="1:25" x14ac:dyDescent="0.2">
      <c r="A220" s="1">
        <v>43649</v>
      </c>
      <c r="B220" t="s">
        <v>39</v>
      </c>
      <c r="C220" t="s">
        <v>60</v>
      </c>
      <c r="D220" t="s">
        <v>59</v>
      </c>
      <c r="E220">
        <v>1.6</v>
      </c>
      <c r="F220">
        <v>24</v>
      </c>
      <c r="G220">
        <v>59</v>
      </c>
      <c r="H220">
        <v>82</v>
      </c>
      <c r="I220">
        <v>1547</v>
      </c>
      <c r="J220">
        <v>8</v>
      </c>
      <c r="K220">
        <v>5</v>
      </c>
      <c r="O220">
        <f t="shared" si="35"/>
        <v>46.183333333333337</v>
      </c>
      <c r="Q220">
        <v>99.5</v>
      </c>
      <c r="R220">
        <v>99</v>
      </c>
      <c r="S220">
        <v>50.3</v>
      </c>
      <c r="T220">
        <f t="shared" si="32"/>
        <v>248.8</v>
      </c>
      <c r="U220">
        <v>127.2</v>
      </c>
      <c r="V220">
        <v>49.3</v>
      </c>
      <c r="X220">
        <f t="shared" si="33"/>
        <v>176.5</v>
      </c>
      <c r="Y220">
        <f t="shared" si="34"/>
        <v>72.300000000000011</v>
      </c>
    </row>
    <row r="221" spans="1:25" x14ac:dyDescent="0.2">
      <c r="A221" s="1">
        <v>43649</v>
      </c>
      <c r="B221" t="s">
        <v>39</v>
      </c>
      <c r="C221" t="s">
        <v>60</v>
      </c>
      <c r="D221" t="s">
        <v>59</v>
      </c>
      <c r="E221">
        <v>1.6</v>
      </c>
      <c r="F221">
        <v>24</v>
      </c>
      <c r="G221">
        <v>47</v>
      </c>
      <c r="H221">
        <v>36</v>
      </c>
      <c r="I221">
        <v>1547</v>
      </c>
      <c r="J221">
        <v>8</v>
      </c>
      <c r="K221">
        <v>5</v>
      </c>
      <c r="O221">
        <f t="shared" si="35"/>
        <v>46.183333333333337</v>
      </c>
      <c r="Q221">
        <v>99.5</v>
      </c>
      <c r="R221">
        <v>99</v>
      </c>
      <c r="S221">
        <v>50.3</v>
      </c>
      <c r="T221">
        <f t="shared" si="32"/>
        <v>248.8</v>
      </c>
      <c r="U221">
        <v>127.2</v>
      </c>
      <c r="V221">
        <v>49.3</v>
      </c>
      <c r="X221">
        <f t="shared" si="33"/>
        <v>176.5</v>
      </c>
      <c r="Y221">
        <f t="shared" si="34"/>
        <v>72.300000000000011</v>
      </c>
    </row>
    <row r="222" spans="1:25" x14ac:dyDescent="0.2">
      <c r="A222" s="1">
        <v>43649</v>
      </c>
      <c r="B222" t="s">
        <v>39</v>
      </c>
      <c r="C222" t="s">
        <v>60</v>
      </c>
      <c r="D222" t="s">
        <v>59</v>
      </c>
      <c r="E222">
        <v>1.6</v>
      </c>
      <c r="F222">
        <v>24</v>
      </c>
      <c r="G222">
        <v>65</v>
      </c>
      <c r="H222">
        <v>106</v>
      </c>
      <c r="I222">
        <v>1547</v>
      </c>
      <c r="J222">
        <v>8</v>
      </c>
      <c r="K222">
        <v>5</v>
      </c>
      <c r="O222">
        <f t="shared" si="35"/>
        <v>46.183333333333337</v>
      </c>
      <c r="Q222">
        <v>99.5</v>
      </c>
      <c r="R222">
        <v>99</v>
      </c>
      <c r="S222">
        <v>50.3</v>
      </c>
      <c r="T222">
        <f t="shared" si="32"/>
        <v>248.8</v>
      </c>
      <c r="U222">
        <v>127.2</v>
      </c>
      <c r="V222">
        <v>49.3</v>
      </c>
      <c r="X222">
        <f t="shared" si="33"/>
        <v>176.5</v>
      </c>
      <c r="Y222">
        <f t="shared" si="34"/>
        <v>72.300000000000011</v>
      </c>
    </row>
    <row r="223" spans="1:25" x14ac:dyDescent="0.2">
      <c r="A223" s="1">
        <v>43649</v>
      </c>
      <c r="B223" t="s">
        <v>39</v>
      </c>
      <c r="C223" t="s">
        <v>60</v>
      </c>
      <c r="D223" t="s">
        <v>59</v>
      </c>
      <c r="E223">
        <v>1.6</v>
      </c>
      <c r="F223">
        <v>24</v>
      </c>
      <c r="G223">
        <v>35</v>
      </c>
      <c r="H223">
        <v>20</v>
      </c>
      <c r="I223">
        <v>1547</v>
      </c>
      <c r="J223">
        <v>8</v>
      </c>
      <c r="K223">
        <v>5</v>
      </c>
      <c r="O223">
        <f t="shared" si="35"/>
        <v>46.183333333333337</v>
      </c>
      <c r="Q223">
        <v>99.5</v>
      </c>
      <c r="R223">
        <v>99</v>
      </c>
      <c r="S223">
        <v>50.3</v>
      </c>
      <c r="T223">
        <f t="shared" si="32"/>
        <v>248.8</v>
      </c>
      <c r="U223">
        <v>127.2</v>
      </c>
      <c r="V223">
        <v>49.3</v>
      </c>
      <c r="X223">
        <f t="shared" si="33"/>
        <v>176.5</v>
      </c>
      <c r="Y223">
        <f t="shared" si="34"/>
        <v>72.300000000000011</v>
      </c>
    </row>
    <row r="224" spans="1:25" x14ac:dyDescent="0.2">
      <c r="A224" s="1">
        <v>43649</v>
      </c>
      <c r="B224" t="s">
        <v>39</v>
      </c>
      <c r="C224" t="s">
        <v>60</v>
      </c>
      <c r="D224" t="s">
        <v>59</v>
      </c>
      <c r="E224">
        <v>1.6</v>
      </c>
      <c r="F224">
        <v>24</v>
      </c>
      <c r="G224">
        <v>57</v>
      </c>
      <c r="H224">
        <v>72</v>
      </c>
      <c r="I224">
        <v>1547</v>
      </c>
      <c r="J224">
        <v>8</v>
      </c>
      <c r="K224">
        <v>5</v>
      </c>
      <c r="O224">
        <f t="shared" si="35"/>
        <v>46.183333333333337</v>
      </c>
      <c r="Q224">
        <v>99.5</v>
      </c>
      <c r="R224">
        <v>99</v>
      </c>
      <c r="S224">
        <v>50.3</v>
      </c>
      <c r="T224">
        <f t="shared" si="32"/>
        <v>248.8</v>
      </c>
      <c r="U224">
        <v>127.2</v>
      </c>
      <c r="V224">
        <v>49.3</v>
      </c>
      <c r="X224">
        <f t="shared" si="33"/>
        <v>176.5</v>
      </c>
      <c r="Y224">
        <f t="shared" si="34"/>
        <v>72.300000000000011</v>
      </c>
    </row>
    <row r="225" spans="1:25" x14ac:dyDescent="0.2">
      <c r="A225" s="1">
        <v>43649</v>
      </c>
      <c r="B225" t="s">
        <v>39</v>
      </c>
      <c r="C225" t="s">
        <v>60</v>
      </c>
      <c r="D225" t="s">
        <v>59</v>
      </c>
      <c r="E225">
        <v>1.6</v>
      </c>
      <c r="F225">
        <v>24</v>
      </c>
      <c r="G225">
        <v>53</v>
      </c>
      <c r="H225">
        <v>61</v>
      </c>
      <c r="I225">
        <v>1547</v>
      </c>
      <c r="J225">
        <v>8</v>
      </c>
      <c r="K225">
        <v>5</v>
      </c>
      <c r="O225">
        <f t="shared" si="35"/>
        <v>46.183333333333337</v>
      </c>
      <c r="Q225">
        <v>99.5</v>
      </c>
      <c r="R225">
        <v>99</v>
      </c>
      <c r="S225">
        <v>50.3</v>
      </c>
      <c r="T225">
        <f t="shared" si="32"/>
        <v>248.8</v>
      </c>
      <c r="U225">
        <v>127.2</v>
      </c>
      <c r="V225">
        <v>49.3</v>
      </c>
      <c r="X225">
        <f t="shared" si="33"/>
        <v>176.5</v>
      </c>
      <c r="Y225">
        <f t="shared" si="34"/>
        <v>72.300000000000011</v>
      </c>
    </row>
    <row r="226" spans="1:25" x14ac:dyDescent="0.2">
      <c r="A226" s="1">
        <v>43649</v>
      </c>
      <c r="B226" t="s">
        <v>39</v>
      </c>
      <c r="C226" t="s">
        <v>60</v>
      </c>
      <c r="D226" t="s">
        <v>59</v>
      </c>
      <c r="E226">
        <v>1.6</v>
      </c>
      <c r="F226">
        <v>24</v>
      </c>
      <c r="G226">
        <v>49</v>
      </c>
      <c r="H226">
        <v>39</v>
      </c>
      <c r="I226">
        <v>1547</v>
      </c>
      <c r="J226">
        <v>8</v>
      </c>
      <c r="K226">
        <v>5</v>
      </c>
      <c r="O226">
        <f t="shared" si="35"/>
        <v>46.183333333333337</v>
      </c>
      <c r="Q226">
        <v>99.5</v>
      </c>
      <c r="R226">
        <v>99</v>
      </c>
      <c r="S226">
        <v>50.3</v>
      </c>
      <c r="T226">
        <f t="shared" si="32"/>
        <v>248.8</v>
      </c>
      <c r="U226">
        <v>127.2</v>
      </c>
      <c r="V226">
        <v>49.3</v>
      </c>
      <c r="X226">
        <f t="shared" si="33"/>
        <v>176.5</v>
      </c>
      <c r="Y226">
        <f t="shared" si="34"/>
        <v>72.300000000000011</v>
      </c>
    </row>
    <row r="227" spans="1:25" x14ac:dyDescent="0.2">
      <c r="A227" s="1">
        <v>43649</v>
      </c>
      <c r="B227" t="s">
        <v>39</v>
      </c>
      <c r="C227" t="s">
        <v>60</v>
      </c>
      <c r="D227" t="s">
        <v>59</v>
      </c>
      <c r="E227">
        <v>1.6</v>
      </c>
      <c r="F227">
        <v>24</v>
      </c>
      <c r="G227">
        <v>35</v>
      </c>
      <c r="H227">
        <v>16</v>
      </c>
      <c r="I227">
        <v>1547</v>
      </c>
      <c r="J227">
        <v>8</v>
      </c>
      <c r="K227">
        <v>5</v>
      </c>
      <c r="O227">
        <f t="shared" si="35"/>
        <v>46.183333333333337</v>
      </c>
      <c r="Q227">
        <v>99.5</v>
      </c>
      <c r="R227">
        <v>99</v>
      </c>
      <c r="S227">
        <v>50.3</v>
      </c>
      <c r="T227">
        <f t="shared" si="32"/>
        <v>248.8</v>
      </c>
      <c r="U227">
        <v>127.2</v>
      </c>
      <c r="V227">
        <v>49.3</v>
      </c>
      <c r="X227">
        <f t="shared" si="33"/>
        <v>176.5</v>
      </c>
      <c r="Y227">
        <f t="shared" si="34"/>
        <v>72.300000000000011</v>
      </c>
    </row>
    <row r="228" spans="1:25" x14ac:dyDescent="0.2">
      <c r="A228" s="1">
        <v>43649</v>
      </c>
      <c r="B228" t="s">
        <v>39</v>
      </c>
      <c r="C228" t="s">
        <v>60</v>
      </c>
      <c r="D228" t="s">
        <v>59</v>
      </c>
      <c r="E228">
        <v>1.6</v>
      </c>
      <c r="F228">
        <v>24</v>
      </c>
      <c r="G228">
        <v>58</v>
      </c>
      <c r="H228">
        <v>77</v>
      </c>
      <c r="I228">
        <v>1547</v>
      </c>
      <c r="J228">
        <v>8</v>
      </c>
      <c r="K228">
        <v>5</v>
      </c>
      <c r="O228">
        <f t="shared" si="35"/>
        <v>46.183333333333337</v>
      </c>
      <c r="Q228">
        <v>99.5</v>
      </c>
      <c r="R228">
        <v>99</v>
      </c>
      <c r="S228">
        <v>50.3</v>
      </c>
      <c r="T228">
        <f t="shared" si="32"/>
        <v>248.8</v>
      </c>
      <c r="U228">
        <v>127.2</v>
      </c>
      <c r="V228">
        <v>49.3</v>
      </c>
      <c r="X228">
        <f t="shared" si="33"/>
        <v>176.5</v>
      </c>
      <c r="Y228">
        <f t="shared" si="34"/>
        <v>72.300000000000011</v>
      </c>
    </row>
    <row r="229" spans="1:25" x14ac:dyDescent="0.2">
      <c r="A229" s="1">
        <v>43649</v>
      </c>
      <c r="B229" t="s">
        <v>39</v>
      </c>
      <c r="C229" t="s">
        <v>60</v>
      </c>
      <c r="D229" t="s">
        <v>59</v>
      </c>
      <c r="E229">
        <v>1.6</v>
      </c>
      <c r="F229">
        <v>24</v>
      </c>
      <c r="G229">
        <v>60</v>
      </c>
      <c r="H229">
        <v>93</v>
      </c>
      <c r="I229">
        <v>1547</v>
      </c>
      <c r="J229">
        <v>8</v>
      </c>
      <c r="K229">
        <v>5</v>
      </c>
      <c r="O229">
        <f t="shared" si="35"/>
        <v>46.183333333333337</v>
      </c>
      <c r="Q229">
        <v>99.5</v>
      </c>
      <c r="R229">
        <v>99</v>
      </c>
      <c r="S229">
        <v>50.3</v>
      </c>
      <c r="T229">
        <f t="shared" si="32"/>
        <v>248.8</v>
      </c>
      <c r="U229">
        <v>127.2</v>
      </c>
      <c r="V229">
        <v>49.3</v>
      </c>
      <c r="X229">
        <f t="shared" si="33"/>
        <v>176.5</v>
      </c>
      <c r="Y229">
        <f t="shared" si="34"/>
        <v>72.300000000000011</v>
      </c>
    </row>
    <row r="230" spans="1:25" x14ac:dyDescent="0.2">
      <c r="A230" s="1">
        <v>43649</v>
      </c>
      <c r="B230" t="s">
        <v>39</v>
      </c>
      <c r="C230" t="s">
        <v>60</v>
      </c>
      <c r="D230" t="s">
        <v>59</v>
      </c>
      <c r="E230">
        <v>1.6</v>
      </c>
      <c r="F230">
        <v>24</v>
      </c>
      <c r="G230">
        <v>59</v>
      </c>
      <c r="H230">
        <v>67</v>
      </c>
      <c r="I230">
        <v>1547</v>
      </c>
      <c r="J230">
        <v>8</v>
      </c>
      <c r="K230">
        <v>5</v>
      </c>
      <c r="O230">
        <f t="shared" si="35"/>
        <v>46.183333333333337</v>
      </c>
      <c r="Q230">
        <v>99.5</v>
      </c>
      <c r="R230">
        <v>99</v>
      </c>
      <c r="S230">
        <v>50.3</v>
      </c>
      <c r="T230">
        <f t="shared" si="32"/>
        <v>248.8</v>
      </c>
      <c r="U230">
        <v>127.2</v>
      </c>
      <c r="V230">
        <v>49.3</v>
      </c>
      <c r="X230">
        <f t="shared" si="33"/>
        <v>176.5</v>
      </c>
      <c r="Y230">
        <f t="shared" si="34"/>
        <v>72.300000000000011</v>
      </c>
    </row>
    <row r="231" spans="1:25" x14ac:dyDescent="0.2">
      <c r="A231" s="1">
        <v>43649</v>
      </c>
      <c r="B231" t="s">
        <v>39</v>
      </c>
      <c r="C231" t="s">
        <v>60</v>
      </c>
      <c r="D231" t="s">
        <v>59</v>
      </c>
      <c r="E231">
        <v>1.6</v>
      </c>
      <c r="F231">
        <v>24</v>
      </c>
      <c r="G231">
        <v>56</v>
      </c>
      <c r="H231">
        <v>60</v>
      </c>
      <c r="I231">
        <v>1547</v>
      </c>
      <c r="J231">
        <v>8</v>
      </c>
      <c r="K231">
        <v>5</v>
      </c>
      <c r="O231">
        <f t="shared" si="35"/>
        <v>46.183333333333337</v>
      </c>
      <c r="Q231">
        <v>99.5</v>
      </c>
      <c r="R231">
        <v>99</v>
      </c>
      <c r="S231">
        <v>50.3</v>
      </c>
      <c r="T231">
        <f t="shared" si="32"/>
        <v>248.8</v>
      </c>
      <c r="U231">
        <v>127.2</v>
      </c>
      <c r="V231">
        <v>49.3</v>
      </c>
      <c r="X231">
        <f t="shared" si="33"/>
        <v>176.5</v>
      </c>
      <c r="Y231">
        <f t="shared" si="34"/>
        <v>72.300000000000011</v>
      </c>
    </row>
    <row r="232" spans="1:25" x14ac:dyDescent="0.2">
      <c r="A232" s="1">
        <v>43649</v>
      </c>
      <c r="B232" t="s">
        <v>39</v>
      </c>
      <c r="C232" t="s">
        <v>60</v>
      </c>
      <c r="D232" t="s">
        <v>59</v>
      </c>
      <c r="E232">
        <v>1.6</v>
      </c>
      <c r="F232">
        <v>24</v>
      </c>
      <c r="G232">
        <v>55</v>
      </c>
      <c r="H232">
        <v>61</v>
      </c>
      <c r="I232">
        <v>1547</v>
      </c>
      <c r="J232">
        <v>8</v>
      </c>
      <c r="K232">
        <v>5</v>
      </c>
      <c r="O232">
        <f t="shared" si="35"/>
        <v>46.183333333333337</v>
      </c>
      <c r="Q232">
        <v>99.5</v>
      </c>
      <c r="R232">
        <v>99</v>
      </c>
      <c r="S232">
        <v>50.3</v>
      </c>
      <c r="T232">
        <f t="shared" si="32"/>
        <v>248.8</v>
      </c>
      <c r="U232">
        <v>127.2</v>
      </c>
      <c r="V232">
        <v>49.3</v>
      </c>
      <c r="X232">
        <f t="shared" si="33"/>
        <v>176.5</v>
      </c>
      <c r="Y232">
        <f t="shared" si="34"/>
        <v>72.300000000000011</v>
      </c>
    </row>
    <row r="233" spans="1:25" x14ac:dyDescent="0.2">
      <c r="A233" s="1">
        <v>43649</v>
      </c>
      <c r="B233" t="s">
        <v>39</v>
      </c>
      <c r="C233" t="s">
        <v>60</v>
      </c>
      <c r="D233" t="s">
        <v>59</v>
      </c>
      <c r="E233">
        <v>1.6</v>
      </c>
      <c r="F233">
        <v>24</v>
      </c>
      <c r="G233">
        <v>46</v>
      </c>
      <c r="H233">
        <v>47</v>
      </c>
      <c r="I233">
        <v>1547</v>
      </c>
      <c r="J233">
        <v>8</v>
      </c>
      <c r="K233">
        <v>5</v>
      </c>
      <c r="O233">
        <f t="shared" si="35"/>
        <v>46.183333333333337</v>
      </c>
      <c r="Q233">
        <v>99.5</v>
      </c>
      <c r="R233">
        <v>99</v>
      </c>
      <c r="S233">
        <v>50.3</v>
      </c>
      <c r="T233">
        <f t="shared" si="32"/>
        <v>248.8</v>
      </c>
      <c r="U233">
        <v>127.2</v>
      </c>
      <c r="V233">
        <v>49.3</v>
      </c>
      <c r="X233">
        <f t="shared" si="33"/>
        <v>176.5</v>
      </c>
      <c r="Y233">
        <f t="shared" si="34"/>
        <v>72.300000000000011</v>
      </c>
    </row>
    <row r="234" spans="1:25" x14ac:dyDescent="0.2">
      <c r="A234" s="1">
        <v>43649</v>
      </c>
      <c r="B234" t="s">
        <v>39</v>
      </c>
      <c r="C234" t="s">
        <v>60</v>
      </c>
      <c r="D234" t="s">
        <v>59</v>
      </c>
      <c r="E234">
        <v>1.6</v>
      </c>
      <c r="F234">
        <v>24</v>
      </c>
      <c r="G234">
        <v>62</v>
      </c>
      <c r="H234">
        <v>77</v>
      </c>
      <c r="I234">
        <v>1547</v>
      </c>
      <c r="J234">
        <v>8</v>
      </c>
      <c r="K234">
        <v>5</v>
      </c>
      <c r="O234">
        <f t="shared" si="35"/>
        <v>46.183333333333337</v>
      </c>
      <c r="Q234">
        <v>99.5</v>
      </c>
      <c r="R234">
        <v>99</v>
      </c>
      <c r="S234">
        <v>50.3</v>
      </c>
      <c r="T234">
        <f t="shared" si="32"/>
        <v>248.8</v>
      </c>
      <c r="U234">
        <v>127.2</v>
      </c>
      <c r="V234">
        <v>49.3</v>
      </c>
      <c r="X234">
        <f t="shared" si="33"/>
        <v>176.5</v>
      </c>
      <c r="Y234">
        <f t="shared" si="34"/>
        <v>72.300000000000011</v>
      </c>
    </row>
    <row r="235" spans="1:25" x14ac:dyDescent="0.2">
      <c r="A235" s="1">
        <v>43649</v>
      </c>
      <c r="B235" t="s">
        <v>39</v>
      </c>
      <c r="C235" t="s">
        <v>60</v>
      </c>
      <c r="D235" t="s">
        <v>59</v>
      </c>
      <c r="E235">
        <v>1.6</v>
      </c>
      <c r="F235">
        <v>24</v>
      </c>
      <c r="G235">
        <v>55</v>
      </c>
      <c r="H235">
        <v>72</v>
      </c>
      <c r="I235">
        <v>1547</v>
      </c>
      <c r="J235">
        <v>8</v>
      </c>
      <c r="K235">
        <v>5</v>
      </c>
      <c r="O235">
        <f t="shared" si="35"/>
        <v>46.183333333333337</v>
      </c>
      <c r="Q235">
        <v>99.5</v>
      </c>
      <c r="R235">
        <v>99</v>
      </c>
      <c r="S235">
        <v>50.3</v>
      </c>
      <c r="T235">
        <f t="shared" si="32"/>
        <v>248.8</v>
      </c>
      <c r="U235">
        <v>127.2</v>
      </c>
      <c r="V235">
        <v>49.3</v>
      </c>
      <c r="X235">
        <f t="shared" si="33"/>
        <v>176.5</v>
      </c>
      <c r="Y235">
        <f t="shared" si="34"/>
        <v>72.300000000000011</v>
      </c>
    </row>
    <row r="236" spans="1:25" x14ac:dyDescent="0.2">
      <c r="A236" s="1">
        <v>43649</v>
      </c>
      <c r="B236" t="s">
        <v>39</v>
      </c>
      <c r="C236" t="s">
        <v>60</v>
      </c>
      <c r="D236" t="s">
        <v>59</v>
      </c>
      <c r="E236">
        <v>1.6</v>
      </c>
      <c r="F236">
        <v>24</v>
      </c>
      <c r="G236">
        <v>50</v>
      </c>
      <c r="H236">
        <v>46</v>
      </c>
      <c r="I236">
        <v>1547</v>
      </c>
      <c r="J236">
        <v>8</v>
      </c>
      <c r="K236">
        <v>5</v>
      </c>
      <c r="O236">
        <f t="shared" si="35"/>
        <v>46.183333333333337</v>
      </c>
      <c r="Q236">
        <v>99.5</v>
      </c>
      <c r="R236">
        <v>99</v>
      </c>
      <c r="S236">
        <v>50.3</v>
      </c>
      <c r="T236">
        <f t="shared" si="32"/>
        <v>248.8</v>
      </c>
      <c r="U236">
        <v>127.2</v>
      </c>
      <c r="V236">
        <v>49.3</v>
      </c>
      <c r="X236">
        <f t="shared" si="33"/>
        <v>176.5</v>
      </c>
      <c r="Y236">
        <f t="shared" si="34"/>
        <v>72.300000000000011</v>
      </c>
    </row>
    <row r="237" spans="1:25" x14ac:dyDescent="0.2">
      <c r="A237" s="1">
        <v>43649</v>
      </c>
      <c r="B237" t="s">
        <v>39</v>
      </c>
      <c r="C237" t="s">
        <v>60</v>
      </c>
      <c r="D237" t="s">
        <v>59</v>
      </c>
      <c r="E237">
        <v>1.6</v>
      </c>
      <c r="F237">
        <v>24</v>
      </c>
      <c r="G237">
        <v>38</v>
      </c>
      <c r="H237">
        <v>22</v>
      </c>
      <c r="I237">
        <v>1547</v>
      </c>
      <c r="J237">
        <v>8</v>
      </c>
      <c r="K237">
        <v>5</v>
      </c>
      <c r="O237">
        <f t="shared" si="35"/>
        <v>46.183333333333337</v>
      </c>
      <c r="Q237">
        <v>99.5</v>
      </c>
      <c r="R237">
        <v>99</v>
      </c>
      <c r="S237">
        <v>50.3</v>
      </c>
      <c r="T237">
        <f t="shared" si="32"/>
        <v>248.8</v>
      </c>
      <c r="U237">
        <v>127.2</v>
      </c>
      <c r="V237">
        <v>49.3</v>
      </c>
      <c r="X237">
        <f t="shared" si="33"/>
        <v>176.5</v>
      </c>
      <c r="Y237">
        <f t="shared" si="34"/>
        <v>72.300000000000011</v>
      </c>
    </row>
    <row r="238" spans="1:25" x14ac:dyDescent="0.2">
      <c r="A238" s="1">
        <v>43649</v>
      </c>
      <c r="B238" t="s">
        <v>36</v>
      </c>
      <c r="C238" t="s">
        <v>87</v>
      </c>
      <c r="D238" t="s">
        <v>61</v>
      </c>
      <c r="E238">
        <v>1.6</v>
      </c>
      <c r="F238">
        <v>7</v>
      </c>
      <c r="G238">
        <v>85</v>
      </c>
      <c r="H238">
        <v>226</v>
      </c>
      <c r="I238">
        <f>SUM(H238:H244)</f>
        <v>903</v>
      </c>
      <c r="J238">
        <v>8</v>
      </c>
      <c r="K238">
        <v>5</v>
      </c>
      <c r="L238" s="3">
        <v>0.68680555555555556</v>
      </c>
      <c r="M238" s="3">
        <v>0.61041666666666672</v>
      </c>
      <c r="N238" s="3">
        <v>0.56736111111111109</v>
      </c>
      <c r="O238">
        <f>48-((16+(29/60))-(14+(39/60)))</f>
        <v>46.166666666666664</v>
      </c>
      <c r="P238">
        <f>(48*2)-((16+(29/60))-(13+(37/60)))</f>
        <v>93.133333333333326</v>
      </c>
      <c r="Q238">
        <v>99.4</v>
      </c>
      <c r="R238">
        <v>99.6</v>
      </c>
      <c r="S238">
        <v>50.6</v>
      </c>
      <c r="T238">
        <f t="shared" si="32"/>
        <v>249.6</v>
      </c>
      <c r="U238">
        <v>130</v>
      </c>
      <c r="V238">
        <v>110.2</v>
      </c>
      <c r="W238">
        <v>244.9</v>
      </c>
      <c r="X238">
        <f>SUM(U238:W238)</f>
        <v>485.1</v>
      </c>
      <c r="Y238">
        <f>T238-W238</f>
        <v>4.6999999999999886</v>
      </c>
    </row>
    <row r="239" spans="1:25" x14ac:dyDescent="0.2">
      <c r="A239" s="1">
        <v>43649</v>
      </c>
      <c r="B239" t="s">
        <v>36</v>
      </c>
      <c r="C239" t="s">
        <v>88</v>
      </c>
      <c r="D239" t="s">
        <v>61</v>
      </c>
      <c r="E239">
        <v>1.6</v>
      </c>
      <c r="F239">
        <v>7</v>
      </c>
      <c r="G239">
        <v>55</v>
      </c>
      <c r="H239">
        <v>66</v>
      </c>
      <c r="I239">
        <v>903</v>
      </c>
      <c r="J239">
        <v>8</v>
      </c>
      <c r="K239">
        <v>5</v>
      </c>
      <c r="O239">
        <f t="shared" ref="O239:O244" si="36">48-((16+(29/60))-(14+(39/60)))</f>
        <v>46.166666666666664</v>
      </c>
      <c r="P239">
        <f t="shared" ref="P239:P244" si="37">(48*2)-((16+(29/60))-(13+(37/60)))</f>
        <v>93.133333333333326</v>
      </c>
      <c r="Q239">
        <v>99.4</v>
      </c>
      <c r="R239">
        <v>99.6</v>
      </c>
      <c r="S239">
        <v>50.6</v>
      </c>
      <c r="T239">
        <f t="shared" si="32"/>
        <v>249.6</v>
      </c>
      <c r="U239">
        <v>130</v>
      </c>
      <c r="V239">
        <v>110.2</v>
      </c>
      <c r="W239">
        <v>244.9</v>
      </c>
      <c r="X239">
        <f t="shared" si="33"/>
        <v>240.2</v>
      </c>
      <c r="Y239">
        <f t="shared" ref="Y239:Y244" si="38">T239-W239</f>
        <v>4.6999999999999886</v>
      </c>
    </row>
    <row r="240" spans="1:25" x14ac:dyDescent="0.2">
      <c r="A240" s="1">
        <v>43649</v>
      </c>
      <c r="B240" t="s">
        <v>36</v>
      </c>
      <c r="C240" t="s">
        <v>89</v>
      </c>
      <c r="D240" t="s">
        <v>61</v>
      </c>
      <c r="E240">
        <v>1.6</v>
      </c>
      <c r="F240">
        <v>7</v>
      </c>
      <c r="G240">
        <v>41</v>
      </c>
      <c r="H240">
        <v>30</v>
      </c>
      <c r="I240">
        <v>903</v>
      </c>
      <c r="J240">
        <v>8</v>
      </c>
      <c r="K240">
        <v>5</v>
      </c>
      <c r="O240">
        <f t="shared" si="36"/>
        <v>46.166666666666664</v>
      </c>
      <c r="P240">
        <f t="shared" si="37"/>
        <v>93.133333333333326</v>
      </c>
      <c r="Q240">
        <v>99.4</v>
      </c>
      <c r="R240">
        <v>99.6</v>
      </c>
      <c r="S240">
        <v>50.6</v>
      </c>
      <c r="T240">
        <f t="shared" si="32"/>
        <v>249.6</v>
      </c>
      <c r="U240">
        <v>130</v>
      </c>
      <c r="V240">
        <v>110.2</v>
      </c>
      <c r="W240">
        <v>244.9</v>
      </c>
      <c r="X240">
        <f t="shared" si="33"/>
        <v>240.2</v>
      </c>
      <c r="Y240">
        <f t="shared" si="38"/>
        <v>4.6999999999999886</v>
      </c>
    </row>
    <row r="241" spans="1:25" x14ac:dyDescent="0.2">
      <c r="A241" s="1">
        <v>43649</v>
      </c>
      <c r="B241" t="s">
        <v>36</v>
      </c>
      <c r="C241" t="s">
        <v>90</v>
      </c>
      <c r="D241" t="s">
        <v>61</v>
      </c>
      <c r="E241">
        <v>1.6</v>
      </c>
      <c r="F241">
        <v>7</v>
      </c>
      <c r="G241">
        <v>42</v>
      </c>
      <c r="H241">
        <v>31</v>
      </c>
      <c r="I241">
        <v>903</v>
      </c>
      <c r="J241">
        <v>8</v>
      </c>
      <c r="K241">
        <v>5</v>
      </c>
      <c r="O241">
        <f t="shared" si="36"/>
        <v>46.166666666666664</v>
      </c>
      <c r="P241">
        <f t="shared" si="37"/>
        <v>93.133333333333326</v>
      </c>
      <c r="Q241">
        <v>99.4</v>
      </c>
      <c r="R241">
        <v>99.6</v>
      </c>
      <c r="S241">
        <v>50.6</v>
      </c>
      <c r="T241">
        <f t="shared" si="32"/>
        <v>249.6</v>
      </c>
      <c r="U241">
        <v>130</v>
      </c>
      <c r="V241">
        <v>110.2</v>
      </c>
      <c r="W241">
        <v>244.9</v>
      </c>
      <c r="X241">
        <f t="shared" si="33"/>
        <v>240.2</v>
      </c>
      <c r="Y241">
        <f t="shared" si="38"/>
        <v>4.6999999999999886</v>
      </c>
    </row>
    <row r="242" spans="1:25" x14ac:dyDescent="0.2">
      <c r="A242" s="1">
        <v>43649</v>
      </c>
      <c r="B242" t="s">
        <v>36</v>
      </c>
      <c r="C242" t="s">
        <v>91</v>
      </c>
      <c r="D242" t="s">
        <v>61</v>
      </c>
      <c r="E242">
        <v>1.6</v>
      </c>
      <c r="F242">
        <v>7</v>
      </c>
      <c r="G242">
        <v>80</v>
      </c>
      <c r="H242">
        <v>208</v>
      </c>
      <c r="I242">
        <v>903</v>
      </c>
      <c r="J242">
        <v>8</v>
      </c>
      <c r="K242">
        <v>5</v>
      </c>
      <c r="O242">
        <f t="shared" si="36"/>
        <v>46.166666666666664</v>
      </c>
      <c r="P242">
        <f t="shared" si="37"/>
        <v>93.133333333333326</v>
      </c>
      <c r="Q242">
        <v>99.4</v>
      </c>
      <c r="R242">
        <v>99.6</v>
      </c>
      <c r="S242">
        <v>50.6</v>
      </c>
      <c r="T242">
        <f t="shared" si="32"/>
        <v>249.6</v>
      </c>
      <c r="U242">
        <v>130</v>
      </c>
      <c r="V242">
        <v>110.2</v>
      </c>
      <c r="W242">
        <v>244.9</v>
      </c>
      <c r="X242">
        <f t="shared" si="33"/>
        <v>240.2</v>
      </c>
      <c r="Y242">
        <f t="shared" si="38"/>
        <v>4.6999999999999886</v>
      </c>
    </row>
    <row r="243" spans="1:25" x14ac:dyDescent="0.2">
      <c r="A243" s="1">
        <v>43649</v>
      </c>
      <c r="B243" t="s">
        <v>36</v>
      </c>
      <c r="C243" t="s">
        <v>92</v>
      </c>
      <c r="D243" t="s">
        <v>61</v>
      </c>
      <c r="E243">
        <v>1.6</v>
      </c>
      <c r="F243">
        <v>7</v>
      </c>
      <c r="G243">
        <v>82</v>
      </c>
      <c r="H243">
        <v>274</v>
      </c>
      <c r="I243">
        <v>903</v>
      </c>
      <c r="J243">
        <v>8</v>
      </c>
      <c r="K243">
        <v>5</v>
      </c>
      <c r="O243">
        <f t="shared" si="36"/>
        <v>46.166666666666664</v>
      </c>
      <c r="P243">
        <f t="shared" si="37"/>
        <v>93.133333333333326</v>
      </c>
      <c r="Q243">
        <v>99.4</v>
      </c>
      <c r="R243">
        <v>99.6</v>
      </c>
      <c r="S243">
        <v>50.6</v>
      </c>
      <c r="T243">
        <f t="shared" si="32"/>
        <v>249.6</v>
      </c>
      <c r="U243">
        <v>130</v>
      </c>
      <c r="V243">
        <v>110.2</v>
      </c>
      <c r="W243">
        <v>244.9</v>
      </c>
      <c r="X243">
        <f t="shared" si="33"/>
        <v>240.2</v>
      </c>
      <c r="Y243">
        <f t="shared" si="38"/>
        <v>4.6999999999999886</v>
      </c>
    </row>
    <row r="244" spans="1:25" x14ac:dyDescent="0.2">
      <c r="A244" s="1">
        <v>43649</v>
      </c>
      <c r="B244" t="s">
        <v>36</v>
      </c>
      <c r="C244" t="s">
        <v>93</v>
      </c>
      <c r="D244" t="s">
        <v>61</v>
      </c>
      <c r="E244">
        <v>1.6</v>
      </c>
      <c r="F244">
        <v>7</v>
      </c>
      <c r="G244">
        <v>59</v>
      </c>
      <c r="H244">
        <v>68</v>
      </c>
      <c r="I244">
        <v>903</v>
      </c>
      <c r="J244">
        <v>8</v>
      </c>
      <c r="K244">
        <v>5</v>
      </c>
      <c r="O244">
        <f t="shared" si="36"/>
        <v>46.166666666666664</v>
      </c>
      <c r="P244">
        <f t="shared" si="37"/>
        <v>93.133333333333326</v>
      </c>
      <c r="Q244">
        <v>99.4</v>
      </c>
      <c r="R244">
        <v>99.6</v>
      </c>
      <c r="S244">
        <v>50.6</v>
      </c>
      <c r="T244">
        <f t="shared" si="32"/>
        <v>249.6</v>
      </c>
      <c r="U244">
        <v>130</v>
      </c>
      <c r="V244">
        <v>110.2</v>
      </c>
      <c r="W244">
        <v>244.9</v>
      </c>
      <c r="X244">
        <f t="shared" si="33"/>
        <v>240.2</v>
      </c>
      <c r="Y244">
        <f t="shared" si="38"/>
        <v>4.6999999999999886</v>
      </c>
    </row>
    <row r="245" spans="1:25" x14ac:dyDescent="0.2">
      <c r="A245" s="1">
        <v>43649</v>
      </c>
      <c r="B245" t="s">
        <v>39</v>
      </c>
      <c r="C245" t="s">
        <v>62</v>
      </c>
      <c r="D245" t="s">
        <v>63</v>
      </c>
      <c r="E245">
        <v>1.6</v>
      </c>
      <c r="F245">
        <v>24</v>
      </c>
      <c r="G245">
        <v>56</v>
      </c>
      <c r="H245">
        <v>76</v>
      </c>
      <c r="I245">
        <f>SUM(H245:H268)</f>
        <v>1480</v>
      </c>
      <c r="J245">
        <v>8</v>
      </c>
      <c r="K245">
        <v>5</v>
      </c>
      <c r="L245" s="3">
        <v>0.70624999999999993</v>
      </c>
      <c r="M245" s="3">
        <v>0.65972222222222221</v>
      </c>
      <c r="O245">
        <f>48-((16+(57/60))-(15+(50/60)))</f>
        <v>46.883333333333333</v>
      </c>
      <c r="Q245">
        <v>99.7</v>
      </c>
      <c r="R245">
        <v>99.9</v>
      </c>
      <c r="S245">
        <v>50.3</v>
      </c>
      <c r="T245">
        <f t="shared" si="32"/>
        <v>249.90000000000003</v>
      </c>
      <c r="U245">
        <v>125.5</v>
      </c>
      <c r="V245">
        <v>75.099999999999994</v>
      </c>
      <c r="X245">
        <f t="shared" si="33"/>
        <v>200.6</v>
      </c>
      <c r="Y245">
        <f t="shared" si="34"/>
        <v>49.30000000000004</v>
      </c>
    </row>
    <row r="246" spans="1:25" x14ac:dyDescent="0.2">
      <c r="A246" s="1">
        <v>43649</v>
      </c>
      <c r="B246" t="s">
        <v>39</v>
      </c>
      <c r="C246" t="s">
        <v>62</v>
      </c>
      <c r="D246" t="s">
        <v>63</v>
      </c>
      <c r="E246">
        <v>1.6</v>
      </c>
      <c r="F246">
        <v>24</v>
      </c>
      <c r="G246">
        <v>39</v>
      </c>
      <c r="H246">
        <v>24</v>
      </c>
      <c r="I246">
        <v>1480</v>
      </c>
      <c r="J246">
        <v>8</v>
      </c>
      <c r="K246">
        <v>5</v>
      </c>
      <c r="O246">
        <f t="shared" ref="O246:O268" si="39">48-((16+(57/60))-(15+(50/60)))</f>
        <v>46.883333333333333</v>
      </c>
      <c r="Q246">
        <v>99.7</v>
      </c>
      <c r="R246">
        <v>99.9</v>
      </c>
      <c r="S246">
        <v>50.3</v>
      </c>
      <c r="T246">
        <f t="shared" si="32"/>
        <v>249.90000000000003</v>
      </c>
      <c r="U246">
        <v>125.5</v>
      </c>
      <c r="V246">
        <v>75.099999999999994</v>
      </c>
      <c r="X246">
        <f t="shared" si="33"/>
        <v>200.6</v>
      </c>
      <c r="Y246">
        <f t="shared" si="34"/>
        <v>49.30000000000004</v>
      </c>
    </row>
    <row r="247" spans="1:25" x14ac:dyDescent="0.2">
      <c r="A247" s="1">
        <v>43649</v>
      </c>
      <c r="B247" t="s">
        <v>39</v>
      </c>
      <c r="C247" t="s">
        <v>62</v>
      </c>
      <c r="D247" t="s">
        <v>63</v>
      </c>
      <c r="E247">
        <v>1.6</v>
      </c>
      <c r="F247">
        <v>24</v>
      </c>
      <c r="G247">
        <v>64</v>
      </c>
      <c r="H247">
        <v>96</v>
      </c>
      <c r="I247">
        <v>1480</v>
      </c>
      <c r="J247">
        <v>8</v>
      </c>
      <c r="K247">
        <v>5</v>
      </c>
      <c r="O247">
        <f t="shared" si="39"/>
        <v>46.883333333333333</v>
      </c>
      <c r="Q247">
        <v>99.7</v>
      </c>
      <c r="R247">
        <v>99.9</v>
      </c>
      <c r="S247">
        <v>50.3</v>
      </c>
      <c r="T247">
        <f t="shared" si="32"/>
        <v>249.90000000000003</v>
      </c>
      <c r="U247">
        <v>125.5</v>
      </c>
      <c r="V247">
        <v>75.099999999999994</v>
      </c>
      <c r="X247">
        <f t="shared" si="33"/>
        <v>200.6</v>
      </c>
      <c r="Y247">
        <f t="shared" si="34"/>
        <v>49.30000000000004</v>
      </c>
    </row>
    <row r="248" spans="1:25" x14ac:dyDescent="0.2">
      <c r="A248" s="1">
        <v>43649</v>
      </c>
      <c r="B248" t="s">
        <v>39</v>
      </c>
      <c r="C248" t="s">
        <v>62</v>
      </c>
      <c r="D248" t="s">
        <v>63</v>
      </c>
      <c r="E248">
        <v>1.6</v>
      </c>
      <c r="F248">
        <v>24</v>
      </c>
      <c r="G248">
        <v>50</v>
      </c>
      <c r="H248">
        <v>47</v>
      </c>
      <c r="I248">
        <v>1480</v>
      </c>
      <c r="J248">
        <v>8</v>
      </c>
      <c r="K248">
        <v>5</v>
      </c>
      <c r="O248">
        <f t="shared" si="39"/>
        <v>46.883333333333333</v>
      </c>
      <c r="Q248">
        <v>99.7</v>
      </c>
      <c r="R248">
        <v>99.9</v>
      </c>
      <c r="S248">
        <v>50.3</v>
      </c>
      <c r="T248">
        <f t="shared" si="32"/>
        <v>249.90000000000003</v>
      </c>
      <c r="U248">
        <v>125.5</v>
      </c>
      <c r="V248">
        <v>75.099999999999994</v>
      </c>
      <c r="X248">
        <f t="shared" si="33"/>
        <v>200.6</v>
      </c>
      <c r="Y248">
        <f t="shared" si="34"/>
        <v>49.30000000000004</v>
      </c>
    </row>
    <row r="249" spans="1:25" x14ac:dyDescent="0.2">
      <c r="A249" s="1">
        <v>43649</v>
      </c>
      <c r="B249" t="s">
        <v>39</v>
      </c>
      <c r="C249" t="s">
        <v>62</v>
      </c>
      <c r="D249" t="s">
        <v>63</v>
      </c>
      <c r="E249">
        <v>1.6</v>
      </c>
      <c r="F249">
        <v>24</v>
      </c>
      <c r="G249">
        <v>62</v>
      </c>
      <c r="H249">
        <v>83</v>
      </c>
      <c r="I249">
        <v>1480</v>
      </c>
      <c r="J249">
        <v>8</v>
      </c>
      <c r="K249">
        <v>5</v>
      </c>
      <c r="O249">
        <f t="shared" si="39"/>
        <v>46.883333333333333</v>
      </c>
      <c r="Q249">
        <v>99.7</v>
      </c>
      <c r="R249">
        <v>99.9</v>
      </c>
      <c r="S249">
        <v>50.3</v>
      </c>
      <c r="T249">
        <f t="shared" si="32"/>
        <v>249.90000000000003</v>
      </c>
      <c r="U249">
        <v>125.5</v>
      </c>
      <c r="V249">
        <v>75.099999999999994</v>
      </c>
      <c r="X249">
        <f t="shared" si="33"/>
        <v>200.6</v>
      </c>
      <c r="Y249">
        <f t="shared" si="34"/>
        <v>49.30000000000004</v>
      </c>
    </row>
    <row r="250" spans="1:25" x14ac:dyDescent="0.2">
      <c r="A250" s="1">
        <v>43649</v>
      </c>
      <c r="B250" t="s">
        <v>39</v>
      </c>
      <c r="C250" t="s">
        <v>62</v>
      </c>
      <c r="D250" t="s">
        <v>63</v>
      </c>
      <c r="E250">
        <v>1.6</v>
      </c>
      <c r="F250">
        <v>24</v>
      </c>
      <c r="G250">
        <v>51</v>
      </c>
      <c r="H250">
        <v>51</v>
      </c>
      <c r="I250">
        <v>1480</v>
      </c>
      <c r="J250">
        <v>8</v>
      </c>
      <c r="K250">
        <v>5</v>
      </c>
      <c r="O250">
        <f t="shared" si="39"/>
        <v>46.883333333333333</v>
      </c>
      <c r="Q250">
        <v>99.7</v>
      </c>
      <c r="R250">
        <v>99.9</v>
      </c>
      <c r="S250">
        <v>50.3</v>
      </c>
      <c r="T250">
        <f t="shared" si="32"/>
        <v>249.90000000000003</v>
      </c>
      <c r="U250">
        <v>125.5</v>
      </c>
      <c r="V250">
        <v>75.099999999999994</v>
      </c>
      <c r="X250">
        <f t="shared" si="33"/>
        <v>200.6</v>
      </c>
      <c r="Y250">
        <f t="shared" si="34"/>
        <v>49.30000000000004</v>
      </c>
    </row>
    <row r="251" spans="1:25" x14ac:dyDescent="0.2">
      <c r="A251" s="1">
        <v>43649</v>
      </c>
      <c r="B251" t="s">
        <v>39</v>
      </c>
      <c r="C251" t="s">
        <v>62</v>
      </c>
      <c r="D251" t="s">
        <v>63</v>
      </c>
      <c r="E251">
        <v>1.6</v>
      </c>
      <c r="F251">
        <v>24</v>
      </c>
      <c r="G251">
        <v>58</v>
      </c>
      <c r="H251">
        <v>91</v>
      </c>
      <c r="I251">
        <v>1480</v>
      </c>
      <c r="J251">
        <v>8</v>
      </c>
      <c r="K251">
        <v>5</v>
      </c>
      <c r="O251">
        <f t="shared" si="39"/>
        <v>46.883333333333333</v>
      </c>
      <c r="Q251">
        <v>99.7</v>
      </c>
      <c r="R251">
        <v>99.9</v>
      </c>
      <c r="S251">
        <v>50.3</v>
      </c>
      <c r="T251">
        <f t="shared" si="32"/>
        <v>249.90000000000003</v>
      </c>
      <c r="U251">
        <v>125.5</v>
      </c>
      <c r="V251">
        <v>75.099999999999994</v>
      </c>
      <c r="X251">
        <f t="shared" si="33"/>
        <v>200.6</v>
      </c>
      <c r="Y251">
        <f t="shared" si="34"/>
        <v>49.30000000000004</v>
      </c>
    </row>
    <row r="252" spans="1:25" x14ac:dyDescent="0.2">
      <c r="A252" s="1">
        <v>43649</v>
      </c>
      <c r="B252" t="s">
        <v>39</v>
      </c>
      <c r="C252" t="s">
        <v>62</v>
      </c>
      <c r="D252" t="s">
        <v>63</v>
      </c>
      <c r="E252">
        <v>1.6</v>
      </c>
      <c r="F252">
        <v>24</v>
      </c>
      <c r="G252">
        <v>47</v>
      </c>
      <c r="H252">
        <v>48</v>
      </c>
      <c r="I252">
        <v>1480</v>
      </c>
      <c r="J252">
        <v>8</v>
      </c>
      <c r="K252">
        <v>5</v>
      </c>
      <c r="O252">
        <f t="shared" si="39"/>
        <v>46.883333333333333</v>
      </c>
      <c r="Q252">
        <v>99.7</v>
      </c>
      <c r="R252">
        <v>99.9</v>
      </c>
      <c r="S252">
        <v>50.3</v>
      </c>
      <c r="T252">
        <f t="shared" si="32"/>
        <v>249.90000000000003</v>
      </c>
      <c r="U252">
        <v>125.5</v>
      </c>
      <c r="V252">
        <v>75.099999999999994</v>
      </c>
      <c r="X252">
        <f t="shared" si="33"/>
        <v>200.6</v>
      </c>
      <c r="Y252">
        <f t="shared" si="34"/>
        <v>49.30000000000004</v>
      </c>
    </row>
    <row r="253" spans="1:25" x14ac:dyDescent="0.2">
      <c r="A253" s="1">
        <v>43649</v>
      </c>
      <c r="B253" t="s">
        <v>39</v>
      </c>
      <c r="C253" t="s">
        <v>62</v>
      </c>
      <c r="D253" t="s">
        <v>63</v>
      </c>
      <c r="E253">
        <v>1.6</v>
      </c>
      <c r="F253">
        <v>24</v>
      </c>
      <c r="G253">
        <v>55</v>
      </c>
      <c r="H253">
        <v>68</v>
      </c>
      <c r="I253">
        <v>1480</v>
      </c>
      <c r="J253">
        <v>8</v>
      </c>
      <c r="K253">
        <v>5</v>
      </c>
      <c r="O253">
        <f t="shared" si="39"/>
        <v>46.883333333333333</v>
      </c>
      <c r="Q253">
        <v>99.7</v>
      </c>
      <c r="R253">
        <v>99.9</v>
      </c>
      <c r="S253">
        <v>50.3</v>
      </c>
      <c r="T253">
        <f t="shared" si="32"/>
        <v>249.90000000000003</v>
      </c>
      <c r="U253">
        <v>125.5</v>
      </c>
      <c r="V253">
        <v>75.099999999999994</v>
      </c>
      <c r="X253">
        <f t="shared" si="33"/>
        <v>200.6</v>
      </c>
      <c r="Y253">
        <f t="shared" si="34"/>
        <v>49.30000000000004</v>
      </c>
    </row>
    <row r="254" spans="1:25" x14ac:dyDescent="0.2">
      <c r="A254" s="1">
        <v>43649</v>
      </c>
      <c r="B254" t="s">
        <v>39</v>
      </c>
      <c r="C254" t="s">
        <v>62</v>
      </c>
      <c r="D254" t="s">
        <v>63</v>
      </c>
      <c r="E254">
        <v>1.6</v>
      </c>
      <c r="F254">
        <v>24</v>
      </c>
      <c r="G254">
        <v>59</v>
      </c>
      <c r="H254">
        <v>82</v>
      </c>
      <c r="I254">
        <v>1480</v>
      </c>
      <c r="J254">
        <v>8</v>
      </c>
      <c r="K254">
        <v>5</v>
      </c>
      <c r="O254">
        <f t="shared" si="39"/>
        <v>46.883333333333333</v>
      </c>
      <c r="Q254">
        <v>99.7</v>
      </c>
      <c r="R254">
        <v>99.9</v>
      </c>
      <c r="S254">
        <v>50.3</v>
      </c>
      <c r="T254">
        <f t="shared" si="32"/>
        <v>249.90000000000003</v>
      </c>
      <c r="U254">
        <v>125.5</v>
      </c>
      <c r="V254">
        <v>75.099999999999994</v>
      </c>
      <c r="X254">
        <f t="shared" si="33"/>
        <v>200.6</v>
      </c>
      <c r="Y254">
        <f t="shared" si="34"/>
        <v>49.30000000000004</v>
      </c>
    </row>
    <row r="255" spans="1:25" x14ac:dyDescent="0.2">
      <c r="A255" s="1">
        <v>43649</v>
      </c>
      <c r="B255" t="s">
        <v>39</v>
      </c>
      <c r="C255" t="s">
        <v>62</v>
      </c>
      <c r="D255" t="s">
        <v>63</v>
      </c>
      <c r="E255">
        <v>1.6</v>
      </c>
      <c r="F255">
        <v>24</v>
      </c>
      <c r="G255">
        <v>50</v>
      </c>
      <c r="H255">
        <v>60</v>
      </c>
      <c r="I255">
        <v>1480</v>
      </c>
      <c r="J255">
        <v>8</v>
      </c>
      <c r="K255">
        <v>5</v>
      </c>
      <c r="O255">
        <f t="shared" si="39"/>
        <v>46.883333333333333</v>
      </c>
      <c r="Q255">
        <v>99.7</v>
      </c>
      <c r="R255">
        <v>99.9</v>
      </c>
      <c r="S255">
        <v>50.3</v>
      </c>
      <c r="T255">
        <f t="shared" si="32"/>
        <v>249.90000000000003</v>
      </c>
      <c r="U255">
        <v>125.5</v>
      </c>
      <c r="V255">
        <v>75.099999999999994</v>
      </c>
      <c r="X255">
        <f t="shared" si="33"/>
        <v>200.6</v>
      </c>
      <c r="Y255">
        <f t="shared" si="34"/>
        <v>49.30000000000004</v>
      </c>
    </row>
    <row r="256" spans="1:25" x14ac:dyDescent="0.2">
      <c r="A256" s="1">
        <v>43649</v>
      </c>
      <c r="B256" t="s">
        <v>39</v>
      </c>
      <c r="C256" t="s">
        <v>62</v>
      </c>
      <c r="D256" t="s">
        <v>63</v>
      </c>
      <c r="E256">
        <v>1.6</v>
      </c>
      <c r="F256">
        <v>24</v>
      </c>
      <c r="G256">
        <v>49</v>
      </c>
      <c r="H256">
        <v>44</v>
      </c>
      <c r="I256">
        <v>1480</v>
      </c>
      <c r="J256">
        <v>8</v>
      </c>
      <c r="K256">
        <v>5</v>
      </c>
      <c r="O256">
        <f t="shared" si="39"/>
        <v>46.883333333333333</v>
      </c>
      <c r="Q256">
        <v>99.7</v>
      </c>
      <c r="R256">
        <v>99.9</v>
      </c>
      <c r="S256">
        <v>50.3</v>
      </c>
      <c r="T256">
        <f t="shared" si="32"/>
        <v>249.90000000000003</v>
      </c>
      <c r="U256">
        <v>125.5</v>
      </c>
      <c r="V256">
        <v>75.099999999999994</v>
      </c>
      <c r="X256">
        <f t="shared" si="33"/>
        <v>200.6</v>
      </c>
      <c r="Y256">
        <f t="shared" si="34"/>
        <v>49.30000000000004</v>
      </c>
    </row>
    <row r="257" spans="1:28" x14ac:dyDescent="0.2">
      <c r="A257" s="1">
        <v>43649</v>
      </c>
      <c r="B257" t="s">
        <v>39</v>
      </c>
      <c r="C257" t="s">
        <v>62</v>
      </c>
      <c r="D257" t="s">
        <v>63</v>
      </c>
      <c r="E257">
        <v>1.6</v>
      </c>
      <c r="F257">
        <v>24</v>
      </c>
      <c r="G257">
        <v>44</v>
      </c>
      <c r="H257">
        <v>34</v>
      </c>
      <c r="I257">
        <v>1480</v>
      </c>
      <c r="J257">
        <v>8</v>
      </c>
      <c r="K257">
        <v>5</v>
      </c>
      <c r="O257">
        <f t="shared" si="39"/>
        <v>46.883333333333333</v>
      </c>
      <c r="Q257">
        <v>99.7</v>
      </c>
      <c r="R257">
        <v>99.9</v>
      </c>
      <c r="S257">
        <v>50.3</v>
      </c>
      <c r="T257">
        <f t="shared" si="32"/>
        <v>249.90000000000003</v>
      </c>
      <c r="U257">
        <v>125.5</v>
      </c>
      <c r="V257">
        <v>75.099999999999994</v>
      </c>
      <c r="X257">
        <f t="shared" si="33"/>
        <v>200.6</v>
      </c>
      <c r="Y257">
        <f t="shared" si="34"/>
        <v>49.30000000000004</v>
      </c>
    </row>
    <row r="258" spans="1:28" x14ac:dyDescent="0.2">
      <c r="A258" s="1">
        <v>43649</v>
      </c>
      <c r="B258" t="s">
        <v>39</v>
      </c>
      <c r="C258" t="s">
        <v>62</v>
      </c>
      <c r="D258" t="s">
        <v>63</v>
      </c>
      <c r="E258">
        <v>1.6</v>
      </c>
      <c r="F258">
        <v>24</v>
      </c>
      <c r="G258">
        <v>63</v>
      </c>
      <c r="H258">
        <v>92</v>
      </c>
      <c r="I258">
        <v>1480</v>
      </c>
      <c r="J258">
        <v>8</v>
      </c>
      <c r="K258">
        <v>5</v>
      </c>
      <c r="O258">
        <f t="shared" si="39"/>
        <v>46.883333333333333</v>
      </c>
      <c r="Q258">
        <v>99.7</v>
      </c>
      <c r="R258">
        <v>99.9</v>
      </c>
      <c r="S258">
        <v>50.3</v>
      </c>
      <c r="T258">
        <f t="shared" si="32"/>
        <v>249.90000000000003</v>
      </c>
      <c r="U258">
        <v>125.5</v>
      </c>
      <c r="V258">
        <v>75.099999999999994</v>
      </c>
      <c r="X258">
        <f t="shared" si="33"/>
        <v>200.6</v>
      </c>
      <c r="Y258">
        <f t="shared" si="34"/>
        <v>49.30000000000004</v>
      </c>
    </row>
    <row r="259" spans="1:28" x14ac:dyDescent="0.2">
      <c r="A259" s="1">
        <v>43649</v>
      </c>
      <c r="B259" t="s">
        <v>39</v>
      </c>
      <c r="C259" t="s">
        <v>62</v>
      </c>
      <c r="D259" t="s">
        <v>63</v>
      </c>
      <c r="E259">
        <v>1.6</v>
      </c>
      <c r="F259">
        <v>24</v>
      </c>
      <c r="G259">
        <v>58</v>
      </c>
      <c r="H259">
        <v>71</v>
      </c>
      <c r="I259">
        <v>1480</v>
      </c>
      <c r="J259">
        <v>8</v>
      </c>
      <c r="K259">
        <v>5</v>
      </c>
      <c r="O259">
        <f t="shared" si="39"/>
        <v>46.883333333333333</v>
      </c>
      <c r="Q259">
        <v>99.7</v>
      </c>
      <c r="R259">
        <v>99.9</v>
      </c>
      <c r="S259">
        <v>50.3</v>
      </c>
      <c r="T259">
        <f t="shared" ref="T259:T322" si="40">SUM(Q259:S259)</f>
        <v>249.90000000000003</v>
      </c>
      <c r="U259">
        <v>125.5</v>
      </c>
      <c r="V259">
        <v>75.099999999999994</v>
      </c>
      <c r="X259">
        <f t="shared" ref="X259:X322" si="41">SUM(U259:V259)</f>
        <v>200.6</v>
      </c>
      <c r="Y259">
        <f t="shared" ref="Y259:Y322" si="42">(T259-X259)</f>
        <v>49.30000000000004</v>
      </c>
    </row>
    <row r="260" spans="1:28" x14ac:dyDescent="0.2">
      <c r="A260" s="1">
        <v>43649</v>
      </c>
      <c r="B260" t="s">
        <v>39</v>
      </c>
      <c r="C260" t="s">
        <v>62</v>
      </c>
      <c r="D260" t="s">
        <v>63</v>
      </c>
      <c r="E260">
        <v>1.6</v>
      </c>
      <c r="F260">
        <v>24</v>
      </c>
      <c r="G260">
        <v>59</v>
      </c>
      <c r="H260">
        <v>78</v>
      </c>
      <c r="I260">
        <v>1480</v>
      </c>
      <c r="J260">
        <v>8</v>
      </c>
      <c r="K260">
        <v>5</v>
      </c>
      <c r="O260">
        <f t="shared" si="39"/>
        <v>46.883333333333333</v>
      </c>
      <c r="Q260">
        <v>99.7</v>
      </c>
      <c r="R260">
        <v>99.9</v>
      </c>
      <c r="S260">
        <v>50.3</v>
      </c>
      <c r="T260">
        <f t="shared" si="40"/>
        <v>249.90000000000003</v>
      </c>
      <c r="U260">
        <v>125.5</v>
      </c>
      <c r="V260">
        <v>75.099999999999994</v>
      </c>
      <c r="X260">
        <f t="shared" si="41"/>
        <v>200.6</v>
      </c>
      <c r="Y260">
        <f t="shared" si="42"/>
        <v>49.30000000000004</v>
      </c>
    </row>
    <row r="261" spans="1:28" x14ac:dyDescent="0.2">
      <c r="A261" s="1">
        <v>43649</v>
      </c>
      <c r="B261" t="s">
        <v>39</v>
      </c>
      <c r="C261" t="s">
        <v>62</v>
      </c>
      <c r="D261" t="s">
        <v>63</v>
      </c>
      <c r="E261">
        <v>1.6</v>
      </c>
      <c r="F261">
        <v>24</v>
      </c>
      <c r="G261">
        <v>51</v>
      </c>
      <c r="H261">
        <v>51</v>
      </c>
      <c r="I261">
        <v>1480</v>
      </c>
      <c r="J261">
        <v>8</v>
      </c>
      <c r="K261">
        <v>5</v>
      </c>
      <c r="O261">
        <f t="shared" si="39"/>
        <v>46.883333333333333</v>
      </c>
      <c r="Q261">
        <v>99.7</v>
      </c>
      <c r="R261">
        <v>99.9</v>
      </c>
      <c r="S261">
        <v>50.3</v>
      </c>
      <c r="T261">
        <f t="shared" si="40"/>
        <v>249.90000000000003</v>
      </c>
      <c r="U261">
        <v>125.5</v>
      </c>
      <c r="V261">
        <v>75.099999999999994</v>
      </c>
      <c r="X261">
        <f t="shared" si="41"/>
        <v>200.6</v>
      </c>
      <c r="Y261">
        <f t="shared" si="42"/>
        <v>49.30000000000004</v>
      </c>
    </row>
    <row r="262" spans="1:28" x14ac:dyDescent="0.2">
      <c r="A262" s="1">
        <v>43649</v>
      </c>
      <c r="B262" t="s">
        <v>39</v>
      </c>
      <c r="C262" t="s">
        <v>62</v>
      </c>
      <c r="D262" t="s">
        <v>63</v>
      </c>
      <c r="E262">
        <v>1.6</v>
      </c>
      <c r="F262">
        <v>24</v>
      </c>
      <c r="G262">
        <v>55</v>
      </c>
      <c r="H262">
        <v>68</v>
      </c>
      <c r="I262">
        <v>1480</v>
      </c>
      <c r="J262">
        <v>8</v>
      </c>
      <c r="K262">
        <v>5</v>
      </c>
      <c r="O262">
        <f t="shared" si="39"/>
        <v>46.883333333333333</v>
      </c>
      <c r="Q262">
        <v>99.7</v>
      </c>
      <c r="R262">
        <v>99.9</v>
      </c>
      <c r="S262">
        <v>50.3</v>
      </c>
      <c r="T262">
        <f t="shared" si="40"/>
        <v>249.90000000000003</v>
      </c>
      <c r="U262">
        <v>125.5</v>
      </c>
      <c r="V262">
        <v>75.099999999999994</v>
      </c>
      <c r="X262">
        <f t="shared" si="41"/>
        <v>200.6</v>
      </c>
      <c r="Y262">
        <f t="shared" si="42"/>
        <v>49.30000000000004</v>
      </c>
    </row>
    <row r="263" spans="1:28" x14ac:dyDescent="0.2">
      <c r="A263" s="1">
        <v>43649</v>
      </c>
      <c r="B263" t="s">
        <v>39</v>
      </c>
      <c r="C263" t="s">
        <v>62</v>
      </c>
      <c r="D263" t="s">
        <v>63</v>
      </c>
      <c r="E263">
        <v>1.6</v>
      </c>
      <c r="F263">
        <v>24</v>
      </c>
      <c r="G263">
        <v>55</v>
      </c>
      <c r="H263">
        <v>69</v>
      </c>
      <c r="I263">
        <v>1480</v>
      </c>
      <c r="J263">
        <v>8</v>
      </c>
      <c r="K263">
        <v>5</v>
      </c>
      <c r="O263">
        <f t="shared" si="39"/>
        <v>46.883333333333333</v>
      </c>
      <c r="Q263">
        <v>99.7</v>
      </c>
      <c r="R263">
        <v>99.9</v>
      </c>
      <c r="S263">
        <v>50.3</v>
      </c>
      <c r="T263">
        <f t="shared" si="40"/>
        <v>249.90000000000003</v>
      </c>
      <c r="U263">
        <v>125.5</v>
      </c>
      <c r="V263">
        <v>75.099999999999994</v>
      </c>
      <c r="X263">
        <f t="shared" si="41"/>
        <v>200.6</v>
      </c>
      <c r="Y263">
        <f t="shared" si="42"/>
        <v>49.30000000000004</v>
      </c>
    </row>
    <row r="264" spans="1:28" x14ac:dyDescent="0.2">
      <c r="A264" s="1">
        <v>43649</v>
      </c>
      <c r="B264" t="s">
        <v>39</v>
      </c>
      <c r="C264" t="s">
        <v>62</v>
      </c>
      <c r="D264" t="s">
        <v>63</v>
      </c>
      <c r="E264">
        <v>1.6</v>
      </c>
      <c r="F264">
        <v>24</v>
      </c>
      <c r="G264">
        <v>40</v>
      </c>
      <c r="H264">
        <v>24</v>
      </c>
      <c r="I264">
        <v>1480</v>
      </c>
      <c r="J264">
        <v>8</v>
      </c>
      <c r="K264">
        <v>5</v>
      </c>
      <c r="O264">
        <f t="shared" si="39"/>
        <v>46.883333333333333</v>
      </c>
      <c r="Q264">
        <v>99.7</v>
      </c>
      <c r="R264">
        <v>99.9</v>
      </c>
      <c r="S264">
        <v>50.3</v>
      </c>
      <c r="T264">
        <f t="shared" si="40"/>
        <v>249.90000000000003</v>
      </c>
      <c r="U264">
        <v>125.5</v>
      </c>
      <c r="V264">
        <v>75.099999999999994</v>
      </c>
      <c r="X264">
        <f t="shared" si="41"/>
        <v>200.6</v>
      </c>
      <c r="Y264">
        <f t="shared" si="42"/>
        <v>49.30000000000004</v>
      </c>
    </row>
    <row r="265" spans="1:28" x14ac:dyDescent="0.2">
      <c r="A265" s="1">
        <v>43649</v>
      </c>
      <c r="B265" t="s">
        <v>39</v>
      </c>
      <c r="C265" t="s">
        <v>62</v>
      </c>
      <c r="D265" t="s">
        <v>63</v>
      </c>
      <c r="E265">
        <v>1.6</v>
      </c>
      <c r="F265">
        <v>24</v>
      </c>
      <c r="G265">
        <v>55</v>
      </c>
      <c r="H265">
        <v>75</v>
      </c>
      <c r="I265">
        <v>1480</v>
      </c>
      <c r="J265">
        <v>8</v>
      </c>
      <c r="K265">
        <v>5</v>
      </c>
      <c r="O265">
        <f t="shared" si="39"/>
        <v>46.883333333333333</v>
      </c>
      <c r="Q265">
        <v>99.7</v>
      </c>
      <c r="R265">
        <v>99.9</v>
      </c>
      <c r="S265">
        <v>50.3</v>
      </c>
      <c r="T265">
        <f t="shared" si="40"/>
        <v>249.90000000000003</v>
      </c>
      <c r="U265">
        <v>125.5</v>
      </c>
      <c r="V265">
        <v>75.099999999999994</v>
      </c>
      <c r="X265">
        <f t="shared" si="41"/>
        <v>200.6</v>
      </c>
      <c r="Y265">
        <f t="shared" si="42"/>
        <v>49.30000000000004</v>
      </c>
    </row>
    <row r="266" spans="1:28" x14ac:dyDescent="0.2">
      <c r="A266" s="1">
        <v>43649</v>
      </c>
      <c r="B266" t="s">
        <v>39</v>
      </c>
      <c r="C266" t="s">
        <v>62</v>
      </c>
      <c r="D266" t="s">
        <v>63</v>
      </c>
      <c r="E266">
        <v>1.6</v>
      </c>
      <c r="F266">
        <v>24</v>
      </c>
      <c r="G266">
        <v>42</v>
      </c>
      <c r="H266">
        <v>32</v>
      </c>
      <c r="I266">
        <v>1480</v>
      </c>
      <c r="J266">
        <v>8</v>
      </c>
      <c r="K266">
        <v>5</v>
      </c>
      <c r="O266">
        <f t="shared" si="39"/>
        <v>46.883333333333333</v>
      </c>
      <c r="Q266">
        <v>99.7</v>
      </c>
      <c r="R266">
        <v>99.9</v>
      </c>
      <c r="S266">
        <v>50.3</v>
      </c>
      <c r="T266">
        <f t="shared" si="40"/>
        <v>249.90000000000003</v>
      </c>
      <c r="U266">
        <v>125.5</v>
      </c>
      <c r="V266">
        <v>75.099999999999994</v>
      </c>
      <c r="X266">
        <f t="shared" si="41"/>
        <v>200.6</v>
      </c>
      <c r="Y266">
        <f t="shared" si="42"/>
        <v>49.30000000000004</v>
      </c>
    </row>
    <row r="267" spans="1:28" x14ac:dyDescent="0.2">
      <c r="A267" s="1">
        <v>43649</v>
      </c>
      <c r="B267" t="s">
        <v>39</v>
      </c>
      <c r="C267" t="s">
        <v>62</v>
      </c>
      <c r="D267" t="s">
        <v>63</v>
      </c>
      <c r="E267">
        <v>1.6</v>
      </c>
      <c r="F267">
        <v>24</v>
      </c>
      <c r="G267">
        <v>37</v>
      </c>
      <c r="H267">
        <v>22</v>
      </c>
      <c r="I267">
        <v>1480</v>
      </c>
      <c r="J267">
        <v>8</v>
      </c>
      <c r="K267">
        <v>5</v>
      </c>
      <c r="O267">
        <f t="shared" si="39"/>
        <v>46.883333333333333</v>
      </c>
      <c r="Q267">
        <v>99.7</v>
      </c>
      <c r="R267">
        <v>99.9</v>
      </c>
      <c r="S267">
        <v>50.3</v>
      </c>
      <c r="T267">
        <f t="shared" si="40"/>
        <v>249.90000000000003</v>
      </c>
      <c r="U267">
        <v>125.5</v>
      </c>
      <c r="V267">
        <v>75.099999999999994</v>
      </c>
      <c r="X267">
        <f t="shared" si="41"/>
        <v>200.6</v>
      </c>
      <c r="Y267">
        <f t="shared" si="42"/>
        <v>49.30000000000004</v>
      </c>
    </row>
    <row r="268" spans="1:28" x14ac:dyDescent="0.2">
      <c r="A268" s="1">
        <v>43649</v>
      </c>
      <c r="B268" t="s">
        <v>39</v>
      </c>
      <c r="C268" t="s">
        <v>62</v>
      </c>
      <c r="D268" t="s">
        <v>63</v>
      </c>
      <c r="E268">
        <v>1.6</v>
      </c>
      <c r="F268">
        <v>24</v>
      </c>
      <c r="G268">
        <v>64</v>
      </c>
      <c r="H268">
        <v>94</v>
      </c>
      <c r="I268">
        <v>1480</v>
      </c>
      <c r="J268">
        <v>8</v>
      </c>
      <c r="K268">
        <v>5</v>
      </c>
      <c r="O268">
        <f t="shared" si="39"/>
        <v>46.883333333333333</v>
      </c>
      <c r="Q268">
        <v>99.7</v>
      </c>
      <c r="R268">
        <v>99.9</v>
      </c>
      <c r="S268">
        <v>50.3</v>
      </c>
      <c r="T268">
        <f t="shared" si="40"/>
        <v>249.90000000000003</v>
      </c>
      <c r="U268">
        <v>125.5</v>
      </c>
      <c r="V268">
        <v>75.099999999999994</v>
      </c>
      <c r="X268">
        <f t="shared" si="41"/>
        <v>200.6</v>
      </c>
      <c r="Y268">
        <f t="shared" si="42"/>
        <v>49.30000000000004</v>
      </c>
    </row>
    <row r="269" spans="1:28" x14ac:dyDescent="0.2">
      <c r="A269" s="1">
        <v>43649</v>
      </c>
      <c r="B269" t="s">
        <v>36</v>
      </c>
      <c r="C269" t="s">
        <v>94</v>
      </c>
      <c r="D269" t="s">
        <v>64</v>
      </c>
      <c r="E269">
        <v>1.6</v>
      </c>
      <c r="F269">
        <v>1</v>
      </c>
      <c r="G269">
        <v>71</v>
      </c>
      <c r="H269">
        <v>144</v>
      </c>
      <c r="I269">
        <f>144</f>
        <v>144</v>
      </c>
      <c r="J269">
        <v>8</v>
      </c>
      <c r="K269">
        <v>5</v>
      </c>
      <c r="L269" s="3">
        <v>0.70416666666666661</v>
      </c>
      <c r="M269" s="3">
        <v>0.66111111111111109</v>
      </c>
      <c r="N269" s="3">
        <v>0.57013888888888886</v>
      </c>
      <c r="O269">
        <f>48-((16+(54/60))-(15+(52/60)))</f>
        <v>46.966666666666669</v>
      </c>
      <c r="P269">
        <f>(48*2)-((16+(54/60))-(13+(41/60)))</f>
        <v>92.783333333333331</v>
      </c>
      <c r="Q269">
        <v>99.6</v>
      </c>
      <c r="R269">
        <v>99.6</v>
      </c>
      <c r="S269">
        <v>50.7</v>
      </c>
      <c r="T269">
        <f t="shared" si="40"/>
        <v>249.89999999999998</v>
      </c>
      <c r="U269">
        <v>127.8</v>
      </c>
      <c r="V269">
        <v>113.7</v>
      </c>
      <c r="W269">
        <v>243.1</v>
      </c>
      <c r="X269">
        <f>SUM(U269:W269)</f>
        <v>484.6</v>
      </c>
      <c r="Y269">
        <f>T269-W269</f>
        <v>6.7999999999999829</v>
      </c>
      <c r="AB269" t="s">
        <v>109</v>
      </c>
    </row>
    <row r="270" spans="1:28" x14ac:dyDescent="0.2">
      <c r="A270" s="1">
        <v>43649</v>
      </c>
      <c r="B270" t="s">
        <v>39</v>
      </c>
      <c r="C270" t="s">
        <v>66</v>
      </c>
      <c r="D270" t="s">
        <v>65</v>
      </c>
      <c r="E270">
        <v>1.6</v>
      </c>
      <c r="F270">
        <v>22</v>
      </c>
      <c r="G270">
        <v>57</v>
      </c>
      <c r="H270">
        <v>84</v>
      </c>
      <c r="I270">
        <f>SUM(H270:H291)</f>
        <v>1509</v>
      </c>
      <c r="J270">
        <v>8</v>
      </c>
      <c r="K270">
        <v>5</v>
      </c>
      <c r="L270" s="3">
        <v>0.6958333333333333</v>
      </c>
      <c r="M270" s="3">
        <v>0.63472222222222219</v>
      </c>
      <c r="O270">
        <f>48-((16+(42/60))-(15+(14/60)))</f>
        <v>46.533333333333331</v>
      </c>
      <c r="Q270">
        <v>99.1</v>
      </c>
      <c r="R270">
        <v>99.4</v>
      </c>
      <c r="S270">
        <v>50.4</v>
      </c>
      <c r="T270">
        <f t="shared" si="40"/>
        <v>248.9</v>
      </c>
      <c r="U270">
        <v>127.3</v>
      </c>
      <c r="V270">
        <v>72.8</v>
      </c>
      <c r="X270">
        <f t="shared" si="41"/>
        <v>200.1</v>
      </c>
      <c r="Y270">
        <f t="shared" si="42"/>
        <v>48.800000000000011</v>
      </c>
    </row>
    <row r="271" spans="1:28" x14ac:dyDescent="0.2">
      <c r="A271" s="1">
        <v>43649</v>
      </c>
      <c r="B271" t="s">
        <v>39</v>
      </c>
      <c r="C271" t="s">
        <v>66</v>
      </c>
      <c r="D271" t="s">
        <v>65</v>
      </c>
      <c r="E271">
        <v>1.6</v>
      </c>
      <c r="F271">
        <v>22</v>
      </c>
      <c r="G271">
        <v>63</v>
      </c>
      <c r="H271">
        <v>102</v>
      </c>
      <c r="I271">
        <v>1509</v>
      </c>
      <c r="J271">
        <v>8</v>
      </c>
      <c r="K271">
        <v>5</v>
      </c>
      <c r="O271">
        <f t="shared" ref="O271:O291" si="43">48-((16+(42/60))-(15+(14/60)))</f>
        <v>46.533333333333331</v>
      </c>
      <c r="Q271">
        <v>99.1</v>
      </c>
      <c r="R271">
        <v>99.4</v>
      </c>
      <c r="S271">
        <v>50.4</v>
      </c>
      <c r="T271">
        <f t="shared" si="40"/>
        <v>248.9</v>
      </c>
      <c r="U271">
        <v>127.3</v>
      </c>
      <c r="V271">
        <v>72.8</v>
      </c>
      <c r="X271">
        <f t="shared" si="41"/>
        <v>200.1</v>
      </c>
      <c r="Y271">
        <f t="shared" si="42"/>
        <v>48.800000000000011</v>
      </c>
    </row>
    <row r="272" spans="1:28" x14ac:dyDescent="0.2">
      <c r="A272" s="1">
        <v>43649</v>
      </c>
      <c r="B272" t="s">
        <v>39</v>
      </c>
      <c r="C272" t="s">
        <v>66</v>
      </c>
      <c r="D272" t="s">
        <v>65</v>
      </c>
      <c r="E272">
        <v>1.6</v>
      </c>
      <c r="F272">
        <v>22</v>
      </c>
      <c r="G272">
        <v>54</v>
      </c>
      <c r="H272">
        <v>61</v>
      </c>
      <c r="I272">
        <v>1509</v>
      </c>
      <c r="J272">
        <v>8</v>
      </c>
      <c r="K272">
        <v>5</v>
      </c>
      <c r="O272">
        <f t="shared" si="43"/>
        <v>46.533333333333331</v>
      </c>
      <c r="Q272">
        <v>99.1</v>
      </c>
      <c r="R272">
        <v>99.4</v>
      </c>
      <c r="S272">
        <v>50.4</v>
      </c>
      <c r="T272">
        <f t="shared" si="40"/>
        <v>248.9</v>
      </c>
      <c r="U272">
        <v>127.3</v>
      </c>
      <c r="V272">
        <v>72.8</v>
      </c>
      <c r="X272">
        <f t="shared" si="41"/>
        <v>200.1</v>
      </c>
      <c r="Y272">
        <f t="shared" si="42"/>
        <v>48.800000000000011</v>
      </c>
    </row>
    <row r="273" spans="1:25" x14ac:dyDescent="0.2">
      <c r="A273" s="1">
        <v>43649</v>
      </c>
      <c r="B273" t="s">
        <v>39</v>
      </c>
      <c r="C273" t="s">
        <v>66</v>
      </c>
      <c r="D273" t="s">
        <v>65</v>
      </c>
      <c r="E273">
        <v>1.6</v>
      </c>
      <c r="F273">
        <v>22</v>
      </c>
      <c r="G273">
        <v>53</v>
      </c>
      <c r="H273">
        <v>54</v>
      </c>
      <c r="I273">
        <v>1509</v>
      </c>
      <c r="J273">
        <v>8</v>
      </c>
      <c r="K273">
        <v>5</v>
      </c>
      <c r="O273">
        <f t="shared" si="43"/>
        <v>46.533333333333331</v>
      </c>
      <c r="Q273">
        <v>99.1</v>
      </c>
      <c r="R273">
        <v>99.4</v>
      </c>
      <c r="S273">
        <v>50.4</v>
      </c>
      <c r="T273">
        <f t="shared" si="40"/>
        <v>248.9</v>
      </c>
      <c r="U273">
        <v>127.3</v>
      </c>
      <c r="V273">
        <v>72.8</v>
      </c>
      <c r="X273">
        <f t="shared" si="41"/>
        <v>200.1</v>
      </c>
      <c r="Y273">
        <f t="shared" si="42"/>
        <v>48.800000000000011</v>
      </c>
    </row>
    <row r="274" spans="1:25" x14ac:dyDescent="0.2">
      <c r="A274" s="1">
        <v>43649</v>
      </c>
      <c r="B274" t="s">
        <v>39</v>
      </c>
      <c r="C274" t="s">
        <v>66</v>
      </c>
      <c r="D274" t="s">
        <v>65</v>
      </c>
      <c r="E274">
        <v>1.6</v>
      </c>
      <c r="F274">
        <v>22</v>
      </c>
      <c r="G274">
        <v>53</v>
      </c>
      <c r="H274">
        <v>57</v>
      </c>
      <c r="I274">
        <v>1509</v>
      </c>
      <c r="J274">
        <v>8</v>
      </c>
      <c r="K274">
        <v>5</v>
      </c>
      <c r="O274">
        <f t="shared" si="43"/>
        <v>46.533333333333331</v>
      </c>
      <c r="Q274">
        <v>99.1</v>
      </c>
      <c r="R274">
        <v>99.4</v>
      </c>
      <c r="S274">
        <v>50.4</v>
      </c>
      <c r="T274">
        <f t="shared" si="40"/>
        <v>248.9</v>
      </c>
      <c r="U274">
        <v>127.3</v>
      </c>
      <c r="V274">
        <v>72.8</v>
      </c>
      <c r="X274">
        <f t="shared" si="41"/>
        <v>200.1</v>
      </c>
      <c r="Y274">
        <f t="shared" si="42"/>
        <v>48.800000000000011</v>
      </c>
    </row>
    <row r="275" spans="1:25" x14ac:dyDescent="0.2">
      <c r="A275" s="1">
        <v>43649</v>
      </c>
      <c r="B275" t="s">
        <v>39</v>
      </c>
      <c r="C275" t="s">
        <v>66</v>
      </c>
      <c r="D275" t="s">
        <v>65</v>
      </c>
      <c r="E275">
        <v>1.6</v>
      </c>
      <c r="F275">
        <v>22</v>
      </c>
      <c r="G275">
        <v>40</v>
      </c>
      <c r="H275">
        <v>24</v>
      </c>
      <c r="I275">
        <v>1509</v>
      </c>
      <c r="J275">
        <v>8</v>
      </c>
      <c r="K275">
        <v>5</v>
      </c>
      <c r="O275">
        <f t="shared" si="43"/>
        <v>46.533333333333331</v>
      </c>
      <c r="Q275">
        <v>99.1</v>
      </c>
      <c r="R275">
        <v>99.4</v>
      </c>
      <c r="S275">
        <v>50.4</v>
      </c>
      <c r="T275">
        <f t="shared" si="40"/>
        <v>248.9</v>
      </c>
      <c r="U275">
        <v>127.3</v>
      </c>
      <c r="V275">
        <v>72.8</v>
      </c>
      <c r="X275">
        <f t="shared" si="41"/>
        <v>200.1</v>
      </c>
      <c r="Y275">
        <f t="shared" si="42"/>
        <v>48.800000000000011</v>
      </c>
    </row>
    <row r="276" spans="1:25" x14ac:dyDescent="0.2">
      <c r="A276" s="1">
        <v>43649</v>
      </c>
      <c r="B276" t="s">
        <v>39</v>
      </c>
      <c r="C276" t="s">
        <v>66</v>
      </c>
      <c r="D276" t="s">
        <v>65</v>
      </c>
      <c r="E276">
        <v>1.6</v>
      </c>
      <c r="F276">
        <v>22</v>
      </c>
      <c r="G276">
        <v>67</v>
      </c>
      <c r="H276">
        <v>84</v>
      </c>
      <c r="I276">
        <v>1509</v>
      </c>
      <c r="J276">
        <v>8</v>
      </c>
      <c r="K276">
        <v>5</v>
      </c>
      <c r="O276">
        <f t="shared" si="43"/>
        <v>46.533333333333331</v>
      </c>
      <c r="Q276">
        <v>99.1</v>
      </c>
      <c r="R276">
        <v>99.4</v>
      </c>
      <c r="S276">
        <v>50.4</v>
      </c>
      <c r="T276">
        <f t="shared" si="40"/>
        <v>248.9</v>
      </c>
      <c r="U276">
        <v>127.3</v>
      </c>
      <c r="V276">
        <v>72.8</v>
      </c>
      <c r="X276">
        <f t="shared" si="41"/>
        <v>200.1</v>
      </c>
      <c r="Y276">
        <f t="shared" si="42"/>
        <v>48.800000000000011</v>
      </c>
    </row>
    <row r="277" spans="1:25" x14ac:dyDescent="0.2">
      <c r="A277" s="1">
        <v>43649</v>
      </c>
      <c r="B277" t="s">
        <v>39</v>
      </c>
      <c r="C277" t="s">
        <v>66</v>
      </c>
      <c r="D277" t="s">
        <v>65</v>
      </c>
      <c r="E277">
        <v>1.6</v>
      </c>
      <c r="F277">
        <v>22</v>
      </c>
      <c r="G277">
        <v>43</v>
      </c>
      <c r="H277">
        <v>23</v>
      </c>
      <c r="I277">
        <v>1509</v>
      </c>
      <c r="J277">
        <v>8</v>
      </c>
      <c r="K277">
        <v>5</v>
      </c>
      <c r="O277">
        <f t="shared" si="43"/>
        <v>46.533333333333331</v>
      </c>
      <c r="Q277">
        <v>99.1</v>
      </c>
      <c r="R277">
        <v>99.4</v>
      </c>
      <c r="S277">
        <v>50.4</v>
      </c>
      <c r="T277">
        <f t="shared" si="40"/>
        <v>248.9</v>
      </c>
      <c r="U277">
        <v>127.3</v>
      </c>
      <c r="V277">
        <v>72.8</v>
      </c>
      <c r="X277">
        <f t="shared" si="41"/>
        <v>200.1</v>
      </c>
      <c r="Y277">
        <f t="shared" si="42"/>
        <v>48.800000000000011</v>
      </c>
    </row>
    <row r="278" spans="1:25" x14ac:dyDescent="0.2">
      <c r="A278" s="1">
        <v>43649</v>
      </c>
      <c r="B278" t="s">
        <v>39</v>
      </c>
      <c r="C278" t="s">
        <v>66</v>
      </c>
      <c r="D278" t="s">
        <v>65</v>
      </c>
      <c r="E278">
        <v>1.6</v>
      </c>
      <c r="F278">
        <v>22</v>
      </c>
      <c r="G278">
        <v>65</v>
      </c>
      <c r="H278">
        <v>91</v>
      </c>
      <c r="I278">
        <v>1509</v>
      </c>
      <c r="J278">
        <v>8</v>
      </c>
      <c r="K278">
        <v>5</v>
      </c>
      <c r="O278">
        <f t="shared" si="43"/>
        <v>46.533333333333331</v>
      </c>
      <c r="Q278">
        <v>99.1</v>
      </c>
      <c r="R278">
        <v>99.4</v>
      </c>
      <c r="S278">
        <v>50.4</v>
      </c>
      <c r="T278">
        <f t="shared" si="40"/>
        <v>248.9</v>
      </c>
      <c r="U278">
        <v>127.3</v>
      </c>
      <c r="V278">
        <v>72.8</v>
      </c>
      <c r="X278">
        <f t="shared" si="41"/>
        <v>200.1</v>
      </c>
      <c r="Y278">
        <f t="shared" si="42"/>
        <v>48.800000000000011</v>
      </c>
    </row>
    <row r="279" spans="1:25" x14ac:dyDescent="0.2">
      <c r="A279" s="1">
        <v>43649</v>
      </c>
      <c r="B279" t="s">
        <v>39</v>
      </c>
      <c r="C279" t="s">
        <v>66</v>
      </c>
      <c r="D279" t="s">
        <v>65</v>
      </c>
      <c r="E279">
        <v>1.6</v>
      </c>
      <c r="F279">
        <v>22</v>
      </c>
      <c r="G279">
        <v>60</v>
      </c>
      <c r="H279">
        <v>76</v>
      </c>
      <c r="I279">
        <v>1509</v>
      </c>
      <c r="J279">
        <v>8</v>
      </c>
      <c r="K279">
        <v>5</v>
      </c>
      <c r="O279">
        <f t="shared" si="43"/>
        <v>46.533333333333331</v>
      </c>
      <c r="Q279">
        <v>99.1</v>
      </c>
      <c r="R279">
        <v>99.4</v>
      </c>
      <c r="S279">
        <v>50.4</v>
      </c>
      <c r="T279">
        <f t="shared" si="40"/>
        <v>248.9</v>
      </c>
      <c r="U279">
        <v>127.3</v>
      </c>
      <c r="V279">
        <v>72.8</v>
      </c>
      <c r="X279">
        <f t="shared" si="41"/>
        <v>200.1</v>
      </c>
      <c r="Y279">
        <f t="shared" si="42"/>
        <v>48.800000000000011</v>
      </c>
    </row>
    <row r="280" spans="1:25" x14ac:dyDescent="0.2">
      <c r="A280" s="1">
        <v>43649</v>
      </c>
      <c r="B280" t="s">
        <v>39</v>
      </c>
      <c r="C280" t="s">
        <v>66</v>
      </c>
      <c r="D280" t="s">
        <v>65</v>
      </c>
      <c r="E280">
        <v>1.6</v>
      </c>
      <c r="F280">
        <v>22</v>
      </c>
      <c r="G280">
        <v>67</v>
      </c>
      <c r="H280">
        <v>104</v>
      </c>
      <c r="I280">
        <v>1509</v>
      </c>
      <c r="J280">
        <v>8</v>
      </c>
      <c r="K280">
        <v>5</v>
      </c>
      <c r="O280">
        <f t="shared" si="43"/>
        <v>46.533333333333331</v>
      </c>
      <c r="Q280">
        <v>99.1</v>
      </c>
      <c r="R280">
        <v>99.4</v>
      </c>
      <c r="S280">
        <v>50.4</v>
      </c>
      <c r="T280">
        <f t="shared" si="40"/>
        <v>248.9</v>
      </c>
      <c r="U280">
        <v>127.3</v>
      </c>
      <c r="V280">
        <v>72.8</v>
      </c>
      <c r="X280">
        <f t="shared" si="41"/>
        <v>200.1</v>
      </c>
      <c r="Y280">
        <f t="shared" si="42"/>
        <v>48.800000000000011</v>
      </c>
    </row>
    <row r="281" spans="1:25" x14ac:dyDescent="0.2">
      <c r="A281" s="1">
        <v>43649</v>
      </c>
      <c r="B281" t="s">
        <v>39</v>
      </c>
      <c r="C281" t="s">
        <v>66</v>
      </c>
      <c r="D281" t="s">
        <v>65</v>
      </c>
      <c r="E281">
        <v>1.6</v>
      </c>
      <c r="F281">
        <v>22</v>
      </c>
      <c r="G281">
        <v>57</v>
      </c>
      <c r="H281">
        <v>72</v>
      </c>
      <c r="I281">
        <v>1509</v>
      </c>
      <c r="J281">
        <v>8</v>
      </c>
      <c r="K281">
        <v>5</v>
      </c>
      <c r="O281">
        <f t="shared" si="43"/>
        <v>46.533333333333331</v>
      </c>
      <c r="Q281">
        <v>99.1</v>
      </c>
      <c r="R281">
        <v>99.4</v>
      </c>
      <c r="S281">
        <v>50.4</v>
      </c>
      <c r="T281">
        <f t="shared" si="40"/>
        <v>248.9</v>
      </c>
      <c r="U281">
        <v>127.3</v>
      </c>
      <c r="V281">
        <v>72.8</v>
      </c>
      <c r="X281">
        <f t="shared" si="41"/>
        <v>200.1</v>
      </c>
      <c r="Y281">
        <f t="shared" si="42"/>
        <v>48.800000000000011</v>
      </c>
    </row>
    <row r="282" spans="1:25" x14ac:dyDescent="0.2">
      <c r="A282" s="1">
        <v>43649</v>
      </c>
      <c r="B282" t="s">
        <v>39</v>
      </c>
      <c r="C282" t="s">
        <v>66</v>
      </c>
      <c r="D282" t="s">
        <v>65</v>
      </c>
      <c r="E282">
        <v>1.6</v>
      </c>
      <c r="F282">
        <v>22</v>
      </c>
      <c r="G282">
        <v>47</v>
      </c>
      <c r="H282">
        <v>33</v>
      </c>
      <c r="I282">
        <v>1509</v>
      </c>
      <c r="J282">
        <v>8</v>
      </c>
      <c r="K282">
        <v>5</v>
      </c>
      <c r="O282">
        <f t="shared" si="43"/>
        <v>46.533333333333331</v>
      </c>
      <c r="Q282">
        <v>99.1</v>
      </c>
      <c r="R282">
        <v>99.4</v>
      </c>
      <c r="S282">
        <v>50.4</v>
      </c>
      <c r="T282">
        <f t="shared" si="40"/>
        <v>248.9</v>
      </c>
      <c r="U282">
        <v>127.3</v>
      </c>
      <c r="V282">
        <v>72.8</v>
      </c>
      <c r="X282">
        <f t="shared" si="41"/>
        <v>200.1</v>
      </c>
      <c r="Y282">
        <f t="shared" si="42"/>
        <v>48.800000000000011</v>
      </c>
    </row>
    <row r="283" spans="1:25" x14ac:dyDescent="0.2">
      <c r="A283" s="1">
        <v>43649</v>
      </c>
      <c r="B283" t="s">
        <v>39</v>
      </c>
      <c r="C283" t="s">
        <v>66</v>
      </c>
      <c r="D283" t="s">
        <v>65</v>
      </c>
      <c r="E283">
        <v>1.6</v>
      </c>
      <c r="F283">
        <v>22</v>
      </c>
      <c r="G283">
        <v>57</v>
      </c>
      <c r="H283">
        <v>74</v>
      </c>
      <c r="I283">
        <v>1509</v>
      </c>
      <c r="J283">
        <v>8</v>
      </c>
      <c r="K283">
        <v>5</v>
      </c>
      <c r="O283">
        <f t="shared" si="43"/>
        <v>46.533333333333331</v>
      </c>
      <c r="Q283">
        <v>99.1</v>
      </c>
      <c r="R283">
        <v>99.4</v>
      </c>
      <c r="S283">
        <v>50.4</v>
      </c>
      <c r="T283">
        <f t="shared" si="40"/>
        <v>248.9</v>
      </c>
      <c r="U283">
        <v>127.3</v>
      </c>
      <c r="V283">
        <v>72.8</v>
      </c>
      <c r="X283">
        <f t="shared" si="41"/>
        <v>200.1</v>
      </c>
      <c r="Y283">
        <f t="shared" si="42"/>
        <v>48.800000000000011</v>
      </c>
    </row>
    <row r="284" spans="1:25" x14ac:dyDescent="0.2">
      <c r="A284" s="1">
        <v>43649</v>
      </c>
      <c r="B284" t="s">
        <v>39</v>
      </c>
      <c r="C284" t="s">
        <v>66</v>
      </c>
      <c r="D284" t="s">
        <v>65</v>
      </c>
      <c r="E284">
        <v>1.6</v>
      </c>
      <c r="F284">
        <v>22</v>
      </c>
      <c r="G284">
        <v>43</v>
      </c>
      <c r="H284">
        <v>31</v>
      </c>
      <c r="I284">
        <v>1509</v>
      </c>
      <c r="J284">
        <v>8</v>
      </c>
      <c r="K284">
        <v>5</v>
      </c>
      <c r="O284">
        <f t="shared" si="43"/>
        <v>46.533333333333331</v>
      </c>
      <c r="Q284">
        <v>99.1</v>
      </c>
      <c r="R284">
        <v>99.4</v>
      </c>
      <c r="S284">
        <v>50.4</v>
      </c>
      <c r="T284">
        <f t="shared" si="40"/>
        <v>248.9</v>
      </c>
      <c r="U284">
        <v>127.3</v>
      </c>
      <c r="V284">
        <v>72.8</v>
      </c>
      <c r="X284">
        <f t="shared" si="41"/>
        <v>200.1</v>
      </c>
      <c r="Y284">
        <f t="shared" si="42"/>
        <v>48.800000000000011</v>
      </c>
    </row>
    <row r="285" spans="1:25" x14ac:dyDescent="0.2">
      <c r="A285" s="1">
        <v>43649</v>
      </c>
      <c r="B285" t="s">
        <v>39</v>
      </c>
      <c r="C285" t="s">
        <v>66</v>
      </c>
      <c r="D285" t="s">
        <v>65</v>
      </c>
      <c r="E285">
        <v>1.6</v>
      </c>
      <c r="F285">
        <v>22</v>
      </c>
      <c r="G285">
        <v>58</v>
      </c>
      <c r="H285">
        <v>75</v>
      </c>
      <c r="I285">
        <v>1509</v>
      </c>
      <c r="J285">
        <v>8</v>
      </c>
      <c r="K285">
        <v>5</v>
      </c>
      <c r="O285">
        <f t="shared" si="43"/>
        <v>46.533333333333331</v>
      </c>
      <c r="Q285">
        <v>99.1</v>
      </c>
      <c r="R285">
        <v>99.4</v>
      </c>
      <c r="S285">
        <v>50.4</v>
      </c>
      <c r="T285">
        <f t="shared" si="40"/>
        <v>248.9</v>
      </c>
      <c r="U285">
        <v>127.3</v>
      </c>
      <c r="V285">
        <v>72.8</v>
      </c>
      <c r="X285">
        <f t="shared" si="41"/>
        <v>200.1</v>
      </c>
      <c r="Y285">
        <f t="shared" si="42"/>
        <v>48.800000000000011</v>
      </c>
    </row>
    <row r="286" spans="1:25" x14ac:dyDescent="0.2">
      <c r="A286" s="1">
        <v>43649</v>
      </c>
      <c r="B286" t="s">
        <v>39</v>
      </c>
      <c r="C286" t="s">
        <v>66</v>
      </c>
      <c r="D286" t="s">
        <v>65</v>
      </c>
      <c r="E286">
        <v>1.6</v>
      </c>
      <c r="F286">
        <v>22</v>
      </c>
      <c r="G286">
        <v>62</v>
      </c>
      <c r="H286">
        <v>105</v>
      </c>
      <c r="I286">
        <v>1509</v>
      </c>
      <c r="J286">
        <v>8</v>
      </c>
      <c r="K286">
        <v>5</v>
      </c>
      <c r="O286">
        <f t="shared" si="43"/>
        <v>46.533333333333331</v>
      </c>
      <c r="Q286">
        <v>99.1</v>
      </c>
      <c r="R286">
        <v>99.4</v>
      </c>
      <c r="S286">
        <v>50.4</v>
      </c>
      <c r="T286">
        <f t="shared" si="40"/>
        <v>248.9</v>
      </c>
      <c r="U286">
        <v>127.3</v>
      </c>
      <c r="V286">
        <v>72.8</v>
      </c>
      <c r="X286">
        <f t="shared" si="41"/>
        <v>200.1</v>
      </c>
      <c r="Y286">
        <f t="shared" si="42"/>
        <v>48.800000000000011</v>
      </c>
    </row>
    <row r="287" spans="1:25" x14ac:dyDescent="0.2">
      <c r="A287" s="1">
        <v>43649</v>
      </c>
      <c r="B287" t="s">
        <v>39</v>
      </c>
      <c r="C287" t="s">
        <v>66</v>
      </c>
      <c r="D287" t="s">
        <v>65</v>
      </c>
      <c r="E287">
        <v>1.6</v>
      </c>
      <c r="F287">
        <v>22</v>
      </c>
      <c r="G287">
        <v>69</v>
      </c>
      <c r="H287">
        <v>126</v>
      </c>
      <c r="I287">
        <v>1509</v>
      </c>
      <c r="J287">
        <v>8</v>
      </c>
      <c r="K287">
        <v>5</v>
      </c>
      <c r="O287">
        <f t="shared" si="43"/>
        <v>46.533333333333331</v>
      </c>
      <c r="Q287">
        <v>99.1</v>
      </c>
      <c r="R287">
        <v>99.4</v>
      </c>
      <c r="S287">
        <v>50.4</v>
      </c>
      <c r="T287">
        <f t="shared" si="40"/>
        <v>248.9</v>
      </c>
      <c r="U287">
        <v>127.3</v>
      </c>
      <c r="V287">
        <v>72.8</v>
      </c>
      <c r="X287">
        <f t="shared" si="41"/>
        <v>200.1</v>
      </c>
      <c r="Y287">
        <f t="shared" si="42"/>
        <v>48.800000000000011</v>
      </c>
    </row>
    <row r="288" spans="1:25" x14ac:dyDescent="0.2">
      <c r="A288" s="1">
        <v>43649</v>
      </c>
      <c r="B288" t="s">
        <v>39</v>
      </c>
      <c r="C288" t="s">
        <v>66</v>
      </c>
      <c r="D288" t="s">
        <v>65</v>
      </c>
      <c r="E288">
        <v>1.6</v>
      </c>
      <c r="F288">
        <v>22</v>
      </c>
      <c r="G288">
        <v>56</v>
      </c>
      <c r="H288">
        <v>64</v>
      </c>
      <c r="I288">
        <v>1509</v>
      </c>
      <c r="J288">
        <v>8</v>
      </c>
      <c r="K288">
        <v>5</v>
      </c>
      <c r="O288">
        <f t="shared" si="43"/>
        <v>46.533333333333331</v>
      </c>
      <c r="Q288">
        <v>99.1</v>
      </c>
      <c r="R288">
        <v>99.4</v>
      </c>
      <c r="S288">
        <v>50.4</v>
      </c>
      <c r="T288">
        <f t="shared" si="40"/>
        <v>248.9</v>
      </c>
      <c r="U288">
        <v>127.3</v>
      </c>
      <c r="V288">
        <v>72.8</v>
      </c>
      <c r="X288">
        <f t="shared" si="41"/>
        <v>200.1</v>
      </c>
      <c r="Y288">
        <f t="shared" si="42"/>
        <v>48.800000000000011</v>
      </c>
    </row>
    <row r="289" spans="1:28" x14ac:dyDescent="0.2">
      <c r="A289" s="1">
        <v>43649</v>
      </c>
      <c r="B289" t="s">
        <v>39</v>
      </c>
      <c r="C289" t="s">
        <v>66</v>
      </c>
      <c r="D289" t="s">
        <v>65</v>
      </c>
      <c r="E289">
        <v>1.6</v>
      </c>
      <c r="F289">
        <v>22</v>
      </c>
      <c r="G289">
        <v>56</v>
      </c>
      <c r="H289">
        <v>74</v>
      </c>
      <c r="I289">
        <v>1509</v>
      </c>
      <c r="J289">
        <v>8</v>
      </c>
      <c r="K289">
        <v>5</v>
      </c>
      <c r="O289">
        <f t="shared" si="43"/>
        <v>46.533333333333331</v>
      </c>
      <c r="Q289">
        <v>99.1</v>
      </c>
      <c r="R289">
        <v>99.4</v>
      </c>
      <c r="S289">
        <v>50.4</v>
      </c>
      <c r="T289">
        <f t="shared" si="40"/>
        <v>248.9</v>
      </c>
      <c r="U289">
        <v>127.3</v>
      </c>
      <c r="V289">
        <v>72.8</v>
      </c>
      <c r="X289">
        <f t="shared" si="41"/>
        <v>200.1</v>
      </c>
      <c r="Y289">
        <f t="shared" si="42"/>
        <v>48.800000000000011</v>
      </c>
    </row>
    <row r="290" spans="1:28" x14ac:dyDescent="0.2">
      <c r="A290" s="1">
        <v>43649</v>
      </c>
      <c r="B290" t="s">
        <v>39</v>
      </c>
      <c r="C290" t="s">
        <v>66</v>
      </c>
      <c r="D290" t="s">
        <v>65</v>
      </c>
      <c r="E290">
        <v>1.6</v>
      </c>
      <c r="F290">
        <v>22</v>
      </c>
      <c r="G290">
        <v>44</v>
      </c>
      <c r="H290">
        <v>32</v>
      </c>
      <c r="I290">
        <v>1509</v>
      </c>
      <c r="J290">
        <v>8</v>
      </c>
      <c r="K290">
        <v>5</v>
      </c>
      <c r="O290">
        <f t="shared" si="43"/>
        <v>46.533333333333331</v>
      </c>
      <c r="Q290">
        <v>99.1</v>
      </c>
      <c r="R290">
        <v>99.4</v>
      </c>
      <c r="S290">
        <v>50.4</v>
      </c>
      <c r="T290">
        <f t="shared" si="40"/>
        <v>248.9</v>
      </c>
      <c r="U290">
        <v>127.3</v>
      </c>
      <c r="V290">
        <v>72.8</v>
      </c>
      <c r="X290">
        <f t="shared" si="41"/>
        <v>200.1</v>
      </c>
      <c r="Y290">
        <f t="shared" si="42"/>
        <v>48.800000000000011</v>
      </c>
    </row>
    <row r="291" spans="1:28" x14ac:dyDescent="0.2">
      <c r="A291" s="1">
        <v>43649</v>
      </c>
      <c r="B291" t="s">
        <v>39</v>
      </c>
      <c r="C291" t="s">
        <v>66</v>
      </c>
      <c r="D291" t="s">
        <v>65</v>
      </c>
      <c r="E291">
        <v>1.6</v>
      </c>
      <c r="F291">
        <v>22</v>
      </c>
      <c r="G291">
        <v>54</v>
      </c>
      <c r="H291">
        <v>63</v>
      </c>
      <c r="I291">
        <v>1509</v>
      </c>
      <c r="J291">
        <v>8</v>
      </c>
      <c r="K291">
        <v>5</v>
      </c>
      <c r="O291">
        <f t="shared" si="43"/>
        <v>46.533333333333331</v>
      </c>
      <c r="Q291">
        <v>99.1</v>
      </c>
      <c r="R291">
        <v>99.4</v>
      </c>
      <c r="S291">
        <v>50.4</v>
      </c>
      <c r="T291">
        <f t="shared" si="40"/>
        <v>248.9</v>
      </c>
      <c r="U291">
        <v>127.3</v>
      </c>
      <c r="V291">
        <v>72.8</v>
      </c>
      <c r="X291">
        <f t="shared" si="41"/>
        <v>200.1</v>
      </c>
      <c r="Y291">
        <f t="shared" si="42"/>
        <v>48.800000000000011</v>
      </c>
    </row>
    <row r="292" spans="1:28" x14ac:dyDescent="0.2">
      <c r="A292" s="1">
        <v>43649</v>
      </c>
      <c r="B292" t="s">
        <v>36</v>
      </c>
      <c r="C292" t="s">
        <v>95</v>
      </c>
      <c r="D292" t="s">
        <v>67</v>
      </c>
      <c r="E292">
        <v>1.6</v>
      </c>
      <c r="F292">
        <v>12</v>
      </c>
      <c r="G292">
        <v>57</v>
      </c>
      <c r="H292">
        <v>72</v>
      </c>
      <c r="I292">
        <f>SUM(H292:H303)</f>
        <v>2104</v>
      </c>
      <c r="J292">
        <v>8</v>
      </c>
      <c r="K292">
        <v>5</v>
      </c>
      <c r="L292" s="3">
        <v>0.69513888888888886</v>
      </c>
      <c r="M292" s="3">
        <v>0.6381944444444444</v>
      </c>
      <c r="N292" s="3">
        <v>0.57638888888888895</v>
      </c>
      <c r="O292">
        <f>48-((16+(41/60))-(15+(19/60)))</f>
        <v>46.633333333333333</v>
      </c>
      <c r="P292">
        <f>(48*2)-((16+(41/60))-(13+(50/60)))</f>
        <v>93.15</v>
      </c>
      <c r="Q292">
        <v>99</v>
      </c>
      <c r="R292">
        <v>99.4</v>
      </c>
      <c r="S292">
        <v>50.6</v>
      </c>
      <c r="T292">
        <f t="shared" si="40"/>
        <v>249</v>
      </c>
      <c r="U292">
        <v>124.9</v>
      </c>
      <c r="V292">
        <v>111.8</v>
      </c>
      <c r="W292">
        <v>229.8</v>
      </c>
      <c r="X292">
        <f>SUM(U292:W292)</f>
        <v>466.5</v>
      </c>
      <c r="Y292">
        <f>T292-W292</f>
        <v>19.199999999999989</v>
      </c>
      <c r="AB292" t="s">
        <v>110</v>
      </c>
    </row>
    <row r="293" spans="1:28" x14ac:dyDescent="0.2">
      <c r="A293" s="1">
        <v>43649</v>
      </c>
      <c r="B293" t="s">
        <v>36</v>
      </c>
      <c r="C293" t="s">
        <v>95</v>
      </c>
      <c r="D293" t="s">
        <v>67</v>
      </c>
      <c r="E293">
        <v>1.6</v>
      </c>
      <c r="F293">
        <v>12</v>
      </c>
      <c r="G293">
        <v>80</v>
      </c>
      <c r="H293">
        <v>263</v>
      </c>
      <c r="I293">
        <v>2104</v>
      </c>
      <c r="J293">
        <v>8</v>
      </c>
      <c r="K293">
        <v>5</v>
      </c>
      <c r="O293">
        <f t="shared" ref="O293:O303" si="44">48-((16+(41/60))-(15+(19/60)))</f>
        <v>46.633333333333333</v>
      </c>
      <c r="P293">
        <f t="shared" ref="P293:P303" si="45">(48*2)-((16+(41/60))-(13+(50/60)))</f>
        <v>93.15</v>
      </c>
      <c r="Q293">
        <v>99</v>
      </c>
      <c r="R293">
        <v>99.4</v>
      </c>
      <c r="S293">
        <v>50.6</v>
      </c>
      <c r="T293">
        <f t="shared" si="40"/>
        <v>249</v>
      </c>
      <c r="U293">
        <v>124.9</v>
      </c>
      <c r="V293">
        <v>111.8</v>
      </c>
      <c r="W293">
        <v>229.8</v>
      </c>
      <c r="X293">
        <f t="shared" si="41"/>
        <v>236.7</v>
      </c>
      <c r="Y293">
        <f t="shared" ref="Y293:Y303" si="46">T293-W293</f>
        <v>19.199999999999989</v>
      </c>
    </row>
    <row r="294" spans="1:28" x14ac:dyDescent="0.2">
      <c r="A294" s="1">
        <v>43649</v>
      </c>
      <c r="B294" t="s">
        <v>36</v>
      </c>
      <c r="C294" t="s">
        <v>95</v>
      </c>
      <c r="D294" t="s">
        <v>67</v>
      </c>
      <c r="E294">
        <v>1.6</v>
      </c>
      <c r="F294">
        <v>12</v>
      </c>
      <c r="G294">
        <v>84</v>
      </c>
      <c r="H294">
        <v>232</v>
      </c>
      <c r="I294">
        <v>2104</v>
      </c>
      <c r="J294">
        <v>8</v>
      </c>
      <c r="K294">
        <v>5</v>
      </c>
      <c r="O294">
        <f t="shared" si="44"/>
        <v>46.633333333333333</v>
      </c>
      <c r="P294">
        <f t="shared" si="45"/>
        <v>93.15</v>
      </c>
      <c r="Q294">
        <v>99</v>
      </c>
      <c r="R294">
        <v>99.4</v>
      </c>
      <c r="S294">
        <v>50.6</v>
      </c>
      <c r="T294">
        <f t="shared" si="40"/>
        <v>249</v>
      </c>
      <c r="U294">
        <v>124.9</v>
      </c>
      <c r="V294">
        <v>111.8</v>
      </c>
      <c r="W294">
        <v>229.8</v>
      </c>
      <c r="X294">
        <f t="shared" si="41"/>
        <v>236.7</v>
      </c>
      <c r="Y294">
        <f t="shared" si="46"/>
        <v>19.199999999999989</v>
      </c>
    </row>
    <row r="295" spans="1:28" x14ac:dyDescent="0.2">
      <c r="A295" s="1">
        <v>43649</v>
      </c>
      <c r="B295" t="s">
        <v>36</v>
      </c>
      <c r="C295" t="s">
        <v>95</v>
      </c>
      <c r="D295" t="s">
        <v>67</v>
      </c>
      <c r="E295">
        <v>1.6</v>
      </c>
      <c r="F295">
        <v>12</v>
      </c>
      <c r="G295">
        <v>86</v>
      </c>
      <c r="H295">
        <v>272</v>
      </c>
      <c r="I295">
        <v>2104</v>
      </c>
      <c r="J295">
        <v>8</v>
      </c>
      <c r="K295">
        <v>5</v>
      </c>
      <c r="O295">
        <f t="shared" si="44"/>
        <v>46.633333333333333</v>
      </c>
      <c r="P295">
        <f t="shared" si="45"/>
        <v>93.15</v>
      </c>
      <c r="Q295">
        <v>99</v>
      </c>
      <c r="R295">
        <v>99.4</v>
      </c>
      <c r="S295">
        <v>50.6</v>
      </c>
      <c r="T295">
        <f t="shared" si="40"/>
        <v>249</v>
      </c>
      <c r="U295">
        <v>124.9</v>
      </c>
      <c r="V295">
        <v>111.8</v>
      </c>
      <c r="W295">
        <v>229.8</v>
      </c>
      <c r="X295">
        <f t="shared" si="41"/>
        <v>236.7</v>
      </c>
      <c r="Y295">
        <f t="shared" si="46"/>
        <v>19.199999999999989</v>
      </c>
    </row>
    <row r="296" spans="1:28" x14ac:dyDescent="0.2">
      <c r="A296" s="1">
        <v>43649</v>
      </c>
      <c r="B296" t="s">
        <v>36</v>
      </c>
      <c r="C296" t="s">
        <v>95</v>
      </c>
      <c r="D296" t="s">
        <v>67</v>
      </c>
      <c r="E296">
        <v>1.6</v>
      </c>
      <c r="F296">
        <v>12</v>
      </c>
      <c r="G296">
        <v>82</v>
      </c>
      <c r="H296">
        <v>220</v>
      </c>
      <c r="I296">
        <v>2104</v>
      </c>
      <c r="J296">
        <v>8</v>
      </c>
      <c r="K296">
        <v>5</v>
      </c>
      <c r="O296">
        <f t="shared" si="44"/>
        <v>46.633333333333333</v>
      </c>
      <c r="P296">
        <f t="shared" si="45"/>
        <v>93.15</v>
      </c>
      <c r="Q296">
        <v>99</v>
      </c>
      <c r="R296">
        <v>99.4</v>
      </c>
      <c r="S296">
        <v>50.6</v>
      </c>
      <c r="T296">
        <f t="shared" si="40"/>
        <v>249</v>
      </c>
      <c r="U296">
        <v>124.9</v>
      </c>
      <c r="V296">
        <v>111.8</v>
      </c>
      <c r="W296">
        <v>229.8</v>
      </c>
      <c r="X296">
        <f t="shared" si="41"/>
        <v>236.7</v>
      </c>
      <c r="Y296">
        <f t="shared" si="46"/>
        <v>19.199999999999989</v>
      </c>
    </row>
    <row r="297" spans="1:28" x14ac:dyDescent="0.2">
      <c r="A297" s="1">
        <v>43649</v>
      </c>
      <c r="B297" t="s">
        <v>36</v>
      </c>
      <c r="C297" t="s">
        <v>95</v>
      </c>
      <c r="D297" t="s">
        <v>67</v>
      </c>
      <c r="E297">
        <v>1.6</v>
      </c>
      <c r="F297">
        <v>12</v>
      </c>
      <c r="G297">
        <v>61</v>
      </c>
      <c r="H297">
        <v>100</v>
      </c>
      <c r="I297">
        <v>2104</v>
      </c>
      <c r="J297">
        <v>8</v>
      </c>
      <c r="K297">
        <v>5</v>
      </c>
      <c r="O297">
        <f t="shared" si="44"/>
        <v>46.633333333333333</v>
      </c>
      <c r="P297">
        <f t="shared" si="45"/>
        <v>93.15</v>
      </c>
      <c r="Q297">
        <v>99</v>
      </c>
      <c r="R297">
        <v>99.4</v>
      </c>
      <c r="S297">
        <v>50.6</v>
      </c>
      <c r="T297">
        <f t="shared" si="40"/>
        <v>249</v>
      </c>
      <c r="U297">
        <v>124.9</v>
      </c>
      <c r="V297">
        <v>111.8</v>
      </c>
      <c r="W297">
        <v>229.8</v>
      </c>
      <c r="X297">
        <f t="shared" si="41"/>
        <v>236.7</v>
      </c>
      <c r="Y297">
        <f t="shared" si="46"/>
        <v>19.199999999999989</v>
      </c>
    </row>
    <row r="298" spans="1:28" x14ac:dyDescent="0.2">
      <c r="A298" s="1">
        <v>43649</v>
      </c>
      <c r="B298" t="s">
        <v>36</v>
      </c>
      <c r="C298" t="s">
        <v>95</v>
      </c>
      <c r="D298" t="s">
        <v>67</v>
      </c>
      <c r="E298">
        <v>1.6</v>
      </c>
      <c r="F298">
        <v>12</v>
      </c>
      <c r="G298">
        <v>53</v>
      </c>
      <c r="H298">
        <v>77</v>
      </c>
      <c r="I298">
        <v>2104</v>
      </c>
      <c r="J298">
        <v>8</v>
      </c>
      <c r="K298">
        <v>5</v>
      </c>
      <c r="O298">
        <f t="shared" si="44"/>
        <v>46.633333333333333</v>
      </c>
      <c r="P298">
        <f t="shared" si="45"/>
        <v>93.15</v>
      </c>
      <c r="Q298">
        <v>99</v>
      </c>
      <c r="R298">
        <v>99.4</v>
      </c>
      <c r="S298">
        <v>50.6</v>
      </c>
      <c r="T298">
        <f t="shared" si="40"/>
        <v>249</v>
      </c>
      <c r="U298">
        <v>124.9</v>
      </c>
      <c r="V298">
        <v>111.8</v>
      </c>
      <c r="W298">
        <v>229.8</v>
      </c>
      <c r="X298">
        <f t="shared" si="41"/>
        <v>236.7</v>
      </c>
      <c r="Y298">
        <f t="shared" si="46"/>
        <v>19.199999999999989</v>
      </c>
    </row>
    <row r="299" spans="1:28" x14ac:dyDescent="0.2">
      <c r="A299" s="1">
        <v>43649</v>
      </c>
      <c r="B299" t="s">
        <v>36</v>
      </c>
      <c r="C299" t="s">
        <v>95</v>
      </c>
      <c r="D299" t="s">
        <v>67</v>
      </c>
      <c r="E299">
        <v>1.6</v>
      </c>
      <c r="F299">
        <v>12</v>
      </c>
      <c r="G299">
        <v>62</v>
      </c>
      <c r="H299">
        <v>99</v>
      </c>
      <c r="I299">
        <v>2104</v>
      </c>
      <c r="J299">
        <v>8</v>
      </c>
      <c r="K299">
        <v>5</v>
      </c>
      <c r="O299">
        <f t="shared" si="44"/>
        <v>46.633333333333333</v>
      </c>
      <c r="P299">
        <f t="shared" si="45"/>
        <v>93.15</v>
      </c>
      <c r="Q299">
        <v>99</v>
      </c>
      <c r="R299">
        <v>99.4</v>
      </c>
      <c r="S299">
        <v>50.6</v>
      </c>
      <c r="T299">
        <f t="shared" si="40"/>
        <v>249</v>
      </c>
      <c r="U299">
        <v>124.9</v>
      </c>
      <c r="V299">
        <v>111.8</v>
      </c>
      <c r="W299">
        <v>229.8</v>
      </c>
      <c r="X299">
        <f t="shared" si="41"/>
        <v>236.7</v>
      </c>
      <c r="Y299">
        <f t="shared" si="46"/>
        <v>19.199999999999989</v>
      </c>
    </row>
    <row r="300" spans="1:28" x14ac:dyDescent="0.2">
      <c r="A300" s="1">
        <v>43649</v>
      </c>
      <c r="B300" t="s">
        <v>36</v>
      </c>
      <c r="C300" t="s">
        <v>95</v>
      </c>
      <c r="D300" t="s">
        <v>67</v>
      </c>
      <c r="E300">
        <v>1.6</v>
      </c>
      <c r="F300">
        <v>12</v>
      </c>
      <c r="G300">
        <v>84</v>
      </c>
      <c r="H300">
        <v>217</v>
      </c>
      <c r="I300">
        <v>2104</v>
      </c>
      <c r="J300">
        <v>8</v>
      </c>
      <c r="K300">
        <v>5</v>
      </c>
      <c r="O300">
        <f t="shared" si="44"/>
        <v>46.633333333333333</v>
      </c>
      <c r="P300">
        <f t="shared" si="45"/>
        <v>93.15</v>
      </c>
      <c r="Q300">
        <v>99</v>
      </c>
      <c r="R300">
        <v>99.4</v>
      </c>
      <c r="S300">
        <v>50.6</v>
      </c>
      <c r="T300">
        <f t="shared" si="40"/>
        <v>249</v>
      </c>
      <c r="U300">
        <v>124.9</v>
      </c>
      <c r="V300">
        <v>111.8</v>
      </c>
      <c r="W300">
        <v>229.8</v>
      </c>
      <c r="X300">
        <f t="shared" si="41"/>
        <v>236.7</v>
      </c>
      <c r="Y300">
        <f t="shared" si="46"/>
        <v>19.199999999999989</v>
      </c>
    </row>
    <row r="301" spans="1:28" x14ac:dyDescent="0.2">
      <c r="A301" s="1">
        <v>43649</v>
      </c>
      <c r="B301" t="s">
        <v>36</v>
      </c>
      <c r="C301" t="s">
        <v>95</v>
      </c>
      <c r="D301" t="s">
        <v>67</v>
      </c>
      <c r="E301">
        <v>1.6</v>
      </c>
      <c r="F301">
        <v>12</v>
      </c>
      <c r="G301">
        <v>46</v>
      </c>
      <c r="H301">
        <v>46</v>
      </c>
      <c r="I301">
        <v>2104</v>
      </c>
      <c r="J301">
        <v>8</v>
      </c>
      <c r="K301">
        <v>5</v>
      </c>
      <c r="O301">
        <f t="shared" si="44"/>
        <v>46.633333333333333</v>
      </c>
      <c r="P301">
        <f t="shared" si="45"/>
        <v>93.15</v>
      </c>
      <c r="Q301">
        <v>99</v>
      </c>
      <c r="R301">
        <v>99.4</v>
      </c>
      <c r="S301">
        <v>50.6</v>
      </c>
      <c r="T301">
        <f t="shared" si="40"/>
        <v>249</v>
      </c>
      <c r="U301">
        <v>124.9</v>
      </c>
      <c r="V301">
        <v>111.8</v>
      </c>
      <c r="W301">
        <v>229.8</v>
      </c>
      <c r="X301">
        <f t="shared" si="41"/>
        <v>236.7</v>
      </c>
      <c r="Y301">
        <f t="shared" si="46"/>
        <v>19.199999999999989</v>
      </c>
    </row>
    <row r="302" spans="1:28" x14ac:dyDescent="0.2">
      <c r="A302" s="1">
        <v>43649</v>
      </c>
      <c r="B302" t="s">
        <v>36</v>
      </c>
      <c r="C302" t="s">
        <v>95</v>
      </c>
      <c r="D302" t="s">
        <v>67</v>
      </c>
      <c r="E302">
        <v>1.6</v>
      </c>
      <c r="F302">
        <v>12</v>
      </c>
      <c r="G302">
        <v>84</v>
      </c>
      <c r="H302">
        <v>254</v>
      </c>
      <c r="I302">
        <v>2104</v>
      </c>
      <c r="J302">
        <v>8</v>
      </c>
      <c r="K302">
        <v>5</v>
      </c>
      <c r="O302">
        <f t="shared" si="44"/>
        <v>46.633333333333333</v>
      </c>
      <c r="P302">
        <f t="shared" si="45"/>
        <v>93.15</v>
      </c>
      <c r="Q302">
        <v>99</v>
      </c>
      <c r="R302">
        <v>99.4</v>
      </c>
      <c r="S302">
        <v>50.6</v>
      </c>
      <c r="T302">
        <f t="shared" si="40"/>
        <v>249</v>
      </c>
      <c r="U302">
        <v>124.9</v>
      </c>
      <c r="V302">
        <v>111.8</v>
      </c>
      <c r="W302">
        <v>229.8</v>
      </c>
      <c r="X302">
        <f t="shared" si="41"/>
        <v>236.7</v>
      </c>
      <c r="Y302">
        <f t="shared" si="46"/>
        <v>19.199999999999989</v>
      </c>
    </row>
    <row r="303" spans="1:28" x14ac:dyDescent="0.2">
      <c r="A303" s="1">
        <v>43649</v>
      </c>
      <c r="B303" t="s">
        <v>36</v>
      </c>
      <c r="C303" t="s">
        <v>95</v>
      </c>
      <c r="D303" t="s">
        <v>67</v>
      </c>
      <c r="E303">
        <v>1.6</v>
      </c>
      <c r="F303">
        <v>12</v>
      </c>
      <c r="G303">
        <v>85</v>
      </c>
      <c r="H303">
        <v>252</v>
      </c>
      <c r="I303">
        <v>2104</v>
      </c>
      <c r="J303">
        <v>8</v>
      </c>
      <c r="K303">
        <v>5</v>
      </c>
      <c r="O303">
        <f t="shared" si="44"/>
        <v>46.633333333333333</v>
      </c>
      <c r="P303">
        <f t="shared" si="45"/>
        <v>93.15</v>
      </c>
      <c r="Q303">
        <v>99</v>
      </c>
      <c r="R303">
        <v>99.4</v>
      </c>
      <c r="S303">
        <v>50.6</v>
      </c>
      <c r="T303">
        <f t="shared" si="40"/>
        <v>249</v>
      </c>
      <c r="U303">
        <v>124.9</v>
      </c>
      <c r="V303">
        <v>111.8</v>
      </c>
      <c r="W303">
        <v>229.8</v>
      </c>
      <c r="X303">
        <f t="shared" si="41"/>
        <v>236.7</v>
      </c>
      <c r="Y303">
        <f t="shared" si="46"/>
        <v>19.199999999999989</v>
      </c>
    </row>
    <row r="304" spans="1:28" x14ac:dyDescent="0.2">
      <c r="A304" s="1">
        <v>43649</v>
      </c>
      <c r="B304" t="s">
        <v>39</v>
      </c>
      <c r="C304" t="s">
        <v>68</v>
      </c>
      <c r="D304" t="s">
        <v>69</v>
      </c>
      <c r="E304">
        <v>1.6</v>
      </c>
      <c r="F304">
        <v>24</v>
      </c>
      <c r="G304">
        <v>59</v>
      </c>
      <c r="H304">
        <v>96</v>
      </c>
      <c r="I304">
        <f>SUM(H304:H327)</f>
        <v>1517</v>
      </c>
      <c r="J304">
        <v>8</v>
      </c>
      <c r="K304">
        <v>5</v>
      </c>
      <c r="L304" s="3">
        <v>0.72499999999999998</v>
      </c>
      <c r="M304" s="3">
        <v>0.62361111111111112</v>
      </c>
      <c r="O304">
        <f>48-((17+(24/60))-(14+(58/60)))</f>
        <v>45.56666666666667</v>
      </c>
      <c r="Q304">
        <v>99.9</v>
      </c>
      <c r="R304">
        <v>99.7</v>
      </c>
      <c r="S304">
        <v>50.1</v>
      </c>
      <c r="T304">
        <f t="shared" si="40"/>
        <v>249.70000000000002</v>
      </c>
      <c r="U304">
        <v>128.30000000000001</v>
      </c>
      <c r="V304">
        <v>73.7</v>
      </c>
      <c r="X304">
        <f t="shared" si="41"/>
        <v>202</v>
      </c>
      <c r="Y304">
        <f t="shared" si="42"/>
        <v>47.700000000000017</v>
      </c>
      <c r="AA304">
        <v>1</v>
      </c>
    </row>
    <row r="305" spans="1:27" x14ac:dyDescent="0.2">
      <c r="A305" s="1">
        <v>43649</v>
      </c>
      <c r="B305" t="s">
        <v>39</v>
      </c>
      <c r="C305" t="s">
        <v>68</v>
      </c>
      <c r="D305" t="s">
        <v>69</v>
      </c>
      <c r="E305">
        <v>1.6</v>
      </c>
      <c r="F305">
        <v>24</v>
      </c>
      <c r="G305">
        <v>53</v>
      </c>
      <c r="H305">
        <v>56</v>
      </c>
      <c r="I305">
        <v>1517</v>
      </c>
      <c r="J305">
        <v>8</v>
      </c>
      <c r="K305">
        <v>5</v>
      </c>
      <c r="O305">
        <f t="shared" ref="O305:O327" si="47">48-((17+(24/60))-(14+(58/60)))</f>
        <v>45.56666666666667</v>
      </c>
      <c r="Q305">
        <v>99.9</v>
      </c>
      <c r="R305">
        <v>99.7</v>
      </c>
      <c r="S305">
        <v>50.1</v>
      </c>
      <c r="T305">
        <f t="shared" si="40"/>
        <v>249.70000000000002</v>
      </c>
      <c r="U305">
        <v>128.30000000000001</v>
      </c>
      <c r="V305">
        <v>73.7</v>
      </c>
      <c r="X305">
        <f t="shared" si="41"/>
        <v>202</v>
      </c>
      <c r="Y305">
        <f t="shared" si="42"/>
        <v>47.700000000000017</v>
      </c>
      <c r="AA305">
        <v>1</v>
      </c>
    </row>
    <row r="306" spans="1:27" x14ac:dyDescent="0.2">
      <c r="A306" s="1">
        <v>43649</v>
      </c>
      <c r="B306" t="s">
        <v>39</v>
      </c>
      <c r="C306" t="s">
        <v>68</v>
      </c>
      <c r="D306" t="s">
        <v>69</v>
      </c>
      <c r="E306">
        <v>1.6</v>
      </c>
      <c r="F306">
        <v>24</v>
      </c>
      <c r="G306">
        <v>42</v>
      </c>
      <c r="H306">
        <v>31</v>
      </c>
      <c r="I306">
        <v>1517</v>
      </c>
      <c r="J306">
        <v>8</v>
      </c>
      <c r="K306">
        <v>5</v>
      </c>
      <c r="O306">
        <f t="shared" si="47"/>
        <v>45.56666666666667</v>
      </c>
      <c r="Q306">
        <v>99.9</v>
      </c>
      <c r="R306">
        <v>99.7</v>
      </c>
      <c r="S306">
        <v>50.1</v>
      </c>
      <c r="T306">
        <f t="shared" si="40"/>
        <v>249.70000000000002</v>
      </c>
      <c r="U306">
        <v>128.30000000000001</v>
      </c>
      <c r="V306">
        <v>73.7</v>
      </c>
      <c r="X306">
        <f t="shared" si="41"/>
        <v>202</v>
      </c>
      <c r="Y306">
        <f t="shared" si="42"/>
        <v>47.700000000000017</v>
      </c>
      <c r="AA306">
        <v>1</v>
      </c>
    </row>
    <row r="307" spans="1:27" x14ac:dyDescent="0.2">
      <c r="A307" s="1">
        <v>43649</v>
      </c>
      <c r="B307" t="s">
        <v>39</v>
      </c>
      <c r="C307" t="s">
        <v>68</v>
      </c>
      <c r="D307" t="s">
        <v>69</v>
      </c>
      <c r="E307">
        <v>1.6</v>
      </c>
      <c r="F307">
        <v>24</v>
      </c>
      <c r="G307">
        <v>39</v>
      </c>
      <c r="H307">
        <v>25</v>
      </c>
      <c r="I307">
        <v>1517</v>
      </c>
      <c r="J307">
        <v>8</v>
      </c>
      <c r="K307">
        <v>5</v>
      </c>
      <c r="O307">
        <f t="shared" si="47"/>
        <v>45.56666666666667</v>
      </c>
      <c r="Q307">
        <v>99.9</v>
      </c>
      <c r="R307">
        <v>99.7</v>
      </c>
      <c r="S307">
        <v>50.1</v>
      </c>
      <c r="T307">
        <f t="shared" si="40"/>
        <v>249.70000000000002</v>
      </c>
      <c r="U307">
        <v>128.30000000000001</v>
      </c>
      <c r="V307">
        <v>73.7</v>
      </c>
      <c r="X307">
        <f t="shared" si="41"/>
        <v>202</v>
      </c>
      <c r="Y307">
        <f t="shared" si="42"/>
        <v>47.700000000000017</v>
      </c>
      <c r="AA307">
        <v>1</v>
      </c>
    </row>
    <row r="308" spans="1:27" x14ac:dyDescent="0.2">
      <c r="A308" s="1">
        <v>43649</v>
      </c>
      <c r="B308" t="s">
        <v>39</v>
      </c>
      <c r="C308" t="s">
        <v>68</v>
      </c>
      <c r="D308" t="s">
        <v>69</v>
      </c>
      <c r="E308">
        <v>1.6</v>
      </c>
      <c r="F308">
        <v>24</v>
      </c>
      <c r="G308">
        <v>50</v>
      </c>
      <c r="H308">
        <v>37</v>
      </c>
      <c r="I308">
        <v>1517</v>
      </c>
      <c r="J308">
        <v>8</v>
      </c>
      <c r="K308">
        <v>5</v>
      </c>
      <c r="O308">
        <f t="shared" si="47"/>
        <v>45.56666666666667</v>
      </c>
      <c r="Q308">
        <v>99.9</v>
      </c>
      <c r="R308">
        <v>99.7</v>
      </c>
      <c r="S308">
        <v>50.1</v>
      </c>
      <c r="T308">
        <f t="shared" si="40"/>
        <v>249.70000000000002</v>
      </c>
      <c r="U308">
        <v>128.30000000000001</v>
      </c>
      <c r="V308">
        <v>73.7</v>
      </c>
      <c r="X308">
        <f t="shared" si="41"/>
        <v>202</v>
      </c>
      <c r="Y308">
        <f t="shared" si="42"/>
        <v>47.700000000000017</v>
      </c>
      <c r="AA308">
        <v>1</v>
      </c>
    </row>
    <row r="309" spans="1:27" x14ac:dyDescent="0.2">
      <c r="A309" s="1">
        <v>43649</v>
      </c>
      <c r="B309" t="s">
        <v>39</v>
      </c>
      <c r="C309" t="s">
        <v>68</v>
      </c>
      <c r="D309" t="s">
        <v>69</v>
      </c>
      <c r="E309">
        <v>1.6</v>
      </c>
      <c r="F309">
        <v>24</v>
      </c>
      <c r="G309">
        <v>52</v>
      </c>
      <c r="H309">
        <v>56</v>
      </c>
      <c r="I309">
        <v>1517</v>
      </c>
      <c r="J309">
        <v>8</v>
      </c>
      <c r="K309">
        <v>5</v>
      </c>
      <c r="O309">
        <f t="shared" si="47"/>
        <v>45.56666666666667</v>
      </c>
      <c r="Q309">
        <v>99.9</v>
      </c>
      <c r="R309">
        <v>99.7</v>
      </c>
      <c r="S309">
        <v>50.1</v>
      </c>
      <c r="T309">
        <f t="shared" si="40"/>
        <v>249.70000000000002</v>
      </c>
      <c r="U309">
        <v>128.30000000000001</v>
      </c>
      <c r="V309">
        <v>73.7</v>
      </c>
      <c r="X309">
        <f t="shared" si="41"/>
        <v>202</v>
      </c>
      <c r="Y309">
        <f t="shared" si="42"/>
        <v>47.700000000000017</v>
      </c>
      <c r="AA309">
        <v>1</v>
      </c>
    </row>
    <row r="310" spans="1:27" x14ac:dyDescent="0.2">
      <c r="A310" s="1">
        <v>43649</v>
      </c>
      <c r="B310" t="s">
        <v>39</v>
      </c>
      <c r="C310" t="s">
        <v>68</v>
      </c>
      <c r="D310" t="s">
        <v>69</v>
      </c>
      <c r="E310">
        <v>1.6</v>
      </c>
      <c r="F310">
        <v>24</v>
      </c>
      <c r="G310">
        <v>53</v>
      </c>
      <c r="H310">
        <v>54</v>
      </c>
      <c r="I310">
        <v>1517</v>
      </c>
      <c r="J310">
        <v>8</v>
      </c>
      <c r="K310">
        <v>5</v>
      </c>
      <c r="O310">
        <f t="shared" si="47"/>
        <v>45.56666666666667</v>
      </c>
      <c r="Q310">
        <v>99.9</v>
      </c>
      <c r="R310">
        <v>99.7</v>
      </c>
      <c r="S310">
        <v>50.1</v>
      </c>
      <c r="T310">
        <f t="shared" si="40"/>
        <v>249.70000000000002</v>
      </c>
      <c r="U310">
        <v>128.30000000000001</v>
      </c>
      <c r="V310">
        <v>73.7</v>
      </c>
      <c r="X310">
        <f t="shared" si="41"/>
        <v>202</v>
      </c>
      <c r="Y310">
        <f t="shared" si="42"/>
        <v>47.700000000000017</v>
      </c>
      <c r="AA310">
        <v>1</v>
      </c>
    </row>
    <row r="311" spans="1:27" x14ac:dyDescent="0.2">
      <c r="A311" s="1">
        <v>43649</v>
      </c>
      <c r="B311" t="s">
        <v>39</v>
      </c>
      <c r="C311" t="s">
        <v>68</v>
      </c>
      <c r="D311" t="s">
        <v>69</v>
      </c>
      <c r="E311">
        <v>1.6</v>
      </c>
      <c r="F311">
        <v>24</v>
      </c>
      <c r="G311">
        <v>58</v>
      </c>
      <c r="H311">
        <v>83</v>
      </c>
      <c r="I311">
        <v>1517</v>
      </c>
      <c r="J311">
        <v>8</v>
      </c>
      <c r="K311">
        <v>5</v>
      </c>
      <c r="O311">
        <f t="shared" si="47"/>
        <v>45.56666666666667</v>
      </c>
      <c r="Q311">
        <v>99.9</v>
      </c>
      <c r="R311">
        <v>99.7</v>
      </c>
      <c r="S311">
        <v>50.1</v>
      </c>
      <c r="T311">
        <f t="shared" si="40"/>
        <v>249.70000000000002</v>
      </c>
      <c r="U311">
        <v>128.30000000000001</v>
      </c>
      <c r="V311">
        <v>73.7</v>
      </c>
      <c r="X311">
        <f t="shared" si="41"/>
        <v>202</v>
      </c>
      <c r="Y311">
        <f t="shared" si="42"/>
        <v>47.700000000000017</v>
      </c>
      <c r="AA311">
        <v>1</v>
      </c>
    </row>
    <row r="312" spans="1:27" x14ac:dyDescent="0.2">
      <c r="A312" s="1">
        <v>43649</v>
      </c>
      <c r="B312" t="s">
        <v>39</v>
      </c>
      <c r="C312" t="s">
        <v>68</v>
      </c>
      <c r="D312" t="s">
        <v>69</v>
      </c>
      <c r="E312">
        <v>1.6</v>
      </c>
      <c r="F312">
        <v>24</v>
      </c>
      <c r="G312">
        <v>60</v>
      </c>
      <c r="H312">
        <v>81</v>
      </c>
      <c r="I312">
        <v>1517</v>
      </c>
      <c r="J312">
        <v>8</v>
      </c>
      <c r="K312">
        <v>5</v>
      </c>
      <c r="O312">
        <f t="shared" si="47"/>
        <v>45.56666666666667</v>
      </c>
      <c r="Q312">
        <v>99.9</v>
      </c>
      <c r="R312">
        <v>99.7</v>
      </c>
      <c r="S312">
        <v>50.1</v>
      </c>
      <c r="T312">
        <f t="shared" si="40"/>
        <v>249.70000000000002</v>
      </c>
      <c r="U312">
        <v>128.30000000000001</v>
      </c>
      <c r="V312">
        <v>73.7</v>
      </c>
      <c r="X312">
        <f t="shared" si="41"/>
        <v>202</v>
      </c>
      <c r="Y312">
        <f t="shared" si="42"/>
        <v>47.700000000000017</v>
      </c>
      <c r="AA312">
        <v>1</v>
      </c>
    </row>
    <row r="313" spans="1:27" x14ac:dyDescent="0.2">
      <c r="A313" s="1">
        <v>43649</v>
      </c>
      <c r="B313" t="s">
        <v>39</v>
      </c>
      <c r="C313" t="s">
        <v>68</v>
      </c>
      <c r="D313" t="s">
        <v>69</v>
      </c>
      <c r="E313">
        <v>1.6</v>
      </c>
      <c r="F313">
        <v>24</v>
      </c>
      <c r="G313">
        <v>63</v>
      </c>
      <c r="H313">
        <v>98</v>
      </c>
      <c r="I313">
        <v>1517</v>
      </c>
      <c r="J313">
        <v>8</v>
      </c>
      <c r="K313">
        <v>5</v>
      </c>
      <c r="O313">
        <f t="shared" si="47"/>
        <v>45.56666666666667</v>
      </c>
      <c r="Q313">
        <v>99.9</v>
      </c>
      <c r="R313">
        <v>99.7</v>
      </c>
      <c r="S313">
        <v>50.1</v>
      </c>
      <c r="T313">
        <f t="shared" si="40"/>
        <v>249.70000000000002</v>
      </c>
      <c r="U313">
        <v>128.30000000000001</v>
      </c>
      <c r="V313">
        <v>73.7</v>
      </c>
      <c r="X313">
        <f t="shared" si="41"/>
        <v>202</v>
      </c>
      <c r="Y313">
        <f t="shared" si="42"/>
        <v>47.700000000000017</v>
      </c>
      <c r="AA313">
        <v>1</v>
      </c>
    </row>
    <row r="314" spans="1:27" x14ac:dyDescent="0.2">
      <c r="A314" s="1">
        <v>43649</v>
      </c>
      <c r="B314" t="s">
        <v>39</v>
      </c>
      <c r="C314" t="s">
        <v>68</v>
      </c>
      <c r="D314" t="s">
        <v>69</v>
      </c>
      <c r="E314">
        <v>1.6</v>
      </c>
      <c r="F314">
        <v>24</v>
      </c>
      <c r="G314">
        <v>46</v>
      </c>
      <c r="H314">
        <v>47</v>
      </c>
      <c r="I314">
        <v>1517</v>
      </c>
      <c r="J314">
        <v>8</v>
      </c>
      <c r="K314">
        <v>5</v>
      </c>
      <c r="O314">
        <f t="shared" si="47"/>
        <v>45.56666666666667</v>
      </c>
      <c r="Q314">
        <v>99.9</v>
      </c>
      <c r="R314">
        <v>99.7</v>
      </c>
      <c r="S314">
        <v>50.1</v>
      </c>
      <c r="T314">
        <f t="shared" si="40"/>
        <v>249.70000000000002</v>
      </c>
      <c r="U314">
        <v>128.30000000000001</v>
      </c>
      <c r="V314">
        <v>73.7</v>
      </c>
      <c r="X314">
        <f t="shared" si="41"/>
        <v>202</v>
      </c>
      <c r="Y314">
        <f t="shared" si="42"/>
        <v>47.700000000000017</v>
      </c>
      <c r="AA314">
        <v>1</v>
      </c>
    </row>
    <row r="315" spans="1:27" x14ac:dyDescent="0.2">
      <c r="A315" s="1">
        <v>43649</v>
      </c>
      <c r="B315" t="s">
        <v>39</v>
      </c>
      <c r="C315" t="s">
        <v>68</v>
      </c>
      <c r="D315" t="s">
        <v>69</v>
      </c>
      <c r="E315">
        <v>1.6</v>
      </c>
      <c r="F315">
        <v>24</v>
      </c>
      <c r="G315">
        <v>57</v>
      </c>
      <c r="H315">
        <v>74</v>
      </c>
      <c r="I315">
        <v>1517</v>
      </c>
      <c r="J315">
        <v>8</v>
      </c>
      <c r="K315">
        <v>5</v>
      </c>
      <c r="O315">
        <f t="shared" si="47"/>
        <v>45.56666666666667</v>
      </c>
      <c r="Q315">
        <v>99.9</v>
      </c>
      <c r="R315">
        <v>99.7</v>
      </c>
      <c r="S315">
        <v>50.1</v>
      </c>
      <c r="T315">
        <f t="shared" si="40"/>
        <v>249.70000000000002</v>
      </c>
      <c r="U315">
        <v>128.30000000000001</v>
      </c>
      <c r="V315">
        <v>73.7</v>
      </c>
      <c r="X315">
        <f t="shared" si="41"/>
        <v>202</v>
      </c>
      <c r="Y315">
        <f t="shared" si="42"/>
        <v>47.700000000000017</v>
      </c>
      <c r="AA315">
        <v>1</v>
      </c>
    </row>
    <row r="316" spans="1:27" x14ac:dyDescent="0.2">
      <c r="A316" s="1">
        <v>43649</v>
      </c>
      <c r="B316" t="s">
        <v>39</v>
      </c>
      <c r="C316" t="s">
        <v>68</v>
      </c>
      <c r="D316" t="s">
        <v>69</v>
      </c>
      <c r="E316">
        <v>1.6</v>
      </c>
      <c r="F316">
        <v>24</v>
      </c>
      <c r="G316">
        <v>63</v>
      </c>
      <c r="H316">
        <v>95</v>
      </c>
      <c r="I316">
        <v>1517</v>
      </c>
      <c r="J316">
        <v>8</v>
      </c>
      <c r="K316">
        <v>5</v>
      </c>
      <c r="O316">
        <f t="shared" si="47"/>
        <v>45.56666666666667</v>
      </c>
      <c r="Q316">
        <v>99.9</v>
      </c>
      <c r="R316">
        <v>99.7</v>
      </c>
      <c r="S316">
        <v>50.1</v>
      </c>
      <c r="T316">
        <f t="shared" si="40"/>
        <v>249.70000000000002</v>
      </c>
      <c r="U316">
        <v>128.30000000000001</v>
      </c>
      <c r="V316">
        <v>73.7</v>
      </c>
      <c r="X316">
        <f t="shared" si="41"/>
        <v>202</v>
      </c>
      <c r="Y316">
        <f t="shared" si="42"/>
        <v>47.700000000000017</v>
      </c>
      <c r="AA316">
        <v>1</v>
      </c>
    </row>
    <row r="317" spans="1:27" x14ac:dyDescent="0.2">
      <c r="A317" s="1">
        <v>43649</v>
      </c>
      <c r="B317" t="s">
        <v>39</v>
      </c>
      <c r="C317" t="s">
        <v>68</v>
      </c>
      <c r="D317" t="s">
        <v>69</v>
      </c>
      <c r="E317">
        <v>1.6</v>
      </c>
      <c r="F317">
        <v>24</v>
      </c>
      <c r="G317">
        <v>65</v>
      </c>
      <c r="H317">
        <v>110</v>
      </c>
      <c r="I317">
        <v>1517</v>
      </c>
      <c r="J317">
        <v>8</v>
      </c>
      <c r="K317">
        <v>5</v>
      </c>
      <c r="O317">
        <f t="shared" si="47"/>
        <v>45.56666666666667</v>
      </c>
      <c r="Q317">
        <v>99.9</v>
      </c>
      <c r="R317">
        <v>99.7</v>
      </c>
      <c r="S317">
        <v>50.1</v>
      </c>
      <c r="T317">
        <f t="shared" si="40"/>
        <v>249.70000000000002</v>
      </c>
      <c r="U317">
        <v>128.30000000000001</v>
      </c>
      <c r="V317">
        <v>73.7</v>
      </c>
      <c r="X317">
        <f t="shared" si="41"/>
        <v>202</v>
      </c>
      <c r="Y317">
        <f t="shared" si="42"/>
        <v>47.700000000000017</v>
      </c>
      <c r="AA317">
        <v>1</v>
      </c>
    </row>
    <row r="318" spans="1:27" x14ac:dyDescent="0.2">
      <c r="A318" s="1">
        <v>43649</v>
      </c>
      <c r="B318" t="s">
        <v>39</v>
      </c>
      <c r="C318" t="s">
        <v>68</v>
      </c>
      <c r="D318" t="s">
        <v>69</v>
      </c>
      <c r="E318">
        <v>1.6</v>
      </c>
      <c r="F318">
        <v>24</v>
      </c>
      <c r="G318">
        <v>55</v>
      </c>
      <c r="H318">
        <v>65</v>
      </c>
      <c r="I318">
        <v>1517</v>
      </c>
      <c r="J318">
        <v>8</v>
      </c>
      <c r="K318">
        <v>5</v>
      </c>
      <c r="O318">
        <f t="shared" si="47"/>
        <v>45.56666666666667</v>
      </c>
      <c r="Q318">
        <v>99.9</v>
      </c>
      <c r="R318">
        <v>99.7</v>
      </c>
      <c r="S318">
        <v>50.1</v>
      </c>
      <c r="T318">
        <f t="shared" si="40"/>
        <v>249.70000000000002</v>
      </c>
      <c r="U318">
        <v>128.30000000000001</v>
      </c>
      <c r="V318">
        <v>73.7</v>
      </c>
      <c r="X318">
        <f t="shared" si="41"/>
        <v>202</v>
      </c>
      <c r="Y318">
        <f t="shared" si="42"/>
        <v>47.700000000000017</v>
      </c>
      <c r="AA318">
        <v>1</v>
      </c>
    </row>
    <row r="319" spans="1:27" x14ac:dyDescent="0.2">
      <c r="A319" s="1">
        <v>43649</v>
      </c>
      <c r="B319" t="s">
        <v>39</v>
      </c>
      <c r="C319" t="s">
        <v>68</v>
      </c>
      <c r="D319" t="s">
        <v>69</v>
      </c>
      <c r="E319">
        <v>1.6</v>
      </c>
      <c r="F319">
        <v>24</v>
      </c>
      <c r="G319">
        <v>52</v>
      </c>
      <c r="H319">
        <v>51</v>
      </c>
      <c r="I319">
        <v>1517</v>
      </c>
      <c r="J319">
        <v>8</v>
      </c>
      <c r="K319">
        <v>5</v>
      </c>
      <c r="O319">
        <f t="shared" si="47"/>
        <v>45.56666666666667</v>
      </c>
      <c r="Q319">
        <v>99.9</v>
      </c>
      <c r="R319">
        <v>99.7</v>
      </c>
      <c r="S319">
        <v>50.1</v>
      </c>
      <c r="T319">
        <f t="shared" si="40"/>
        <v>249.70000000000002</v>
      </c>
      <c r="U319">
        <v>128.30000000000001</v>
      </c>
      <c r="V319">
        <v>73.7</v>
      </c>
      <c r="X319">
        <f t="shared" si="41"/>
        <v>202</v>
      </c>
      <c r="Y319">
        <f t="shared" si="42"/>
        <v>47.700000000000017</v>
      </c>
      <c r="AA319">
        <v>1</v>
      </c>
    </row>
    <row r="320" spans="1:27" x14ac:dyDescent="0.2">
      <c r="A320" s="1">
        <v>43649</v>
      </c>
      <c r="B320" t="s">
        <v>39</v>
      </c>
      <c r="C320" t="s">
        <v>68</v>
      </c>
      <c r="D320" t="s">
        <v>69</v>
      </c>
      <c r="E320">
        <v>1.6</v>
      </c>
      <c r="F320">
        <v>24</v>
      </c>
      <c r="G320">
        <v>52</v>
      </c>
      <c r="H320">
        <v>55</v>
      </c>
      <c r="I320">
        <v>1517</v>
      </c>
      <c r="J320">
        <v>8</v>
      </c>
      <c r="K320">
        <v>5</v>
      </c>
      <c r="O320">
        <f t="shared" si="47"/>
        <v>45.56666666666667</v>
      </c>
      <c r="Q320">
        <v>99.9</v>
      </c>
      <c r="R320">
        <v>99.7</v>
      </c>
      <c r="S320">
        <v>50.1</v>
      </c>
      <c r="T320">
        <f t="shared" si="40"/>
        <v>249.70000000000002</v>
      </c>
      <c r="U320">
        <v>128.30000000000001</v>
      </c>
      <c r="V320">
        <v>73.7</v>
      </c>
      <c r="X320">
        <f t="shared" si="41"/>
        <v>202</v>
      </c>
      <c r="Y320">
        <f t="shared" si="42"/>
        <v>47.700000000000017</v>
      </c>
      <c r="AA320">
        <v>1</v>
      </c>
    </row>
    <row r="321" spans="1:27" x14ac:dyDescent="0.2">
      <c r="A321" s="1">
        <v>43649</v>
      </c>
      <c r="B321" t="s">
        <v>39</v>
      </c>
      <c r="C321" t="s">
        <v>68</v>
      </c>
      <c r="D321" t="s">
        <v>69</v>
      </c>
      <c r="E321">
        <v>1.6</v>
      </c>
      <c r="F321">
        <v>24</v>
      </c>
      <c r="G321">
        <v>55</v>
      </c>
      <c r="H321">
        <v>60</v>
      </c>
      <c r="I321">
        <v>1517</v>
      </c>
      <c r="J321">
        <v>8</v>
      </c>
      <c r="K321">
        <v>5</v>
      </c>
      <c r="O321">
        <f t="shared" si="47"/>
        <v>45.56666666666667</v>
      </c>
      <c r="Q321">
        <v>99.9</v>
      </c>
      <c r="R321">
        <v>99.7</v>
      </c>
      <c r="S321">
        <v>50.1</v>
      </c>
      <c r="T321">
        <f t="shared" si="40"/>
        <v>249.70000000000002</v>
      </c>
      <c r="U321">
        <v>128.30000000000001</v>
      </c>
      <c r="V321">
        <v>73.7</v>
      </c>
      <c r="X321">
        <f t="shared" si="41"/>
        <v>202</v>
      </c>
      <c r="Y321">
        <f t="shared" si="42"/>
        <v>47.700000000000017</v>
      </c>
      <c r="AA321">
        <v>1</v>
      </c>
    </row>
    <row r="322" spans="1:27" x14ac:dyDescent="0.2">
      <c r="A322" s="1">
        <v>43649</v>
      </c>
      <c r="B322" t="s">
        <v>39</v>
      </c>
      <c r="C322" t="s">
        <v>68</v>
      </c>
      <c r="D322" t="s">
        <v>69</v>
      </c>
      <c r="E322">
        <v>1.6</v>
      </c>
      <c r="F322">
        <v>24</v>
      </c>
      <c r="G322">
        <v>54</v>
      </c>
      <c r="H322">
        <v>56</v>
      </c>
      <c r="I322">
        <v>1517</v>
      </c>
      <c r="J322">
        <v>8</v>
      </c>
      <c r="K322">
        <v>5</v>
      </c>
      <c r="O322">
        <f t="shared" si="47"/>
        <v>45.56666666666667</v>
      </c>
      <c r="Q322">
        <v>99.9</v>
      </c>
      <c r="R322">
        <v>99.7</v>
      </c>
      <c r="S322">
        <v>50.1</v>
      </c>
      <c r="T322">
        <f t="shared" si="40"/>
        <v>249.70000000000002</v>
      </c>
      <c r="U322">
        <v>128.30000000000001</v>
      </c>
      <c r="V322">
        <v>73.7</v>
      </c>
      <c r="X322">
        <f t="shared" si="41"/>
        <v>202</v>
      </c>
      <c r="Y322">
        <f t="shared" si="42"/>
        <v>47.700000000000017</v>
      </c>
      <c r="AA322">
        <v>1</v>
      </c>
    </row>
    <row r="323" spans="1:27" x14ac:dyDescent="0.2">
      <c r="A323" s="1">
        <v>43649</v>
      </c>
      <c r="B323" t="s">
        <v>39</v>
      </c>
      <c r="C323" t="s">
        <v>68</v>
      </c>
      <c r="D323" t="s">
        <v>69</v>
      </c>
      <c r="E323">
        <v>1.6</v>
      </c>
      <c r="F323">
        <v>24</v>
      </c>
      <c r="G323">
        <v>48</v>
      </c>
      <c r="H323">
        <v>41</v>
      </c>
      <c r="I323">
        <v>1517</v>
      </c>
      <c r="J323">
        <v>8</v>
      </c>
      <c r="K323">
        <v>5</v>
      </c>
      <c r="O323">
        <f t="shared" si="47"/>
        <v>45.56666666666667</v>
      </c>
      <c r="Q323">
        <v>99.9</v>
      </c>
      <c r="R323">
        <v>99.7</v>
      </c>
      <c r="S323">
        <v>50.1</v>
      </c>
      <c r="T323">
        <f t="shared" ref="T323:T386" si="48">SUM(Q323:S323)</f>
        <v>249.70000000000002</v>
      </c>
      <c r="U323">
        <v>128.30000000000001</v>
      </c>
      <c r="V323">
        <v>73.7</v>
      </c>
      <c r="X323">
        <f t="shared" ref="X323:X386" si="49">SUM(U323:V323)</f>
        <v>202</v>
      </c>
      <c r="Y323">
        <f t="shared" ref="Y323:Y386" si="50">(T323-X323)</f>
        <v>47.700000000000017</v>
      </c>
      <c r="AA323">
        <v>1</v>
      </c>
    </row>
    <row r="324" spans="1:27" x14ac:dyDescent="0.2">
      <c r="A324" s="1">
        <v>43649</v>
      </c>
      <c r="B324" t="s">
        <v>39</v>
      </c>
      <c r="C324" t="s">
        <v>68</v>
      </c>
      <c r="D324" t="s">
        <v>69</v>
      </c>
      <c r="E324">
        <v>1.6</v>
      </c>
      <c r="F324">
        <v>24</v>
      </c>
      <c r="G324">
        <v>65</v>
      </c>
      <c r="H324">
        <v>107</v>
      </c>
      <c r="I324">
        <v>1517</v>
      </c>
      <c r="J324">
        <v>8</v>
      </c>
      <c r="K324">
        <v>5</v>
      </c>
      <c r="O324">
        <f t="shared" si="47"/>
        <v>45.56666666666667</v>
      </c>
      <c r="Q324">
        <v>99.9</v>
      </c>
      <c r="R324">
        <v>99.7</v>
      </c>
      <c r="S324">
        <v>50.1</v>
      </c>
      <c r="T324">
        <f t="shared" si="48"/>
        <v>249.70000000000002</v>
      </c>
      <c r="U324">
        <v>128.30000000000001</v>
      </c>
      <c r="V324">
        <v>73.7</v>
      </c>
      <c r="X324">
        <f t="shared" si="49"/>
        <v>202</v>
      </c>
      <c r="Y324">
        <f t="shared" si="50"/>
        <v>47.700000000000017</v>
      </c>
      <c r="AA324">
        <v>1</v>
      </c>
    </row>
    <row r="325" spans="1:27" x14ac:dyDescent="0.2">
      <c r="A325" s="1">
        <v>43649</v>
      </c>
      <c r="B325" t="s">
        <v>39</v>
      </c>
      <c r="C325" t="s">
        <v>68</v>
      </c>
      <c r="D325" t="s">
        <v>69</v>
      </c>
      <c r="E325">
        <v>1.6</v>
      </c>
      <c r="F325">
        <v>24</v>
      </c>
      <c r="G325">
        <v>57</v>
      </c>
      <c r="H325">
        <v>65</v>
      </c>
      <c r="I325">
        <v>1517</v>
      </c>
      <c r="J325">
        <v>8</v>
      </c>
      <c r="K325">
        <v>5</v>
      </c>
      <c r="O325">
        <f t="shared" si="47"/>
        <v>45.56666666666667</v>
      </c>
      <c r="Q325">
        <v>99.9</v>
      </c>
      <c r="R325">
        <v>99.7</v>
      </c>
      <c r="S325">
        <v>50.1</v>
      </c>
      <c r="T325">
        <f t="shared" si="48"/>
        <v>249.70000000000002</v>
      </c>
      <c r="U325">
        <v>128.30000000000001</v>
      </c>
      <c r="V325">
        <v>73.7</v>
      </c>
      <c r="X325">
        <f t="shared" si="49"/>
        <v>202</v>
      </c>
      <c r="Y325">
        <f t="shared" si="50"/>
        <v>47.700000000000017</v>
      </c>
      <c r="AA325">
        <v>1</v>
      </c>
    </row>
    <row r="326" spans="1:27" x14ac:dyDescent="0.2">
      <c r="A326" s="1">
        <v>43649</v>
      </c>
      <c r="B326" t="s">
        <v>39</v>
      </c>
      <c r="C326" t="s">
        <v>68</v>
      </c>
      <c r="D326" t="s">
        <v>69</v>
      </c>
      <c r="E326">
        <v>1.6</v>
      </c>
      <c r="F326">
        <v>24</v>
      </c>
      <c r="G326">
        <v>43</v>
      </c>
      <c r="H326">
        <v>31</v>
      </c>
      <c r="I326">
        <v>1517</v>
      </c>
      <c r="J326">
        <v>8</v>
      </c>
      <c r="K326">
        <v>5</v>
      </c>
      <c r="O326">
        <f t="shared" si="47"/>
        <v>45.56666666666667</v>
      </c>
      <c r="Q326">
        <v>99.9</v>
      </c>
      <c r="R326">
        <v>99.7</v>
      </c>
      <c r="S326">
        <v>50.1</v>
      </c>
      <c r="T326">
        <f t="shared" si="48"/>
        <v>249.70000000000002</v>
      </c>
      <c r="U326">
        <v>128.30000000000001</v>
      </c>
      <c r="V326">
        <v>73.7</v>
      </c>
      <c r="X326">
        <f t="shared" si="49"/>
        <v>202</v>
      </c>
      <c r="Y326">
        <f t="shared" si="50"/>
        <v>47.700000000000017</v>
      </c>
      <c r="AA326">
        <v>1</v>
      </c>
    </row>
    <row r="327" spans="1:27" x14ac:dyDescent="0.2">
      <c r="A327" s="1">
        <v>43649</v>
      </c>
      <c r="B327" t="s">
        <v>39</v>
      </c>
      <c r="C327" t="s">
        <v>68</v>
      </c>
      <c r="D327" t="s">
        <v>69</v>
      </c>
      <c r="E327">
        <v>1.6</v>
      </c>
      <c r="F327">
        <v>24</v>
      </c>
      <c r="G327">
        <v>47</v>
      </c>
      <c r="H327">
        <v>43</v>
      </c>
      <c r="I327">
        <v>1517</v>
      </c>
      <c r="J327">
        <v>8</v>
      </c>
      <c r="K327">
        <v>5</v>
      </c>
      <c r="O327">
        <f t="shared" si="47"/>
        <v>45.56666666666667</v>
      </c>
      <c r="Q327">
        <v>99.9</v>
      </c>
      <c r="R327">
        <v>99.7</v>
      </c>
      <c r="S327">
        <v>50.1</v>
      </c>
      <c r="T327">
        <f t="shared" si="48"/>
        <v>249.70000000000002</v>
      </c>
      <c r="U327">
        <v>128.30000000000001</v>
      </c>
      <c r="V327">
        <v>73.7</v>
      </c>
      <c r="X327">
        <f t="shared" si="49"/>
        <v>202</v>
      </c>
      <c r="Y327">
        <f t="shared" si="50"/>
        <v>47.700000000000017</v>
      </c>
      <c r="AA327">
        <v>1</v>
      </c>
    </row>
    <row r="328" spans="1:27" x14ac:dyDescent="0.2">
      <c r="A328" s="1">
        <v>43649</v>
      </c>
      <c r="B328" t="s">
        <v>39</v>
      </c>
      <c r="C328" t="s">
        <v>102</v>
      </c>
      <c r="D328" t="s">
        <v>70</v>
      </c>
      <c r="E328">
        <v>1.6</v>
      </c>
      <c r="F328">
        <v>2</v>
      </c>
      <c r="G328">
        <v>59</v>
      </c>
      <c r="H328">
        <v>85</v>
      </c>
      <c r="I328">
        <f>SUM(H328:H329)</f>
        <v>124</v>
      </c>
      <c r="J328">
        <v>8</v>
      </c>
      <c r="K328">
        <v>5</v>
      </c>
      <c r="L328" s="3">
        <v>0.72152777777777777</v>
      </c>
      <c r="M328" s="3">
        <v>0.62638888888888888</v>
      </c>
      <c r="O328">
        <f>48-((17+(19/60))-(15+(2/60)))</f>
        <v>45.716666666666669</v>
      </c>
      <c r="Q328">
        <v>99.9</v>
      </c>
      <c r="R328">
        <v>99.7</v>
      </c>
      <c r="S328">
        <v>50.7</v>
      </c>
      <c r="T328">
        <f t="shared" si="48"/>
        <v>250.3</v>
      </c>
      <c r="U328">
        <v>128.1</v>
      </c>
      <c r="V328">
        <f>111.5+6.7</f>
        <v>118.2</v>
      </c>
      <c r="X328">
        <f t="shared" si="49"/>
        <v>246.3</v>
      </c>
      <c r="Y328">
        <f t="shared" si="50"/>
        <v>4</v>
      </c>
    </row>
    <row r="329" spans="1:27" x14ac:dyDescent="0.2">
      <c r="A329" s="1">
        <v>43649</v>
      </c>
      <c r="B329" t="s">
        <v>39</v>
      </c>
      <c r="C329" t="s">
        <v>102</v>
      </c>
      <c r="D329" t="s">
        <v>70</v>
      </c>
      <c r="E329">
        <v>1.6</v>
      </c>
      <c r="F329">
        <v>2</v>
      </c>
      <c r="G329">
        <v>47</v>
      </c>
      <c r="H329">
        <v>39</v>
      </c>
      <c r="I329">
        <v>124</v>
      </c>
      <c r="J329">
        <v>8</v>
      </c>
      <c r="K329">
        <v>5</v>
      </c>
      <c r="O329">
        <f>48-((17+(19/60))-(15+(2/60)))</f>
        <v>45.716666666666669</v>
      </c>
      <c r="Q329">
        <v>99.9</v>
      </c>
      <c r="R329">
        <v>99.7</v>
      </c>
      <c r="S329">
        <v>50.7</v>
      </c>
      <c r="T329">
        <f t="shared" si="48"/>
        <v>250.3</v>
      </c>
      <c r="U329">
        <v>128.1</v>
      </c>
      <c r="V329">
        <f>111.5+6.7</f>
        <v>118.2</v>
      </c>
      <c r="X329">
        <f t="shared" si="49"/>
        <v>246.3</v>
      </c>
      <c r="Y329">
        <f t="shared" si="50"/>
        <v>4</v>
      </c>
    </row>
    <row r="330" spans="1:27" x14ac:dyDescent="0.2">
      <c r="A330" s="1">
        <v>43649</v>
      </c>
      <c r="B330" t="s">
        <v>39</v>
      </c>
      <c r="C330" t="s">
        <v>71</v>
      </c>
      <c r="D330" t="s">
        <v>72</v>
      </c>
      <c r="E330">
        <v>1.6</v>
      </c>
      <c r="F330">
        <v>44</v>
      </c>
      <c r="G330">
        <v>59</v>
      </c>
      <c r="H330">
        <v>87</v>
      </c>
      <c r="I330">
        <f>SUM(H330:H373)</f>
        <v>2661</v>
      </c>
      <c r="J330">
        <v>8</v>
      </c>
      <c r="K330">
        <v>5</v>
      </c>
      <c r="L330" s="3">
        <v>0.7319444444444444</v>
      </c>
      <c r="M330" s="3">
        <v>0.61805555555555558</v>
      </c>
      <c r="O330">
        <f>48-((17+(34/60))-(14+(50/60)))</f>
        <v>45.266666666666666</v>
      </c>
      <c r="Q330">
        <v>99.8</v>
      </c>
      <c r="R330">
        <v>99.8</v>
      </c>
      <c r="S330">
        <v>50.5</v>
      </c>
      <c r="T330">
        <f t="shared" si="48"/>
        <v>250.1</v>
      </c>
      <c r="U330">
        <v>127.9</v>
      </c>
      <c r="V330">
        <v>0</v>
      </c>
      <c r="X330">
        <f t="shared" si="49"/>
        <v>127.9</v>
      </c>
      <c r="Y330">
        <f t="shared" si="50"/>
        <v>122.19999999999999</v>
      </c>
      <c r="AA330">
        <v>1</v>
      </c>
    </row>
    <row r="331" spans="1:27" x14ac:dyDescent="0.2">
      <c r="A331" s="1">
        <v>43649</v>
      </c>
      <c r="B331" t="s">
        <v>39</v>
      </c>
      <c r="C331" t="s">
        <v>71</v>
      </c>
      <c r="D331" t="s">
        <v>72</v>
      </c>
      <c r="E331">
        <v>1.6</v>
      </c>
      <c r="F331">
        <v>44</v>
      </c>
      <c r="G331">
        <v>40</v>
      </c>
      <c r="H331">
        <v>58</v>
      </c>
      <c r="I331">
        <v>2661</v>
      </c>
      <c r="J331">
        <v>8</v>
      </c>
      <c r="K331">
        <v>5</v>
      </c>
      <c r="O331">
        <f t="shared" ref="O331:O373" si="51">48-((17+(34/60))-(14+(50/60)))</f>
        <v>45.266666666666666</v>
      </c>
      <c r="Q331">
        <v>99.8</v>
      </c>
      <c r="R331">
        <v>99.8</v>
      </c>
      <c r="S331">
        <v>50.5</v>
      </c>
      <c r="T331">
        <f t="shared" si="48"/>
        <v>250.1</v>
      </c>
      <c r="U331">
        <v>127.9</v>
      </c>
      <c r="V331">
        <v>0</v>
      </c>
      <c r="X331">
        <f t="shared" si="49"/>
        <v>127.9</v>
      </c>
      <c r="Y331">
        <f t="shared" si="50"/>
        <v>122.19999999999999</v>
      </c>
      <c r="AA331">
        <v>1</v>
      </c>
    </row>
    <row r="332" spans="1:27" x14ac:dyDescent="0.2">
      <c r="A332" s="1">
        <v>43649</v>
      </c>
      <c r="B332" t="s">
        <v>39</v>
      </c>
      <c r="C332" t="s">
        <v>71</v>
      </c>
      <c r="D332" t="s">
        <v>72</v>
      </c>
      <c r="E332">
        <v>1.6</v>
      </c>
      <c r="F332">
        <v>44</v>
      </c>
      <c r="G332">
        <v>49</v>
      </c>
      <c r="H332">
        <v>48</v>
      </c>
      <c r="I332">
        <v>2661</v>
      </c>
      <c r="J332">
        <v>8</v>
      </c>
      <c r="K332">
        <v>5</v>
      </c>
      <c r="O332">
        <f t="shared" si="51"/>
        <v>45.266666666666666</v>
      </c>
      <c r="Q332">
        <v>99.8</v>
      </c>
      <c r="R332">
        <v>99.8</v>
      </c>
      <c r="S332">
        <v>50.5</v>
      </c>
      <c r="T332">
        <f t="shared" si="48"/>
        <v>250.1</v>
      </c>
      <c r="U332">
        <v>127.9</v>
      </c>
      <c r="V332">
        <v>0</v>
      </c>
      <c r="X332">
        <f t="shared" si="49"/>
        <v>127.9</v>
      </c>
      <c r="Y332">
        <f t="shared" si="50"/>
        <v>122.19999999999999</v>
      </c>
      <c r="AA332">
        <v>1</v>
      </c>
    </row>
    <row r="333" spans="1:27" x14ac:dyDescent="0.2">
      <c r="A333" s="1">
        <v>43649</v>
      </c>
      <c r="B333" t="s">
        <v>39</v>
      </c>
      <c r="C333" t="s">
        <v>71</v>
      </c>
      <c r="D333" t="s">
        <v>72</v>
      </c>
      <c r="E333">
        <v>1.6</v>
      </c>
      <c r="F333">
        <v>44</v>
      </c>
      <c r="G333">
        <v>49</v>
      </c>
      <c r="H333">
        <v>56</v>
      </c>
      <c r="I333">
        <v>2661</v>
      </c>
      <c r="J333">
        <v>8</v>
      </c>
      <c r="K333">
        <v>5</v>
      </c>
      <c r="O333">
        <f t="shared" si="51"/>
        <v>45.266666666666666</v>
      </c>
      <c r="Q333">
        <v>99.8</v>
      </c>
      <c r="R333">
        <v>99.8</v>
      </c>
      <c r="S333">
        <v>50.5</v>
      </c>
      <c r="T333">
        <f t="shared" si="48"/>
        <v>250.1</v>
      </c>
      <c r="U333">
        <v>127.9</v>
      </c>
      <c r="V333">
        <v>0</v>
      </c>
      <c r="X333">
        <f t="shared" si="49"/>
        <v>127.9</v>
      </c>
      <c r="Y333">
        <f t="shared" si="50"/>
        <v>122.19999999999999</v>
      </c>
      <c r="AA333">
        <v>1</v>
      </c>
    </row>
    <row r="334" spans="1:27" x14ac:dyDescent="0.2">
      <c r="A334" s="1">
        <v>43649</v>
      </c>
      <c r="B334" t="s">
        <v>39</v>
      </c>
      <c r="C334" t="s">
        <v>71</v>
      </c>
      <c r="D334" t="s">
        <v>72</v>
      </c>
      <c r="E334">
        <v>1.6</v>
      </c>
      <c r="F334">
        <v>44</v>
      </c>
      <c r="G334">
        <v>46</v>
      </c>
      <c r="H334">
        <v>40</v>
      </c>
      <c r="I334">
        <v>2661</v>
      </c>
      <c r="J334">
        <v>8</v>
      </c>
      <c r="K334">
        <v>5</v>
      </c>
      <c r="O334">
        <f t="shared" si="51"/>
        <v>45.266666666666666</v>
      </c>
      <c r="Q334">
        <v>99.8</v>
      </c>
      <c r="R334">
        <v>99.8</v>
      </c>
      <c r="S334">
        <v>50.5</v>
      </c>
      <c r="T334">
        <f t="shared" si="48"/>
        <v>250.1</v>
      </c>
      <c r="U334">
        <v>127.9</v>
      </c>
      <c r="V334">
        <v>0</v>
      </c>
      <c r="X334">
        <f t="shared" si="49"/>
        <v>127.9</v>
      </c>
      <c r="Y334">
        <f t="shared" si="50"/>
        <v>122.19999999999999</v>
      </c>
      <c r="AA334">
        <v>1</v>
      </c>
    </row>
    <row r="335" spans="1:27" x14ac:dyDescent="0.2">
      <c r="A335" s="1">
        <v>43649</v>
      </c>
      <c r="B335" t="s">
        <v>39</v>
      </c>
      <c r="C335" t="s">
        <v>71</v>
      </c>
      <c r="D335" t="s">
        <v>72</v>
      </c>
      <c r="E335">
        <v>1.6</v>
      </c>
      <c r="F335">
        <v>44</v>
      </c>
      <c r="G335">
        <v>64</v>
      </c>
      <c r="H335">
        <v>100</v>
      </c>
      <c r="I335">
        <v>2661</v>
      </c>
      <c r="J335">
        <v>8</v>
      </c>
      <c r="K335">
        <v>5</v>
      </c>
      <c r="O335">
        <f t="shared" si="51"/>
        <v>45.266666666666666</v>
      </c>
      <c r="Q335">
        <v>99.8</v>
      </c>
      <c r="R335">
        <v>99.8</v>
      </c>
      <c r="S335">
        <v>50.5</v>
      </c>
      <c r="T335">
        <f t="shared" si="48"/>
        <v>250.1</v>
      </c>
      <c r="U335">
        <v>127.9</v>
      </c>
      <c r="V335">
        <v>0</v>
      </c>
      <c r="X335">
        <f t="shared" si="49"/>
        <v>127.9</v>
      </c>
      <c r="Y335">
        <f t="shared" si="50"/>
        <v>122.19999999999999</v>
      </c>
      <c r="AA335">
        <v>1</v>
      </c>
    </row>
    <row r="336" spans="1:27" x14ac:dyDescent="0.2">
      <c r="A336" s="1">
        <v>43649</v>
      </c>
      <c r="B336" t="s">
        <v>39</v>
      </c>
      <c r="C336" t="s">
        <v>71</v>
      </c>
      <c r="D336" t="s">
        <v>72</v>
      </c>
      <c r="E336">
        <v>1.6</v>
      </c>
      <c r="F336">
        <v>44</v>
      </c>
      <c r="G336">
        <v>46</v>
      </c>
      <c r="H336">
        <v>39</v>
      </c>
      <c r="I336">
        <v>2661</v>
      </c>
      <c r="J336">
        <v>8</v>
      </c>
      <c r="K336">
        <v>5</v>
      </c>
      <c r="O336">
        <f t="shared" si="51"/>
        <v>45.266666666666666</v>
      </c>
      <c r="Q336">
        <v>99.8</v>
      </c>
      <c r="R336">
        <v>99.8</v>
      </c>
      <c r="S336">
        <v>50.5</v>
      </c>
      <c r="T336">
        <f t="shared" si="48"/>
        <v>250.1</v>
      </c>
      <c r="U336">
        <v>127.9</v>
      </c>
      <c r="V336">
        <v>0</v>
      </c>
      <c r="X336">
        <f t="shared" si="49"/>
        <v>127.9</v>
      </c>
      <c r="Y336">
        <f t="shared" si="50"/>
        <v>122.19999999999999</v>
      </c>
      <c r="AA336">
        <v>1</v>
      </c>
    </row>
    <row r="337" spans="1:27" x14ac:dyDescent="0.2">
      <c r="A337" s="1">
        <v>43649</v>
      </c>
      <c r="B337" t="s">
        <v>39</v>
      </c>
      <c r="C337" t="s">
        <v>71</v>
      </c>
      <c r="D337" t="s">
        <v>72</v>
      </c>
      <c r="E337">
        <v>1.6</v>
      </c>
      <c r="F337">
        <v>44</v>
      </c>
      <c r="G337">
        <v>48</v>
      </c>
      <c r="H337">
        <v>44</v>
      </c>
      <c r="I337">
        <v>2661</v>
      </c>
      <c r="J337">
        <v>8</v>
      </c>
      <c r="K337">
        <v>5</v>
      </c>
      <c r="O337">
        <f t="shared" si="51"/>
        <v>45.266666666666666</v>
      </c>
      <c r="Q337">
        <v>99.8</v>
      </c>
      <c r="R337">
        <v>99.8</v>
      </c>
      <c r="S337">
        <v>50.5</v>
      </c>
      <c r="T337">
        <f t="shared" si="48"/>
        <v>250.1</v>
      </c>
      <c r="U337">
        <v>127.9</v>
      </c>
      <c r="V337">
        <v>0</v>
      </c>
      <c r="X337">
        <f t="shared" si="49"/>
        <v>127.9</v>
      </c>
      <c r="Y337">
        <f t="shared" si="50"/>
        <v>122.19999999999999</v>
      </c>
      <c r="AA337">
        <v>1</v>
      </c>
    </row>
    <row r="338" spans="1:27" x14ac:dyDescent="0.2">
      <c r="A338" s="1">
        <v>43649</v>
      </c>
      <c r="B338" t="s">
        <v>39</v>
      </c>
      <c r="C338" t="s">
        <v>71</v>
      </c>
      <c r="D338" t="s">
        <v>72</v>
      </c>
      <c r="E338">
        <v>1.6</v>
      </c>
      <c r="F338">
        <v>44</v>
      </c>
      <c r="G338">
        <v>46</v>
      </c>
      <c r="H338">
        <v>33</v>
      </c>
      <c r="I338">
        <v>2661</v>
      </c>
      <c r="J338">
        <v>8</v>
      </c>
      <c r="K338">
        <v>5</v>
      </c>
      <c r="O338">
        <f t="shared" si="51"/>
        <v>45.266666666666666</v>
      </c>
      <c r="Q338">
        <v>99.8</v>
      </c>
      <c r="R338">
        <v>99.8</v>
      </c>
      <c r="S338">
        <v>50.5</v>
      </c>
      <c r="T338">
        <f t="shared" si="48"/>
        <v>250.1</v>
      </c>
      <c r="U338">
        <v>127.9</v>
      </c>
      <c r="V338">
        <v>0</v>
      </c>
      <c r="X338">
        <f t="shared" si="49"/>
        <v>127.9</v>
      </c>
      <c r="Y338">
        <f t="shared" si="50"/>
        <v>122.19999999999999</v>
      </c>
      <c r="AA338">
        <v>1</v>
      </c>
    </row>
    <row r="339" spans="1:27" x14ac:dyDescent="0.2">
      <c r="A339" s="1">
        <v>43649</v>
      </c>
      <c r="B339" t="s">
        <v>39</v>
      </c>
      <c r="C339" t="s">
        <v>71</v>
      </c>
      <c r="D339" t="s">
        <v>72</v>
      </c>
      <c r="E339">
        <v>1.6</v>
      </c>
      <c r="F339">
        <v>44</v>
      </c>
      <c r="G339">
        <v>47</v>
      </c>
      <c r="H339">
        <v>38</v>
      </c>
      <c r="I339">
        <v>2661</v>
      </c>
      <c r="J339">
        <v>8</v>
      </c>
      <c r="K339">
        <v>5</v>
      </c>
      <c r="O339">
        <f t="shared" si="51"/>
        <v>45.266666666666666</v>
      </c>
      <c r="Q339">
        <v>99.8</v>
      </c>
      <c r="R339">
        <v>99.8</v>
      </c>
      <c r="S339">
        <v>50.5</v>
      </c>
      <c r="T339">
        <f t="shared" si="48"/>
        <v>250.1</v>
      </c>
      <c r="U339">
        <v>127.9</v>
      </c>
      <c r="V339">
        <v>0</v>
      </c>
      <c r="X339">
        <f t="shared" si="49"/>
        <v>127.9</v>
      </c>
      <c r="Y339">
        <f t="shared" si="50"/>
        <v>122.19999999999999</v>
      </c>
      <c r="AA339">
        <v>1</v>
      </c>
    </row>
    <row r="340" spans="1:27" x14ac:dyDescent="0.2">
      <c r="A340" s="1">
        <v>43649</v>
      </c>
      <c r="B340" t="s">
        <v>39</v>
      </c>
      <c r="C340" t="s">
        <v>71</v>
      </c>
      <c r="D340" t="s">
        <v>72</v>
      </c>
      <c r="E340">
        <v>1.6</v>
      </c>
      <c r="F340">
        <v>44</v>
      </c>
      <c r="G340">
        <v>37</v>
      </c>
      <c r="H340">
        <v>25</v>
      </c>
      <c r="I340">
        <v>2661</v>
      </c>
      <c r="J340">
        <v>8</v>
      </c>
      <c r="K340">
        <v>5</v>
      </c>
      <c r="O340">
        <f t="shared" si="51"/>
        <v>45.266666666666666</v>
      </c>
      <c r="Q340">
        <v>99.8</v>
      </c>
      <c r="R340">
        <v>99.8</v>
      </c>
      <c r="S340">
        <v>50.5</v>
      </c>
      <c r="T340">
        <f t="shared" si="48"/>
        <v>250.1</v>
      </c>
      <c r="U340">
        <v>127.9</v>
      </c>
      <c r="V340">
        <v>0</v>
      </c>
      <c r="X340">
        <f t="shared" si="49"/>
        <v>127.9</v>
      </c>
      <c r="Y340">
        <f t="shared" si="50"/>
        <v>122.19999999999999</v>
      </c>
      <c r="AA340">
        <v>1</v>
      </c>
    </row>
    <row r="341" spans="1:27" x14ac:dyDescent="0.2">
      <c r="A341" s="1">
        <v>43649</v>
      </c>
      <c r="B341" t="s">
        <v>39</v>
      </c>
      <c r="C341" t="s">
        <v>71</v>
      </c>
      <c r="D341" t="s">
        <v>72</v>
      </c>
      <c r="E341">
        <v>1.6</v>
      </c>
      <c r="F341">
        <v>44</v>
      </c>
      <c r="G341">
        <v>69</v>
      </c>
      <c r="H341">
        <v>124</v>
      </c>
      <c r="I341">
        <v>2661</v>
      </c>
      <c r="J341">
        <v>8</v>
      </c>
      <c r="K341">
        <v>5</v>
      </c>
      <c r="O341">
        <f t="shared" si="51"/>
        <v>45.266666666666666</v>
      </c>
      <c r="Q341">
        <v>99.8</v>
      </c>
      <c r="R341">
        <v>99.8</v>
      </c>
      <c r="S341">
        <v>50.5</v>
      </c>
      <c r="T341">
        <f t="shared" si="48"/>
        <v>250.1</v>
      </c>
      <c r="U341">
        <v>127.9</v>
      </c>
      <c r="V341">
        <v>0</v>
      </c>
      <c r="X341">
        <f t="shared" si="49"/>
        <v>127.9</v>
      </c>
      <c r="Y341">
        <f t="shared" si="50"/>
        <v>122.19999999999999</v>
      </c>
      <c r="AA341">
        <v>1</v>
      </c>
    </row>
    <row r="342" spans="1:27" x14ac:dyDescent="0.2">
      <c r="A342" s="1">
        <v>43649</v>
      </c>
      <c r="B342" t="s">
        <v>39</v>
      </c>
      <c r="C342" t="s">
        <v>71</v>
      </c>
      <c r="D342" t="s">
        <v>72</v>
      </c>
      <c r="E342">
        <v>1.6</v>
      </c>
      <c r="F342">
        <v>44</v>
      </c>
      <c r="G342">
        <v>56</v>
      </c>
      <c r="H342">
        <v>13</v>
      </c>
      <c r="I342">
        <v>2661</v>
      </c>
      <c r="J342">
        <v>8</v>
      </c>
      <c r="K342">
        <v>5</v>
      </c>
      <c r="O342">
        <f t="shared" si="51"/>
        <v>45.266666666666666</v>
      </c>
      <c r="Q342">
        <v>99.8</v>
      </c>
      <c r="R342">
        <v>99.8</v>
      </c>
      <c r="S342">
        <v>50.5</v>
      </c>
      <c r="T342">
        <f t="shared" si="48"/>
        <v>250.1</v>
      </c>
      <c r="U342">
        <v>127.9</v>
      </c>
      <c r="V342">
        <v>0</v>
      </c>
      <c r="X342">
        <f t="shared" si="49"/>
        <v>127.9</v>
      </c>
      <c r="Y342">
        <f t="shared" si="50"/>
        <v>122.19999999999999</v>
      </c>
      <c r="AA342">
        <v>1</v>
      </c>
    </row>
    <row r="343" spans="1:27" x14ac:dyDescent="0.2">
      <c r="A343" s="1">
        <v>43649</v>
      </c>
      <c r="B343" t="s">
        <v>39</v>
      </c>
      <c r="C343" t="s">
        <v>71</v>
      </c>
      <c r="D343" t="s">
        <v>72</v>
      </c>
      <c r="E343">
        <v>1.6</v>
      </c>
      <c r="F343">
        <v>44</v>
      </c>
      <c r="G343">
        <v>42</v>
      </c>
      <c r="H343">
        <v>85</v>
      </c>
      <c r="I343">
        <v>2661</v>
      </c>
      <c r="J343">
        <v>8</v>
      </c>
      <c r="K343">
        <v>5</v>
      </c>
      <c r="O343">
        <f t="shared" si="51"/>
        <v>45.266666666666666</v>
      </c>
      <c r="Q343">
        <v>99.8</v>
      </c>
      <c r="R343">
        <v>99.8</v>
      </c>
      <c r="S343">
        <v>50.5</v>
      </c>
      <c r="T343">
        <f t="shared" si="48"/>
        <v>250.1</v>
      </c>
      <c r="U343">
        <v>127.9</v>
      </c>
      <c r="V343">
        <v>0</v>
      </c>
      <c r="X343">
        <f t="shared" si="49"/>
        <v>127.9</v>
      </c>
      <c r="Y343">
        <f t="shared" si="50"/>
        <v>122.19999999999999</v>
      </c>
      <c r="AA343">
        <v>1</v>
      </c>
    </row>
    <row r="344" spans="1:27" x14ac:dyDescent="0.2">
      <c r="A344" s="1">
        <v>43649</v>
      </c>
      <c r="B344" t="s">
        <v>39</v>
      </c>
      <c r="C344" t="s">
        <v>71</v>
      </c>
      <c r="D344" t="s">
        <v>72</v>
      </c>
      <c r="E344">
        <v>1.6</v>
      </c>
      <c r="F344">
        <v>44</v>
      </c>
      <c r="G344">
        <v>54</v>
      </c>
      <c r="H344">
        <v>40</v>
      </c>
      <c r="I344">
        <v>2661</v>
      </c>
      <c r="J344">
        <v>8</v>
      </c>
      <c r="K344">
        <v>5</v>
      </c>
      <c r="O344">
        <f t="shared" si="51"/>
        <v>45.266666666666666</v>
      </c>
      <c r="Q344">
        <v>99.8</v>
      </c>
      <c r="R344">
        <v>99.8</v>
      </c>
      <c r="S344">
        <v>50.5</v>
      </c>
      <c r="T344">
        <f t="shared" si="48"/>
        <v>250.1</v>
      </c>
      <c r="U344">
        <v>127.9</v>
      </c>
      <c r="V344">
        <v>0</v>
      </c>
      <c r="X344">
        <f t="shared" si="49"/>
        <v>127.9</v>
      </c>
      <c r="Y344">
        <f t="shared" si="50"/>
        <v>122.19999999999999</v>
      </c>
      <c r="AA344">
        <v>1</v>
      </c>
    </row>
    <row r="345" spans="1:27" x14ac:dyDescent="0.2">
      <c r="A345" s="1">
        <v>43649</v>
      </c>
      <c r="B345" t="s">
        <v>39</v>
      </c>
      <c r="C345" t="s">
        <v>71</v>
      </c>
      <c r="D345" t="s">
        <v>72</v>
      </c>
      <c r="E345">
        <v>1.6</v>
      </c>
      <c r="F345">
        <v>44</v>
      </c>
      <c r="G345">
        <v>42</v>
      </c>
      <c r="H345">
        <v>39</v>
      </c>
      <c r="I345">
        <v>2661</v>
      </c>
      <c r="J345">
        <v>8</v>
      </c>
      <c r="K345">
        <v>5</v>
      </c>
      <c r="O345">
        <f t="shared" si="51"/>
        <v>45.266666666666666</v>
      </c>
      <c r="Q345">
        <v>99.8</v>
      </c>
      <c r="R345">
        <v>99.8</v>
      </c>
      <c r="S345">
        <v>50.5</v>
      </c>
      <c r="T345">
        <f t="shared" si="48"/>
        <v>250.1</v>
      </c>
      <c r="U345">
        <v>127.9</v>
      </c>
      <c r="V345">
        <v>0</v>
      </c>
      <c r="X345">
        <f t="shared" si="49"/>
        <v>127.9</v>
      </c>
      <c r="Y345">
        <f t="shared" si="50"/>
        <v>122.19999999999999</v>
      </c>
      <c r="AA345">
        <v>1</v>
      </c>
    </row>
    <row r="346" spans="1:27" x14ac:dyDescent="0.2">
      <c r="A346" s="1">
        <v>43649</v>
      </c>
      <c r="B346" t="s">
        <v>39</v>
      </c>
      <c r="C346" t="s">
        <v>71</v>
      </c>
      <c r="D346" t="s">
        <v>72</v>
      </c>
      <c r="E346">
        <v>1.6</v>
      </c>
      <c r="F346">
        <v>44</v>
      </c>
      <c r="G346">
        <v>65</v>
      </c>
      <c r="H346">
        <v>64</v>
      </c>
      <c r="I346">
        <v>2661</v>
      </c>
      <c r="J346">
        <v>8</v>
      </c>
      <c r="K346">
        <v>5</v>
      </c>
      <c r="O346">
        <f t="shared" si="51"/>
        <v>45.266666666666666</v>
      </c>
      <c r="Q346">
        <v>99.8</v>
      </c>
      <c r="R346">
        <v>99.8</v>
      </c>
      <c r="S346">
        <v>50.5</v>
      </c>
      <c r="T346">
        <f t="shared" si="48"/>
        <v>250.1</v>
      </c>
      <c r="U346">
        <v>127.9</v>
      </c>
      <c r="V346">
        <v>0</v>
      </c>
      <c r="X346">
        <f t="shared" si="49"/>
        <v>127.9</v>
      </c>
      <c r="Y346">
        <f t="shared" si="50"/>
        <v>122.19999999999999</v>
      </c>
      <c r="AA346">
        <v>1</v>
      </c>
    </row>
    <row r="347" spans="1:27" x14ac:dyDescent="0.2">
      <c r="A347" s="1">
        <v>43649</v>
      </c>
      <c r="B347" t="s">
        <v>39</v>
      </c>
      <c r="C347" t="s">
        <v>71</v>
      </c>
      <c r="D347" t="s">
        <v>72</v>
      </c>
      <c r="E347">
        <v>1.6</v>
      </c>
      <c r="F347">
        <v>44</v>
      </c>
      <c r="G347">
        <v>60</v>
      </c>
      <c r="H347">
        <v>46</v>
      </c>
      <c r="I347">
        <v>2661</v>
      </c>
      <c r="J347">
        <v>8</v>
      </c>
      <c r="K347">
        <v>5</v>
      </c>
      <c r="O347">
        <f t="shared" si="51"/>
        <v>45.266666666666666</v>
      </c>
      <c r="Q347">
        <v>99.8</v>
      </c>
      <c r="R347">
        <v>99.8</v>
      </c>
      <c r="S347">
        <v>50.5</v>
      </c>
      <c r="T347">
        <f t="shared" si="48"/>
        <v>250.1</v>
      </c>
      <c r="U347">
        <v>127.9</v>
      </c>
      <c r="V347">
        <v>0</v>
      </c>
      <c r="X347">
        <f t="shared" si="49"/>
        <v>127.9</v>
      </c>
      <c r="Y347">
        <f t="shared" si="50"/>
        <v>122.19999999999999</v>
      </c>
      <c r="AA347">
        <v>1</v>
      </c>
    </row>
    <row r="348" spans="1:27" x14ac:dyDescent="0.2">
      <c r="A348" s="1">
        <v>43649</v>
      </c>
      <c r="B348" t="s">
        <v>39</v>
      </c>
      <c r="C348" t="s">
        <v>71</v>
      </c>
      <c r="D348" t="s">
        <v>72</v>
      </c>
      <c r="E348">
        <v>1.6</v>
      </c>
      <c r="F348">
        <v>44</v>
      </c>
      <c r="G348">
        <v>60</v>
      </c>
      <c r="H348">
        <v>68</v>
      </c>
      <c r="I348">
        <v>2661</v>
      </c>
      <c r="J348">
        <v>8</v>
      </c>
      <c r="K348">
        <v>5</v>
      </c>
      <c r="O348">
        <f t="shared" si="51"/>
        <v>45.266666666666666</v>
      </c>
      <c r="Q348">
        <v>99.8</v>
      </c>
      <c r="R348">
        <v>99.8</v>
      </c>
      <c r="S348">
        <v>50.5</v>
      </c>
      <c r="T348">
        <f t="shared" si="48"/>
        <v>250.1</v>
      </c>
      <c r="U348">
        <v>127.9</v>
      </c>
      <c r="V348">
        <v>0</v>
      </c>
      <c r="X348">
        <f t="shared" si="49"/>
        <v>127.9</v>
      </c>
      <c r="Y348">
        <f t="shared" si="50"/>
        <v>122.19999999999999</v>
      </c>
      <c r="AA348">
        <v>1</v>
      </c>
    </row>
    <row r="349" spans="1:27" x14ac:dyDescent="0.2">
      <c r="A349" s="1">
        <v>43649</v>
      </c>
      <c r="B349" t="s">
        <v>39</v>
      </c>
      <c r="C349" t="s">
        <v>71</v>
      </c>
      <c r="D349" t="s">
        <v>72</v>
      </c>
      <c r="E349">
        <v>1.6</v>
      </c>
      <c r="F349">
        <v>44</v>
      </c>
      <c r="G349">
        <v>49</v>
      </c>
      <c r="H349">
        <v>49</v>
      </c>
      <c r="I349">
        <v>2661</v>
      </c>
      <c r="J349">
        <v>8</v>
      </c>
      <c r="K349">
        <v>5</v>
      </c>
      <c r="O349">
        <f t="shared" si="51"/>
        <v>45.266666666666666</v>
      </c>
      <c r="Q349">
        <v>99.8</v>
      </c>
      <c r="R349">
        <v>99.8</v>
      </c>
      <c r="S349">
        <v>50.5</v>
      </c>
      <c r="T349">
        <f t="shared" si="48"/>
        <v>250.1</v>
      </c>
      <c r="U349">
        <v>127.9</v>
      </c>
      <c r="V349">
        <v>0</v>
      </c>
      <c r="X349">
        <f t="shared" si="49"/>
        <v>127.9</v>
      </c>
      <c r="Y349">
        <f t="shared" si="50"/>
        <v>122.19999999999999</v>
      </c>
      <c r="AA349">
        <v>1</v>
      </c>
    </row>
    <row r="350" spans="1:27" x14ac:dyDescent="0.2">
      <c r="A350" s="1">
        <v>43649</v>
      </c>
      <c r="B350" t="s">
        <v>39</v>
      </c>
      <c r="C350" t="s">
        <v>71</v>
      </c>
      <c r="D350" t="s">
        <v>72</v>
      </c>
      <c r="E350">
        <v>1.6</v>
      </c>
      <c r="F350">
        <v>44</v>
      </c>
      <c r="G350">
        <v>52</v>
      </c>
      <c r="H350">
        <v>82</v>
      </c>
      <c r="I350">
        <v>2661</v>
      </c>
      <c r="J350">
        <v>8</v>
      </c>
      <c r="K350">
        <v>5</v>
      </c>
      <c r="O350">
        <f t="shared" si="51"/>
        <v>45.266666666666666</v>
      </c>
      <c r="Q350">
        <v>99.8</v>
      </c>
      <c r="R350">
        <v>99.8</v>
      </c>
      <c r="S350">
        <v>50.5</v>
      </c>
      <c r="T350">
        <f t="shared" si="48"/>
        <v>250.1</v>
      </c>
      <c r="U350">
        <v>127.9</v>
      </c>
      <c r="V350">
        <v>0</v>
      </c>
      <c r="X350">
        <f t="shared" si="49"/>
        <v>127.9</v>
      </c>
      <c r="Y350">
        <f t="shared" si="50"/>
        <v>122.19999999999999</v>
      </c>
      <c r="AA350">
        <v>1</v>
      </c>
    </row>
    <row r="351" spans="1:27" x14ac:dyDescent="0.2">
      <c r="A351" s="1">
        <v>43649</v>
      </c>
      <c r="B351" t="s">
        <v>39</v>
      </c>
      <c r="C351" t="s">
        <v>71</v>
      </c>
      <c r="D351" t="s">
        <v>72</v>
      </c>
      <c r="E351">
        <v>1.6</v>
      </c>
      <c r="F351">
        <v>44</v>
      </c>
      <c r="G351">
        <v>45</v>
      </c>
      <c r="H351">
        <v>102</v>
      </c>
      <c r="I351">
        <v>2661</v>
      </c>
      <c r="J351">
        <v>8</v>
      </c>
      <c r="K351">
        <v>5</v>
      </c>
      <c r="O351">
        <f t="shared" si="51"/>
        <v>45.266666666666666</v>
      </c>
      <c r="Q351">
        <v>99.8</v>
      </c>
      <c r="R351">
        <v>99.8</v>
      </c>
      <c r="S351">
        <v>50.5</v>
      </c>
      <c r="T351">
        <f t="shared" si="48"/>
        <v>250.1</v>
      </c>
      <c r="U351">
        <v>127.9</v>
      </c>
      <c r="V351">
        <v>0</v>
      </c>
      <c r="X351">
        <f t="shared" si="49"/>
        <v>127.9</v>
      </c>
      <c r="Y351">
        <f t="shared" si="50"/>
        <v>122.19999999999999</v>
      </c>
      <c r="AA351">
        <v>1</v>
      </c>
    </row>
    <row r="352" spans="1:27" x14ac:dyDescent="0.2">
      <c r="A352" s="1">
        <v>43649</v>
      </c>
      <c r="B352" t="s">
        <v>39</v>
      </c>
      <c r="C352" t="s">
        <v>71</v>
      </c>
      <c r="D352" t="s">
        <v>72</v>
      </c>
      <c r="E352">
        <v>1.6</v>
      </c>
      <c r="F352">
        <v>44</v>
      </c>
      <c r="G352">
        <v>35</v>
      </c>
      <c r="H352">
        <v>58</v>
      </c>
      <c r="I352">
        <v>2661</v>
      </c>
      <c r="J352">
        <v>8</v>
      </c>
      <c r="K352">
        <v>5</v>
      </c>
      <c r="O352">
        <f t="shared" si="51"/>
        <v>45.266666666666666</v>
      </c>
      <c r="Q352">
        <v>99.8</v>
      </c>
      <c r="R352">
        <v>99.8</v>
      </c>
      <c r="S352">
        <v>50.5</v>
      </c>
      <c r="T352">
        <f t="shared" si="48"/>
        <v>250.1</v>
      </c>
      <c r="U352">
        <v>127.9</v>
      </c>
      <c r="V352">
        <v>0</v>
      </c>
      <c r="X352">
        <f t="shared" si="49"/>
        <v>127.9</v>
      </c>
      <c r="Y352">
        <f t="shared" si="50"/>
        <v>122.19999999999999</v>
      </c>
      <c r="AA352">
        <v>1</v>
      </c>
    </row>
    <row r="353" spans="1:27" x14ac:dyDescent="0.2">
      <c r="A353" s="1">
        <v>43649</v>
      </c>
      <c r="B353" t="s">
        <v>39</v>
      </c>
      <c r="C353" t="s">
        <v>71</v>
      </c>
      <c r="D353" t="s">
        <v>72</v>
      </c>
      <c r="E353">
        <v>1.6</v>
      </c>
      <c r="F353">
        <v>44</v>
      </c>
      <c r="G353">
        <v>59</v>
      </c>
      <c r="H353">
        <v>44</v>
      </c>
      <c r="I353">
        <v>2661</v>
      </c>
      <c r="J353">
        <v>8</v>
      </c>
      <c r="K353">
        <v>5</v>
      </c>
      <c r="O353">
        <f t="shared" si="51"/>
        <v>45.266666666666666</v>
      </c>
      <c r="Q353">
        <v>99.8</v>
      </c>
      <c r="R353">
        <v>99.8</v>
      </c>
      <c r="S353">
        <v>50.5</v>
      </c>
      <c r="T353">
        <f t="shared" si="48"/>
        <v>250.1</v>
      </c>
      <c r="U353">
        <v>127.9</v>
      </c>
      <c r="V353">
        <v>0</v>
      </c>
      <c r="X353">
        <f t="shared" si="49"/>
        <v>127.9</v>
      </c>
      <c r="Y353">
        <f t="shared" si="50"/>
        <v>122.19999999999999</v>
      </c>
      <c r="AA353">
        <v>1</v>
      </c>
    </row>
    <row r="354" spans="1:27" x14ac:dyDescent="0.2">
      <c r="A354" s="1">
        <v>43649</v>
      </c>
      <c r="B354" t="s">
        <v>39</v>
      </c>
      <c r="C354" t="s">
        <v>71</v>
      </c>
      <c r="D354" t="s">
        <v>72</v>
      </c>
      <c r="E354">
        <v>1.6</v>
      </c>
      <c r="F354">
        <v>44</v>
      </c>
      <c r="G354">
        <v>51</v>
      </c>
      <c r="H354">
        <v>118</v>
      </c>
      <c r="I354">
        <v>2661</v>
      </c>
      <c r="J354">
        <v>8</v>
      </c>
      <c r="K354">
        <v>5</v>
      </c>
      <c r="O354">
        <f t="shared" si="51"/>
        <v>45.266666666666666</v>
      </c>
      <c r="Q354">
        <v>99.8</v>
      </c>
      <c r="R354">
        <v>99.8</v>
      </c>
      <c r="S354">
        <v>50.5</v>
      </c>
      <c r="T354">
        <f t="shared" si="48"/>
        <v>250.1</v>
      </c>
      <c r="U354">
        <v>127.9</v>
      </c>
      <c r="V354">
        <v>0</v>
      </c>
      <c r="X354">
        <f t="shared" si="49"/>
        <v>127.9</v>
      </c>
      <c r="Y354">
        <f t="shared" si="50"/>
        <v>122.19999999999999</v>
      </c>
      <c r="AA354">
        <v>1</v>
      </c>
    </row>
    <row r="355" spans="1:27" x14ac:dyDescent="0.2">
      <c r="A355" s="1">
        <v>43649</v>
      </c>
      <c r="B355" t="s">
        <v>39</v>
      </c>
      <c r="C355" t="s">
        <v>71</v>
      </c>
      <c r="D355" t="s">
        <v>72</v>
      </c>
      <c r="E355">
        <v>1.6</v>
      </c>
      <c r="F355">
        <v>44</v>
      </c>
      <c r="G355">
        <v>46</v>
      </c>
      <c r="H355">
        <v>56</v>
      </c>
      <c r="I355">
        <v>2661</v>
      </c>
      <c r="J355">
        <v>8</v>
      </c>
      <c r="K355">
        <v>5</v>
      </c>
      <c r="O355">
        <f t="shared" si="51"/>
        <v>45.266666666666666</v>
      </c>
      <c r="Q355">
        <v>99.8</v>
      </c>
      <c r="R355">
        <v>99.8</v>
      </c>
      <c r="S355">
        <v>50.5</v>
      </c>
      <c r="T355">
        <f t="shared" si="48"/>
        <v>250.1</v>
      </c>
      <c r="U355">
        <v>127.9</v>
      </c>
      <c r="V355">
        <v>0</v>
      </c>
      <c r="X355">
        <f t="shared" si="49"/>
        <v>127.9</v>
      </c>
      <c r="Y355">
        <f t="shared" si="50"/>
        <v>122.19999999999999</v>
      </c>
      <c r="AA355">
        <v>1</v>
      </c>
    </row>
    <row r="356" spans="1:27" x14ac:dyDescent="0.2">
      <c r="A356" s="1">
        <v>43649</v>
      </c>
      <c r="B356" t="s">
        <v>39</v>
      </c>
      <c r="C356" t="s">
        <v>71</v>
      </c>
      <c r="D356" t="s">
        <v>72</v>
      </c>
      <c r="E356">
        <v>1.6</v>
      </c>
      <c r="F356">
        <v>44</v>
      </c>
      <c r="G356">
        <v>56</v>
      </c>
      <c r="H356">
        <v>26</v>
      </c>
      <c r="I356">
        <v>2661</v>
      </c>
      <c r="J356">
        <v>8</v>
      </c>
      <c r="K356">
        <v>5</v>
      </c>
      <c r="O356">
        <f t="shared" si="51"/>
        <v>45.266666666666666</v>
      </c>
      <c r="Q356">
        <v>99.8</v>
      </c>
      <c r="R356">
        <v>99.8</v>
      </c>
      <c r="S356">
        <v>50.5</v>
      </c>
      <c r="T356">
        <f t="shared" si="48"/>
        <v>250.1</v>
      </c>
      <c r="U356">
        <v>127.9</v>
      </c>
      <c r="V356">
        <v>0</v>
      </c>
      <c r="X356">
        <f t="shared" si="49"/>
        <v>127.9</v>
      </c>
      <c r="Y356">
        <f t="shared" si="50"/>
        <v>122.19999999999999</v>
      </c>
      <c r="AA356">
        <v>1</v>
      </c>
    </row>
    <row r="357" spans="1:27" x14ac:dyDescent="0.2">
      <c r="A357" s="1">
        <v>43649</v>
      </c>
      <c r="B357" t="s">
        <v>39</v>
      </c>
      <c r="C357" t="s">
        <v>71</v>
      </c>
      <c r="D357" t="s">
        <v>72</v>
      </c>
      <c r="E357">
        <v>1.6</v>
      </c>
      <c r="F357">
        <v>44</v>
      </c>
      <c r="G357">
        <v>51</v>
      </c>
      <c r="H357">
        <v>58</v>
      </c>
      <c r="I357">
        <v>2661</v>
      </c>
      <c r="J357">
        <v>8</v>
      </c>
      <c r="K357">
        <v>5</v>
      </c>
      <c r="O357">
        <f t="shared" si="51"/>
        <v>45.266666666666666</v>
      </c>
      <c r="Q357">
        <v>99.8</v>
      </c>
      <c r="R357">
        <v>99.8</v>
      </c>
      <c r="S357">
        <v>50.5</v>
      </c>
      <c r="T357">
        <f t="shared" si="48"/>
        <v>250.1</v>
      </c>
      <c r="U357">
        <v>127.9</v>
      </c>
      <c r="V357">
        <v>0</v>
      </c>
      <c r="X357">
        <f t="shared" si="49"/>
        <v>127.9</v>
      </c>
      <c r="Y357">
        <f t="shared" si="50"/>
        <v>122.19999999999999</v>
      </c>
      <c r="AA357">
        <v>1</v>
      </c>
    </row>
    <row r="358" spans="1:27" x14ac:dyDescent="0.2">
      <c r="A358" s="1">
        <v>43649</v>
      </c>
      <c r="B358" t="s">
        <v>39</v>
      </c>
      <c r="C358" t="s">
        <v>71</v>
      </c>
      <c r="D358" t="s">
        <v>72</v>
      </c>
      <c r="E358">
        <v>1.6</v>
      </c>
      <c r="F358">
        <v>44</v>
      </c>
      <c r="G358">
        <v>56</v>
      </c>
      <c r="H358">
        <v>28</v>
      </c>
      <c r="I358">
        <v>2661</v>
      </c>
      <c r="J358">
        <v>8</v>
      </c>
      <c r="K358">
        <v>5</v>
      </c>
      <c r="O358">
        <f t="shared" si="51"/>
        <v>45.266666666666666</v>
      </c>
      <c r="Q358">
        <v>99.8</v>
      </c>
      <c r="R358">
        <v>99.8</v>
      </c>
      <c r="S358">
        <v>50.5</v>
      </c>
      <c r="T358">
        <f t="shared" si="48"/>
        <v>250.1</v>
      </c>
      <c r="U358">
        <v>127.9</v>
      </c>
      <c r="V358">
        <v>0</v>
      </c>
      <c r="X358">
        <f t="shared" si="49"/>
        <v>127.9</v>
      </c>
      <c r="Y358">
        <f t="shared" si="50"/>
        <v>122.19999999999999</v>
      </c>
      <c r="AA358">
        <v>1</v>
      </c>
    </row>
    <row r="359" spans="1:27" x14ac:dyDescent="0.2">
      <c r="A359" s="1">
        <v>43649</v>
      </c>
      <c r="B359" t="s">
        <v>39</v>
      </c>
      <c r="C359" t="s">
        <v>71</v>
      </c>
      <c r="D359" t="s">
        <v>72</v>
      </c>
      <c r="E359">
        <v>1.6</v>
      </c>
      <c r="F359">
        <v>44</v>
      </c>
      <c r="G359">
        <v>51</v>
      </c>
      <c r="H359">
        <v>102</v>
      </c>
      <c r="I359">
        <v>2661</v>
      </c>
      <c r="J359">
        <v>8</v>
      </c>
      <c r="K359">
        <v>5</v>
      </c>
      <c r="O359">
        <f t="shared" si="51"/>
        <v>45.266666666666666</v>
      </c>
      <c r="Q359">
        <v>99.8</v>
      </c>
      <c r="R359">
        <v>99.8</v>
      </c>
      <c r="S359">
        <v>50.5</v>
      </c>
      <c r="T359">
        <f t="shared" si="48"/>
        <v>250.1</v>
      </c>
      <c r="U359">
        <v>127.9</v>
      </c>
      <c r="V359">
        <v>0</v>
      </c>
      <c r="X359">
        <f t="shared" si="49"/>
        <v>127.9</v>
      </c>
      <c r="Y359">
        <f t="shared" si="50"/>
        <v>122.19999999999999</v>
      </c>
      <c r="AA359">
        <v>1</v>
      </c>
    </row>
    <row r="360" spans="1:27" x14ac:dyDescent="0.2">
      <c r="A360" s="1">
        <v>43649</v>
      </c>
      <c r="B360" t="s">
        <v>39</v>
      </c>
      <c r="C360" t="s">
        <v>71</v>
      </c>
      <c r="D360" t="s">
        <v>72</v>
      </c>
      <c r="E360">
        <v>1.6</v>
      </c>
      <c r="F360">
        <v>44</v>
      </c>
      <c r="G360">
        <v>61</v>
      </c>
      <c r="H360">
        <v>91</v>
      </c>
      <c r="I360">
        <v>2661</v>
      </c>
      <c r="J360">
        <v>8</v>
      </c>
      <c r="K360">
        <v>5</v>
      </c>
      <c r="O360">
        <f t="shared" si="51"/>
        <v>45.266666666666666</v>
      </c>
      <c r="Q360">
        <v>99.8</v>
      </c>
      <c r="R360">
        <v>99.8</v>
      </c>
      <c r="S360">
        <v>50.5</v>
      </c>
      <c r="T360">
        <f t="shared" si="48"/>
        <v>250.1</v>
      </c>
      <c r="U360">
        <v>127.9</v>
      </c>
      <c r="V360">
        <v>0</v>
      </c>
      <c r="X360">
        <f t="shared" si="49"/>
        <v>127.9</v>
      </c>
      <c r="Y360">
        <f t="shared" si="50"/>
        <v>122.19999999999999</v>
      </c>
      <c r="AA360">
        <v>1</v>
      </c>
    </row>
    <row r="361" spans="1:27" x14ac:dyDescent="0.2">
      <c r="A361" s="1">
        <v>43649</v>
      </c>
      <c r="B361" t="s">
        <v>39</v>
      </c>
      <c r="C361" t="s">
        <v>71</v>
      </c>
      <c r="D361" t="s">
        <v>72</v>
      </c>
      <c r="E361">
        <v>1.6</v>
      </c>
      <c r="F361">
        <v>44</v>
      </c>
      <c r="G361">
        <v>61</v>
      </c>
      <c r="H361">
        <v>93</v>
      </c>
      <c r="I361">
        <v>2661</v>
      </c>
      <c r="J361">
        <v>8</v>
      </c>
      <c r="K361">
        <v>5</v>
      </c>
      <c r="O361">
        <f t="shared" si="51"/>
        <v>45.266666666666666</v>
      </c>
      <c r="Q361">
        <v>99.8</v>
      </c>
      <c r="R361">
        <v>99.8</v>
      </c>
      <c r="S361">
        <v>50.5</v>
      </c>
      <c r="T361">
        <f t="shared" si="48"/>
        <v>250.1</v>
      </c>
      <c r="U361">
        <v>127.9</v>
      </c>
      <c r="V361">
        <v>0</v>
      </c>
      <c r="X361">
        <f t="shared" si="49"/>
        <v>127.9</v>
      </c>
      <c r="Y361">
        <f t="shared" si="50"/>
        <v>122.19999999999999</v>
      </c>
      <c r="AA361">
        <v>1</v>
      </c>
    </row>
    <row r="362" spans="1:27" x14ac:dyDescent="0.2">
      <c r="A362" s="1">
        <v>43649</v>
      </c>
      <c r="B362" t="s">
        <v>39</v>
      </c>
      <c r="C362" t="s">
        <v>71</v>
      </c>
      <c r="D362" t="s">
        <v>72</v>
      </c>
      <c r="E362">
        <v>1.6</v>
      </c>
      <c r="F362">
        <v>44</v>
      </c>
      <c r="G362">
        <v>52</v>
      </c>
      <c r="H362">
        <v>45</v>
      </c>
      <c r="I362">
        <v>2661</v>
      </c>
      <c r="J362">
        <v>8</v>
      </c>
      <c r="K362">
        <v>5</v>
      </c>
      <c r="O362">
        <f t="shared" si="51"/>
        <v>45.266666666666666</v>
      </c>
      <c r="Q362">
        <v>99.8</v>
      </c>
      <c r="R362">
        <v>99.8</v>
      </c>
      <c r="S362">
        <v>50.5</v>
      </c>
      <c r="T362">
        <f t="shared" si="48"/>
        <v>250.1</v>
      </c>
      <c r="U362">
        <v>127.9</v>
      </c>
      <c r="V362">
        <v>0</v>
      </c>
      <c r="X362">
        <f t="shared" si="49"/>
        <v>127.9</v>
      </c>
      <c r="Y362">
        <f t="shared" si="50"/>
        <v>122.19999999999999</v>
      </c>
      <c r="AA362">
        <v>1</v>
      </c>
    </row>
    <row r="363" spans="1:27" x14ac:dyDescent="0.2">
      <c r="A363" s="1">
        <v>43649</v>
      </c>
      <c r="B363" t="s">
        <v>39</v>
      </c>
      <c r="C363" t="s">
        <v>71</v>
      </c>
      <c r="D363" t="s">
        <v>72</v>
      </c>
      <c r="E363">
        <v>1.6</v>
      </c>
      <c r="F363">
        <v>44</v>
      </c>
      <c r="G363">
        <v>54</v>
      </c>
      <c r="H363">
        <v>51</v>
      </c>
      <c r="I363">
        <v>2661</v>
      </c>
      <c r="J363">
        <v>8</v>
      </c>
      <c r="K363">
        <v>5</v>
      </c>
      <c r="O363">
        <f t="shared" si="51"/>
        <v>45.266666666666666</v>
      </c>
      <c r="Q363">
        <v>99.8</v>
      </c>
      <c r="R363">
        <v>99.8</v>
      </c>
      <c r="S363">
        <v>50.5</v>
      </c>
      <c r="T363">
        <f t="shared" si="48"/>
        <v>250.1</v>
      </c>
      <c r="U363">
        <v>127.9</v>
      </c>
      <c r="V363">
        <v>0</v>
      </c>
      <c r="X363">
        <f t="shared" si="49"/>
        <v>127.9</v>
      </c>
      <c r="Y363">
        <f t="shared" si="50"/>
        <v>122.19999999999999</v>
      </c>
      <c r="AA363">
        <v>1</v>
      </c>
    </row>
    <row r="364" spans="1:27" x14ac:dyDescent="0.2">
      <c r="A364" s="1">
        <v>43649</v>
      </c>
      <c r="B364" t="s">
        <v>39</v>
      </c>
      <c r="C364" t="s">
        <v>71</v>
      </c>
      <c r="D364" t="s">
        <v>72</v>
      </c>
      <c r="E364">
        <v>1.6</v>
      </c>
      <c r="F364">
        <v>44</v>
      </c>
      <c r="G364">
        <v>67</v>
      </c>
      <c r="H364">
        <v>38</v>
      </c>
      <c r="I364">
        <v>2661</v>
      </c>
      <c r="J364">
        <v>8</v>
      </c>
      <c r="K364">
        <v>5</v>
      </c>
      <c r="O364">
        <f t="shared" si="51"/>
        <v>45.266666666666666</v>
      </c>
      <c r="Q364">
        <v>99.8</v>
      </c>
      <c r="R364">
        <v>99.8</v>
      </c>
      <c r="S364">
        <v>50.5</v>
      </c>
      <c r="T364">
        <f t="shared" si="48"/>
        <v>250.1</v>
      </c>
      <c r="U364">
        <v>127.9</v>
      </c>
      <c r="V364">
        <v>0</v>
      </c>
      <c r="X364">
        <f t="shared" si="49"/>
        <v>127.9</v>
      </c>
      <c r="Y364">
        <f t="shared" si="50"/>
        <v>122.19999999999999</v>
      </c>
      <c r="AA364">
        <v>1</v>
      </c>
    </row>
    <row r="365" spans="1:27" x14ac:dyDescent="0.2">
      <c r="A365" s="1">
        <v>43649</v>
      </c>
      <c r="B365" t="s">
        <v>39</v>
      </c>
      <c r="C365" t="s">
        <v>71</v>
      </c>
      <c r="D365" t="s">
        <v>72</v>
      </c>
      <c r="E365">
        <v>1.6</v>
      </c>
      <c r="F365">
        <v>44</v>
      </c>
      <c r="G365">
        <v>44</v>
      </c>
      <c r="H365">
        <v>34</v>
      </c>
      <c r="I365">
        <v>2661</v>
      </c>
      <c r="J365">
        <v>8</v>
      </c>
      <c r="K365">
        <v>5</v>
      </c>
      <c r="O365">
        <f t="shared" si="51"/>
        <v>45.266666666666666</v>
      </c>
      <c r="Q365">
        <v>99.8</v>
      </c>
      <c r="R365">
        <v>99.8</v>
      </c>
      <c r="S365">
        <v>50.5</v>
      </c>
      <c r="T365">
        <f t="shared" si="48"/>
        <v>250.1</v>
      </c>
      <c r="U365">
        <v>127.9</v>
      </c>
      <c r="V365">
        <v>0</v>
      </c>
      <c r="X365">
        <f t="shared" si="49"/>
        <v>127.9</v>
      </c>
      <c r="Y365">
        <f t="shared" si="50"/>
        <v>122.19999999999999</v>
      </c>
      <c r="AA365">
        <v>1</v>
      </c>
    </row>
    <row r="366" spans="1:27" x14ac:dyDescent="0.2">
      <c r="A366" s="1">
        <v>43649</v>
      </c>
      <c r="B366" t="s">
        <v>39</v>
      </c>
      <c r="C366" t="s">
        <v>71</v>
      </c>
      <c r="D366" t="s">
        <v>72</v>
      </c>
      <c r="E366">
        <v>1.6</v>
      </c>
      <c r="F366">
        <v>44</v>
      </c>
      <c r="G366">
        <v>39</v>
      </c>
      <c r="H366">
        <v>23</v>
      </c>
      <c r="I366">
        <v>2661</v>
      </c>
      <c r="J366">
        <v>8</v>
      </c>
      <c r="K366">
        <v>5</v>
      </c>
      <c r="O366">
        <f t="shared" si="51"/>
        <v>45.266666666666666</v>
      </c>
      <c r="Q366">
        <v>99.8</v>
      </c>
      <c r="R366">
        <v>99.8</v>
      </c>
      <c r="S366">
        <v>50.5</v>
      </c>
      <c r="T366">
        <f t="shared" si="48"/>
        <v>250.1</v>
      </c>
      <c r="U366">
        <v>127.9</v>
      </c>
      <c r="V366">
        <v>0</v>
      </c>
      <c r="X366">
        <f t="shared" si="49"/>
        <v>127.9</v>
      </c>
      <c r="Y366">
        <f t="shared" si="50"/>
        <v>122.19999999999999</v>
      </c>
      <c r="AA366">
        <v>1</v>
      </c>
    </row>
    <row r="367" spans="1:27" x14ac:dyDescent="0.2">
      <c r="A367" s="1">
        <v>43649</v>
      </c>
      <c r="B367" t="s">
        <v>39</v>
      </c>
      <c r="C367" t="s">
        <v>71</v>
      </c>
      <c r="D367" t="s">
        <v>72</v>
      </c>
      <c r="E367">
        <v>1.6</v>
      </c>
      <c r="F367">
        <v>44</v>
      </c>
      <c r="G367">
        <v>54</v>
      </c>
      <c r="H367">
        <v>58</v>
      </c>
      <c r="I367">
        <v>2661</v>
      </c>
      <c r="J367">
        <v>8</v>
      </c>
      <c r="K367">
        <v>5</v>
      </c>
      <c r="O367">
        <f t="shared" si="51"/>
        <v>45.266666666666666</v>
      </c>
      <c r="Q367">
        <v>99.8</v>
      </c>
      <c r="R367">
        <v>99.8</v>
      </c>
      <c r="S367">
        <v>50.5</v>
      </c>
      <c r="T367">
        <f t="shared" si="48"/>
        <v>250.1</v>
      </c>
      <c r="U367">
        <v>127.9</v>
      </c>
      <c r="V367">
        <v>0</v>
      </c>
      <c r="X367">
        <f t="shared" si="49"/>
        <v>127.9</v>
      </c>
      <c r="Y367">
        <f t="shared" si="50"/>
        <v>122.19999999999999</v>
      </c>
      <c r="AA367">
        <v>1</v>
      </c>
    </row>
    <row r="368" spans="1:27" x14ac:dyDescent="0.2">
      <c r="A368" s="1">
        <v>43649</v>
      </c>
      <c r="B368" t="s">
        <v>39</v>
      </c>
      <c r="C368" t="s">
        <v>71</v>
      </c>
      <c r="D368" t="s">
        <v>72</v>
      </c>
      <c r="E368">
        <v>1.6</v>
      </c>
      <c r="F368">
        <v>44</v>
      </c>
      <c r="G368">
        <v>54</v>
      </c>
      <c r="H368">
        <v>60</v>
      </c>
      <c r="I368">
        <v>2661</v>
      </c>
      <c r="J368">
        <v>8</v>
      </c>
      <c r="K368">
        <v>5</v>
      </c>
      <c r="O368">
        <f t="shared" si="51"/>
        <v>45.266666666666666</v>
      </c>
      <c r="Q368">
        <v>99.8</v>
      </c>
      <c r="R368">
        <v>99.8</v>
      </c>
      <c r="S368">
        <v>50.5</v>
      </c>
      <c r="T368">
        <f t="shared" si="48"/>
        <v>250.1</v>
      </c>
      <c r="U368">
        <v>127.9</v>
      </c>
      <c r="V368">
        <v>0</v>
      </c>
      <c r="X368">
        <f t="shared" si="49"/>
        <v>127.9</v>
      </c>
      <c r="Y368">
        <f t="shared" si="50"/>
        <v>122.19999999999999</v>
      </c>
      <c r="AA368">
        <v>1</v>
      </c>
    </row>
    <row r="369" spans="1:27" x14ac:dyDescent="0.2">
      <c r="A369" s="1">
        <v>43649</v>
      </c>
      <c r="B369" t="s">
        <v>39</v>
      </c>
      <c r="C369" t="s">
        <v>71</v>
      </c>
      <c r="D369" t="s">
        <v>72</v>
      </c>
      <c r="E369">
        <v>1.6</v>
      </c>
      <c r="F369">
        <v>44</v>
      </c>
      <c r="G369">
        <v>53</v>
      </c>
      <c r="H369">
        <v>67</v>
      </c>
      <c r="I369">
        <v>2661</v>
      </c>
      <c r="J369">
        <v>8</v>
      </c>
      <c r="K369">
        <v>5</v>
      </c>
      <c r="O369">
        <f t="shared" si="51"/>
        <v>45.266666666666666</v>
      </c>
      <c r="Q369">
        <v>99.8</v>
      </c>
      <c r="R369">
        <v>99.8</v>
      </c>
      <c r="S369">
        <v>50.5</v>
      </c>
      <c r="T369">
        <f t="shared" si="48"/>
        <v>250.1</v>
      </c>
      <c r="U369">
        <v>127.9</v>
      </c>
      <c r="V369">
        <v>0</v>
      </c>
      <c r="X369">
        <f t="shared" si="49"/>
        <v>127.9</v>
      </c>
      <c r="Y369">
        <f t="shared" si="50"/>
        <v>122.19999999999999</v>
      </c>
      <c r="AA369">
        <v>1</v>
      </c>
    </row>
    <row r="370" spans="1:27" x14ac:dyDescent="0.2">
      <c r="A370" s="1">
        <v>43649</v>
      </c>
      <c r="B370" t="s">
        <v>39</v>
      </c>
      <c r="C370" t="s">
        <v>71</v>
      </c>
      <c r="D370" t="s">
        <v>72</v>
      </c>
      <c r="E370">
        <v>1.6</v>
      </c>
      <c r="F370">
        <v>44</v>
      </c>
      <c r="G370">
        <v>55</v>
      </c>
      <c r="H370">
        <v>77</v>
      </c>
      <c r="I370">
        <v>2661</v>
      </c>
      <c r="J370">
        <v>8</v>
      </c>
      <c r="K370">
        <v>5</v>
      </c>
      <c r="O370">
        <f t="shared" si="51"/>
        <v>45.266666666666666</v>
      </c>
      <c r="Q370">
        <v>99.8</v>
      </c>
      <c r="R370">
        <v>99.8</v>
      </c>
      <c r="S370">
        <v>50.5</v>
      </c>
      <c r="T370">
        <f t="shared" si="48"/>
        <v>250.1</v>
      </c>
      <c r="U370">
        <v>127.9</v>
      </c>
      <c r="V370">
        <v>0</v>
      </c>
      <c r="X370">
        <f t="shared" si="49"/>
        <v>127.9</v>
      </c>
      <c r="Y370">
        <f t="shared" si="50"/>
        <v>122.19999999999999</v>
      </c>
      <c r="AA370">
        <v>1</v>
      </c>
    </row>
    <row r="371" spans="1:27" x14ac:dyDescent="0.2">
      <c r="A371" s="1">
        <v>43649</v>
      </c>
      <c r="B371" t="s">
        <v>39</v>
      </c>
      <c r="C371" t="s">
        <v>71</v>
      </c>
      <c r="D371" t="s">
        <v>72</v>
      </c>
      <c r="E371">
        <v>1.6</v>
      </c>
      <c r="F371">
        <v>44</v>
      </c>
      <c r="G371">
        <v>48</v>
      </c>
      <c r="H371">
        <v>51</v>
      </c>
      <c r="I371">
        <v>2661</v>
      </c>
      <c r="J371">
        <v>8</v>
      </c>
      <c r="K371">
        <v>5</v>
      </c>
      <c r="O371">
        <f t="shared" si="51"/>
        <v>45.266666666666666</v>
      </c>
      <c r="Q371">
        <v>99.8</v>
      </c>
      <c r="R371">
        <v>99.8</v>
      </c>
      <c r="S371">
        <v>50.5</v>
      </c>
      <c r="T371">
        <f t="shared" si="48"/>
        <v>250.1</v>
      </c>
      <c r="U371">
        <v>127.9</v>
      </c>
      <c r="V371">
        <v>0</v>
      </c>
      <c r="X371">
        <f t="shared" si="49"/>
        <v>127.9</v>
      </c>
      <c r="Y371">
        <f t="shared" si="50"/>
        <v>122.19999999999999</v>
      </c>
      <c r="AA371">
        <v>1</v>
      </c>
    </row>
    <row r="372" spans="1:27" x14ac:dyDescent="0.2">
      <c r="A372" s="1">
        <v>43649</v>
      </c>
      <c r="B372" t="s">
        <v>39</v>
      </c>
      <c r="C372" t="s">
        <v>71</v>
      </c>
      <c r="D372" t="s">
        <v>72</v>
      </c>
      <c r="E372">
        <v>1.6</v>
      </c>
      <c r="F372">
        <v>44</v>
      </c>
      <c r="G372">
        <v>64</v>
      </c>
      <c r="H372">
        <v>101</v>
      </c>
      <c r="I372">
        <v>2661</v>
      </c>
      <c r="J372">
        <v>8</v>
      </c>
      <c r="K372">
        <v>5</v>
      </c>
      <c r="O372">
        <f t="shared" si="51"/>
        <v>45.266666666666666</v>
      </c>
      <c r="Q372">
        <v>99.8</v>
      </c>
      <c r="R372">
        <v>99.8</v>
      </c>
      <c r="S372">
        <v>50.5</v>
      </c>
      <c r="T372">
        <f t="shared" si="48"/>
        <v>250.1</v>
      </c>
      <c r="U372">
        <v>127.9</v>
      </c>
      <c r="V372">
        <v>0</v>
      </c>
      <c r="X372">
        <f t="shared" si="49"/>
        <v>127.9</v>
      </c>
      <c r="Y372">
        <f t="shared" si="50"/>
        <v>122.19999999999999</v>
      </c>
      <c r="AA372">
        <v>1</v>
      </c>
    </row>
    <row r="373" spans="1:27" x14ac:dyDescent="0.2">
      <c r="A373" s="1">
        <v>43649</v>
      </c>
      <c r="B373" t="s">
        <v>39</v>
      </c>
      <c r="C373" t="s">
        <v>71</v>
      </c>
      <c r="D373" t="s">
        <v>72</v>
      </c>
      <c r="E373">
        <v>1.6</v>
      </c>
      <c r="F373">
        <v>44</v>
      </c>
      <c r="G373">
        <v>64</v>
      </c>
      <c r="H373">
        <v>102</v>
      </c>
      <c r="I373">
        <v>2661</v>
      </c>
      <c r="J373">
        <v>8</v>
      </c>
      <c r="K373">
        <v>5</v>
      </c>
      <c r="O373">
        <f t="shared" si="51"/>
        <v>45.266666666666666</v>
      </c>
      <c r="Q373">
        <v>99.8</v>
      </c>
      <c r="R373">
        <v>99.8</v>
      </c>
      <c r="S373">
        <v>50.5</v>
      </c>
      <c r="T373">
        <f t="shared" si="48"/>
        <v>250.1</v>
      </c>
      <c r="U373">
        <v>127.9</v>
      </c>
      <c r="V373">
        <v>0</v>
      </c>
      <c r="X373">
        <f t="shared" si="49"/>
        <v>127.9</v>
      </c>
      <c r="Y373">
        <f t="shared" si="50"/>
        <v>122.19999999999999</v>
      </c>
      <c r="AA373">
        <v>1</v>
      </c>
    </row>
    <row r="374" spans="1:27" x14ac:dyDescent="0.2">
      <c r="A374" s="1">
        <v>43649</v>
      </c>
      <c r="B374" t="s">
        <v>39</v>
      </c>
      <c r="C374" t="s">
        <v>73</v>
      </c>
      <c r="D374" t="s">
        <v>74</v>
      </c>
      <c r="E374">
        <v>1.6</v>
      </c>
      <c r="F374">
        <v>19</v>
      </c>
      <c r="G374">
        <v>51</v>
      </c>
      <c r="H374">
        <v>44</v>
      </c>
      <c r="I374">
        <f>SUM(H374:H392)</f>
        <v>801</v>
      </c>
      <c r="J374">
        <v>8</v>
      </c>
      <c r="K374">
        <v>5</v>
      </c>
      <c r="L374" s="3">
        <v>0.7284722222222223</v>
      </c>
      <c r="M374" s="3">
        <v>0.62152777777777779</v>
      </c>
      <c r="O374">
        <f>48-((17+(29/60))-(14+(55/60)))</f>
        <v>45.43333333333333</v>
      </c>
      <c r="Q374">
        <v>99.3</v>
      </c>
      <c r="R374">
        <v>99.9</v>
      </c>
      <c r="S374">
        <v>50.6</v>
      </c>
      <c r="T374">
        <f t="shared" si="48"/>
        <v>249.79999999999998</v>
      </c>
      <c r="U374">
        <v>130.6</v>
      </c>
      <c r="V374">
        <v>109.1</v>
      </c>
      <c r="X374">
        <f t="shared" si="49"/>
        <v>239.7</v>
      </c>
      <c r="Y374">
        <f t="shared" si="50"/>
        <v>10.099999999999994</v>
      </c>
    </row>
    <row r="375" spans="1:27" x14ac:dyDescent="0.2">
      <c r="A375" s="1">
        <v>43649</v>
      </c>
      <c r="B375" t="s">
        <v>39</v>
      </c>
      <c r="C375" t="s">
        <v>73</v>
      </c>
      <c r="D375" t="s">
        <v>74</v>
      </c>
      <c r="E375">
        <v>1.6</v>
      </c>
      <c r="F375">
        <v>19</v>
      </c>
      <c r="G375">
        <v>39</v>
      </c>
      <c r="H375">
        <v>23</v>
      </c>
      <c r="I375">
        <v>801</v>
      </c>
      <c r="J375">
        <v>8</v>
      </c>
      <c r="K375">
        <v>5</v>
      </c>
      <c r="O375">
        <f t="shared" ref="O375:O392" si="52">48-((17+(29/60))-(14+(55/60)))</f>
        <v>45.43333333333333</v>
      </c>
      <c r="Q375">
        <v>99.3</v>
      </c>
      <c r="R375">
        <v>99.9</v>
      </c>
      <c r="S375">
        <v>50.6</v>
      </c>
      <c r="T375">
        <f t="shared" si="48"/>
        <v>249.79999999999998</v>
      </c>
      <c r="U375">
        <v>130.6</v>
      </c>
      <c r="V375">
        <v>109.1</v>
      </c>
      <c r="X375">
        <f t="shared" si="49"/>
        <v>239.7</v>
      </c>
      <c r="Y375">
        <f t="shared" si="50"/>
        <v>10.099999999999994</v>
      </c>
    </row>
    <row r="376" spans="1:27" x14ac:dyDescent="0.2">
      <c r="A376" s="1">
        <v>43649</v>
      </c>
      <c r="B376" t="s">
        <v>39</v>
      </c>
      <c r="C376" t="s">
        <v>73</v>
      </c>
      <c r="D376" t="s">
        <v>74</v>
      </c>
      <c r="E376">
        <v>1.6</v>
      </c>
      <c r="F376">
        <v>19</v>
      </c>
      <c r="G376">
        <v>39</v>
      </c>
      <c r="H376">
        <v>25</v>
      </c>
      <c r="I376">
        <v>801</v>
      </c>
      <c r="J376">
        <v>8</v>
      </c>
      <c r="K376">
        <v>5</v>
      </c>
      <c r="O376">
        <f t="shared" si="52"/>
        <v>45.43333333333333</v>
      </c>
      <c r="Q376">
        <v>99.3</v>
      </c>
      <c r="R376">
        <v>99.9</v>
      </c>
      <c r="S376">
        <v>50.6</v>
      </c>
      <c r="T376">
        <f t="shared" si="48"/>
        <v>249.79999999999998</v>
      </c>
      <c r="U376">
        <v>130.6</v>
      </c>
      <c r="V376">
        <v>109.1</v>
      </c>
      <c r="X376">
        <f t="shared" si="49"/>
        <v>239.7</v>
      </c>
      <c r="Y376">
        <f t="shared" si="50"/>
        <v>10.099999999999994</v>
      </c>
    </row>
    <row r="377" spans="1:27" x14ac:dyDescent="0.2">
      <c r="A377" s="1">
        <v>43649</v>
      </c>
      <c r="B377" t="s">
        <v>39</v>
      </c>
      <c r="C377" t="s">
        <v>73</v>
      </c>
      <c r="D377" t="s">
        <v>74</v>
      </c>
      <c r="E377">
        <v>1.6</v>
      </c>
      <c r="F377">
        <v>19</v>
      </c>
      <c r="G377">
        <v>38</v>
      </c>
      <c r="H377">
        <v>24</v>
      </c>
      <c r="I377">
        <v>801</v>
      </c>
      <c r="J377">
        <v>8</v>
      </c>
      <c r="K377">
        <v>5</v>
      </c>
      <c r="O377">
        <f t="shared" si="52"/>
        <v>45.43333333333333</v>
      </c>
      <c r="Q377">
        <v>99.3</v>
      </c>
      <c r="R377">
        <v>99.9</v>
      </c>
      <c r="S377">
        <v>50.6</v>
      </c>
      <c r="T377">
        <f t="shared" si="48"/>
        <v>249.79999999999998</v>
      </c>
      <c r="U377">
        <v>130.6</v>
      </c>
      <c r="V377">
        <v>109.1</v>
      </c>
      <c r="X377">
        <f t="shared" si="49"/>
        <v>239.7</v>
      </c>
      <c r="Y377">
        <f t="shared" si="50"/>
        <v>10.099999999999994</v>
      </c>
    </row>
    <row r="378" spans="1:27" x14ac:dyDescent="0.2">
      <c r="A378" s="1">
        <v>43649</v>
      </c>
      <c r="B378" t="s">
        <v>39</v>
      </c>
      <c r="C378" t="s">
        <v>73</v>
      </c>
      <c r="D378" t="s">
        <v>74</v>
      </c>
      <c r="E378">
        <v>1.6</v>
      </c>
      <c r="F378">
        <v>19</v>
      </c>
      <c r="G378">
        <v>57</v>
      </c>
      <c r="H378">
        <v>76</v>
      </c>
      <c r="I378">
        <v>801</v>
      </c>
      <c r="J378">
        <v>8</v>
      </c>
      <c r="K378">
        <v>5</v>
      </c>
      <c r="O378">
        <f t="shared" si="52"/>
        <v>45.43333333333333</v>
      </c>
      <c r="Q378">
        <v>99.3</v>
      </c>
      <c r="R378">
        <v>99.9</v>
      </c>
      <c r="S378">
        <v>50.6</v>
      </c>
      <c r="T378">
        <f t="shared" si="48"/>
        <v>249.79999999999998</v>
      </c>
      <c r="U378">
        <v>130.6</v>
      </c>
      <c r="V378">
        <v>109.1</v>
      </c>
      <c r="X378">
        <f t="shared" si="49"/>
        <v>239.7</v>
      </c>
      <c r="Y378">
        <f t="shared" si="50"/>
        <v>10.099999999999994</v>
      </c>
    </row>
    <row r="379" spans="1:27" x14ac:dyDescent="0.2">
      <c r="A379" s="1">
        <v>43649</v>
      </c>
      <c r="B379" t="s">
        <v>39</v>
      </c>
      <c r="C379" t="s">
        <v>73</v>
      </c>
      <c r="D379" t="s">
        <v>74</v>
      </c>
      <c r="E379">
        <v>1.6</v>
      </c>
      <c r="F379">
        <v>19</v>
      </c>
      <c r="G379">
        <v>57</v>
      </c>
      <c r="H379">
        <v>66</v>
      </c>
      <c r="I379">
        <v>801</v>
      </c>
      <c r="J379">
        <v>8</v>
      </c>
      <c r="K379">
        <v>5</v>
      </c>
      <c r="O379">
        <f t="shared" si="52"/>
        <v>45.43333333333333</v>
      </c>
      <c r="Q379">
        <v>99.3</v>
      </c>
      <c r="R379">
        <v>99.9</v>
      </c>
      <c r="S379">
        <v>50.6</v>
      </c>
      <c r="T379">
        <f t="shared" si="48"/>
        <v>249.79999999999998</v>
      </c>
      <c r="U379">
        <v>130.6</v>
      </c>
      <c r="V379">
        <v>109.1</v>
      </c>
      <c r="X379">
        <f t="shared" si="49"/>
        <v>239.7</v>
      </c>
      <c r="Y379">
        <f t="shared" si="50"/>
        <v>10.099999999999994</v>
      </c>
    </row>
    <row r="380" spans="1:27" x14ac:dyDescent="0.2">
      <c r="A380" s="1">
        <v>43649</v>
      </c>
      <c r="B380" t="s">
        <v>39</v>
      </c>
      <c r="C380" t="s">
        <v>73</v>
      </c>
      <c r="D380" t="s">
        <v>74</v>
      </c>
      <c r="E380">
        <v>1.6</v>
      </c>
      <c r="F380">
        <v>19</v>
      </c>
      <c r="G380">
        <v>52</v>
      </c>
      <c r="H380">
        <v>55</v>
      </c>
      <c r="I380">
        <v>801</v>
      </c>
      <c r="J380">
        <v>8</v>
      </c>
      <c r="K380">
        <v>5</v>
      </c>
      <c r="O380">
        <f t="shared" si="52"/>
        <v>45.43333333333333</v>
      </c>
      <c r="Q380">
        <v>99.3</v>
      </c>
      <c r="R380">
        <v>99.9</v>
      </c>
      <c r="S380">
        <v>50.6</v>
      </c>
      <c r="T380">
        <f t="shared" si="48"/>
        <v>249.79999999999998</v>
      </c>
      <c r="U380">
        <v>130.6</v>
      </c>
      <c r="V380">
        <v>109.1</v>
      </c>
      <c r="X380">
        <f t="shared" si="49"/>
        <v>239.7</v>
      </c>
      <c r="Y380">
        <f t="shared" si="50"/>
        <v>10.099999999999994</v>
      </c>
    </row>
    <row r="381" spans="1:27" x14ac:dyDescent="0.2">
      <c r="A381" s="1">
        <v>43649</v>
      </c>
      <c r="B381" t="s">
        <v>39</v>
      </c>
      <c r="C381" t="s">
        <v>73</v>
      </c>
      <c r="D381" t="s">
        <v>74</v>
      </c>
      <c r="E381">
        <v>1.6</v>
      </c>
      <c r="F381">
        <v>19</v>
      </c>
      <c r="G381">
        <v>46</v>
      </c>
      <c r="H381">
        <v>41</v>
      </c>
      <c r="I381">
        <v>801</v>
      </c>
      <c r="J381">
        <v>8</v>
      </c>
      <c r="K381">
        <v>5</v>
      </c>
      <c r="O381">
        <f t="shared" si="52"/>
        <v>45.43333333333333</v>
      </c>
      <c r="Q381">
        <v>99.3</v>
      </c>
      <c r="R381">
        <v>99.9</v>
      </c>
      <c r="S381">
        <v>50.6</v>
      </c>
      <c r="T381">
        <f t="shared" si="48"/>
        <v>249.79999999999998</v>
      </c>
      <c r="U381">
        <v>130.6</v>
      </c>
      <c r="V381">
        <v>109.1</v>
      </c>
      <c r="X381">
        <f t="shared" si="49"/>
        <v>239.7</v>
      </c>
      <c r="Y381">
        <f t="shared" si="50"/>
        <v>10.099999999999994</v>
      </c>
    </row>
    <row r="382" spans="1:27" x14ac:dyDescent="0.2">
      <c r="A382" s="1">
        <v>43649</v>
      </c>
      <c r="B382" t="s">
        <v>39</v>
      </c>
      <c r="C382" t="s">
        <v>73</v>
      </c>
      <c r="D382" t="s">
        <v>74</v>
      </c>
      <c r="E382">
        <v>1.6</v>
      </c>
      <c r="F382">
        <v>19</v>
      </c>
      <c r="G382">
        <v>49</v>
      </c>
      <c r="H382">
        <v>42</v>
      </c>
      <c r="I382">
        <v>801</v>
      </c>
      <c r="J382">
        <v>8</v>
      </c>
      <c r="K382">
        <v>5</v>
      </c>
      <c r="O382">
        <f t="shared" si="52"/>
        <v>45.43333333333333</v>
      </c>
      <c r="Q382">
        <v>99.3</v>
      </c>
      <c r="R382">
        <v>99.9</v>
      </c>
      <c r="S382">
        <v>50.6</v>
      </c>
      <c r="T382">
        <f t="shared" si="48"/>
        <v>249.79999999999998</v>
      </c>
      <c r="U382">
        <v>130.6</v>
      </c>
      <c r="V382">
        <v>109.1</v>
      </c>
      <c r="X382">
        <f t="shared" si="49"/>
        <v>239.7</v>
      </c>
      <c r="Y382">
        <f t="shared" si="50"/>
        <v>10.099999999999994</v>
      </c>
    </row>
    <row r="383" spans="1:27" x14ac:dyDescent="0.2">
      <c r="A383" s="1">
        <v>43649</v>
      </c>
      <c r="B383" t="s">
        <v>39</v>
      </c>
      <c r="C383" t="s">
        <v>73</v>
      </c>
      <c r="D383" t="s">
        <v>74</v>
      </c>
      <c r="E383">
        <v>1.6</v>
      </c>
      <c r="F383">
        <v>19</v>
      </c>
      <c r="G383">
        <v>45</v>
      </c>
      <c r="H383">
        <v>35</v>
      </c>
      <c r="I383">
        <v>801</v>
      </c>
      <c r="J383">
        <v>8</v>
      </c>
      <c r="K383">
        <v>5</v>
      </c>
      <c r="O383">
        <f t="shared" si="52"/>
        <v>45.43333333333333</v>
      </c>
      <c r="Q383">
        <v>99.3</v>
      </c>
      <c r="R383">
        <v>99.9</v>
      </c>
      <c r="S383">
        <v>50.6</v>
      </c>
      <c r="T383">
        <f t="shared" si="48"/>
        <v>249.79999999999998</v>
      </c>
      <c r="U383">
        <v>130.6</v>
      </c>
      <c r="V383">
        <v>109.1</v>
      </c>
      <c r="X383">
        <f t="shared" si="49"/>
        <v>239.7</v>
      </c>
      <c r="Y383">
        <f t="shared" si="50"/>
        <v>10.099999999999994</v>
      </c>
    </row>
    <row r="384" spans="1:27" x14ac:dyDescent="0.2">
      <c r="A384" s="1">
        <v>43649</v>
      </c>
      <c r="B384" t="s">
        <v>39</v>
      </c>
      <c r="C384" t="s">
        <v>73</v>
      </c>
      <c r="D384" t="s">
        <v>74</v>
      </c>
      <c r="E384">
        <v>1.6</v>
      </c>
      <c r="F384">
        <v>19</v>
      </c>
      <c r="G384">
        <v>46</v>
      </c>
      <c r="H384">
        <v>43</v>
      </c>
      <c r="I384">
        <v>801</v>
      </c>
      <c r="J384">
        <v>8</v>
      </c>
      <c r="K384">
        <v>5</v>
      </c>
      <c r="O384">
        <f t="shared" si="52"/>
        <v>45.43333333333333</v>
      </c>
      <c r="Q384">
        <v>99.3</v>
      </c>
      <c r="R384">
        <v>99.9</v>
      </c>
      <c r="S384">
        <v>50.6</v>
      </c>
      <c r="T384">
        <f t="shared" si="48"/>
        <v>249.79999999999998</v>
      </c>
      <c r="U384">
        <v>130.6</v>
      </c>
      <c r="V384">
        <v>109.1</v>
      </c>
      <c r="X384">
        <f t="shared" si="49"/>
        <v>239.7</v>
      </c>
      <c r="Y384">
        <f t="shared" si="50"/>
        <v>10.099999999999994</v>
      </c>
    </row>
    <row r="385" spans="1:25" x14ac:dyDescent="0.2">
      <c r="A385" s="1">
        <v>43649</v>
      </c>
      <c r="B385" t="s">
        <v>39</v>
      </c>
      <c r="C385" t="s">
        <v>73</v>
      </c>
      <c r="D385" t="s">
        <v>74</v>
      </c>
      <c r="E385">
        <v>1.6</v>
      </c>
      <c r="F385">
        <v>19</v>
      </c>
      <c r="G385">
        <v>48</v>
      </c>
      <c r="H385">
        <v>37</v>
      </c>
      <c r="I385">
        <v>801</v>
      </c>
      <c r="J385">
        <v>8</v>
      </c>
      <c r="K385">
        <v>5</v>
      </c>
      <c r="O385">
        <f t="shared" si="52"/>
        <v>45.43333333333333</v>
      </c>
      <c r="Q385">
        <v>99.3</v>
      </c>
      <c r="R385">
        <v>99.9</v>
      </c>
      <c r="S385">
        <v>50.6</v>
      </c>
      <c r="T385">
        <f t="shared" si="48"/>
        <v>249.79999999999998</v>
      </c>
      <c r="U385">
        <v>130.6</v>
      </c>
      <c r="V385">
        <v>109.1</v>
      </c>
      <c r="X385">
        <f t="shared" si="49"/>
        <v>239.7</v>
      </c>
      <c r="Y385">
        <f t="shared" si="50"/>
        <v>10.099999999999994</v>
      </c>
    </row>
    <row r="386" spans="1:25" x14ac:dyDescent="0.2">
      <c r="A386" s="1">
        <v>43649</v>
      </c>
      <c r="B386" t="s">
        <v>39</v>
      </c>
      <c r="C386" t="s">
        <v>73</v>
      </c>
      <c r="D386" t="s">
        <v>74</v>
      </c>
      <c r="E386">
        <v>1.6</v>
      </c>
      <c r="F386">
        <v>19</v>
      </c>
      <c r="G386">
        <v>45</v>
      </c>
      <c r="H386">
        <v>40</v>
      </c>
      <c r="I386">
        <v>801</v>
      </c>
      <c r="J386">
        <v>8</v>
      </c>
      <c r="K386">
        <v>5</v>
      </c>
      <c r="O386">
        <f t="shared" si="52"/>
        <v>45.43333333333333</v>
      </c>
      <c r="Q386">
        <v>99.3</v>
      </c>
      <c r="R386">
        <v>99.9</v>
      </c>
      <c r="S386">
        <v>50.6</v>
      </c>
      <c r="T386">
        <f t="shared" si="48"/>
        <v>249.79999999999998</v>
      </c>
      <c r="U386">
        <v>130.6</v>
      </c>
      <c r="V386">
        <v>109.1</v>
      </c>
      <c r="X386">
        <f t="shared" si="49"/>
        <v>239.7</v>
      </c>
      <c r="Y386">
        <f t="shared" si="50"/>
        <v>10.099999999999994</v>
      </c>
    </row>
    <row r="387" spans="1:25" x14ac:dyDescent="0.2">
      <c r="A387" s="1">
        <v>43649</v>
      </c>
      <c r="B387" t="s">
        <v>39</v>
      </c>
      <c r="C387" t="s">
        <v>73</v>
      </c>
      <c r="D387" t="s">
        <v>74</v>
      </c>
      <c r="E387">
        <v>1.6</v>
      </c>
      <c r="F387">
        <v>19</v>
      </c>
      <c r="G387">
        <v>38</v>
      </c>
      <c r="H387">
        <v>23</v>
      </c>
      <c r="I387">
        <v>801</v>
      </c>
      <c r="J387">
        <v>8</v>
      </c>
      <c r="K387">
        <v>5</v>
      </c>
      <c r="O387">
        <f t="shared" si="52"/>
        <v>45.43333333333333</v>
      </c>
      <c r="Q387">
        <v>99.3</v>
      </c>
      <c r="R387">
        <v>99.9</v>
      </c>
      <c r="S387">
        <v>50.6</v>
      </c>
      <c r="T387">
        <f t="shared" ref="T387:T450" si="53">SUM(Q387:S387)</f>
        <v>249.79999999999998</v>
      </c>
      <c r="U387">
        <v>130.6</v>
      </c>
      <c r="V387">
        <v>109.1</v>
      </c>
      <c r="X387">
        <f t="shared" ref="X387:X450" si="54">SUM(U387:V387)</f>
        <v>239.7</v>
      </c>
      <c r="Y387">
        <f t="shared" ref="Y387:Y450" si="55">(T387-X387)</f>
        <v>10.099999999999994</v>
      </c>
    </row>
    <row r="388" spans="1:25" x14ac:dyDescent="0.2">
      <c r="A388" s="1">
        <v>43649</v>
      </c>
      <c r="B388" t="s">
        <v>39</v>
      </c>
      <c r="C388" t="s">
        <v>73</v>
      </c>
      <c r="D388" t="s">
        <v>74</v>
      </c>
      <c r="E388">
        <v>1.6</v>
      </c>
      <c r="F388">
        <v>19</v>
      </c>
      <c r="G388">
        <v>56</v>
      </c>
      <c r="H388">
        <v>69</v>
      </c>
      <c r="I388">
        <v>801</v>
      </c>
      <c r="J388">
        <v>8</v>
      </c>
      <c r="K388">
        <v>5</v>
      </c>
      <c r="O388">
        <f t="shared" si="52"/>
        <v>45.43333333333333</v>
      </c>
      <c r="Q388">
        <v>99.3</v>
      </c>
      <c r="R388">
        <v>99.9</v>
      </c>
      <c r="S388">
        <v>50.6</v>
      </c>
      <c r="T388">
        <f t="shared" si="53"/>
        <v>249.79999999999998</v>
      </c>
      <c r="U388">
        <v>130.6</v>
      </c>
      <c r="V388">
        <v>109.1</v>
      </c>
      <c r="X388">
        <f t="shared" si="54"/>
        <v>239.7</v>
      </c>
      <c r="Y388">
        <f t="shared" si="55"/>
        <v>10.099999999999994</v>
      </c>
    </row>
    <row r="389" spans="1:25" x14ac:dyDescent="0.2">
      <c r="A389" s="1">
        <v>43649</v>
      </c>
      <c r="B389" t="s">
        <v>39</v>
      </c>
      <c r="C389" t="s">
        <v>73</v>
      </c>
      <c r="D389" t="s">
        <v>74</v>
      </c>
      <c r="E389">
        <v>1.6</v>
      </c>
      <c r="F389">
        <v>19</v>
      </c>
      <c r="G389">
        <v>57</v>
      </c>
      <c r="H389">
        <v>70</v>
      </c>
      <c r="I389">
        <v>801</v>
      </c>
      <c r="J389">
        <v>8</v>
      </c>
      <c r="K389">
        <v>5</v>
      </c>
      <c r="O389">
        <f t="shared" si="52"/>
        <v>45.43333333333333</v>
      </c>
      <c r="Q389">
        <v>99.3</v>
      </c>
      <c r="R389">
        <v>99.9</v>
      </c>
      <c r="S389">
        <v>50.6</v>
      </c>
      <c r="T389">
        <f t="shared" si="53"/>
        <v>249.79999999999998</v>
      </c>
      <c r="U389">
        <v>130.6</v>
      </c>
      <c r="V389">
        <v>109.1</v>
      </c>
      <c r="X389">
        <f t="shared" si="54"/>
        <v>239.7</v>
      </c>
      <c r="Y389">
        <f t="shared" si="55"/>
        <v>10.099999999999994</v>
      </c>
    </row>
    <row r="390" spans="1:25" x14ac:dyDescent="0.2">
      <c r="A390" s="1">
        <v>43649</v>
      </c>
      <c r="B390" t="s">
        <v>39</v>
      </c>
      <c r="C390" t="s">
        <v>73</v>
      </c>
      <c r="D390" t="s">
        <v>74</v>
      </c>
      <c r="E390">
        <v>1.6</v>
      </c>
      <c r="F390">
        <v>19</v>
      </c>
      <c r="G390">
        <v>35</v>
      </c>
      <c r="H390">
        <v>20</v>
      </c>
      <c r="I390">
        <v>801</v>
      </c>
      <c r="J390">
        <v>8</v>
      </c>
      <c r="K390">
        <v>5</v>
      </c>
      <c r="O390">
        <f t="shared" si="52"/>
        <v>45.43333333333333</v>
      </c>
      <c r="Q390">
        <v>99.3</v>
      </c>
      <c r="R390">
        <v>99.9</v>
      </c>
      <c r="S390">
        <v>50.6</v>
      </c>
      <c r="T390">
        <f t="shared" si="53"/>
        <v>249.79999999999998</v>
      </c>
      <c r="U390">
        <v>130.6</v>
      </c>
      <c r="V390">
        <v>109.1</v>
      </c>
      <c r="X390">
        <f t="shared" si="54"/>
        <v>239.7</v>
      </c>
      <c r="Y390">
        <f t="shared" si="55"/>
        <v>10.099999999999994</v>
      </c>
    </row>
    <row r="391" spans="1:25" x14ac:dyDescent="0.2">
      <c r="A391" s="1">
        <v>43649</v>
      </c>
      <c r="B391" t="s">
        <v>39</v>
      </c>
      <c r="C391" t="s">
        <v>73</v>
      </c>
      <c r="D391" t="s">
        <v>74</v>
      </c>
      <c r="E391">
        <v>1.6</v>
      </c>
      <c r="F391">
        <v>19</v>
      </c>
      <c r="G391">
        <v>48</v>
      </c>
      <c r="H391">
        <v>43</v>
      </c>
      <c r="I391">
        <v>801</v>
      </c>
      <c r="J391">
        <v>8</v>
      </c>
      <c r="K391">
        <v>5</v>
      </c>
      <c r="O391">
        <f t="shared" si="52"/>
        <v>45.43333333333333</v>
      </c>
      <c r="Q391">
        <v>99.3</v>
      </c>
      <c r="R391">
        <v>99.9</v>
      </c>
      <c r="S391">
        <v>50.6</v>
      </c>
      <c r="T391">
        <f t="shared" si="53"/>
        <v>249.79999999999998</v>
      </c>
      <c r="U391">
        <v>130.6</v>
      </c>
      <c r="V391">
        <v>109.1</v>
      </c>
      <c r="X391">
        <f t="shared" si="54"/>
        <v>239.7</v>
      </c>
      <c r="Y391">
        <f t="shared" si="55"/>
        <v>10.099999999999994</v>
      </c>
    </row>
    <row r="392" spans="1:25" x14ac:dyDescent="0.2">
      <c r="A392" s="1">
        <v>43649</v>
      </c>
      <c r="B392" t="s">
        <v>39</v>
      </c>
      <c r="C392" t="s">
        <v>73</v>
      </c>
      <c r="D392" t="s">
        <v>74</v>
      </c>
      <c r="E392">
        <v>1.6</v>
      </c>
      <c r="F392">
        <v>19</v>
      </c>
      <c r="G392">
        <v>41</v>
      </c>
      <c r="H392">
        <v>25</v>
      </c>
      <c r="I392">
        <v>801</v>
      </c>
      <c r="J392">
        <v>8</v>
      </c>
      <c r="K392">
        <v>5</v>
      </c>
      <c r="O392">
        <f t="shared" si="52"/>
        <v>45.43333333333333</v>
      </c>
      <c r="Q392">
        <v>99.3</v>
      </c>
      <c r="R392">
        <v>99.9</v>
      </c>
      <c r="S392">
        <v>50.6</v>
      </c>
      <c r="T392">
        <f t="shared" si="53"/>
        <v>249.79999999999998</v>
      </c>
      <c r="U392">
        <v>130.6</v>
      </c>
      <c r="V392">
        <v>109.1</v>
      </c>
      <c r="X392">
        <f t="shared" si="54"/>
        <v>239.7</v>
      </c>
      <c r="Y392">
        <f t="shared" si="55"/>
        <v>10.099999999999994</v>
      </c>
    </row>
    <row r="393" spans="1:25" x14ac:dyDescent="0.2">
      <c r="A393" s="1">
        <v>43649</v>
      </c>
      <c r="B393" t="s">
        <v>36</v>
      </c>
      <c r="C393" t="s">
        <v>75</v>
      </c>
      <c r="D393" t="s">
        <v>76</v>
      </c>
      <c r="E393">
        <v>1.6</v>
      </c>
      <c r="F393">
        <v>5</v>
      </c>
      <c r="G393">
        <v>92</v>
      </c>
      <c r="H393">
        <v>266</v>
      </c>
      <c r="I393">
        <f>SUM(H393:H397)</f>
        <v>978</v>
      </c>
      <c r="J393">
        <v>8</v>
      </c>
      <c r="K393">
        <v>5</v>
      </c>
      <c r="L393" s="3">
        <v>0.7006944444444444</v>
      </c>
      <c r="M393" s="3">
        <v>0.63055555555555554</v>
      </c>
      <c r="N393" s="3">
        <v>0.57916666666666672</v>
      </c>
      <c r="O393">
        <f>48-((16+(49/60))-(15+(8/60)))</f>
        <v>46.316666666666663</v>
      </c>
      <c r="P393">
        <f>(48*2)-((16+(49/60))-(13+(54/60)))</f>
        <v>93.083333333333329</v>
      </c>
      <c r="Q393">
        <v>99.6</v>
      </c>
      <c r="R393">
        <v>99.5</v>
      </c>
      <c r="S393">
        <v>50.6</v>
      </c>
      <c r="T393">
        <f t="shared" si="53"/>
        <v>249.7</v>
      </c>
      <c r="U393">
        <v>123.3</v>
      </c>
      <c r="V393">
        <v>110.6</v>
      </c>
      <c r="W393">
        <v>230</v>
      </c>
      <c r="X393">
        <f>SUM(U393:W393)</f>
        <v>463.9</v>
      </c>
      <c r="Y393">
        <f>T393-W393</f>
        <v>19.699999999999989</v>
      </c>
    </row>
    <row r="394" spans="1:25" x14ac:dyDescent="0.2">
      <c r="A394" s="1">
        <v>43649</v>
      </c>
      <c r="B394" t="s">
        <v>36</v>
      </c>
      <c r="C394" t="s">
        <v>75</v>
      </c>
      <c r="D394" t="s">
        <v>76</v>
      </c>
      <c r="E394">
        <v>1.6</v>
      </c>
      <c r="F394">
        <v>5</v>
      </c>
      <c r="G394">
        <v>80</v>
      </c>
      <c r="H394">
        <v>244</v>
      </c>
      <c r="I394">
        <v>978</v>
      </c>
      <c r="J394">
        <v>8</v>
      </c>
      <c r="K394">
        <v>5</v>
      </c>
      <c r="O394">
        <f t="shared" ref="O394:O397" si="56">48-((16+(49/60))-(15+(8/60)))</f>
        <v>46.316666666666663</v>
      </c>
      <c r="Q394">
        <v>99.6</v>
      </c>
      <c r="R394">
        <v>99.5</v>
      </c>
      <c r="S394">
        <v>50.6</v>
      </c>
      <c r="T394">
        <f t="shared" si="53"/>
        <v>249.7</v>
      </c>
      <c r="U394">
        <v>123.3</v>
      </c>
      <c r="V394">
        <v>110.6</v>
      </c>
      <c r="X394">
        <f t="shared" si="54"/>
        <v>233.89999999999998</v>
      </c>
      <c r="Y394">
        <f t="shared" si="55"/>
        <v>15.800000000000011</v>
      </c>
    </row>
    <row r="395" spans="1:25" x14ac:dyDescent="0.2">
      <c r="A395" s="1">
        <v>43649</v>
      </c>
      <c r="B395" t="s">
        <v>36</v>
      </c>
      <c r="C395" t="s">
        <v>75</v>
      </c>
      <c r="D395" t="s">
        <v>76</v>
      </c>
      <c r="E395">
        <v>1.6</v>
      </c>
      <c r="F395">
        <v>5</v>
      </c>
      <c r="G395">
        <v>65</v>
      </c>
      <c r="H395">
        <v>118</v>
      </c>
      <c r="I395">
        <v>978</v>
      </c>
      <c r="J395">
        <v>8</v>
      </c>
      <c r="K395">
        <v>5</v>
      </c>
      <c r="O395">
        <f t="shared" si="56"/>
        <v>46.316666666666663</v>
      </c>
      <c r="Q395">
        <v>99.6</v>
      </c>
      <c r="R395">
        <v>99.5</v>
      </c>
      <c r="S395">
        <v>50.6</v>
      </c>
      <c r="T395">
        <f t="shared" si="53"/>
        <v>249.7</v>
      </c>
      <c r="U395">
        <v>123.3</v>
      </c>
      <c r="V395">
        <v>110.6</v>
      </c>
      <c r="X395">
        <f t="shared" si="54"/>
        <v>233.89999999999998</v>
      </c>
      <c r="Y395">
        <f t="shared" si="55"/>
        <v>15.800000000000011</v>
      </c>
    </row>
    <row r="396" spans="1:25" x14ac:dyDescent="0.2">
      <c r="A396" s="1">
        <v>43649</v>
      </c>
      <c r="B396" t="s">
        <v>36</v>
      </c>
      <c r="C396" t="s">
        <v>75</v>
      </c>
      <c r="D396" t="s">
        <v>76</v>
      </c>
      <c r="E396">
        <v>1.6</v>
      </c>
      <c r="F396">
        <v>5</v>
      </c>
      <c r="G396">
        <v>75</v>
      </c>
      <c r="H396">
        <v>227</v>
      </c>
      <c r="I396">
        <v>978</v>
      </c>
      <c r="J396">
        <v>8</v>
      </c>
      <c r="K396">
        <v>5</v>
      </c>
      <c r="O396">
        <f t="shared" si="56"/>
        <v>46.316666666666663</v>
      </c>
      <c r="Q396">
        <v>99.6</v>
      </c>
      <c r="R396">
        <v>99.5</v>
      </c>
      <c r="S396">
        <v>50.6</v>
      </c>
      <c r="T396">
        <f t="shared" si="53"/>
        <v>249.7</v>
      </c>
      <c r="U396">
        <v>123.3</v>
      </c>
      <c r="V396">
        <v>110.6</v>
      </c>
      <c r="X396">
        <f t="shared" si="54"/>
        <v>233.89999999999998</v>
      </c>
      <c r="Y396">
        <f t="shared" si="55"/>
        <v>15.800000000000011</v>
      </c>
    </row>
    <row r="397" spans="1:25" x14ac:dyDescent="0.2">
      <c r="A397" s="1">
        <v>43649</v>
      </c>
      <c r="B397" t="s">
        <v>36</v>
      </c>
      <c r="C397" t="s">
        <v>75</v>
      </c>
      <c r="D397" t="s">
        <v>76</v>
      </c>
      <c r="E397">
        <v>1.6</v>
      </c>
      <c r="F397">
        <v>5</v>
      </c>
      <c r="G397">
        <v>65</v>
      </c>
      <c r="H397">
        <v>123</v>
      </c>
      <c r="I397">
        <v>978</v>
      </c>
      <c r="J397">
        <v>8</v>
      </c>
      <c r="K397">
        <v>5</v>
      </c>
      <c r="O397">
        <f t="shared" si="56"/>
        <v>46.316666666666663</v>
      </c>
      <c r="Q397">
        <v>99.6</v>
      </c>
      <c r="R397">
        <v>99.5</v>
      </c>
      <c r="S397">
        <v>50.6</v>
      </c>
      <c r="T397">
        <f t="shared" si="53"/>
        <v>249.7</v>
      </c>
      <c r="U397">
        <v>123.3</v>
      </c>
      <c r="V397">
        <v>110.6</v>
      </c>
      <c r="X397">
        <f t="shared" si="54"/>
        <v>233.89999999999998</v>
      </c>
      <c r="Y397">
        <f t="shared" si="55"/>
        <v>15.800000000000011</v>
      </c>
    </row>
    <row r="398" spans="1:25" x14ac:dyDescent="0.2">
      <c r="A398" s="1">
        <v>43649</v>
      </c>
      <c r="B398" t="s">
        <v>39</v>
      </c>
      <c r="C398" t="s">
        <v>78</v>
      </c>
      <c r="D398" t="s">
        <v>77</v>
      </c>
      <c r="E398">
        <v>1.6</v>
      </c>
      <c r="F398">
        <v>11</v>
      </c>
      <c r="G398">
        <v>50</v>
      </c>
      <c r="H398">
        <v>43</v>
      </c>
      <c r="I398">
        <f>SUM(H398:H408)</f>
        <v>564</v>
      </c>
      <c r="J398">
        <v>8</v>
      </c>
      <c r="K398">
        <v>5</v>
      </c>
      <c r="L398" s="3">
        <v>0.69861111111111107</v>
      </c>
      <c r="M398" s="3">
        <v>0.6333333333333333</v>
      </c>
      <c r="O398">
        <f>48-((16+(46/60))-(15+(12/60)))</f>
        <v>46.433333333333337</v>
      </c>
      <c r="Q398">
        <v>99.4</v>
      </c>
      <c r="R398">
        <v>99.5</v>
      </c>
      <c r="S398">
        <v>50.5</v>
      </c>
      <c r="T398">
        <f t="shared" si="53"/>
        <v>249.4</v>
      </c>
      <c r="U398">
        <v>129.30000000000001</v>
      </c>
      <c r="V398">
        <v>110</v>
      </c>
      <c r="X398">
        <f t="shared" si="54"/>
        <v>239.3</v>
      </c>
      <c r="Y398">
        <f t="shared" si="55"/>
        <v>10.099999999999994</v>
      </c>
    </row>
    <row r="399" spans="1:25" x14ac:dyDescent="0.2">
      <c r="A399" s="1">
        <v>43649</v>
      </c>
      <c r="B399" t="s">
        <v>39</v>
      </c>
      <c r="C399" t="s">
        <v>78</v>
      </c>
      <c r="D399" t="s">
        <v>77</v>
      </c>
      <c r="E399">
        <v>1.6</v>
      </c>
      <c r="F399">
        <v>11</v>
      </c>
      <c r="G399">
        <v>39</v>
      </c>
      <c r="H399">
        <v>24</v>
      </c>
      <c r="I399">
        <v>564</v>
      </c>
      <c r="J399">
        <v>8</v>
      </c>
      <c r="K399">
        <v>5</v>
      </c>
      <c r="O399">
        <f t="shared" ref="O399:O408" si="57">48-((16+(46/60))-(15+(12/60)))</f>
        <v>46.433333333333337</v>
      </c>
      <c r="Q399">
        <v>99.4</v>
      </c>
      <c r="R399">
        <v>99.5</v>
      </c>
      <c r="S399">
        <v>50.5</v>
      </c>
      <c r="T399">
        <f t="shared" si="53"/>
        <v>249.4</v>
      </c>
      <c r="U399">
        <v>129.30000000000001</v>
      </c>
      <c r="V399">
        <v>110</v>
      </c>
      <c r="X399">
        <f t="shared" si="54"/>
        <v>239.3</v>
      </c>
      <c r="Y399">
        <f t="shared" si="55"/>
        <v>10.099999999999994</v>
      </c>
    </row>
    <row r="400" spans="1:25" x14ac:dyDescent="0.2">
      <c r="A400" s="1">
        <v>43649</v>
      </c>
      <c r="B400" t="s">
        <v>39</v>
      </c>
      <c r="C400" t="s">
        <v>78</v>
      </c>
      <c r="D400" t="s">
        <v>77</v>
      </c>
      <c r="E400">
        <v>1.6</v>
      </c>
      <c r="F400">
        <v>11</v>
      </c>
      <c r="G400">
        <v>48</v>
      </c>
      <c r="H400">
        <v>41</v>
      </c>
      <c r="I400">
        <v>564</v>
      </c>
      <c r="J400">
        <v>8</v>
      </c>
      <c r="K400">
        <v>5</v>
      </c>
      <c r="O400">
        <f t="shared" si="57"/>
        <v>46.433333333333337</v>
      </c>
      <c r="Q400">
        <v>99.4</v>
      </c>
      <c r="R400">
        <v>99.5</v>
      </c>
      <c r="S400">
        <v>50.5</v>
      </c>
      <c r="T400">
        <f t="shared" si="53"/>
        <v>249.4</v>
      </c>
      <c r="U400">
        <v>129.30000000000001</v>
      </c>
      <c r="V400">
        <v>110</v>
      </c>
      <c r="X400">
        <f t="shared" si="54"/>
        <v>239.3</v>
      </c>
      <c r="Y400">
        <f t="shared" si="55"/>
        <v>10.099999999999994</v>
      </c>
    </row>
    <row r="401" spans="1:25" x14ac:dyDescent="0.2">
      <c r="A401" s="1">
        <v>43649</v>
      </c>
      <c r="B401" t="s">
        <v>39</v>
      </c>
      <c r="C401" t="s">
        <v>78</v>
      </c>
      <c r="D401" t="s">
        <v>77</v>
      </c>
      <c r="E401">
        <v>1.6</v>
      </c>
      <c r="F401">
        <v>11</v>
      </c>
      <c r="G401">
        <v>52</v>
      </c>
      <c r="H401">
        <v>36</v>
      </c>
      <c r="I401">
        <v>564</v>
      </c>
      <c r="J401">
        <v>8</v>
      </c>
      <c r="K401">
        <v>5</v>
      </c>
      <c r="O401">
        <f t="shared" si="57"/>
        <v>46.433333333333337</v>
      </c>
      <c r="Q401">
        <v>99.4</v>
      </c>
      <c r="R401">
        <v>99.5</v>
      </c>
      <c r="S401">
        <v>50.5</v>
      </c>
      <c r="T401">
        <f t="shared" si="53"/>
        <v>249.4</v>
      </c>
      <c r="U401">
        <v>129.30000000000001</v>
      </c>
      <c r="V401">
        <v>110</v>
      </c>
      <c r="X401">
        <f t="shared" si="54"/>
        <v>239.3</v>
      </c>
      <c r="Y401">
        <f t="shared" si="55"/>
        <v>10.099999999999994</v>
      </c>
    </row>
    <row r="402" spans="1:25" x14ac:dyDescent="0.2">
      <c r="A402" s="1">
        <v>43649</v>
      </c>
      <c r="B402" t="s">
        <v>39</v>
      </c>
      <c r="C402" t="s">
        <v>78</v>
      </c>
      <c r="D402" t="s">
        <v>77</v>
      </c>
      <c r="E402">
        <v>1.6</v>
      </c>
      <c r="F402">
        <v>11</v>
      </c>
      <c r="G402">
        <v>69</v>
      </c>
      <c r="H402">
        <v>40</v>
      </c>
      <c r="I402">
        <v>564</v>
      </c>
      <c r="J402">
        <v>8</v>
      </c>
      <c r="K402">
        <v>5</v>
      </c>
      <c r="O402">
        <f t="shared" si="57"/>
        <v>46.433333333333337</v>
      </c>
      <c r="Q402">
        <v>99.4</v>
      </c>
      <c r="R402">
        <v>99.5</v>
      </c>
      <c r="S402">
        <v>50.5</v>
      </c>
      <c r="T402">
        <f t="shared" si="53"/>
        <v>249.4</v>
      </c>
      <c r="U402">
        <v>129.30000000000001</v>
      </c>
      <c r="V402">
        <v>110</v>
      </c>
      <c r="X402">
        <f t="shared" si="54"/>
        <v>239.3</v>
      </c>
      <c r="Y402">
        <f t="shared" si="55"/>
        <v>10.099999999999994</v>
      </c>
    </row>
    <row r="403" spans="1:25" x14ac:dyDescent="0.2">
      <c r="A403" s="1">
        <v>43649</v>
      </c>
      <c r="B403" t="s">
        <v>39</v>
      </c>
      <c r="C403" t="s">
        <v>78</v>
      </c>
      <c r="D403" t="s">
        <v>77</v>
      </c>
      <c r="E403">
        <v>1.6</v>
      </c>
      <c r="F403">
        <v>11</v>
      </c>
      <c r="G403">
        <v>50</v>
      </c>
      <c r="H403">
        <v>30</v>
      </c>
      <c r="I403">
        <v>564</v>
      </c>
      <c r="J403">
        <v>8</v>
      </c>
      <c r="K403">
        <v>5</v>
      </c>
      <c r="O403">
        <f t="shared" si="57"/>
        <v>46.433333333333337</v>
      </c>
      <c r="Q403">
        <v>99.4</v>
      </c>
      <c r="R403">
        <v>99.5</v>
      </c>
      <c r="S403">
        <v>50.5</v>
      </c>
      <c r="T403">
        <f t="shared" si="53"/>
        <v>249.4</v>
      </c>
      <c r="U403">
        <v>129.30000000000001</v>
      </c>
      <c r="V403">
        <v>110</v>
      </c>
      <c r="X403">
        <f t="shared" si="54"/>
        <v>239.3</v>
      </c>
      <c r="Y403">
        <f t="shared" si="55"/>
        <v>10.099999999999994</v>
      </c>
    </row>
    <row r="404" spans="1:25" x14ac:dyDescent="0.2">
      <c r="A404" s="1">
        <v>43649</v>
      </c>
      <c r="B404" t="s">
        <v>39</v>
      </c>
      <c r="C404" t="s">
        <v>78</v>
      </c>
      <c r="D404" t="s">
        <v>77</v>
      </c>
      <c r="E404">
        <v>1.6</v>
      </c>
      <c r="F404">
        <v>11</v>
      </c>
      <c r="G404">
        <v>65</v>
      </c>
      <c r="H404">
        <v>44</v>
      </c>
      <c r="I404">
        <v>564</v>
      </c>
      <c r="J404">
        <v>8</v>
      </c>
      <c r="K404">
        <v>5</v>
      </c>
      <c r="O404">
        <f t="shared" si="57"/>
        <v>46.433333333333337</v>
      </c>
      <c r="Q404">
        <v>99.4</v>
      </c>
      <c r="R404">
        <v>99.5</v>
      </c>
      <c r="S404">
        <v>50.5</v>
      </c>
      <c r="T404">
        <f t="shared" si="53"/>
        <v>249.4</v>
      </c>
      <c r="U404">
        <v>129.30000000000001</v>
      </c>
      <c r="V404">
        <v>110</v>
      </c>
      <c r="X404">
        <f t="shared" si="54"/>
        <v>239.3</v>
      </c>
      <c r="Y404">
        <f t="shared" si="55"/>
        <v>10.099999999999994</v>
      </c>
    </row>
    <row r="405" spans="1:25" x14ac:dyDescent="0.2">
      <c r="A405" s="1">
        <v>43649</v>
      </c>
      <c r="B405" t="s">
        <v>39</v>
      </c>
      <c r="C405" t="s">
        <v>78</v>
      </c>
      <c r="D405" t="s">
        <v>77</v>
      </c>
      <c r="E405">
        <v>1.6</v>
      </c>
      <c r="F405">
        <v>11</v>
      </c>
      <c r="G405">
        <v>45</v>
      </c>
      <c r="H405">
        <v>49</v>
      </c>
      <c r="I405">
        <v>564</v>
      </c>
      <c r="J405">
        <v>8</v>
      </c>
      <c r="K405">
        <v>5</v>
      </c>
      <c r="O405">
        <f t="shared" si="57"/>
        <v>46.433333333333337</v>
      </c>
      <c r="Q405">
        <v>99.4</v>
      </c>
      <c r="R405">
        <v>99.5</v>
      </c>
      <c r="S405">
        <v>50.5</v>
      </c>
      <c r="T405">
        <f t="shared" si="53"/>
        <v>249.4</v>
      </c>
      <c r="U405">
        <v>129.30000000000001</v>
      </c>
      <c r="V405">
        <v>110</v>
      </c>
      <c r="X405">
        <f t="shared" si="54"/>
        <v>239.3</v>
      </c>
      <c r="Y405">
        <f t="shared" si="55"/>
        <v>10.099999999999994</v>
      </c>
    </row>
    <row r="406" spans="1:25" x14ac:dyDescent="0.2">
      <c r="A406" s="1">
        <v>43649</v>
      </c>
      <c r="B406" t="s">
        <v>39</v>
      </c>
      <c r="C406" t="s">
        <v>78</v>
      </c>
      <c r="D406" t="s">
        <v>77</v>
      </c>
      <c r="E406">
        <v>1.6</v>
      </c>
      <c r="F406">
        <v>11</v>
      </c>
      <c r="G406">
        <v>48</v>
      </c>
      <c r="H406">
        <v>118</v>
      </c>
      <c r="I406">
        <v>564</v>
      </c>
      <c r="J406">
        <v>8</v>
      </c>
      <c r="K406">
        <v>5</v>
      </c>
      <c r="O406">
        <f t="shared" si="57"/>
        <v>46.433333333333337</v>
      </c>
      <c r="Q406">
        <v>99.4</v>
      </c>
      <c r="R406">
        <v>99.5</v>
      </c>
      <c r="S406">
        <v>50.5</v>
      </c>
      <c r="T406">
        <f t="shared" si="53"/>
        <v>249.4</v>
      </c>
      <c r="U406">
        <v>129.30000000000001</v>
      </c>
      <c r="V406">
        <v>110</v>
      </c>
      <c r="X406">
        <f t="shared" si="54"/>
        <v>239.3</v>
      </c>
      <c r="Y406">
        <f t="shared" si="55"/>
        <v>10.099999999999994</v>
      </c>
    </row>
    <row r="407" spans="1:25" x14ac:dyDescent="0.2">
      <c r="A407" s="1">
        <v>43649</v>
      </c>
      <c r="B407" t="s">
        <v>39</v>
      </c>
      <c r="C407" t="s">
        <v>78</v>
      </c>
      <c r="D407" t="s">
        <v>77</v>
      </c>
      <c r="E407">
        <v>1.6</v>
      </c>
      <c r="F407">
        <v>11</v>
      </c>
      <c r="G407">
        <v>45</v>
      </c>
      <c r="H407">
        <v>37</v>
      </c>
      <c r="I407">
        <v>564</v>
      </c>
      <c r="J407">
        <v>8</v>
      </c>
      <c r="K407">
        <v>5</v>
      </c>
      <c r="O407">
        <f t="shared" si="57"/>
        <v>46.433333333333337</v>
      </c>
      <c r="Q407">
        <v>99.4</v>
      </c>
      <c r="R407">
        <v>99.5</v>
      </c>
      <c r="S407">
        <v>50.5</v>
      </c>
      <c r="T407">
        <f t="shared" si="53"/>
        <v>249.4</v>
      </c>
      <c r="U407">
        <v>129.30000000000001</v>
      </c>
      <c r="V407">
        <v>110</v>
      </c>
      <c r="X407">
        <f t="shared" si="54"/>
        <v>239.3</v>
      </c>
      <c r="Y407">
        <f t="shared" si="55"/>
        <v>10.099999999999994</v>
      </c>
    </row>
    <row r="408" spans="1:25" x14ac:dyDescent="0.2">
      <c r="A408" s="1">
        <v>43649</v>
      </c>
      <c r="B408" t="s">
        <v>39</v>
      </c>
      <c r="C408" t="s">
        <v>78</v>
      </c>
      <c r="D408" t="s">
        <v>77</v>
      </c>
      <c r="E408">
        <v>1.6</v>
      </c>
      <c r="F408">
        <v>11</v>
      </c>
      <c r="G408">
        <v>50</v>
      </c>
      <c r="H408">
        <v>102</v>
      </c>
      <c r="I408">
        <v>564</v>
      </c>
      <c r="J408">
        <v>8</v>
      </c>
      <c r="K408">
        <v>5</v>
      </c>
      <c r="O408">
        <f t="shared" si="57"/>
        <v>46.433333333333337</v>
      </c>
      <c r="Q408">
        <v>99.4</v>
      </c>
      <c r="R408">
        <v>99.5</v>
      </c>
      <c r="S408">
        <v>50.5</v>
      </c>
      <c r="T408">
        <f t="shared" si="53"/>
        <v>249.4</v>
      </c>
      <c r="U408">
        <v>129.30000000000001</v>
      </c>
      <c r="V408">
        <v>110</v>
      </c>
      <c r="X408">
        <f t="shared" si="54"/>
        <v>239.3</v>
      </c>
      <c r="Y408">
        <f t="shared" si="55"/>
        <v>10.099999999999994</v>
      </c>
    </row>
    <row r="409" spans="1:25" x14ac:dyDescent="0.2">
      <c r="A409" s="1">
        <v>43649</v>
      </c>
      <c r="B409" t="s">
        <v>36</v>
      </c>
      <c r="C409" t="s">
        <v>79</v>
      </c>
      <c r="D409" t="s">
        <v>80</v>
      </c>
      <c r="E409">
        <v>1.6</v>
      </c>
      <c r="F409">
        <v>5</v>
      </c>
      <c r="G409">
        <v>82</v>
      </c>
      <c r="H409">
        <v>250</v>
      </c>
      <c r="I409">
        <f>SUM(H409:H413)</f>
        <v>1018</v>
      </c>
      <c r="J409">
        <v>8</v>
      </c>
      <c r="K409">
        <v>5</v>
      </c>
      <c r="L409" s="3">
        <v>0.7090277777777777</v>
      </c>
      <c r="M409" s="3">
        <v>0.64097222222222217</v>
      </c>
      <c r="N409" s="3">
        <v>0.57291666666666663</v>
      </c>
      <c r="O409">
        <f>48-((17+(1/60))-(15+(23/60)))</f>
        <v>46.366666666666667</v>
      </c>
      <c r="P409">
        <f>(48*2)-((17+(1/60))-(13+(45/60)))</f>
        <v>92.733333333333334</v>
      </c>
      <c r="Q409">
        <v>99.9</v>
      </c>
      <c r="R409">
        <v>99.2</v>
      </c>
      <c r="S409">
        <v>50.7</v>
      </c>
      <c r="T409">
        <f t="shared" si="53"/>
        <v>249.8</v>
      </c>
      <c r="U409">
        <v>128.80000000000001</v>
      </c>
      <c r="V409">
        <v>107.8</v>
      </c>
      <c r="X409">
        <f t="shared" si="54"/>
        <v>236.60000000000002</v>
      </c>
      <c r="Y409">
        <f t="shared" si="55"/>
        <v>13.199999999999989</v>
      </c>
    </row>
    <row r="410" spans="1:25" x14ac:dyDescent="0.2">
      <c r="A410" s="1">
        <v>43649</v>
      </c>
      <c r="B410" t="s">
        <v>36</v>
      </c>
      <c r="C410" t="s">
        <v>79</v>
      </c>
      <c r="D410" t="s">
        <v>80</v>
      </c>
      <c r="E410">
        <v>1.6</v>
      </c>
      <c r="F410">
        <v>5</v>
      </c>
      <c r="G410">
        <v>56</v>
      </c>
      <c r="H410">
        <v>89</v>
      </c>
      <c r="I410">
        <v>1018</v>
      </c>
      <c r="J410">
        <v>8</v>
      </c>
      <c r="K410">
        <v>5</v>
      </c>
      <c r="O410">
        <f t="shared" ref="O410:O413" si="58">48-((17+(1/60))-(15+(23/60)))</f>
        <v>46.366666666666667</v>
      </c>
      <c r="Q410">
        <v>99.9</v>
      </c>
      <c r="R410">
        <v>99.2</v>
      </c>
      <c r="S410">
        <v>50.7</v>
      </c>
      <c r="T410">
        <f t="shared" si="53"/>
        <v>249.8</v>
      </c>
      <c r="U410">
        <v>128.80000000000001</v>
      </c>
      <c r="V410">
        <v>107.8</v>
      </c>
      <c r="X410">
        <f t="shared" si="54"/>
        <v>236.60000000000002</v>
      </c>
      <c r="Y410">
        <f t="shared" si="55"/>
        <v>13.199999999999989</v>
      </c>
    </row>
    <row r="411" spans="1:25" x14ac:dyDescent="0.2">
      <c r="A411" s="1">
        <v>43649</v>
      </c>
      <c r="B411" t="s">
        <v>36</v>
      </c>
      <c r="C411" t="s">
        <v>79</v>
      </c>
      <c r="D411" t="s">
        <v>80</v>
      </c>
      <c r="E411">
        <v>1.6</v>
      </c>
      <c r="F411">
        <v>5</v>
      </c>
      <c r="G411">
        <v>77</v>
      </c>
      <c r="H411">
        <v>218</v>
      </c>
      <c r="I411">
        <v>1018</v>
      </c>
      <c r="J411">
        <v>8</v>
      </c>
      <c r="K411">
        <v>5</v>
      </c>
      <c r="O411">
        <f t="shared" si="58"/>
        <v>46.366666666666667</v>
      </c>
      <c r="Q411">
        <v>99.9</v>
      </c>
      <c r="R411">
        <v>99.2</v>
      </c>
      <c r="S411">
        <v>50.7</v>
      </c>
      <c r="T411">
        <f t="shared" si="53"/>
        <v>249.8</v>
      </c>
      <c r="U411">
        <v>128.80000000000001</v>
      </c>
      <c r="V411">
        <v>107.8</v>
      </c>
      <c r="X411">
        <f t="shared" si="54"/>
        <v>236.60000000000002</v>
      </c>
      <c r="Y411">
        <f t="shared" si="55"/>
        <v>13.199999999999989</v>
      </c>
    </row>
    <row r="412" spans="1:25" x14ac:dyDescent="0.2">
      <c r="A412" s="1">
        <v>43649</v>
      </c>
      <c r="B412" t="s">
        <v>36</v>
      </c>
      <c r="C412" t="s">
        <v>79</v>
      </c>
      <c r="D412" t="s">
        <v>80</v>
      </c>
      <c r="E412">
        <v>1.6</v>
      </c>
      <c r="F412">
        <v>5</v>
      </c>
      <c r="G412">
        <v>78</v>
      </c>
      <c r="H412">
        <v>216</v>
      </c>
      <c r="I412">
        <v>1018</v>
      </c>
      <c r="J412">
        <v>8</v>
      </c>
      <c r="K412">
        <v>5</v>
      </c>
      <c r="O412">
        <f t="shared" si="58"/>
        <v>46.366666666666667</v>
      </c>
      <c r="Q412">
        <v>99.9</v>
      </c>
      <c r="R412">
        <v>99.2</v>
      </c>
      <c r="S412">
        <v>50.7</v>
      </c>
      <c r="T412">
        <f t="shared" si="53"/>
        <v>249.8</v>
      </c>
      <c r="U412">
        <v>128.80000000000001</v>
      </c>
      <c r="V412">
        <v>107.8</v>
      </c>
      <c r="X412">
        <f t="shared" si="54"/>
        <v>236.60000000000002</v>
      </c>
      <c r="Y412">
        <f t="shared" si="55"/>
        <v>13.199999999999989</v>
      </c>
    </row>
    <row r="413" spans="1:25" x14ac:dyDescent="0.2">
      <c r="A413" s="1">
        <v>43649</v>
      </c>
      <c r="B413" t="s">
        <v>36</v>
      </c>
      <c r="C413" t="s">
        <v>79</v>
      </c>
      <c r="D413" t="s">
        <v>80</v>
      </c>
      <c r="E413">
        <v>1.6</v>
      </c>
      <c r="F413">
        <v>5</v>
      </c>
      <c r="G413">
        <v>79</v>
      </c>
      <c r="H413">
        <v>245</v>
      </c>
      <c r="I413">
        <v>1018</v>
      </c>
      <c r="J413">
        <v>8</v>
      </c>
      <c r="K413">
        <v>5</v>
      </c>
      <c r="O413">
        <f t="shared" si="58"/>
        <v>46.366666666666667</v>
      </c>
      <c r="Q413">
        <v>99.9</v>
      </c>
      <c r="R413">
        <v>99.2</v>
      </c>
      <c r="S413">
        <v>50.7</v>
      </c>
      <c r="T413">
        <f t="shared" si="53"/>
        <v>249.8</v>
      </c>
      <c r="U413">
        <v>128.80000000000001</v>
      </c>
      <c r="V413">
        <v>107.8</v>
      </c>
      <c r="X413">
        <f t="shared" si="54"/>
        <v>236.60000000000002</v>
      </c>
      <c r="Y413">
        <f t="shared" si="55"/>
        <v>13.199999999999989</v>
      </c>
    </row>
    <row r="414" spans="1:25" x14ac:dyDescent="0.2">
      <c r="A414" s="1">
        <v>43649</v>
      </c>
      <c r="B414" t="s">
        <v>39</v>
      </c>
      <c r="C414" t="s">
        <v>81</v>
      </c>
      <c r="D414" t="s">
        <v>82</v>
      </c>
      <c r="E414">
        <v>1.6</v>
      </c>
      <c r="F414">
        <v>19</v>
      </c>
      <c r="G414">
        <v>45</v>
      </c>
      <c r="H414">
        <v>37</v>
      </c>
      <c r="I414">
        <f>SUM(H414:H432)</f>
        <v>868</v>
      </c>
      <c r="J414">
        <v>8</v>
      </c>
      <c r="K414">
        <v>5</v>
      </c>
      <c r="L414" s="3">
        <v>0.70694444444444438</v>
      </c>
      <c r="M414" s="3">
        <v>0.64583333333333337</v>
      </c>
      <c r="O414">
        <f>48-((16+(58/60))-(15+(30/60)))</f>
        <v>46.533333333333331</v>
      </c>
      <c r="Q414">
        <v>99.6</v>
      </c>
      <c r="R414">
        <v>99</v>
      </c>
      <c r="S414">
        <v>50.7</v>
      </c>
      <c r="T414">
        <f t="shared" si="53"/>
        <v>249.3</v>
      </c>
      <c r="U414">
        <v>131.9</v>
      </c>
      <c r="V414">
        <v>83.8</v>
      </c>
      <c r="X414">
        <f t="shared" si="54"/>
        <v>215.7</v>
      </c>
      <c r="Y414">
        <f t="shared" si="55"/>
        <v>33.600000000000023</v>
      </c>
    </row>
    <row r="415" spans="1:25" x14ac:dyDescent="0.2">
      <c r="A415" s="1">
        <v>43649</v>
      </c>
      <c r="B415" t="s">
        <v>39</v>
      </c>
      <c r="C415" t="s">
        <v>81</v>
      </c>
      <c r="D415" t="s">
        <v>82</v>
      </c>
      <c r="E415">
        <v>1.6</v>
      </c>
      <c r="F415">
        <v>19</v>
      </c>
      <c r="G415">
        <v>53</v>
      </c>
      <c r="H415">
        <v>53</v>
      </c>
      <c r="I415">
        <v>868</v>
      </c>
      <c r="J415">
        <v>8</v>
      </c>
      <c r="K415">
        <v>5</v>
      </c>
      <c r="L415" s="3"/>
      <c r="O415">
        <f t="shared" ref="O415:O432" si="59">48-((16+(58/60))-(15+(30/60)))</f>
        <v>46.533333333333331</v>
      </c>
      <c r="Q415">
        <v>99.6</v>
      </c>
      <c r="R415">
        <v>99</v>
      </c>
      <c r="S415">
        <v>50.7</v>
      </c>
      <c r="T415">
        <f t="shared" si="53"/>
        <v>249.3</v>
      </c>
      <c r="U415">
        <v>131.9</v>
      </c>
      <c r="V415">
        <v>83.8</v>
      </c>
      <c r="X415">
        <f t="shared" si="54"/>
        <v>215.7</v>
      </c>
      <c r="Y415">
        <f t="shared" si="55"/>
        <v>33.600000000000023</v>
      </c>
    </row>
    <row r="416" spans="1:25" x14ac:dyDescent="0.2">
      <c r="A416" s="1">
        <v>43649</v>
      </c>
      <c r="B416" t="s">
        <v>39</v>
      </c>
      <c r="C416" t="s">
        <v>81</v>
      </c>
      <c r="D416" t="s">
        <v>82</v>
      </c>
      <c r="E416">
        <v>1.6</v>
      </c>
      <c r="F416">
        <v>19</v>
      </c>
      <c r="G416">
        <v>65</v>
      </c>
      <c r="H416">
        <v>97</v>
      </c>
      <c r="I416">
        <v>868</v>
      </c>
      <c r="J416">
        <v>8</v>
      </c>
      <c r="K416">
        <v>5</v>
      </c>
      <c r="O416">
        <f t="shared" si="59"/>
        <v>46.533333333333331</v>
      </c>
      <c r="Q416">
        <v>99.6</v>
      </c>
      <c r="R416">
        <v>99</v>
      </c>
      <c r="S416">
        <v>50.7</v>
      </c>
      <c r="T416">
        <f t="shared" si="53"/>
        <v>249.3</v>
      </c>
      <c r="U416">
        <v>131.9</v>
      </c>
      <c r="V416">
        <v>83.8</v>
      </c>
      <c r="X416">
        <f t="shared" si="54"/>
        <v>215.7</v>
      </c>
      <c r="Y416">
        <f t="shared" si="55"/>
        <v>33.600000000000023</v>
      </c>
    </row>
    <row r="417" spans="1:25" x14ac:dyDescent="0.2">
      <c r="A417" s="1">
        <v>43649</v>
      </c>
      <c r="B417" t="s">
        <v>39</v>
      </c>
      <c r="C417" t="s">
        <v>81</v>
      </c>
      <c r="D417" t="s">
        <v>82</v>
      </c>
      <c r="E417">
        <v>1.6</v>
      </c>
      <c r="F417">
        <v>19</v>
      </c>
      <c r="G417">
        <v>62</v>
      </c>
      <c r="H417">
        <v>98</v>
      </c>
      <c r="I417">
        <v>868</v>
      </c>
      <c r="J417">
        <v>8</v>
      </c>
      <c r="K417">
        <v>5</v>
      </c>
      <c r="O417">
        <f t="shared" si="59"/>
        <v>46.533333333333331</v>
      </c>
      <c r="Q417">
        <v>99.6</v>
      </c>
      <c r="R417">
        <v>99</v>
      </c>
      <c r="S417">
        <v>50.7</v>
      </c>
      <c r="T417">
        <f t="shared" si="53"/>
        <v>249.3</v>
      </c>
      <c r="U417">
        <v>131.9</v>
      </c>
      <c r="V417">
        <v>83.8</v>
      </c>
      <c r="X417">
        <f t="shared" si="54"/>
        <v>215.7</v>
      </c>
      <c r="Y417">
        <f t="shared" si="55"/>
        <v>33.600000000000023</v>
      </c>
    </row>
    <row r="418" spans="1:25" x14ac:dyDescent="0.2">
      <c r="A418" s="1">
        <v>43649</v>
      </c>
      <c r="B418" t="s">
        <v>39</v>
      </c>
      <c r="C418" t="s">
        <v>81</v>
      </c>
      <c r="D418" t="s">
        <v>82</v>
      </c>
      <c r="E418">
        <v>1.6</v>
      </c>
      <c r="F418">
        <v>19</v>
      </c>
      <c r="G418">
        <v>43</v>
      </c>
      <c r="H418">
        <v>29</v>
      </c>
      <c r="I418">
        <v>868</v>
      </c>
      <c r="J418">
        <v>8</v>
      </c>
      <c r="K418">
        <v>5</v>
      </c>
      <c r="O418">
        <f t="shared" si="59"/>
        <v>46.533333333333331</v>
      </c>
      <c r="Q418">
        <v>99.6</v>
      </c>
      <c r="R418">
        <v>99</v>
      </c>
      <c r="S418">
        <v>50.7</v>
      </c>
      <c r="T418">
        <f t="shared" si="53"/>
        <v>249.3</v>
      </c>
      <c r="U418">
        <v>131.9</v>
      </c>
      <c r="V418">
        <v>83.8</v>
      </c>
      <c r="X418">
        <f t="shared" si="54"/>
        <v>215.7</v>
      </c>
      <c r="Y418">
        <f t="shared" si="55"/>
        <v>33.600000000000023</v>
      </c>
    </row>
    <row r="419" spans="1:25" x14ac:dyDescent="0.2">
      <c r="A419" s="1">
        <v>43649</v>
      </c>
      <c r="B419" t="s">
        <v>39</v>
      </c>
      <c r="C419" t="s">
        <v>81</v>
      </c>
      <c r="D419" t="s">
        <v>82</v>
      </c>
      <c r="E419">
        <v>1.6</v>
      </c>
      <c r="F419">
        <v>19</v>
      </c>
      <c r="G419">
        <v>43</v>
      </c>
      <c r="H419">
        <v>31</v>
      </c>
      <c r="I419">
        <v>868</v>
      </c>
      <c r="J419">
        <v>8</v>
      </c>
      <c r="K419">
        <v>5</v>
      </c>
      <c r="O419">
        <f t="shared" si="59"/>
        <v>46.533333333333331</v>
      </c>
      <c r="Q419">
        <v>99.6</v>
      </c>
      <c r="R419">
        <v>99</v>
      </c>
      <c r="S419">
        <v>50.7</v>
      </c>
      <c r="T419">
        <f t="shared" si="53"/>
        <v>249.3</v>
      </c>
      <c r="U419">
        <v>131.9</v>
      </c>
      <c r="V419">
        <v>83.8</v>
      </c>
      <c r="X419">
        <f t="shared" si="54"/>
        <v>215.7</v>
      </c>
      <c r="Y419">
        <f t="shared" si="55"/>
        <v>33.600000000000023</v>
      </c>
    </row>
    <row r="420" spans="1:25" x14ac:dyDescent="0.2">
      <c r="A420" s="1">
        <v>43649</v>
      </c>
      <c r="B420" t="s">
        <v>39</v>
      </c>
      <c r="C420" t="s">
        <v>81</v>
      </c>
      <c r="D420" t="s">
        <v>82</v>
      </c>
      <c r="E420">
        <v>1.6</v>
      </c>
      <c r="F420">
        <v>19</v>
      </c>
      <c r="G420">
        <v>40</v>
      </c>
      <c r="H420">
        <v>23</v>
      </c>
      <c r="I420">
        <v>868</v>
      </c>
      <c r="J420">
        <v>8</v>
      </c>
      <c r="K420">
        <v>5</v>
      </c>
      <c r="O420">
        <f t="shared" si="59"/>
        <v>46.533333333333331</v>
      </c>
      <c r="Q420">
        <v>99.6</v>
      </c>
      <c r="R420">
        <v>99</v>
      </c>
      <c r="S420">
        <v>50.7</v>
      </c>
      <c r="T420">
        <f t="shared" si="53"/>
        <v>249.3</v>
      </c>
      <c r="U420">
        <v>131.9</v>
      </c>
      <c r="V420">
        <v>83.8</v>
      </c>
      <c r="X420">
        <f t="shared" si="54"/>
        <v>215.7</v>
      </c>
      <c r="Y420">
        <f t="shared" si="55"/>
        <v>33.600000000000023</v>
      </c>
    </row>
    <row r="421" spans="1:25" x14ac:dyDescent="0.2">
      <c r="A421" s="1">
        <v>43649</v>
      </c>
      <c r="B421" t="s">
        <v>39</v>
      </c>
      <c r="C421" t="s">
        <v>81</v>
      </c>
      <c r="D421" t="s">
        <v>82</v>
      </c>
      <c r="E421">
        <v>1.6</v>
      </c>
      <c r="F421">
        <v>19</v>
      </c>
      <c r="G421">
        <v>38</v>
      </c>
      <c r="H421">
        <v>23</v>
      </c>
      <c r="I421">
        <v>868</v>
      </c>
      <c r="J421">
        <v>8</v>
      </c>
      <c r="K421">
        <v>5</v>
      </c>
      <c r="O421">
        <f t="shared" si="59"/>
        <v>46.533333333333331</v>
      </c>
      <c r="Q421">
        <v>99.6</v>
      </c>
      <c r="R421">
        <v>99</v>
      </c>
      <c r="S421">
        <v>50.7</v>
      </c>
      <c r="T421">
        <f t="shared" si="53"/>
        <v>249.3</v>
      </c>
      <c r="U421">
        <v>131.9</v>
      </c>
      <c r="V421">
        <v>83.8</v>
      </c>
      <c r="X421">
        <f t="shared" si="54"/>
        <v>215.7</v>
      </c>
      <c r="Y421">
        <f t="shared" si="55"/>
        <v>33.600000000000023</v>
      </c>
    </row>
    <row r="422" spans="1:25" x14ac:dyDescent="0.2">
      <c r="A422" s="1">
        <v>43649</v>
      </c>
      <c r="B422" t="s">
        <v>39</v>
      </c>
      <c r="C422" t="s">
        <v>81</v>
      </c>
      <c r="D422" t="s">
        <v>82</v>
      </c>
      <c r="E422">
        <v>1.6</v>
      </c>
      <c r="F422">
        <v>19</v>
      </c>
      <c r="G422">
        <v>37</v>
      </c>
      <c r="H422">
        <v>22</v>
      </c>
      <c r="I422">
        <v>868</v>
      </c>
      <c r="J422">
        <v>8</v>
      </c>
      <c r="K422">
        <v>5</v>
      </c>
      <c r="O422">
        <f t="shared" si="59"/>
        <v>46.533333333333331</v>
      </c>
      <c r="Q422">
        <v>99.6</v>
      </c>
      <c r="R422">
        <v>99</v>
      </c>
      <c r="S422">
        <v>50.7</v>
      </c>
      <c r="T422">
        <f t="shared" si="53"/>
        <v>249.3</v>
      </c>
      <c r="U422">
        <v>131.9</v>
      </c>
      <c r="V422">
        <v>83.8</v>
      </c>
      <c r="X422">
        <f t="shared" si="54"/>
        <v>215.7</v>
      </c>
      <c r="Y422">
        <f t="shared" si="55"/>
        <v>33.600000000000023</v>
      </c>
    </row>
    <row r="423" spans="1:25" x14ac:dyDescent="0.2">
      <c r="A423" s="1">
        <v>43649</v>
      </c>
      <c r="B423" t="s">
        <v>39</v>
      </c>
      <c r="C423" t="s">
        <v>81</v>
      </c>
      <c r="D423" t="s">
        <v>82</v>
      </c>
      <c r="E423">
        <v>1.6</v>
      </c>
      <c r="F423">
        <v>19</v>
      </c>
      <c r="G423">
        <v>49</v>
      </c>
      <c r="H423">
        <v>43</v>
      </c>
      <c r="I423">
        <v>868</v>
      </c>
      <c r="J423">
        <v>8</v>
      </c>
      <c r="K423">
        <v>5</v>
      </c>
      <c r="O423">
        <f t="shared" si="59"/>
        <v>46.533333333333331</v>
      </c>
      <c r="Q423">
        <v>99.6</v>
      </c>
      <c r="R423">
        <v>99</v>
      </c>
      <c r="S423">
        <v>50.7</v>
      </c>
      <c r="T423">
        <f t="shared" si="53"/>
        <v>249.3</v>
      </c>
      <c r="U423">
        <v>131.9</v>
      </c>
      <c r="V423">
        <v>83.8</v>
      </c>
      <c r="X423">
        <f t="shared" si="54"/>
        <v>215.7</v>
      </c>
      <c r="Y423">
        <f t="shared" si="55"/>
        <v>33.600000000000023</v>
      </c>
    </row>
    <row r="424" spans="1:25" x14ac:dyDescent="0.2">
      <c r="A424" s="1">
        <v>43649</v>
      </c>
      <c r="B424" t="s">
        <v>39</v>
      </c>
      <c r="C424" t="s">
        <v>81</v>
      </c>
      <c r="D424" t="s">
        <v>82</v>
      </c>
      <c r="E424">
        <v>1.6</v>
      </c>
      <c r="F424">
        <v>19</v>
      </c>
      <c r="G424">
        <v>55</v>
      </c>
      <c r="H424">
        <v>61</v>
      </c>
      <c r="I424">
        <v>868</v>
      </c>
      <c r="J424">
        <v>8</v>
      </c>
      <c r="K424">
        <v>5</v>
      </c>
      <c r="O424">
        <f t="shared" si="59"/>
        <v>46.533333333333331</v>
      </c>
      <c r="Q424">
        <v>99.6</v>
      </c>
      <c r="R424">
        <v>99</v>
      </c>
      <c r="S424">
        <v>50.7</v>
      </c>
      <c r="T424">
        <f t="shared" si="53"/>
        <v>249.3</v>
      </c>
      <c r="U424">
        <v>131.9</v>
      </c>
      <c r="V424">
        <v>83.8</v>
      </c>
      <c r="X424">
        <f t="shared" si="54"/>
        <v>215.7</v>
      </c>
      <c r="Y424">
        <f t="shared" si="55"/>
        <v>33.600000000000023</v>
      </c>
    </row>
    <row r="425" spans="1:25" x14ac:dyDescent="0.2">
      <c r="A425" s="1">
        <v>43649</v>
      </c>
      <c r="B425" t="s">
        <v>39</v>
      </c>
      <c r="C425" t="s">
        <v>81</v>
      </c>
      <c r="D425" t="s">
        <v>82</v>
      </c>
      <c r="E425">
        <v>1.6</v>
      </c>
      <c r="F425">
        <v>19</v>
      </c>
      <c r="G425">
        <v>56</v>
      </c>
      <c r="H425">
        <v>66</v>
      </c>
      <c r="I425">
        <v>868</v>
      </c>
      <c r="J425">
        <v>8</v>
      </c>
      <c r="K425">
        <v>5</v>
      </c>
      <c r="O425">
        <f t="shared" si="59"/>
        <v>46.533333333333331</v>
      </c>
      <c r="Q425">
        <v>99.6</v>
      </c>
      <c r="R425">
        <v>99</v>
      </c>
      <c r="S425">
        <v>50.7</v>
      </c>
      <c r="T425">
        <f t="shared" si="53"/>
        <v>249.3</v>
      </c>
      <c r="U425">
        <v>131.9</v>
      </c>
      <c r="V425">
        <v>83.8</v>
      </c>
      <c r="X425">
        <f t="shared" si="54"/>
        <v>215.7</v>
      </c>
      <c r="Y425">
        <f t="shared" si="55"/>
        <v>33.600000000000023</v>
      </c>
    </row>
    <row r="426" spans="1:25" x14ac:dyDescent="0.2">
      <c r="A426" s="1">
        <v>43649</v>
      </c>
      <c r="B426" t="s">
        <v>39</v>
      </c>
      <c r="C426" t="s">
        <v>81</v>
      </c>
      <c r="D426" t="s">
        <v>82</v>
      </c>
      <c r="E426">
        <v>1.6</v>
      </c>
      <c r="F426">
        <v>19</v>
      </c>
      <c r="G426">
        <v>56</v>
      </c>
      <c r="H426">
        <v>59</v>
      </c>
      <c r="I426">
        <v>868</v>
      </c>
      <c r="J426">
        <v>8</v>
      </c>
      <c r="K426">
        <v>5</v>
      </c>
      <c r="O426">
        <f t="shared" si="59"/>
        <v>46.533333333333331</v>
      </c>
      <c r="Q426">
        <v>99.6</v>
      </c>
      <c r="R426">
        <v>99</v>
      </c>
      <c r="S426">
        <v>50.7</v>
      </c>
      <c r="T426">
        <f t="shared" si="53"/>
        <v>249.3</v>
      </c>
      <c r="U426">
        <v>131.9</v>
      </c>
      <c r="V426">
        <v>83.8</v>
      </c>
      <c r="X426">
        <f t="shared" si="54"/>
        <v>215.7</v>
      </c>
      <c r="Y426">
        <f t="shared" si="55"/>
        <v>33.600000000000023</v>
      </c>
    </row>
    <row r="427" spans="1:25" x14ac:dyDescent="0.2">
      <c r="A427" s="1">
        <v>43649</v>
      </c>
      <c r="B427" t="s">
        <v>39</v>
      </c>
      <c r="C427" t="s">
        <v>81</v>
      </c>
      <c r="D427" t="s">
        <v>82</v>
      </c>
      <c r="E427">
        <v>1.6</v>
      </c>
      <c r="F427">
        <v>19</v>
      </c>
      <c r="G427">
        <v>39</v>
      </c>
      <c r="H427">
        <v>20</v>
      </c>
      <c r="I427">
        <v>868</v>
      </c>
      <c r="J427">
        <v>8</v>
      </c>
      <c r="K427">
        <v>5</v>
      </c>
      <c r="O427">
        <f t="shared" si="59"/>
        <v>46.533333333333331</v>
      </c>
      <c r="Q427">
        <v>99.6</v>
      </c>
      <c r="R427">
        <v>99</v>
      </c>
      <c r="S427">
        <v>50.7</v>
      </c>
      <c r="T427">
        <f t="shared" si="53"/>
        <v>249.3</v>
      </c>
      <c r="U427">
        <v>131.9</v>
      </c>
      <c r="V427">
        <v>83.8</v>
      </c>
      <c r="X427">
        <f t="shared" si="54"/>
        <v>215.7</v>
      </c>
      <c r="Y427">
        <f t="shared" si="55"/>
        <v>33.600000000000023</v>
      </c>
    </row>
    <row r="428" spans="1:25" x14ac:dyDescent="0.2">
      <c r="A428" s="1">
        <v>43649</v>
      </c>
      <c r="B428" t="s">
        <v>39</v>
      </c>
      <c r="C428" t="s">
        <v>81</v>
      </c>
      <c r="D428" t="s">
        <v>82</v>
      </c>
      <c r="E428">
        <v>1.6</v>
      </c>
      <c r="F428">
        <v>19</v>
      </c>
      <c r="G428">
        <v>50</v>
      </c>
      <c r="H428">
        <v>51</v>
      </c>
      <c r="I428">
        <v>868</v>
      </c>
      <c r="J428">
        <v>8</v>
      </c>
      <c r="K428">
        <v>5</v>
      </c>
      <c r="O428">
        <f t="shared" si="59"/>
        <v>46.533333333333331</v>
      </c>
      <c r="Q428">
        <v>99.6</v>
      </c>
      <c r="R428">
        <v>99</v>
      </c>
      <c r="S428">
        <v>50.7</v>
      </c>
      <c r="T428">
        <f t="shared" si="53"/>
        <v>249.3</v>
      </c>
      <c r="U428">
        <v>131.9</v>
      </c>
      <c r="V428">
        <v>83.8</v>
      </c>
      <c r="X428">
        <f t="shared" si="54"/>
        <v>215.7</v>
      </c>
      <c r="Y428">
        <f t="shared" si="55"/>
        <v>33.600000000000023</v>
      </c>
    </row>
    <row r="429" spans="1:25" x14ac:dyDescent="0.2">
      <c r="A429" s="1">
        <v>43649</v>
      </c>
      <c r="B429" t="s">
        <v>39</v>
      </c>
      <c r="C429" t="s">
        <v>81</v>
      </c>
      <c r="D429" t="s">
        <v>82</v>
      </c>
      <c r="E429">
        <v>1.6</v>
      </c>
      <c r="F429">
        <v>19</v>
      </c>
      <c r="G429">
        <v>45</v>
      </c>
      <c r="H429">
        <v>36</v>
      </c>
      <c r="I429">
        <v>868</v>
      </c>
      <c r="J429">
        <v>8</v>
      </c>
      <c r="K429">
        <v>5</v>
      </c>
      <c r="O429">
        <f t="shared" si="59"/>
        <v>46.533333333333331</v>
      </c>
      <c r="Q429">
        <v>99.6</v>
      </c>
      <c r="R429">
        <v>99</v>
      </c>
      <c r="S429">
        <v>50.7</v>
      </c>
      <c r="T429">
        <f t="shared" si="53"/>
        <v>249.3</v>
      </c>
      <c r="U429">
        <v>131.9</v>
      </c>
      <c r="V429">
        <v>83.8</v>
      </c>
      <c r="X429">
        <f t="shared" si="54"/>
        <v>215.7</v>
      </c>
      <c r="Y429">
        <f t="shared" si="55"/>
        <v>33.600000000000023</v>
      </c>
    </row>
    <row r="430" spans="1:25" x14ac:dyDescent="0.2">
      <c r="A430" s="1">
        <v>43649</v>
      </c>
      <c r="B430" t="s">
        <v>39</v>
      </c>
      <c r="C430" t="s">
        <v>81</v>
      </c>
      <c r="D430" t="s">
        <v>82</v>
      </c>
      <c r="E430">
        <v>1.6</v>
      </c>
      <c r="F430">
        <v>19</v>
      </c>
      <c r="G430">
        <v>48</v>
      </c>
      <c r="H430">
        <v>41</v>
      </c>
      <c r="I430">
        <v>868</v>
      </c>
      <c r="J430">
        <v>8</v>
      </c>
      <c r="K430">
        <v>5</v>
      </c>
      <c r="O430">
        <f t="shared" si="59"/>
        <v>46.533333333333331</v>
      </c>
      <c r="Q430">
        <v>99.6</v>
      </c>
      <c r="R430">
        <v>99</v>
      </c>
      <c r="S430">
        <v>50.7</v>
      </c>
      <c r="T430">
        <f t="shared" si="53"/>
        <v>249.3</v>
      </c>
      <c r="U430">
        <v>131.9</v>
      </c>
      <c r="V430">
        <v>83.8</v>
      </c>
      <c r="X430">
        <f t="shared" si="54"/>
        <v>215.7</v>
      </c>
      <c r="Y430">
        <f t="shared" si="55"/>
        <v>33.600000000000023</v>
      </c>
    </row>
    <row r="431" spans="1:25" x14ac:dyDescent="0.2">
      <c r="A431" s="1">
        <v>43649</v>
      </c>
      <c r="B431" t="s">
        <v>39</v>
      </c>
      <c r="C431" t="s">
        <v>81</v>
      </c>
      <c r="D431" t="s">
        <v>82</v>
      </c>
      <c r="E431">
        <v>1.6</v>
      </c>
      <c r="F431">
        <v>19</v>
      </c>
      <c r="G431">
        <v>43</v>
      </c>
      <c r="H431">
        <v>35</v>
      </c>
      <c r="I431">
        <v>868</v>
      </c>
      <c r="J431">
        <v>8</v>
      </c>
      <c r="K431">
        <v>5</v>
      </c>
      <c r="O431">
        <f t="shared" si="59"/>
        <v>46.533333333333331</v>
      </c>
      <c r="Q431">
        <v>99.6</v>
      </c>
      <c r="R431">
        <v>99</v>
      </c>
      <c r="S431">
        <v>50.7</v>
      </c>
      <c r="T431">
        <f t="shared" si="53"/>
        <v>249.3</v>
      </c>
      <c r="U431">
        <v>131.9</v>
      </c>
      <c r="V431">
        <v>83.8</v>
      </c>
      <c r="X431">
        <f t="shared" si="54"/>
        <v>215.7</v>
      </c>
      <c r="Y431">
        <f t="shared" si="55"/>
        <v>33.600000000000023</v>
      </c>
    </row>
    <row r="432" spans="1:25" x14ac:dyDescent="0.2">
      <c r="A432" s="1">
        <v>43649</v>
      </c>
      <c r="B432" t="s">
        <v>39</v>
      </c>
      <c r="C432" t="s">
        <v>81</v>
      </c>
      <c r="D432" t="s">
        <v>82</v>
      </c>
      <c r="E432">
        <v>1.6</v>
      </c>
      <c r="F432">
        <v>19</v>
      </c>
      <c r="G432">
        <v>48</v>
      </c>
      <c r="H432">
        <v>43</v>
      </c>
      <c r="I432">
        <v>868</v>
      </c>
      <c r="J432">
        <v>8</v>
      </c>
      <c r="K432">
        <v>5</v>
      </c>
      <c r="O432">
        <f t="shared" si="59"/>
        <v>46.533333333333331</v>
      </c>
      <c r="Q432">
        <v>99.6</v>
      </c>
      <c r="R432">
        <v>99</v>
      </c>
      <c r="S432">
        <v>50.7</v>
      </c>
      <c r="T432">
        <f t="shared" si="53"/>
        <v>249.3</v>
      </c>
      <c r="U432">
        <v>131.9</v>
      </c>
      <c r="V432">
        <v>83.8</v>
      </c>
      <c r="X432">
        <f t="shared" si="54"/>
        <v>215.7</v>
      </c>
      <c r="Y432">
        <f t="shared" si="55"/>
        <v>33.600000000000023</v>
      </c>
    </row>
    <row r="433" spans="1:25" x14ac:dyDescent="0.2">
      <c r="A433" s="1">
        <v>43649</v>
      </c>
      <c r="B433" t="s">
        <v>39</v>
      </c>
      <c r="C433" t="s">
        <v>83</v>
      </c>
      <c r="D433" t="s">
        <v>84</v>
      </c>
      <c r="E433">
        <v>1.6</v>
      </c>
      <c r="F433">
        <v>22</v>
      </c>
      <c r="G433">
        <v>48</v>
      </c>
      <c r="H433">
        <v>39</v>
      </c>
      <c r="I433">
        <f>SUM(H433:H454)</f>
        <v>943</v>
      </c>
      <c r="J433">
        <v>8</v>
      </c>
      <c r="K433">
        <v>5</v>
      </c>
      <c r="L433" s="3">
        <v>0.71458333333333324</v>
      </c>
      <c r="M433" s="3">
        <v>0.65</v>
      </c>
      <c r="O433">
        <f>48-((17+(9/60))-(15+(36/60)))</f>
        <v>46.45</v>
      </c>
      <c r="Q433">
        <v>99.9</v>
      </c>
      <c r="R433">
        <v>99.9</v>
      </c>
      <c r="S433">
        <v>50.7</v>
      </c>
      <c r="T433">
        <f t="shared" si="53"/>
        <v>250.5</v>
      </c>
      <c r="U433">
        <v>131.69999999999999</v>
      </c>
      <c r="V433">
        <v>87.9</v>
      </c>
      <c r="X433">
        <f t="shared" si="54"/>
        <v>219.6</v>
      </c>
      <c r="Y433">
        <f t="shared" si="55"/>
        <v>30.900000000000006</v>
      </c>
    </row>
    <row r="434" spans="1:25" x14ac:dyDescent="0.2">
      <c r="A434" s="1">
        <v>43649</v>
      </c>
      <c r="B434" t="s">
        <v>39</v>
      </c>
      <c r="C434" t="s">
        <v>83</v>
      </c>
      <c r="D434" t="s">
        <v>84</v>
      </c>
      <c r="E434">
        <v>1.6</v>
      </c>
      <c r="F434">
        <v>22</v>
      </c>
      <c r="G434">
        <v>56</v>
      </c>
      <c r="H434">
        <v>79</v>
      </c>
      <c r="I434">
        <v>943</v>
      </c>
      <c r="J434">
        <v>8</v>
      </c>
      <c r="K434">
        <v>5</v>
      </c>
      <c r="O434">
        <f t="shared" ref="O434:O454" si="60">48-((17+(9/60))-(15+(36/60)))</f>
        <v>46.45</v>
      </c>
      <c r="Q434">
        <v>99.9</v>
      </c>
      <c r="R434">
        <v>99.9</v>
      </c>
      <c r="S434">
        <v>50.7</v>
      </c>
      <c r="T434">
        <f t="shared" si="53"/>
        <v>250.5</v>
      </c>
      <c r="U434">
        <v>131.69999999999999</v>
      </c>
      <c r="V434">
        <v>87.9</v>
      </c>
      <c r="X434">
        <f t="shared" si="54"/>
        <v>219.6</v>
      </c>
      <c r="Y434">
        <f t="shared" si="55"/>
        <v>30.900000000000006</v>
      </c>
    </row>
    <row r="435" spans="1:25" x14ac:dyDescent="0.2">
      <c r="A435" s="1">
        <v>43649</v>
      </c>
      <c r="B435" t="s">
        <v>39</v>
      </c>
      <c r="C435" t="s">
        <v>83</v>
      </c>
      <c r="D435" t="s">
        <v>84</v>
      </c>
      <c r="E435">
        <v>1.6</v>
      </c>
      <c r="F435">
        <v>22</v>
      </c>
      <c r="G435">
        <v>49</v>
      </c>
      <c r="H435">
        <v>53</v>
      </c>
      <c r="I435">
        <v>943</v>
      </c>
      <c r="J435">
        <v>8</v>
      </c>
      <c r="K435">
        <v>5</v>
      </c>
      <c r="O435">
        <f t="shared" si="60"/>
        <v>46.45</v>
      </c>
      <c r="Q435">
        <v>99.9</v>
      </c>
      <c r="R435">
        <v>99.9</v>
      </c>
      <c r="S435">
        <v>50.7</v>
      </c>
      <c r="T435">
        <f t="shared" si="53"/>
        <v>250.5</v>
      </c>
      <c r="U435">
        <v>131.69999999999999</v>
      </c>
      <c r="V435">
        <v>87.9</v>
      </c>
      <c r="X435">
        <f t="shared" si="54"/>
        <v>219.6</v>
      </c>
      <c r="Y435">
        <f t="shared" si="55"/>
        <v>30.900000000000006</v>
      </c>
    </row>
    <row r="436" spans="1:25" x14ac:dyDescent="0.2">
      <c r="A436" s="1">
        <v>43649</v>
      </c>
      <c r="B436" t="s">
        <v>39</v>
      </c>
      <c r="C436" t="s">
        <v>83</v>
      </c>
      <c r="D436" t="s">
        <v>84</v>
      </c>
      <c r="E436">
        <v>1.6</v>
      </c>
      <c r="F436">
        <v>22</v>
      </c>
      <c r="G436">
        <v>54</v>
      </c>
      <c r="H436">
        <v>61</v>
      </c>
      <c r="I436">
        <v>943</v>
      </c>
      <c r="J436">
        <v>8</v>
      </c>
      <c r="K436">
        <v>5</v>
      </c>
      <c r="O436">
        <f t="shared" si="60"/>
        <v>46.45</v>
      </c>
      <c r="Q436">
        <v>99.9</v>
      </c>
      <c r="R436">
        <v>99.9</v>
      </c>
      <c r="S436">
        <v>50.7</v>
      </c>
      <c r="T436">
        <f t="shared" si="53"/>
        <v>250.5</v>
      </c>
      <c r="U436">
        <v>131.69999999999999</v>
      </c>
      <c r="V436">
        <v>87.9</v>
      </c>
      <c r="X436">
        <f t="shared" si="54"/>
        <v>219.6</v>
      </c>
      <c r="Y436">
        <f t="shared" si="55"/>
        <v>30.900000000000006</v>
      </c>
    </row>
    <row r="437" spans="1:25" x14ac:dyDescent="0.2">
      <c r="A437" s="1">
        <v>43649</v>
      </c>
      <c r="B437" t="s">
        <v>39</v>
      </c>
      <c r="C437" t="s">
        <v>83</v>
      </c>
      <c r="D437" t="s">
        <v>84</v>
      </c>
      <c r="E437">
        <v>1.6</v>
      </c>
      <c r="F437">
        <v>22</v>
      </c>
      <c r="G437">
        <v>38</v>
      </c>
      <c r="H437">
        <v>24</v>
      </c>
      <c r="I437">
        <v>943</v>
      </c>
      <c r="J437">
        <v>8</v>
      </c>
      <c r="K437">
        <v>5</v>
      </c>
      <c r="O437">
        <f t="shared" si="60"/>
        <v>46.45</v>
      </c>
      <c r="Q437">
        <v>99.9</v>
      </c>
      <c r="R437">
        <v>99.9</v>
      </c>
      <c r="S437">
        <v>50.7</v>
      </c>
      <c r="T437">
        <f t="shared" si="53"/>
        <v>250.5</v>
      </c>
      <c r="U437">
        <v>131.69999999999999</v>
      </c>
      <c r="V437">
        <v>87.9</v>
      </c>
      <c r="X437">
        <f t="shared" si="54"/>
        <v>219.6</v>
      </c>
      <c r="Y437">
        <f t="shared" si="55"/>
        <v>30.900000000000006</v>
      </c>
    </row>
    <row r="438" spans="1:25" x14ac:dyDescent="0.2">
      <c r="A438" s="1">
        <v>43649</v>
      </c>
      <c r="B438" t="s">
        <v>39</v>
      </c>
      <c r="C438" t="s">
        <v>83</v>
      </c>
      <c r="D438" t="s">
        <v>84</v>
      </c>
      <c r="E438">
        <v>1.6</v>
      </c>
      <c r="F438">
        <v>22</v>
      </c>
      <c r="G438">
        <v>36</v>
      </c>
      <c r="H438">
        <v>21</v>
      </c>
      <c r="I438">
        <v>943</v>
      </c>
      <c r="J438">
        <v>8</v>
      </c>
      <c r="K438">
        <v>5</v>
      </c>
      <c r="O438">
        <f t="shared" si="60"/>
        <v>46.45</v>
      </c>
      <c r="Q438">
        <v>99.9</v>
      </c>
      <c r="R438">
        <v>99.9</v>
      </c>
      <c r="S438">
        <v>50.7</v>
      </c>
      <c r="T438">
        <f t="shared" si="53"/>
        <v>250.5</v>
      </c>
      <c r="U438">
        <v>131.69999999999999</v>
      </c>
      <c r="V438">
        <v>87.9</v>
      </c>
      <c r="X438">
        <f t="shared" si="54"/>
        <v>219.6</v>
      </c>
      <c r="Y438">
        <f t="shared" si="55"/>
        <v>30.900000000000006</v>
      </c>
    </row>
    <row r="439" spans="1:25" x14ac:dyDescent="0.2">
      <c r="A439" s="1">
        <v>43649</v>
      </c>
      <c r="B439" t="s">
        <v>39</v>
      </c>
      <c r="C439" t="s">
        <v>83</v>
      </c>
      <c r="D439" t="s">
        <v>84</v>
      </c>
      <c r="E439">
        <v>1.6</v>
      </c>
      <c r="F439">
        <v>22</v>
      </c>
      <c r="G439">
        <v>36</v>
      </c>
      <c r="H439">
        <v>17</v>
      </c>
      <c r="I439">
        <v>943</v>
      </c>
      <c r="J439">
        <v>8</v>
      </c>
      <c r="K439">
        <v>5</v>
      </c>
      <c r="O439">
        <f t="shared" si="60"/>
        <v>46.45</v>
      </c>
      <c r="Q439">
        <v>99.9</v>
      </c>
      <c r="R439">
        <v>99.9</v>
      </c>
      <c r="S439">
        <v>50.7</v>
      </c>
      <c r="T439">
        <f t="shared" si="53"/>
        <v>250.5</v>
      </c>
      <c r="U439">
        <v>131.69999999999999</v>
      </c>
      <c r="V439">
        <v>87.9</v>
      </c>
      <c r="X439">
        <f t="shared" si="54"/>
        <v>219.6</v>
      </c>
      <c r="Y439">
        <f t="shared" si="55"/>
        <v>30.900000000000006</v>
      </c>
    </row>
    <row r="440" spans="1:25" x14ac:dyDescent="0.2">
      <c r="A440" s="1">
        <v>43649</v>
      </c>
      <c r="B440" t="s">
        <v>39</v>
      </c>
      <c r="C440" t="s">
        <v>83</v>
      </c>
      <c r="D440" t="s">
        <v>84</v>
      </c>
      <c r="E440">
        <v>1.6</v>
      </c>
      <c r="F440">
        <v>22</v>
      </c>
      <c r="G440">
        <v>50</v>
      </c>
      <c r="H440">
        <v>33</v>
      </c>
      <c r="I440">
        <v>943</v>
      </c>
      <c r="J440">
        <v>8</v>
      </c>
      <c r="K440">
        <v>5</v>
      </c>
      <c r="O440">
        <f t="shared" si="60"/>
        <v>46.45</v>
      </c>
      <c r="Q440">
        <v>99.9</v>
      </c>
      <c r="R440">
        <v>99.9</v>
      </c>
      <c r="S440">
        <v>50.7</v>
      </c>
      <c r="T440">
        <f t="shared" si="53"/>
        <v>250.5</v>
      </c>
      <c r="U440">
        <v>131.69999999999999</v>
      </c>
      <c r="V440">
        <v>87.9</v>
      </c>
      <c r="X440">
        <f t="shared" si="54"/>
        <v>219.6</v>
      </c>
      <c r="Y440">
        <f t="shared" si="55"/>
        <v>30.900000000000006</v>
      </c>
    </row>
    <row r="441" spans="1:25" x14ac:dyDescent="0.2">
      <c r="A441" s="1">
        <v>43649</v>
      </c>
      <c r="B441" t="s">
        <v>39</v>
      </c>
      <c r="C441" t="s">
        <v>83</v>
      </c>
      <c r="D441" t="s">
        <v>84</v>
      </c>
      <c r="E441">
        <v>1.6</v>
      </c>
      <c r="F441">
        <v>22</v>
      </c>
      <c r="G441">
        <v>50</v>
      </c>
      <c r="H441">
        <v>52</v>
      </c>
      <c r="I441">
        <v>943</v>
      </c>
      <c r="J441">
        <v>8</v>
      </c>
      <c r="K441">
        <v>5</v>
      </c>
      <c r="O441">
        <f t="shared" si="60"/>
        <v>46.45</v>
      </c>
      <c r="Q441">
        <v>99.9</v>
      </c>
      <c r="R441">
        <v>99.9</v>
      </c>
      <c r="S441">
        <v>50.7</v>
      </c>
      <c r="T441">
        <f t="shared" si="53"/>
        <v>250.5</v>
      </c>
      <c r="U441">
        <v>131.69999999999999</v>
      </c>
      <c r="V441">
        <v>87.9</v>
      </c>
      <c r="X441">
        <f t="shared" si="54"/>
        <v>219.6</v>
      </c>
      <c r="Y441">
        <f t="shared" si="55"/>
        <v>30.900000000000006</v>
      </c>
    </row>
    <row r="442" spans="1:25" x14ac:dyDescent="0.2">
      <c r="A442" s="1">
        <v>43649</v>
      </c>
      <c r="B442" t="s">
        <v>39</v>
      </c>
      <c r="C442" t="s">
        <v>83</v>
      </c>
      <c r="D442" t="s">
        <v>84</v>
      </c>
      <c r="E442">
        <v>1.6</v>
      </c>
      <c r="F442">
        <v>22</v>
      </c>
      <c r="G442">
        <v>35</v>
      </c>
      <c r="H442">
        <v>15</v>
      </c>
      <c r="I442">
        <v>943</v>
      </c>
      <c r="J442">
        <v>8</v>
      </c>
      <c r="K442">
        <v>5</v>
      </c>
      <c r="O442">
        <f t="shared" si="60"/>
        <v>46.45</v>
      </c>
      <c r="Q442">
        <v>99.9</v>
      </c>
      <c r="R442">
        <v>99.9</v>
      </c>
      <c r="S442">
        <v>50.7</v>
      </c>
      <c r="T442">
        <f t="shared" si="53"/>
        <v>250.5</v>
      </c>
      <c r="U442">
        <v>131.69999999999999</v>
      </c>
      <c r="V442">
        <v>87.9</v>
      </c>
      <c r="X442">
        <f t="shared" si="54"/>
        <v>219.6</v>
      </c>
      <c r="Y442">
        <f t="shared" si="55"/>
        <v>30.900000000000006</v>
      </c>
    </row>
    <row r="443" spans="1:25" x14ac:dyDescent="0.2">
      <c r="A443" s="1">
        <v>43649</v>
      </c>
      <c r="B443" t="s">
        <v>39</v>
      </c>
      <c r="C443" t="s">
        <v>83</v>
      </c>
      <c r="D443" t="s">
        <v>84</v>
      </c>
      <c r="E443">
        <v>1.6</v>
      </c>
      <c r="F443">
        <v>22</v>
      </c>
      <c r="G443">
        <v>39</v>
      </c>
      <c r="H443">
        <v>27</v>
      </c>
      <c r="I443">
        <v>943</v>
      </c>
      <c r="J443">
        <v>8</v>
      </c>
      <c r="K443">
        <v>5</v>
      </c>
      <c r="O443">
        <f t="shared" si="60"/>
        <v>46.45</v>
      </c>
      <c r="Q443">
        <v>99.9</v>
      </c>
      <c r="R443">
        <v>99.9</v>
      </c>
      <c r="S443">
        <v>50.7</v>
      </c>
      <c r="T443">
        <f t="shared" si="53"/>
        <v>250.5</v>
      </c>
      <c r="U443">
        <v>131.69999999999999</v>
      </c>
      <c r="V443">
        <v>87.9</v>
      </c>
      <c r="X443">
        <f t="shared" si="54"/>
        <v>219.6</v>
      </c>
      <c r="Y443">
        <f t="shared" si="55"/>
        <v>30.900000000000006</v>
      </c>
    </row>
    <row r="444" spans="1:25" x14ac:dyDescent="0.2">
      <c r="A444" s="1">
        <v>43649</v>
      </c>
      <c r="B444" t="s">
        <v>39</v>
      </c>
      <c r="C444" t="s">
        <v>83</v>
      </c>
      <c r="D444" t="s">
        <v>84</v>
      </c>
      <c r="E444">
        <v>1.6</v>
      </c>
      <c r="F444">
        <v>22</v>
      </c>
      <c r="G444">
        <v>49</v>
      </c>
      <c r="H444">
        <v>62</v>
      </c>
      <c r="I444">
        <v>943</v>
      </c>
      <c r="J444">
        <v>8</v>
      </c>
      <c r="K444">
        <v>5</v>
      </c>
      <c r="O444">
        <f t="shared" si="60"/>
        <v>46.45</v>
      </c>
      <c r="Q444">
        <v>99.9</v>
      </c>
      <c r="R444">
        <v>99.9</v>
      </c>
      <c r="S444">
        <v>50.7</v>
      </c>
      <c r="T444">
        <f t="shared" si="53"/>
        <v>250.5</v>
      </c>
      <c r="U444">
        <v>131.69999999999999</v>
      </c>
      <c r="V444">
        <v>87.9</v>
      </c>
      <c r="X444">
        <f t="shared" si="54"/>
        <v>219.6</v>
      </c>
      <c r="Y444">
        <f t="shared" si="55"/>
        <v>30.900000000000006</v>
      </c>
    </row>
    <row r="445" spans="1:25" x14ac:dyDescent="0.2">
      <c r="A445" s="1">
        <v>43649</v>
      </c>
      <c r="B445" t="s">
        <v>39</v>
      </c>
      <c r="C445" t="s">
        <v>83</v>
      </c>
      <c r="D445" t="s">
        <v>84</v>
      </c>
      <c r="E445">
        <v>1.6</v>
      </c>
      <c r="F445">
        <v>22</v>
      </c>
      <c r="G445">
        <v>47</v>
      </c>
      <c r="H445">
        <v>45</v>
      </c>
      <c r="I445">
        <v>943</v>
      </c>
      <c r="J445">
        <v>8</v>
      </c>
      <c r="K445">
        <v>5</v>
      </c>
      <c r="O445">
        <f t="shared" si="60"/>
        <v>46.45</v>
      </c>
      <c r="Q445">
        <v>99.9</v>
      </c>
      <c r="R445">
        <v>99.9</v>
      </c>
      <c r="S445">
        <v>50.7</v>
      </c>
      <c r="T445">
        <f t="shared" si="53"/>
        <v>250.5</v>
      </c>
      <c r="U445">
        <v>131.69999999999999</v>
      </c>
      <c r="V445">
        <v>87.9</v>
      </c>
      <c r="X445">
        <f t="shared" si="54"/>
        <v>219.6</v>
      </c>
      <c r="Y445">
        <f t="shared" si="55"/>
        <v>30.900000000000006</v>
      </c>
    </row>
    <row r="446" spans="1:25" x14ac:dyDescent="0.2">
      <c r="A446" s="1">
        <v>43649</v>
      </c>
      <c r="B446" t="s">
        <v>39</v>
      </c>
      <c r="C446" t="s">
        <v>83</v>
      </c>
      <c r="D446" t="s">
        <v>84</v>
      </c>
      <c r="E446">
        <v>1.6</v>
      </c>
      <c r="F446">
        <v>22</v>
      </c>
      <c r="G446">
        <v>51</v>
      </c>
      <c r="H446">
        <v>57</v>
      </c>
      <c r="I446">
        <v>943</v>
      </c>
      <c r="J446">
        <v>8</v>
      </c>
      <c r="K446">
        <v>5</v>
      </c>
      <c r="O446">
        <f t="shared" si="60"/>
        <v>46.45</v>
      </c>
      <c r="Q446">
        <v>99.9</v>
      </c>
      <c r="R446">
        <v>99.9</v>
      </c>
      <c r="S446">
        <v>50.7</v>
      </c>
      <c r="T446">
        <f t="shared" si="53"/>
        <v>250.5</v>
      </c>
      <c r="U446">
        <v>131.69999999999999</v>
      </c>
      <c r="V446">
        <v>87.9</v>
      </c>
      <c r="X446">
        <f t="shared" si="54"/>
        <v>219.6</v>
      </c>
      <c r="Y446">
        <f t="shared" si="55"/>
        <v>30.900000000000006</v>
      </c>
    </row>
    <row r="447" spans="1:25" x14ac:dyDescent="0.2">
      <c r="A447" s="1">
        <v>43649</v>
      </c>
      <c r="B447" t="s">
        <v>39</v>
      </c>
      <c r="C447" t="s">
        <v>83</v>
      </c>
      <c r="D447" t="s">
        <v>84</v>
      </c>
      <c r="E447">
        <v>1.6</v>
      </c>
      <c r="F447">
        <v>22</v>
      </c>
      <c r="G447">
        <v>35</v>
      </c>
      <c r="H447">
        <v>16</v>
      </c>
      <c r="I447">
        <v>943</v>
      </c>
      <c r="J447">
        <v>8</v>
      </c>
      <c r="K447">
        <v>5</v>
      </c>
      <c r="O447">
        <f t="shared" si="60"/>
        <v>46.45</v>
      </c>
      <c r="Q447">
        <v>99.9</v>
      </c>
      <c r="R447">
        <v>99.9</v>
      </c>
      <c r="S447">
        <v>50.7</v>
      </c>
      <c r="T447">
        <f t="shared" si="53"/>
        <v>250.5</v>
      </c>
      <c r="U447">
        <v>131.69999999999999</v>
      </c>
      <c r="V447">
        <v>87.9</v>
      </c>
      <c r="X447">
        <f t="shared" si="54"/>
        <v>219.6</v>
      </c>
      <c r="Y447">
        <f t="shared" si="55"/>
        <v>30.900000000000006</v>
      </c>
    </row>
    <row r="448" spans="1:25" x14ac:dyDescent="0.2">
      <c r="A448" s="1">
        <v>43649</v>
      </c>
      <c r="B448" t="s">
        <v>39</v>
      </c>
      <c r="C448" t="s">
        <v>83</v>
      </c>
      <c r="D448" t="s">
        <v>84</v>
      </c>
      <c r="E448">
        <v>1.6</v>
      </c>
      <c r="F448">
        <v>22</v>
      </c>
      <c r="G448">
        <v>40</v>
      </c>
      <c r="H448">
        <v>26</v>
      </c>
      <c r="I448">
        <v>943</v>
      </c>
      <c r="J448">
        <v>8</v>
      </c>
      <c r="K448">
        <v>5</v>
      </c>
      <c r="O448">
        <f t="shared" si="60"/>
        <v>46.45</v>
      </c>
      <c r="Q448">
        <v>99.9</v>
      </c>
      <c r="R448">
        <v>99.9</v>
      </c>
      <c r="S448">
        <v>50.7</v>
      </c>
      <c r="T448">
        <f t="shared" si="53"/>
        <v>250.5</v>
      </c>
      <c r="U448">
        <v>131.69999999999999</v>
      </c>
      <c r="V448">
        <v>87.9</v>
      </c>
      <c r="X448">
        <f t="shared" si="54"/>
        <v>219.6</v>
      </c>
      <c r="Y448">
        <f t="shared" si="55"/>
        <v>30.900000000000006</v>
      </c>
    </row>
    <row r="449" spans="1:27" x14ac:dyDescent="0.2">
      <c r="A449" s="1">
        <v>43649</v>
      </c>
      <c r="B449" t="s">
        <v>39</v>
      </c>
      <c r="C449" t="s">
        <v>83</v>
      </c>
      <c r="D449" t="s">
        <v>84</v>
      </c>
      <c r="E449">
        <v>1.6</v>
      </c>
      <c r="F449">
        <v>22</v>
      </c>
      <c r="G449">
        <v>60</v>
      </c>
      <c r="H449">
        <v>82</v>
      </c>
      <c r="I449">
        <v>943</v>
      </c>
      <c r="J449">
        <v>8</v>
      </c>
      <c r="K449">
        <v>5</v>
      </c>
      <c r="O449">
        <f t="shared" si="60"/>
        <v>46.45</v>
      </c>
      <c r="Q449">
        <v>99.9</v>
      </c>
      <c r="R449">
        <v>99.9</v>
      </c>
      <c r="S449">
        <v>50.7</v>
      </c>
      <c r="T449">
        <f t="shared" si="53"/>
        <v>250.5</v>
      </c>
      <c r="U449">
        <v>131.69999999999999</v>
      </c>
      <c r="V449">
        <v>87.9</v>
      </c>
      <c r="X449">
        <f t="shared" si="54"/>
        <v>219.6</v>
      </c>
      <c r="Y449">
        <f t="shared" si="55"/>
        <v>30.900000000000006</v>
      </c>
    </row>
    <row r="450" spans="1:27" x14ac:dyDescent="0.2">
      <c r="A450" s="1">
        <v>43649</v>
      </c>
      <c r="B450" t="s">
        <v>39</v>
      </c>
      <c r="C450" t="s">
        <v>83</v>
      </c>
      <c r="D450" t="s">
        <v>84</v>
      </c>
      <c r="E450">
        <v>1.6</v>
      </c>
      <c r="F450">
        <v>22</v>
      </c>
      <c r="G450">
        <v>37</v>
      </c>
      <c r="H450">
        <v>22</v>
      </c>
      <c r="I450">
        <v>943</v>
      </c>
      <c r="J450">
        <v>8</v>
      </c>
      <c r="K450">
        <v>5</v>
      </c>
      <c r="O450">
        <f t="shared" si="60"/>
        <v>46.45</v>
      </c>
      <c r="Q450">
        <v>99.9</v>
      </c>
      <c r="R450">
        <v>99.9</v>
      </c>
      <c r="S450">
        <v>50.7</v>
      </c>
      <c r="T450">
        <f t="shared" si="53"/>
        <v>250.5</v>
      </c>
      <c r="U450">
        <v>131.69999999999999</v>
      </c>
      <c r="V450">
        <v>87.9</v>
      </c>
      <c r="X450">
        <f t="shared" si="54"/>
        <v>219.6</v>
      </c>
      <c r="Y450">
        <f t="shared" si="55"/>
        <v>30.900000000000006</v>
      </c>
    </row>
    <row r="451" spans="1:27" x14ac:dyDescent="0.2">
      <c r="A451" s="1">
        <v>43649</v>
      </c>
      <c r="B451" t="s">
        <v>39</v>
      </c>
      <c r="C451" t="s">
        <v>83</v>
      </c>
      <c r="D451" t="s">
        <v>84</v>
      </c>
      <c r="E451">
        <v>1.6</v>
      </c>
      <c r="F451">
        <v>22</v>
      </c>
      <c r="G451">
        <v>60</v>
      </c>
      <c r="H451">
        <v>78</v>
      </c>
      <c r="I451">
        <v>943</v>
      </c>
      <c r="J451">
        <v>8</v>
      </c>
      <c r="K451">
        <v>5</v>
      </c>
      <c r="O451">
        <f t="shared" si="60"/>
        <v>46.45</v>
      </c>
      <c r="Q451">
        <v>99.9</v>
      </c>
      <c r="R451">
        <v>99.9</v>
      </c>
      <c r="S451">
        <v>50.7</v>
      </c>
      <c r="T451">
        <f t="shared" ref="T451:T457" si="61">SUM(Q451:S451)</f>
        <v>250.5</v>
      </c>
      <c r="U451">
        <v>131.69999999999999</v>
      </c>
      <c r="V451">
        <v>87.9</v>
      </c>
      <c r="X451">
        <f t="shared" ref="X451:X457" si="62">SUM(U451:V451)</f>
        <v>219.6</v>
      </c>
      <c r="Y451">
        <f t="shared" ref="Y451:Y457" si="63">(T451-X451)</f>
        <v>30.900000000000006</v>
      </c>
    </row>
    <row r="452" spans="1:27" x14ac:dyDescent="0.2">
      <c r="A452" s="1">
        <v>43649</v>
      </c>
      <c r="B452" t="s">
        <v>39</v>
      </c>
      <c r="C452" t="s">
        <v>83</v>
      </c>
      <c r="D452" t="s">
        <v>84</v>
      </c>
      <c r="E452">
        <v>1.6</v>
      </c>
      <c r="F452">
        <v>22</v>
      </c>
      <c r="G452">
        <v>45</v>
      </c>
      <c r="H452">
        <v>39</v>
      </c>
      <c r="I452">
        <v>943</v>
      </c>
      <c r="J452">
        <v>8</v>
      </c>
      <c r="K452">
        <v>5</v>
      </c>
      <c r="O452">
        <f t="shared" si="60"/>
        <v>46.45</v>
      </c>
      <c r="Q452">
        <v>99.9</v>
      </c>
      <c r="R452">
        <v>99.9</v>
      </c>
      <c r="S452">
        <v>50.7</v>
      </c>
      <c r="T452">
        <f t="shared" si="61"/>
        <v>250.5</v>
      </c>
      <c r="U452">
        <v>131.69999999999999</v>
      </c>
      <c r="V452">
        <v>87.9</v>
      </c>
      <c r="X452">
        <f t="shared" si="62"/>
        <v>219.6</v>
      </c>
      <c r="Y452">
        <f t="shared" si="63"/>
        <v>30.900000000000006</v>
      </c>
    </row>
    <row r="453" spans="1:27" x14ac:dyDescent="0.2">
      <c r="A453" s="1">
        <v>43649</v>
      </c>
      <c r="B453" t="s">
        <v>39</v>
      </c>
      <c r="C453" t="s">
        <v>83</v>
      </c>
      <c r="D453" t="s">
        <v>84</v>
      </c>
      <c r="E453">
        <v>1.6</v>
      </c>
      <c r="F453">
        <v>22</v>
      </c>
      <c r="G453">
        <v>50</v>
      </c>
      <c r="H453">
        <v>42</v>
      </c>
      <c r="I453">
        <v>943</v>
      </c>
      <c r="J453">
        <v>8</v>
      </c>
      <c r="K453">
        <v>5</v>
      </c>
      <c r="O453">
        <f t="shared" si="60"/>
        <v>46.45</v>
      </c>
      <c r="Q453">
        <v>99.9</v>
      </c>
      <c r="R453">
        <v>99.9</v>
      </c>
      <c r="S453">
        <v>50.7</v>
      </c>
      <c r="T453">
        <f t="shared" si="61"/>
        <v>250.5</v>
      </c>
      <c r="U453">
        <v>131.69999999999999</v>
      </c>
      <c r="V453">
        <v>87.9</v>
      </c>
      <c r="X453">
        <f t="shared" si="62"/>
        <v>219.6</v>
      </c>
      <c r="Y453">
        <f t="shared" si="63"/>
        <v>30.900000000000006</v>
      </c>
    </row>
    <row r="454" spans="1:27" x14ac:dyDescent="0.2">
      <c r="A454" s="1">
        <v>43649</v>
      </c>
      <c r="B454" t="s">
        <v>39</v>
      </c>
      <c r="C454" t="s">
        <v>83</v>
      </c>
      <c r="D454" t="s">
        <v>84</v>
      </c>
      <c r="E454">
        <v>1.6</v>
      </c>
      <c r="F454">
        <v>22</v>
      </c>
      <c r="G454">
        <v>35</v>
      </c>
      <c r="H454">
        <v>53</v>
      </c>
      <c r="I454">
        <v>943</v>
      </c>
      <c r="J454">
        <v>8</v>
      </c>
      <c r="K454">
        <v>5</v>
      </c>
      <c r="O454">
        <f t="shared" si="60"/>
        <v>46.45</v>
      </c>
      <c r="Q454">
        <v>99.9</v>
      </c>
      <c r="R454">
        <v>99.9</v>
      </c>
      <c r="S454">
        <v>50.7</v>
      </c>
      <c r="T454">
        <f t="shared" si="61"/>
        <v>250.5</v>
      </c>
      <c r="U454">
        <v>131.69999999999999</v>
      </c>
      <c r="V454">
        <v>87.9</v>
      </c>
      <c r="X454">
        <f t="shared" si="62"/>
        <v>219.6</v>
      </c>
      <c r="Y454">
        <f t="shared" si="63"/>
        <v>30.900000000000006</v>
      </c>
    </row>
    <row r="455" spans="1:27" x14ac:dyDescent="0.2">
      <c r="A455" s="1">
        <v>43649</v>
      </c>
      <c r="B455" t="s">
        <v>39</v>
      </c>
      <c r="C455" t="s">
        <v>85</v>
      </c>
      <c r="D455" t="s">
        <v>86</v>
      </c>
      <c r="E455">
        <v>1.6</v>
      </c>
      <c r="F455">
        <v>3</v>
      </c>
      <c r="G455">
        <v>39</v>
      </c>
      <c r="H455">
        <v>99</v>
      </c>
      <c r="I455">
        <f>SUM(H455:H457)</f>
        <v>190</v>
      </c>
      <c r="J455">
        <v>8</v>
      </c>
      <c r="K455">
        <v>5</v>
      </c>
      <c r="L455" s="3">
        <v>0.71736111111111101</v>
      </c>
      <c r="M455" s="3">
        <v>0.65347222222222223</v>
      </c>
      <c r="O455">
        <f>48-((17+(13/60))-(15+(41/60)))</f>
        <v>46.466666666666669</v>
      </c>
      <c r="Q455">
        <v>99.6</v>
      </c>
      <c r="R455">
        <v>99.7</v>
      </c>
      <c r="S455">
        <v>50.2</v>
      </c>
      <c r="T455">
        <f t="shared" si="61"/>
        <v>249.5</v>
      </c>
      <c r="U455">
        <v>132</v>
      </c>
      <c r="V455">
        <v>119.7</v>
      </c>
      <c r="X455">
        <f t="shared" si="62"/>
        <v>251.7</v>
      </c>
      <c r="Y455" s="4">
        <f t="shared" si="63"/>
        <v>-2.1999999999999886</v>
      </c>
      <c r="AA455">
        <v>1</v>
      </c>
    </row>
    <row r="456" spans="1:27" x14ac:dyDescent="0.2">
      <c r="A456" s="1">
        <v>43649</v>
      </c>
      <c r="B456" t="s">
        <v>39</v>
      </c>
      <c r="C456" t="s">
        <v>85</v>
      </c>
      <c r="D456" t="s">
        <v>86</v>
      </c>
      <c r="E456">
        <v>1.6</v>
      </c>
      <c r="F456">
        <v>3</v>
      </c>
      <c r="G456">
        <v>46</v>
      </c>
      <c r="H456">
        <v>55</v>
      </c>
      <c r="I456">
        <v>190</v>
      </c>
      <c r="J456">
        <v>8</v>
      </c>
      <c r="K456">
        <v>5</v>
      </c>
      <c r="O456">
        <f t="shared" ref="O456:O457" si="64">48-((17+(13/60))-(15+(41/60)))</f>
        <v>46.466666666666669</v>
      </c>
      <c r="Q456">
        <v>99.6</v>
      </c>
      <c r="R456">
        <v>99.7</v>
      </c>
      <c r="S456">
        <v>50.2</v>
      </c>
      <c r="T456">
        <f t="shared" si="61"/>
        <v>249.5</v>
      </c>
      <c r="U456">
        <v>132</v>
      </c>
      <c r="V456">
        <v>119.7</v>
      </c>
      <c r="X456">
        <f t="shared" si="62"/>
        <v>251.7</v>
      </c>
      <c r="Y456" s="4">
        <f t="shared" si="63"/>
        <v>-2.1999999999999886</v>
      </c>
      <c r="AA456">
        <v>1</v>
      </c>
    </row>
    <row r="457" spans="1:27" x14ac:dyDescent="0.2">
      <c r="A457" s="1">
        <v>43649</v>
      </c>
      <c r="B457" t="s">
        <v>39</v>
      </c>
      <c r="C457" t="s">
        <v>85</v>
      </c>
      <c r="D457" t="s">
        <v>86</v>
      </c>
      <c r="E457">
        <v>1.6</v>
      </c>
      <c r="F457">
        <v>3</v>
      </c>
      <c r="G457">
        <v>57</v>
      </c>
      <c r="H457">
        <v>36</v>
      </c>
      <c r="I457">
        <v>190</v>
      </c>
      <c r="J457">
        <v>8</v>
      </c>
      <c r="K457">
        <v>5</v>
      </c>
      <c r="O457">
        <f t="shared" si="64"/>
        <v>46.466666666666669</v>
      </c>
      <c r="Q457">
        <v>99.6</v>
      </c>
      <c r="R457">
        <v>99.7</v>
      </c>
      <c r="S457">
        <v>50.2</v>
      </c>
      <c r="T457">
        <f t="shared" si="61"/>
        <v>249.5</v>
      </c>
      <c r="U457">
        <v>132</v>
      </c>
      <c r="V457">
        <v>119.7</v>
      </c>
      <c r="X457">
        <f t="shared" si="62"/>
        <v>251.7</v>
      </c>
      <c r="Y457" s="4">
        <f t="shared" si="63"/>
        <v>-2.1999999999999886</v>
      </c>
      <c r="AA457">
        <v>1</v>
      </c>
    </row>
    <row r="458" spans="1:27" x14ac:dyDescent="0.2">
      <c r="A458" s="1"/>
    </row>
    <row r="459" spans="1:27" x14ac:dyDescent="0.2">
      <c r="A459" s="1"/>
    </row>
    <row r="460" spans="1:27" x14ac:dyDescent="0.2">
      <c r="A460" s="1"/>
    </row>
    <row r="461" spans="1:27" x14ac:dyDescent="0.2">
      <c r="A461" s="1"/>
    </row>
    <row r="462" spans="1:27" x14ac:dyDescent="0.2">
      <c r="A462" s="1"/>
    </row>
    <row r="463" spans="1:27" x14ac:dyDescent="0.2">
      <c r="A463" s="1"/>
    </row>
    <row r="464" spans="1:27" x14ac:dyDescent="0.2">
      <c r="A464" s="1"/>
    </row>
    <row r="465" spans="1:1" x14ac:dyDescent="0.2">
      <c r="A465" s="1"/>
    </row>
    <row r="466" spans="1:1" x14ac:dyDescent="0.2">
      <c r="A466" s="1"/>
    </row>
    <row r="467" spans="1:1" x14ac:dyDescent="0.2">
      <c r="A467" s="1"/>
    </row>
    <row r="468" spans="1:1" x14ac:dyDescent="0.2">
      <c r="A468" s="1"/>
    </row>
    <row r="469" spans="1:1" x14ac:dyDescent="0.2">
      <c r="A469" s="1"/>
    </row>
    <row r="470" spans="1:1" x14ac:dyDescent="0.2">
      <c r="A470" s="1"/>
    </row>
    <row r="471" spans="1:1" x14ac:dyDescent="0.2">
      <c r="A471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2019-06-19T02:18:20Z</dcterms:created>
  <dcterms:modified xsi:type="dcterms:W3CDTF">2019-07-10T16:10:42Z</dcterms:modified>
</cp:coreProperties>
</file>