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tope_odumosu\"/>
    </mc:Choice>
  </mc:AlternateContent>
  <bookViews>
    <workbookView xWindow="28680" yWindow="-120" windowWidth="21840" windowHeight="13140"/>
  </bookViews>
  <sheets>
    <sheet name="Sheet2" sheetId="11" r:id="rId1"/>
    <sheet name="ABUJA,,, " sheetId="1" r:id="rId2"/>
    <sheet name="ABUJA " sheetId="7" r:id="rId3"/>
    <sheet name="Sheet6" sheetId="6" r:id="rId4"/>
    <sheet name="Sheet4" sheetId="4" r:id="rId5"/>
    <sheet name="Sheet5" sheetId="5" r:id="rId6"/>
    <sheet name="LEKKI" sheetId="2" r:id="rId7"/>
    <sheet name="SAKA" sheetId="3" r:id="rId8"/>
    <sheet name="Sheet9" sheetId="9" r:id="rId9"/>
    <sheet name="LAYER3  SERVICES " sheetId="8" r:id="rId10"/>
    <sheet name="LAYER2 SERVICES" sheetId="10" r:id="rId11"/>
  </sheets>
  <externalReferences>
    <externalReference r:id="rId12"/>
  </externalReferences>
  <definedNames>
    <definedName name="ABUJA">Sheet9!$D$2:$D$5</definedName>
    <definedName name="ABUJA_ME01">'ABUJA '!$F$2:$F$25</definedName>
    <definedName name="ABUJA_ME02">'ABUJA '!$F$26:$F$50</definedName>
    <definedName name="ABUJA_ME03">'ABUJA '!$F$67:$F$82</definedName>
    <definedName name="ABUJA_PE01">'ABUJA '!$F$51:$F$66</definedName>
    <definedName name="KADUNA">Sheet9!$F$2:$F$3</definedName>
    <definedName name="KADUNA_ME01">'ABUJA '!$F$144:$F$156</definedName>
    <definedName name="KADUNA_PE01">'ABUJA '!$F$142:$F$143</definedName>
    <definedName name="KANO">Sheet9!$E$2:$E$4</definedName>
    <definedName name="KANO_ME01">'ABUJA '!$F$90:$F$113</definedName>
    <definedName name="KANO_ME02">'ABUJA '!$F$114:$F$137</definedName>
    <definedName name="KANO_PE01">'ABUJA '!$F$138:$F$141</definedName>
    <definedName name="LOCATION">Sheet9!$B$2:$B$6</definedName>
    <definedName name="SERVICES">Sheet9!$A$2:$A$8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8" l="1"/>
  <c r="V9" i="8"/>
  <c r="U9" i="8"/>
  <c r="T9" i="8"/>
  <c r="S9" i="8"/>
  <c r="R9" i="8"/>
  <c r="P5" i="8"/>
  <c r="P6" i="8"/>
  <c r="P7" i="8"/>
  <c r="P8" i="8"/>
  <c r="P9" i="8"/>
  <c r="P10" i="8"/>
  <c r="P11" i="8"/>
  <c r="P12" i="8"/>
  <c r="W9" i="8"/>
  <c r="G2" i="10"/>
  <c r="S2" i="10"/>
  <c r="R2" i="10"/>
  <c r="Q2" i="10"/>
  <c r="O2" i="10"/>
  <c r="I2" i="10"/>
  <c r="P3" i="8"/>
  <c r="P4" i="8"/>
  <c r="P2" i="8"/>
  <c r="W3" i="8"/>
  <c r="W4" i="8"/>
  <c r="W5" i="8"/>
  <c r="W6" i="8"/>
  <c r="W7" i="8"/>
  <c r="W8" i="8"/>
  <c r="W2" i="8"/>
  <c r="V3" i="8"/>
  <c r="V4" i="8"/>
  <c r="V5" i="8"/>
  <c r="V6" i="8"/>
  <c r="V7" i="8"/>
  <c r="V8" i="8"/>
  <c r="V2" i="8"/>
  <c r="U3" i="8"/>
  <c r="U4" i="8"/>
  <c r="U5" i="8"/>
  <c r="U6" i="8"/>
  <c r="U7" i="8"/>
  <c r="U8" i="8"/>
  <c r="U2" i="8"/>
  <c r="T3" i="8"/>
  <c r="T4" i="8"/>
  <c r="T5" i="8"/>
  <c r="T6" i="8"/>
  <c r="T7" i="8"/>
  <c r="T8" i="8"/>
  <c r="T2" i="8"/>
  <c r="S2" i="8"/>
  <c r="S3" i="8"/>
  <c r="S4" i="8"/>
  <c r="S5" i="8"/>
  <c r="S6" i="8"/>
  <c r="S7" i="8"/>
  <c r="S8" i="8"/>
  <c r="R3" i="8"/>
  <c r="R4" i="8"/>
  <c r="R5" i="8"/>
  <c r="R6" i="8"/>
  <c r="R7" i="8"/>
  <c r="R8" i="8"/>
  <c r="R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144" i="7" l="1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43" i="7"/>
  <c r="F142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3" i="7"/>
  <c r="F4" i="7"/>
  <c r="F5" i="7"/>
  <c r="G13" i="8" s="1"/>
  <c r="F6" i="7"/>
  <c r="G18" i="8" s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2" i="7"/>
  <c r="G21" i="8" l="1"/>
  <c r="K2" i="8"/>
  <c r="G3" i="8"/>
  <c r="Q3" i="8" s="1"/>
  <c r="G2" i="8"/>
  <c r="Q2" i="8" s="1"/>
  <c r="G19" i="8"/>
  <c r="G11" i="8"/>
  <c r="G10" i="8"/>
  <c r="G17" i="8"/>
  <c r="G9" i="8"/>
  <c r="Q9" i="8" s="1"/>
  <c r="G8" i="8"/>
  <c r="Q8" i="8" s="1"/>
  <c r="G16" i="8"/>
  <c r="G15" i="8"/>
  <c r="G7" i="8"/>
  <c r="Q7" i="8" s="1"/>
  <c r="G22" i="8"/>
  <c r="G14" i="8"/>
  <c r="G6" i="8"/>
  <c r="Q6" i="8" s="1"/>
  <c r="Q5" i="8"/>
  <c r="G20" i="8"/>
  <c r="G12" i="8"/>
  <c r="G4" i="8"/>
  <c r="Q4" i="8" s="1"/>
</calcChain>
</file>

<file path=xl/sharedStrings.xml><?xml version="1.0" encoding="utf-8"?>
<sst xmlns="http://schemas.openxmlformats.org/spreadsheetml/2006/main" count="1873" uniqueCount="397">
  <si>
    <t>ABUJA</t>
  </si>
  <si>
    <t>ABUJA IPRAN (INTERNET)</t>
  </si>
  <si>
    <t>int Gi0/0/1/15</t>
  </si>
  <si>
    <t xml:space="preserve">NO SWITCH </t>
  </si>
  <si>
    <t>CONNECTION-TO-ABUJA-IPRAN-RSG-2-5/1/2</t>
  </si>
  <si>
    <t>ABUJA  IPRAN2 (INTERNET)</t>
  </si>
  <si>
    <t>int Gi0/0/0/11</t>
  </si>
  <si>
    <t>ME02</t>
  </si>
  <si>
    <t>Inter  Gi 0/2</t>
  </si>
  <si>
    <t>CONNECTION-TO-ABUJA-IPRAN-RSG-2-5/1/3</t>
  </si>
  <si>
    <t>ABUJA  EOS2 (INTERNET)</t>
  </si>
  <si>
    <t>ME01</t>
  </si>
  <si>
    <t>Inter  Gi 0/3</t>
  </si>
  <si>
    <t>Gi0/3       CONNECTION  to OSN 824-6-3 [EOS2]</t>
  </si>
  <si>
    <t>ABUJA  EOS3 (INTERNET)</t>
  </si>
  <si>
    <t>Gi0/4       OSN 822-26-3 [EOS 3]</t>
  </si>
  <si>
    <t>ABUJA  EOS4 (INTERNET)</t>
  </si>
  <si>
    <t>Inter  Gi 0/14</t>
  </si>
  <si>
    <t>Gi0/14     CONNECTION TO  OSN 821-3-3 [EOS4]</t>
  </si>
  <si>
    <t>ABUJA  EOS1 (INTERNET)</t>
  </si>
  <si>
    <t>Inter  Gi 0/20</t>
  </si>
  <si>
    <t>Gi0/20     CONNECTION TO OSN N822SLOT8PORT3 [EOS SERVICES]</t>
  </si>
  <si>
    <t>ABUJA IPRAN (LLC)</t>
  </si>
  <si>
    <t>ABUJA  IPRAN2 (LLC)</t>
  </si>
  <si>
    <t>ABUJA  EOS2 (LLC)</t>
  </si>
  <si>
    <t>ABUJA  EOS3 (LLC)</t>
  </si>
  <si>
    <t>ABUJA  EOS4 (LLC)</t>
  </si>
  <si>
    <t>ABUJA  EOS1 (LLC)</t>
  </si>
  <si>
    <t>LEKKI</t>
  </si>
  <si>
    <t>LEKKI  PACKET (INTERNET)</t>
  </si>
  <si>
    <t>Inter  Gi0/11</t>
  </si>
  <si>
    <t>Gi0/11     CONNECTION TO OSN N1052 SLOT3PORT2 [PACKET SERVICES]</t>
  </si>
  <si>
    <t>LEKKI  EOS1 (INTERNET)</t>
  </si>
  <si>
    <t>Inter  Gi0/12</t>
  </si>
  <si>
    <t>Gi0/12     CONNECTION TO OSN N910 SLOT13PORT1 [EOS SERVICES]</t>
  </si>
  <si>
    <t>LEKKI  EOS 3 (INTERNET)</t>
  </si>
  <si>
    <t>Inter  Gi0/23</t>
  </si>
  <si>
    <t>Gi0/23     CONNECTION TO EOS 3  OSN 910-S18-P4</t>
  </si>
  <si>
    <t xml:space="preserve">LEKII  IPRAN (INTERNET) </t>
  </si>
  <si>
    <t>int Gi0/0/0/13</t>
  </si>
  <si>
    <t>Inter  Gi0/24</t>
  </si>
  <si>
    <t>CONNECTION TO NOKIA IPRAN [PORT 3/1/2]</t>
  </si>
  <si>
    <t>LEKKI  PACKET (LLC)</t>
  </si>
  <si>
    <t>int Gi0/0/0/12</t>
  </si>
  <si>
    <t>LEKKI  EOS1(LLC)</t>
  </si>
  <si>
    <t>LEKKI  EOS 3 (LLC)</t>
  </si>
  <si>
    <t>SAKA</t>
  </si>
  <si>
    <t>SAKA EOS  (INTERNET)</t>
  </si>
  <si>
    <t>Inter Gi0/24</t>
  </si>
  <si>
    <t>CONNECTION-TO-NOKIA-IPRAN R2 3/1/20</t>
  </si>
  <si>
    <t>SAKA PACKET  (INTERNET)</t>
  </si>
  <si>
    <t xml:space="preserve">Inter Gi0/12 </t>
  </si>
  <si>
    <t>CONNECTION TO OSN-1026-SLOT3-PORT4 {PURE PACKET}</t>
  </si>
  <si>
    <t>SAKA TRAFFIC  (INTERNET)</t>
  </si>
  <si>
    <t>Inter  Gi 0/11</t>
  </si>
  <si>
    <t>Gi0/11     CONNECTION TO ERICSSON TRAFFIC NODE 20P2 PORT TR4</t>
  </si>
  <si>
    <t>SAKA EOS  (LLC)</t>
  </si>
  <si>
    <t>int Gi0/0/0/14</t>
  </si>
  <si>
    <t>SAKA PACKET  (LLC)</t>
  </si>
  <si>
    <t>SAKA TRAFFIC  (LLC)</t>
  </si>
  <si>
    <t>Gi0/1</t>
  </si>
  <si>
    <t>BANDWIDTH CONSORTIUM  ***BCM-FCT-DIA-155M-0001***</t>
  </si>
  <si>
    <t>Gi0/2</t>
  </si>
  <si>
    <t>Connection to AIR-ENT-ABJ-7609-PE2 [Gi2/11 L3-SERVICE]</t>
  </si>
  <si>
    <t>Gi0/3</t>
  </si>
  <si>
    <t>Gi0/4</t>
  </si>
  <si>
    <t>CONNECTION TO AIR-ENT-ABJ-7609-PE1 (Gig 2/14)</t>
  </si>
  <si>
    <t>Gi0/5</t>
  </si>
  <si>
    <t>FIRST BANK WUSE</t>
  </si>
  <si>
    <t>Gi0/6</t>
  </si>
  <si>
    <t>Gi0/7</t>
  </si>
  <si>
    <t>Gi0/8</t>
  </si>
  <si>
    <t>BACKBONE CONNECTIVITY NETWORK</t>
  </si>
  <si>
    <t>Gi0/9</t>
  </si>
  <si>
    <t>MAINONE MEMBER PORT-CHANNEEL INTERFACE</t>
  </si>
  <si>
    <t>Gi0/10</t>
  </si>
  <si>
    <t>Gi0/11</t>
  </si>
  <si>
    <t>Gi0/12</t>
  </si>
  <si>
    <t>CYBERSPACE ABUJA BACKHUAL</t>
  </si>
  <si>
    <t>Gi0/13</t>
  </si>
  <si>
    <t>CONNECTION TO NOKIA IPLC ROUTER  ( ABUJA R1 -port 1/2/6)</t>
  </si>
  <si>
    <t>Gi0/14</t>
  </si>
  <si>
    <t>Gi0/15</t>
  </si>
  <si>
    <t>G0/15 CONNECTIONT TO AIR-ENT-ABJ-A9K1-PE01 G0/0/0/13</t>
  </si>
  <si>
    <t>Gi0/16</t>
  </si>
  <si>
    <t>CONNECTION TO AIR-ENT-ABJ-9K6-PE01 GI0/0/0/14</t>
  </si>
  <si>
    <t>Gi0/17</t>
  </si>
  <si>
    <t>INTRACOM PMP ABUJA  POP</t>
  </si>
  <si>
    <t>Gi0/18</t>
  </si>
  <si>
    <t>JAIZ BANK HQ (RADIO) ***JAZ-FCT-FCT-HQM-155M-0001</t>
  </si>
  <si>
    <t>Gi0/19</t>
  </si>
  <si>
    <t>SOS FIBER CONNECTION</t>
  </si>
  <si>
    <t>Gi0/20</t>
  </si>
  <si>
    <t>CAMBIUM PMP ( PURE PACKET )  OSN 1067-14-2</t>
  </si>
  <si>
    <t>Gi0/21</t>
  </si>
  <si>
    <t>NANOCOM INTERNATIONAL (FIBRE)</t>
  </si>
  <si>
    <t>Gi0/22</t>
  </si>
  <si>
    <t>NANOCOM MICROWAVE  RADIO</t>
  </si>
  <si>
    <t>Gi0/23</t>
  </si>
  <si>
    <t>PHASE3 ABUJA CISCO3945 Gig 0/1 -TRUNK CONNECTION</t>
  </si>
  <si>
    <t>Gi0/24</t>
  </si>
  <si>
    <t>INTERCOM DATA NETWORK   ***IDN-FCT-DIA-55M-0001***</t>
  </si>
  <si>
    <t>PMP VIA [1067-6-8] TO KUBWA[OSN 916-11-4],ASOKORO[],APO-J[],KARU[],GWAGWALADA[],  GWARIMPA[]</t>
  </si>
  <si>
    <t>CONNECTION TO AIR-ENT-ABJ-HUANHUN-AGG-STM4-02  [GSX6 SLOT4PORT2]</t>
  </si>
  <si>
    <t>CONNECTION TO LAYER3 BACKHAUL TO HQ [DIRECT FIBER CONNECTION]</t>
  </si>
  <si>
    <t>G0/14 TO AIRTEL ODF &lt;&gt; AIRTEL ODF PORT_7/8 TO LAYER3 JUNIPER_EX4200_SWITCH_[PORT15] -ABUJA_SAKA-MEDALLION_LINK</t>
  </si>
  <si>
    <t>CONNECTION AIR-ENT-ABJ-9K6-PE01  Gi0/0/0/19</t>
  </si>
  <si>
    <t># L3-Connection to PE-1 #</t>
  </si>
  <si>
    <t>CONNECTION  to OSN 824-6-3 [EOS2]</t>
  </si>
  <si>
    <t>OSN 822-26-3 [EOS 3]</t>
  </si>
  <si>
    <t>CONNECTION  TO  ICH ABUJA</t>
  </si>
  <si>
    <t>ONSA IPLC RADIO CONNECTION</t>
  </si>
  <si>
    <t>AIR-ENT-ABJ-HUANHUN-AGG-STM4-01  [GSX6 SLOT4 PORT2]</t>
  </si>
  <si>
    <t>Connection to Cedarview STM AGG1</t>
  </si>
  <si>
    <t>Connection to Cedarview STM AGG2</t>
  </si>
  <si>
    <t>Connection to Cedarview STM AGG3</t>
  </si>
  <si>
    <t>COnnection to UNITY BANK BACKHAUL RADIO</t>
  </si>
  <si>
    <t>COnnection to UNITY BANK Aggregator</t>
  </si>
  <si>
    <t>CONNECTION TO HUAWEI ENT SWI01 [PORT G 0/0/2]</t>
  </si>
  <si>
    <t>CONNECTION TO  OSN 821-3-3 [EOS4]</t>
  </si>
  <si>
    <t>CONNECTION TO AIR-ENT-ABJ-9K6-PE01 GI0/0/0/11</t>
  </si>
  <si>
    <t>CONNECTION TO AIR-ENT-ABJ-9K6-PE01 GI0/0/0/12</t>
  </si>
  <si>
    <t>JAIZ BANK FIBRE</t>
  </si>
  <si>
    <t>UNITY BANK FIBRE</t>
  </si>
  <si>
    <t>****24ONLINE TRUNK CONNECTION TO AIR-ENT-ABJ-3750-MG01****</t>
  </si>
  <si>
    <t>CONNECTION TO OSN N822SLOT8PORT3 [EOS SERVICES]</t>
  </si>
  <si>
    <t>CONNECTION TO ABJ-OSN-N1067-SLOT14-PORT4 [EG8-PURE PACKET]</t>
  </si>
  <si>
    <t>CONNECTION TO AFRINICT *****  AFN-FCT-DIA-155M-0001</t>
  </si>
  <si>
    <t>OSN (COMPOSITE CONNECTION )OSN 1067 SL6 PO5</t>
  </si>
  <si>
    <t>NiGERIAN TURKISH INTERNATIONAL SCHOOL *** TIS-FCT-DIA-10M-0001***</t>
  </si>
  <si>
    <t xml:space="preserve">ABUJA </t>
  </si>
  <si>
    <t>LLC</t>
  </si>
  <si>
    <t xml:space="preserve">Po26 </t>
  </si>
  <si>
    <t xml:space="preserve"> MAINONE BB-SHE ABUJA MEMBER PORT-CHANNEEL INTERFACE</t>
  </si>
  <si>
    <t xml:space="preserve">LOCATION </t>
  </si>
  <si>
    <t>ABUJA (LLC)</t>
  </si>
  <si>
    <t>ABUJA (INTERNET)</t>
  </si>
  <si>
    <t>LEKKI  ( LLC)</t>
  </si>
  <si>
    <t>SAKA  (INTERNET)</t>
  </si>
  <si>
    <t>LEKKI  (INTERNET)</t>
  </si>
  <si>
    <t>SAKA  (LLC)</t>
  </si>
  <si>
    <t>IBADAN ( INTERNET)</t>
  </si>
  <si>
    <t>KANO (INTER</t>
  </si>
  <si>
    <t>BROADBASE  NNI</t>
  </si>
  <si>
    <t xml:space="preserve">Gi0/0/0/0 </t>
  </si>
  <si>
    <t xml:space="preserve">Gi0/0/0/1 </t>
  </si>
  <si>
    <t xml:space="preserve"> Gi0/0/0/1 CONNECTION TO AIR-ENT-ABJ-3400-ME03GIG0/1[PMP-KUBWA-ASOKORO]***MANAGEMENT***</t>
  </si>
  <si>
    <t>***ESTREAM NNI ABUJA***</t>
  </si>
  <si>
    <t xml:space="preserve">Gi0/0/0/6 </t>
  </si>
  <si>
    <t>CONTENT OASIS NNI</t>
  </si>
  <si>
    <t>Gi0/0/0/9</t>
  </si>
  <si>
    <t xml:space="preserve">Gi0/0/0/7  </t>
  </si>
  <si>
    <t>CONNECTION TO  NIMC via IPRAN</t>
  </si>
  <si>
    <t xml:space="preserve">Gi0/0/0/15 </t>
  </si>
  <si>
    <t>CONTENT OASIS INTERNET   ***CAS-FCT-DIA-930M-0001***</t>
  </si>
  <si>
    <t>Gi0/0/0/16</t>
  </si>
  <si>
    <t xml:space="preserve"> BCN ABUJA BACKHAUL NNI</t>
  </si>
  <si>
    <t>Gi0/0/0/17</t>
  </si>
  <si>
    <t xml:space="preserve"> PHASE3 ABUJA TO MEDALLION LAGOS ***PH3-FCT-LAG-LLC-1G-0001***</t>
  </si>
  <si>
    <t>PHASE3-CBN-1GB INTERCONNECT [PHASE3 3750 PORT4]***CBN-LAG-NNI-1G-0001***</t>
  </si>
  <si>
    <t>Gi0/0/0/18</t>
  </si>
  <si>
    <t xml:space="preserve"> AVANTI SATELITTE TRUNK***NETWORKS MANAGEMENT***</t>
  </si>
  <si>
    <t>Gi0/0/1/2</t>
  </si>
  <si>
    <t xml:space="preserve">Gi0/0/1/3  </t>
  </si>
  <si>
    <t>TRANSPAREENT HUB  IPRAN ROUTER2 4/1/6</t>
  </si>
  <si>
    <t xml:space="preserve"> 24ONLINE ABUJA</t>
  </si>
  <si>
    <t>Gi0/0/1/8</t>
  </si>
  <si>
    <t xml:space="preserve"> ***NEW TECH GLOBAL NETWORKS</t>
  </si>
  <si>
    <t xml:space="preserve">Gi0/0/1/11  </t>
  </si>
  <si>
    <t xml:space="preserve">Gi0/0/1/14 </t>
  </si>
  <si>
    <t>****MPBN MOBILE SIGNALLING***</t>
  </si>
  <si>
    <t>****CONNECTION-TO-ABUJA-IPRAN-RSG-2-5/1/2****</t>
  </si>
  <si>
    <t>Gi0/0/1/15</t>
  </si>
  <si>
    <t xml:space="preserve">Gi0/0/1/17 </t>
  </si>
  <si>
    <t>AIRTEL BHARTI  AB0026_CX600-X8_ASG2-GE4/1/0 ****BHA-LON-FCT-IPL-1G-0001***</t>
  </si>
  <si>
    <t xml:space="preserve">PE01 </t>
  </si>
  <si>
    <t>PE02</t>
  </si>
  <si>
    <t>PE03</t>
  </si>
  <si>
    <t>PE04</t>
  </si>
  <si>
    <t xml:space="preserve">NO  SWITCH </t>
  </si>
  <si>
    <t xml:space="preserve">Int  Gi0/0/0/0 </t>
  </si>
  <si>
    <t xml:space="preserve">Int  Gi0/0/0/1 </t>
  </si>
  <si>
    <t xml:space="preserve">Int  Gi0/0/0/6 </t>
  </si>
  <si>
    <t xml:space="preserve">Int  Gi0/0/0/7  </t>
  </si>
  <si>
    <t>Int  Gi0/0/0/9</t>
  </si>
  <si>
    <t xml:space="preserve">Int  Gi0/0/0/15 </t>
  </si>
  <si>
    <t>Int  Gi0/0/0/16</t>
  </si>
  <si>
    <t>Int  Gi0/0/0/17</t>
  </si>
  <si>
    <t>Int  Gi0/0/0/18</t>
  </si>
  <si>
    <t>Int  Gi0/0/1/2</t>
  </si>
  <si>
    <t xml:space="preserve">Int  Gi0/0/1/3  </t>
  </si>
  <si>
    <t>Int  Gi0/0/1/8</t>
  </si>
  <si>
    <t>Int  Gi0/0/1/15</t>
  </si>
  <si>
    <t xml:space="preserve">int Gi0/0/1/14 </t>
  </si>
  <si>
    <t xml:space="preserve">int Gi0/0/1/17 </t>
  </si>
  <si>
    <t>SERVICE NAME</t>
  </si>
  <si>
    <t xml:space="preserve">SERVICE  ID </t>
  </si>
  <si>
    <t xml:space="preserve">SERVICE </t>
  </si>
  <si>
    <t xml:space="preserve">TRANSMISSION  NNI  </t>
  </si>
  <si>
    <t xml:space="preserve">SWITCH DETAILS </t>
  </si>
  <si>
    <t>SERVICES</t>
  </si>
  <si>
    <t xml:space="preserve">SHARE BANDWIDTH </t>
  </si>
  <si>
    <t xml:space="preserve">LAYER  3  MPLS </t>
  </si>
  <si>
    <t xml:space="preserve">INTERNET </t>
  </si>
  <si>
    <t xml:space="preserve">MANAGEMENT </t>
  </si>
  <si>
    <t>SIP</t>
  </si>
  <si>
    <t xml:space="preserve">APN </t>
  </si>
  <si>
    <t>ABUJA_ME02</t>
  </si>
  <si>
    <t>ABUJA_ME01</t>
  </si>
  <si>
    <t>ABUJA_PE01</t>
  </si>
  <si>
    <t>ABUJA_ME03</t>
  </si>
  <si>
    <t xml:space="preserve">ROUTER  INTERFACE  </t>
  </si>
  <si>
    <t>VLAN</t>
  </si>
  <si>
    <t>KANO</t>
  </si>
  <si>
    <t>Connection to AIR-ENT-KAN-7600-PE01</t>
  </si>
  <si>
    <t># L2-Connection to AIR-ENT-KAN-7600-PE02  #</t>
  </si>
  <si>
    <t># L3-Connection to AIR-ENT-KAN-7600-PE02  #</t>
  </si>
  <si>
    <t>CAMBIUM PMP KN0052</t>
  </si>
  <si>
    <t>TECHLINK SOLUTIONS TECHNOLOGY</t>
  </si>
  <si>
    <t>PAYLOAD Connection to AIR-ENT-KAN-CEDARVIEW-AGG-STM1-01</t>
  </si>
  <si>
    <t>KANO PMP-SERVICE</t>
  </si>
  <si>
    <t>VDT KANO_ABUJA ***VDT-FCT-KAN-LLC-10M-0001</t>
  </si>
  <si>
    <t>ICSL_KANO</t>
  </si>
  <si>
    <t>CONNECTION TO NETCOM KANO</t>
  </si>
  <si>
    <t>RESERVED FOR OSN CONNECTION</t>
  </si>
  <si>
    <t>CONNECTION TO IPNX KANO</t>
  </si>
  <si>
    <t>CONNECTION TO OSN N1088_SLOT 15_PORT 5 (PACKET2 )</t>
  </si>
  <si>
    <t>CONNECTION TO AIR-ENT-KAN-7609-PE01 Gig 2/7</t>
  </si>
  <si>
    <t>CONNECTION TO OSN N940SLOT3PORT4 [EOS SERVICES]</t>
  </si>
  <si>
    <t>CONNECTION TO OSN N1088_SLOT 13_PORT 7 (PACKET)</t>
  </si>
  <si>
    <t>CONNECTION TO OSN 804 SLOT 16 PORT 4[EOS2 SERVICES]</t>
  </si>
  <si>
    <t>PAYLOAD Connection to AIR-ENT-KAN-HUANHUN-AGG-STM4-01 [GSX6 SLOT4 PORT2]</t>
  </si>
  <si>
    <t>Gi0/15 CONNECTION TO AIR-ENT-KAN-ASR9K-P-PE01 Gi0/0/0/11 [INTERNET]</t>
  </si>
  <si>
    <t>Gi0/16 CONNECTION TO AIR-ENT-KAN-ASR9K-P-PE01 Gi0/0/0/12 [MPLS L2-L3VPN]</t>
  </si>
  <si>
    <t>G0/24 CONNECTION TO PMP-BAUCHI- switchport trunk allowed vlan add 3861</t>
  </si>
  <si>
    <t># L2-Connection to PE-2 #</t>
  </si>
  <si>
    <t># L1-Connection to PE-1 #</t>
  </si>
  <si>
    <t># L2-Connection to PE-1 #</t>
  </si>
  <si>
    <t>CYBERSPACE NNI KANO</t>
  </si>
  <si>
    <t>CONNECTION OF PHASE3 NNI</t>
  </si>
  <si>
    <t>MEGAMORE TEST</t>
  </si>
  <si>
    <t>TELKO MS</t>
  </si>
  <si>
    <t>Gi0/15 CONNECTION TO AIR-ENT-KAN-ASR9K-P-PE01 Gi0/0/0/13 [INTERNET]</t>
  </si>
  <si>
    <t>Gi0/16 CONNECTION TO AIR-ENT-KAN-ASR9K-P-PE01 Gi0/0/0/14 [MPLS L2-L3VPN]</t>
  </si>
  <si>
    <t>MAIDUGURI INTRACOM_PMP</t>
  </si>
  <si>
    <t>OSN 804-6-2 [EOS3]</t>
  </si>
  <si>
    <t>OSN 940-5-1 [EOS3 EXTENSION]</t>
  </si>
  <si>
    <t xml:space="preserve">KANO </t>
  </si>
  <si>
    <t>PE01</t>
  </si>
  <si>
    <t xml:space="preserve">Gi0/0/0/10 </t>
  </si>
  <si>
    <t xml:space="preserve"> PHASE3 NNI</t>
  </si>
  <si>
    <t>ECNX KANO***ECX-KAN-DIA-310M-0001***</t>
  </si>
  <si>
    <t xml:space="preserve">Te0/0/2/1  </t>
  </si>
  <si>
    <t>CONNECTION  TO  IPRAN ( Huawei RSD1 KANO CX600X8 PORT 6/0/10_)</t>
  </si>
  <si>
    <t>CONNECTION TO KASTINA VIA  IPRAN KANO-CX-RSG-01 Gi6/0/8</t>
  </si>
  <si>
    <t>Te0/0/2/2</t>
  </si>
  <si>
    <t>NO SWITCH</t>
  </si>
  <si>
    <t>KADUNA</t>
  </si>
  <si>
    <t xml:space="preserve">Gi0/0/0/13 </t>
  </si>
  <si>
    <t>BCN KADUNA NNI ***BCN-FCT-KAD-LLC-155M-0003***</t>
  </si>
  <si>
    <t>PHASE3 KADUNA NNI</t>
  </si>
  <si>
    <t xml:space="preserve">int Gi0/0/0/10 </t>
  </si>
  <si>
    <t xml:space="preserve">int Gi0/0/0/15 </t>
  </si>
  <si>
    <t xml:space="preserve">int Te0/0/2/1  </t>
  </si>
  <si>
    <t>int Te0/0/2/2</t>
  </si>
  <si>
    <t xml:space="preserve">int Gi0/0/0/13 </t>
  </si>
  <si>
    <t>PHASE3 KADUNA - LAGOS</t>
  </si>
  <si>
    <t>MAINONE KADUNA 50MB CONNECTION</t>
  </si>
  <si>
    <t>KADUNA STATE UNIVERSITY</t>
  </si>
  <si>
    <t>CONNECTION TO IPRAN KD0011 - CX600-X8_4/1/12 RTR 2</t>
  </si>
  <si>
    <t>CONNECTION TO OSN 923-11-1  [EOS2]</t>
  </si>
  <si>
    <t>VDT KADUNA DIA  NNI</t>
  </si>
  <si>
    <t>PROPOSED PURE PACKET</t>
  </si>
  <si>
    <t>CAMBIUM KADUNA PMP</t>
  </si>
  <si>
    <t>SAHEL</t>
  </si>
  <si>
    <t>PMP-KADUNA</t>
  </si>
  <si>
    <t>CONNECTION TO OSN 829-31-3  [EOS]</t>
  </si>
  <si>
    <t>KANO_PE01</t>
  </si>
  <si>
    <t>KANO_ME01</t>
  </si>
  <si>
    <t>KANO_ME02</t>
  </si>
  <si>
    <t>KADUNA_PE01</t>
  </si>
  <si>
    <t>KADUNA_ME01</t>
  </si>
  <si>
    <t>Te0/0/2/2 CONNECTION TO KASTINA VIA  IPRAN KANO-CX-RSG-01 Gi6/0/8</t>
  </si>
  <si>
    <t>Gi0/0/1/15 ****CONNECTION-TO-ABUJA-IPRAN-RSG-2-5/1/2****</t>
  </si>
  <si>
    <t>Te0/0/2/1   CONNECTION  TO  IPRAN ( Huawei RSD1 KANO CX600X8 PORT 6/0/10_)</t>
  </si>
  <si>
    <t>Gi0/4 KADUNA STATE UNIVERSITY</t>
  </si>
  <si>
    <t>Gi0/14 CONNECTION TO  OSN 821-3-3 [EOS4]</t>
  </si>
  <si>
    <t>Po26   MAINONE BB-SHE ABUJA MEMBER PORT-CHANNEEL INTERFACE</t>
  </si>
  <si>
    <t>ME03</t>
  </si>
  <si>
    <t>Gi0/1 CONNECTION TO AIR-ENT-ABJ-9K6-PE01 GI0/0/0/1</t>
  </si>
  <si>
    <t>Gi0/2 CONNECTION TO AIR-ENT-ABJ-9K6-PE01 GI0/0/0/2 ( MINNA) (OSN 821/slot18/port3)</t>
  </si>
  <si>
    <t>G0/3 AT MAKURDI CONNECTION TO AIR-ENT-ABJ-9K6-PE01 GI0/0/0/3 VIA OSN821/slot18/port2</t>
  </si>
  <si>
    <t>Gi0/4 CONNECTION TO AIR-ENT-ABJ-9K6-PE01 GI0/0/0/4 ( YOLA)</t>
  </si>
  <si>
    <t>CONNECTION TO IPRAN  ( CXROUTER-2 (4/1/15))</t>
  </si>
  <si>
    <t>OSN 821-3-2 PMP FOR  LAFIA[NASARAWA]-LOKOJA[KOGI]-[JOS] -[YOLA]</t>
  </si>
  <si>
    <t>CBNL PMP HUB OSN 821-14-4 EOS(SULEJA-KEFFI-OKENNE-OBAJANA)</t>
  </si>
  <si>
    <t>CAMBIUM PMP</t>
  </si>
  <si>
    <t>CONNECTION TO PHASE3</t>
  </si>
  <si>
    <t>CONNECTION TO AIR-ENT-MIN-3400-SW1  [OSN 821/slot18/port3]</t>
  </si>
  <si>
    <t>MAKURDI ON G0/12 VIA OSN821-18-2  CONNECTION TO AIR-ENT-MAK-3400-SW1</t>
  </si>
  <si>
    <t>PLUSNET BROADBAND SERVICES ABUJA</t>
  </si>
  <si>
    <t>****TELKO MS ABUJA DC</t>
  </si>
  <si>
    <t>STL TECHNOLOGIES</t>
  </si>
  <si>
    <t>MAINONE BB-SHE ABUJA ABUJA</t>
  </si>
  <si>
    <t>int Gi0/1</t>
  </si>
  <si>
    <t>Gi0/5 CONNECTION TO IPRAN  ( CXROUTER-2 (4/1/15))</t>
  </si>
  <si>
    <t xml:space="preserve">Switch Interface   Details </t>
  </si>
  <si>
    <t>VRF</t>
  </si>
  <si>
    <t>ENT_INTERNET</t>
  </si>
  <si>
    <t xml:space="preserve">IP ADDRESS </t>
  </si>
  <si>
    <t>10.10.10.1</t>
  </si>
  <si>
    <t>10.10.10.5</t>
  </si>
  <si>
    <t>10.10.10.9</t>
  </si>
  <si>
    <t>10.10.10.13</t>
  </si>
  <si>
    <t>10.10.10.17</t>
  </si>
  <si>
    <t>10.10.10.21</t>
  </si>
  <si>
    <t>10.10.10.25</t>
  </si>
  <si>
    <t>10.10.10.29</t>
  </si>
  <si>
    <t>10.10.10.33</t>
  </si>
  <si>
    <t>10.10.10.37</t>
  </si>
  <si>
    <t>10.10.10.41</t>
  </si>
  <si>
    <t>255.255.255.252</t>
  </si>
  <si>
    <t xml:space="preserve">SUBNET MASK </t>
  </si>
  <si>
    <t>UAC  JABI</t>
  </si>
  <si>
    <t>UAC  KANO</t>
  </si>
  <si>
    <t>BCN KANO</t>
  </si>
  <si>
    <t>UAC KADUNA</t>
  </si>
  <si>
    <t>UAC ABUJA</t>
  </si>
  <si>
    <t>UAC ASOKORO</t>
  </si>
  <si>
    <t xml:space="preserve">UAC MAITAMA </t>
  </si>
  <si>
    <t>UAC-FCT-DIA-10M-0001</t>
  </si>
  <si>
    <t>UAC-KAN-DIA-10M-0001</t>
  </si>
  <si>
    <t>BCN-KAN-DIA-10M-0001</t>
  </si>
  <si>
    <t>UAC-KAD-DIA-10M-0001</t>
  </si>
  <si>
    <t>UAC-FCT-DIA-10M-0002</t>
  </si>
  <si>
    <t>UAC-FCT-DIA-10M-0003</t>
  </si>
  <si>
    <t>UAC-FCT-DIA-10M-0004</t>
  </si>
  <si>
    <t>10MB</t>
  </si>
  <si>
    <t xml:space="preserve">Interface </t>
  </si>
  <si>
    <t>description1</t>
  </si>
  <si>
    <t>description2</t>
  </si>
  <si>
    <t>description3</t>
  </si>
  <si>
    <t>description4</t>
  </si>
  <si>
    <t>description5</t>
  </si>
  <si>
    <t>description6</t>
  </si>
  <si>
    <t>POP</t>
  </si>
  <si>
    <t>10.10.20.1</t>
  </si>
  <si>
    <t xml:space="preserve">NNI TERMINATING  EQUIPMENT </t>
  </si>
  <si>
    <t xml:space="preserve">LAYER  2  MPLS </t>
  </si>
  <si>
    <t>Gi0/0/1/8  24ONLINE ABUJA</t>
  </si>
  <si>
    <t>UAC-FCT-DIA-10M-0005</t>
  </si>
  <si>
    <t>int Gi0/0/1/15.100</t>
  </si>
  <si>
    <t xml:space="preserve">description UAC  JABI   ***UAC-FCT-DIA-10M-0001*** </t>
  </si>
  <si>
    <t>Service-policy in 10MB</t>
  </si>
  <si>
    <t>Service-policy out 10MB</t>
  </si>
  <si>
    <t>vrf ENT_INTERNET</t>
  </si>
  <si>
    <t>ipv4 address 10.10.10.1 255.255.255.252</t>
  </si>
  <si>
    <t>encapsulation dot1q 100</t>
  </si>
  <si>
    <t>int Te0/0/2/1  .101</t>
  </si>
  <si>
    <t xml:space="preserve">description UAC  KANO   ***UAC-KAN-DIA-10M-0001*** </t>
  </si>
  <si>
    <t>ipv4 address 10.10.10.5 255.255.255.252</t>
  </si>
  <si>
    <t>encapsulation dot1q 101</t>
  </si>
  <si>
    <t>int Te0/0/2/2.200</t>
  </si>
  <si>
    <t xml:space="preserve">description BCN KANO   ***BCN-KAN-DIA-10M-0001*** </t>
  </si>
  <si>
    <t>ipv4 address 10.10.10.9 255.255.255.252</t>
  </si>
  <si>
    <t>encapsulation dot1q 200</t>
  </si>
  <si>
    <t>int Gi0/0/0/11.202</t>
  </si>
  <si>
    <t xml:space="preserve">description UAC KADUNA   ***UAC-KAD-DIA-10M-0001*** </t>
  </si>
  <si>
    <t>ipv4 address 10.10.10.13 255.255.255.252</t>
  </si>
  <si>
    <t>encapsulation dot1q 202</t>
  </si>
  <si>
    <t>int Gi0/0/0/11.150</t>
  </si>
  <si>
    <t xml:space="preserve">description UAC ABUJA   ***UAC-FCT-DIA-10M-0002*** </t>
  </si>
  <si>
    <t>ipv4 address 10.10.10.17 255.255.255.252</t>
  </si>
  <si>
    <t>encapsulation dot1q 150</t>
  </si>
  <si>
    <t>int Gi0/0/0/13.160</t>
  </si>
  <si>
    <t xml:space="preserve">description UAC ASOKORO   ***UAC-FCT-DIA-10M-0003*** </t>
  </si>
  <si>
    <t>ipv4 address 10.10.10.21 255.255.255.252</t>
  </si>
  <si>
    <t>encapsulation dot1q 160</t>
  </si>
  <si>
    <t>int Gi0/1.1670</t>
  </si>
  <si>
    <t xml:space="preserve">description UAC MAITAMA    ***UAC-FCT-DIA-10M-0004*** </t>
  </si>
  <si>
    <t>ipv4 address 10.10.10.25 255.255.255.252</t>
  </si>
  <si>
    <t>encapsulation dot1q 1670</t>
  </si>
  <si>
    <t>int Gi0/0/1/15.1000</t>
  </si>
  <si>
    <t xml:space="preserve">description UAC MA=    ***UAC-FCT-DIA-10M-0005*** </t>
  </si>
  <si>
    <t>ipv4 address 10.10.10.29 255.255.255.252</t>
  </si>
  <si>
    <t>encapsulation dot1q 1000</t>
  </si>
  <si>
    <t>UAC MA</t>
  </si>
  <si>
    <t>KANO-1</t>
  </si>
  <si>
    <t>ABUJA-1</t>
  </si>
  <si>
    <t>ABUJA-2</t>
  </si>
  <si>
    <t>ABUJA-3</t>
  </si>
  <si>
    <t>ABUJA-4</t>
  </si>
  <si>
    <t>location</t>
  </si>
  <si>
    <t>POP-ID</t>
  </si>
  <si>
    <t>KANO-2</t>
  </si>
  <si>
    <t>KADUNA-1</t>
  </si>
  <si>
    <t>ABUJA-5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</si>
</sst>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-airtelhome\Networkgroup\NW_Services\PS_MPBN%20Planning\ENTERPRISE%20%20MPBN%20%20MERGER\SERVICE%20%20TRACKER-\Service%20%20%20%20Request%20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2"/>
      <sheetName val="Sheet3"/>
      <sheetName val="Sheet4"/>
      <sheetName val="Sheet5"/>
    </sheetNames>
    <sheetDataSet>
      <sheetData sheetId="0"/>
      <sheetData sheetId="1"/>
      <sheetData sheetId="2">
        <row r="3">
          <cell r="C3" t="str">
            <v>ABUJA</v>
          </cell>
        </row>
        <row r="4">
          <cell r="C4" t="str">
            <v>ABUJA IPRAN (INTERNET)</v>
          </cell>
          <cell r="D4" t="str">
            <v>int Gi0/0/1/15</v>
          </cell>
          <cell r="E4" t="str">
            <v xml:space="preserve">NO SWITCH </v>
          </cell>
          <cell r="F4" t="str">
            <v xml:space="preserve">NO SWITCH </v>
          </cell>
          <cell r="G4" t="str">
            <v>CONNECTION-TO-ABUJA-IPRAN-RSG-2-5/1/2</v>
          </cell>
        </row>
        <row r="5">
          <cell r="C5" t="str">
            <v>ABUJA  IPRAN2 (INTERNET)</v>
          </cell>
          <cell r="D5" t="str">
            <v>int Gi0/0/0/11</v>
          </cell>
          <cell r="E5" t="str">
            <v>ME02</v>
          </cell>
          <cell r="F5" t="str">
            <v>Inter  Gi 0/2</v>
          </cell>
          <cell r="G5" t="str">
            <v>CONNECTION-TO-ABUJA-IPRAN-RSG-2-5/1/3</v>
          </cell>
        </row>
        <row r="6">
          <cell r="C6" t="str">
            <v>ABUJA  EOS2 (INTERNET)</v>
          </cell>
          <cell r="D6" t="str">
            <v>int Gi0/0/0/11</v>
          </cell>
          <cell r="E6" t="str">
            <v>ME01</v>
          </cell>
          <cell r="F6" t="str">
            <v>Inter  Gi 0/3</v>
          </cell>
          <cell r="G6" t="str">
            <v>Gi0/3       CONNECTION  to OSN 824-6-3 [EOS2]</v>
          </cell>
        </row>
        <row r="7">
          <cell r="C7" t="str">
            <v>ABUJA  EOS3 (INTERNET)</v>
          </cell>
          <cell r="D7" t="str">
            <v>int Gi0/0/0/11</v>
          </cell>
          <cell r="E7" t="str">
            <v>ME01</v>
          </cell>
          <cell r="F7" t="str">
            <v>Inter  Gi 0/3</v>
          </cell>
          <cell r="G7" t="str">
            <v>Gi0/4       OSN 822-26-3 [EOS 3]</v>
          </cell>
        </row>
        <row r="8">
          <cell r="C8" t="str">
            <v>ABUJA  EOS4 (INTERNET)</v>
          </cell>
          <cell r="D8" t="str">
            <v>int Gi0/0/0/11</v>
          </cell>
          <cell r="E8" t="str">
            <v>ME01</v>
          </cell>
          <cell r="F8" t="str">
            <v>Inter  Gi 0/14</v>
          </cell>
          <cell r="G8" t="str">
            <v>Gi0/14     CONNECTION TO  OSN 821-3-3 [EOS4]</v>
          </cell>
        </row>
        <row r="9">
          <cell r="C9" t="str">
            <v>ABUJA  EOS1 (INTERNET)</v>
          </cell>
          <cell r="D9" t="str">
            <v>int Gi0/0/0/11</v>
          </cell>
          <cell r="E9" t="str">
            <v>ME02</v>
          </cell>
          <cell r="F9" t="str">
            <v>Inter  Gi 0/20</v>
          </cell>
          <cell r="G9" t="str">
            <v>Gi0/20     CONNECTION TO OSN N822SLOT8PORT3 [EOS SERVICES]</v>
          </cell>
        </row>
        <row r="10">
          <cell r="C10" t="str">
            <v>ABUJA IPRAN (LLC)</v>
          </cell>
          <cell r="D10" t="str">
            <v>int Gi0/0/1/15</v>
          </cell>
          <cell r="E10" t="str">
            <v xml:space="preserve">NO SWITCH </v>
          </cell>
          <cell r="F10" t="str">
            <v xml:space="preserve">NO SWITCH </v>
          </cell>
          <cell r="G10" t="str">
            <v>CONNECTION-TO-ABUJA-IPRAN-RSG-2-5/1/2</v>
          </cell>
        </row>
        <row r="11">
          <cell r="C11" t="str">
            <v>ABUJA  IPRAN2 (LLC)</v>
          </cell>
          <cell r="D11" t="str">
            <v>int Gi0/0/0/11</v>
          </cell>
          <cell r="E11" t="str">
            <v>ME02</v>
          </cell>
          <cell r="F11" t="str">
            <v>Inter  Gi 0/2</v>
          </cell>
          <cell r="G11" t="str">
            <v>CONNECTION-TO-ABUJA-IPRAN-RSG-2-5/1/3</v>
          </cell>
        </row>
        <row r="12">
          <cell r="C12" t="str">
            <v>ABUJA  EOS2 (LLC)</v>
          </cell>
          <cell r="D12" t="str">
            <v>int Gi0/0/0/11</v>
          </cell>
          <cell r="E12" t="str">
            <v>ME01</v>
          </cell>
          <cell r="F12" t="str">
            <v>Inter  Gi 0/3</v>
          </cell>
          <cell r="G12" t="str">
            <v>Gi0/3       CONNECTION  to OSN 824-6-3 [EOS2]</v>
          </cell>
        </row>
        <row r="13">
          <cell r="C13" t="str">
            <v>ABUJA  EOS3 (LLC)</v>
          </cell>
          <cell r="D13" t="str">
            <v>int Gi0/0/0/11</v>
          </cell>
          <cell r="E13" t="str">
            <v>ME01</v>
          </cell>
          <cell r="F13" t="str">
            <v>Inter  Gi 0/3</v>
          </cell>
          <cell r="G13" t="str">
            <v>Gi0/4       OSN 822-26-3 [EOS 3]</v>
          </cell>
        </row>
        <row r="14">
          <cell r="C14" t="str">
            <v>ABUJA  EOS4 (LLC)</v>
          </cell>
          <cell r="D14" t="str">
            <v>int Gi0/0/0/11</v>
          </cell>
          <cell r="E14" t="str">
            <v>ME01</v>
          </cell>
          <cell r="F14" t="str">
            <v>Inter  Gi 0/14</v>
          </cell>
          <cell r="G14" t="str">
            <v>Gi0/14     CONNECTION TO  OSN 821-3-3 [EOS4]</v>
          </cell>
        </row>
        <row r="15">
          <cell r="C15" t="str">
            <v>ABUJA  EOS1 (LLC)</v>
          </cell>
          <cell r="D15" t="str">
            <v>int Gi0/0/0/11</v>
          </cell>
          <cell r="E15" t="str">
            <v>ME02</v>
          </cell>
          <cell r="F15" t="str">
            <v>Inter  Gi 0/20</v>
          </cell>
          <cell r="G15" t="str">
            <v>Gi0/20     CONNECTION TO OSN N822SLOT8PORT3 [EOS SERVICES]</v>
          </cell>
        </row>
        <row r="21">
          <cell r="C21" t="str">
            <v>LEKKI</v>
          </cell>
        </row>
        <row r="22">
          <cell r="C22" t="str">
            <v>LEKKI  PACKET (INTERNET)</v>
          </cell>
          <cell r="D22" t="str">
            <v>int Gi0/0/0/11</v>
          </cell>
          <cell r="E22" t="str">
            <v>ME01</v>
          </cell>
          <cell r="F22" t="str">
            <v>Inter  Gi0/11</v>
          </cell>
          <cell r="G22" t="str">
            <v>Gi0/11     CONNECTION TO OSN N1052 SLOT3PORT2 [PACKET SERVICES]</v>
          </cell>
        </row>
        <row r="23">
          <cell r="C23" t="str">
            <v>LEKKI  EOS1 (INTERNET)</v>
          </cell>
          <cell r="D23" t="str">
            <v>int Gi0/0/0/11</v>
          </cell>
          <cell r="E23" t="str">
            <v>ME01</v>
          </cell>
          <cell r="F23" t="str">
            <v>Inter  Gi0/12</v>
          </cell>
          <cell r="G23" t="str">
            <v>Gi0/12     CONNECTION TO OSN N910 SLOT13PORT1 [EOS SERVICES]</v>
          </cell>
        </row>
        <row r="24">
          <cell r="C24" t="str">
            <v>LEKKI  EOS 3 (INTERNET)</v>
          </cell>
          <cell r="D24" t="str">
            <v>int Gi0/0/0/11</v>
          </cell>
          <cell r="E24" t="str">
            <v>ME01</v>
          </cell>
          <cell r="F24" t="str">
            <v>Inter  Gi0/23</v>
          </cell>
          <cell r="G24" t="str">
            <v>Gi0/23     CONNECTION TO EOS 3  OSN 910-S18-P4</v>
          </cell>
        </row>
        <row r="25">
          <cell r="C25" t="str">
            <v xml:space="preserve">LEKII  IPRAN (INTERNET) </v>
          </cell>
          <cell r="D25" t="str">
            <v>int Gi0/0/0/13</v>
          </cell>
          <cell r="E25" t="str">
            <v>ME02</v>
          </cell>
          <cell r="F25" t="str">
            <v>Inter  Gi0/24</v>
          </cell>
          <cell r="G25" t="str">
            <v>CONNECTION TO NOKIA IPRAN [PORT 3/1/2]</v>
          </cell>
        </row>
        <row r="26">
          <cell r="C26" t="str">
            <v>LEKKI  PACKET (LLC)</v>
          </cell>
          <cell r="D26" t="str">
            <v>int Gi0/0/0/12</v>
          </cell>
          <cell r="E26" t="str">
            <v>ME01</v>
          </cell>
          <cell r="F26" t="str">
            <v>Inter  Gi0/11</v>
          </cell>
          <cell r="G26" t="str">
            <v>Gi0/11     CONNECTION TO OSN N1052 SLOT3PORT2 [PACKET SERVICES]</v>
          </cell>
        </row>
        <row r="27">
          <cell r="C27" t="str">
            <v>LEKKI  EOS1(LLC)</v>
          </cell>
          <cell r="D27" t="str">
            <v>int Gi0/0/0/12</v>
          </cell>
          <cell r="E27" t="str">
            <v>ME01</v>
          </cell>
          <cell r="F27" t="str">
            <v>Inter  Gi0/12</v>
          </cell>
          <cell r="G27" t="str">
            <v>Gi0/12     CONNECTION TO OSN N910 SLOT13PORT1 [EOS SERVICES]</v>
          </cell>
        </row>
        <row r="28">
          <cell r="C28" t="str">
            <v>LEKKI  EOS 3 (LLC)</v>
          </cell>
          <cell r="D28" t="str">
            <v>int Gi0/0/0/12</v>
          </cell>
          <cell r="E28" t="str">
            <v>ME01</v>
          </cell>
          <cell r="F28" t="str">
            <v>Inter  Gi0/23</v>
          </cell>
          <cell r="G28" t="str">
            <v>Gi0/23     CONNECTION TO EOS 3  OSN 910-S18-P4</v>
          </cell>
        </row>
        <row r="34">
          <cell r="C34" t="str">
            <v>SAKA</v>
          </cell>
        </row>
        <row r="35">
          <cell r="C35" t="str">
            <v>SAKA EOS  (INTERNET)</v>
          </cell>
          <cell r="D35" t="str">
            <v>int Gi0/0/0/13</v>
          </cell>
          <cell r="E35" t="str">
            <v>ME02</v>
          </cell>
          <cell r="F35" t="str">
            <v>Inter Gi0/24</v>
          </cell>
          <cell r="G35" t="str">
            <v>CONNECTION-TO-NOKIA-IPRAN R2 3/1/20</v>
          </cell>
        </row>
        <row r="36">
          <cell r="C36" t="str">
            <v>SAKA PACKET  (INTERNET)</v>
          </cell>
          <cell r="D36" t="str">
            <v>int Gi0/0/0/11</v>
          </cell>
          <cell r="E36" t="str">
            <v>ME01</v>
          </cell>
          <cell r="F36" t="str">
            <v xml:space="preserve">Inter Gi0/12 </v>
          </cell>
          <cell r="G36" t="str">
            <v>CONNECTION TO OSN-1026-SLOT3-PORT4 {PURE PACKET}</v>
          </cell>
        </row>
        <row r="37">
          <cell r="C37" t="str">
            <v>SAKA TRAFFIC  (INTERNET)</v>
          </cell>
          <cell r="D37" t="str">
            <v>int Gi0/0/0/11</v>
          </cell>
          <cell r="E37" t="str">
            <v>ME01</v>
          </cell>
          <cell r="F37" t="str">
            <v>Inter  Gi 0/11</v>
          </cell>
          <cell r="G37" t="str">
            <v>Gi0/11     CONNECTION TO ERICSSON TRAFFIC NODE 20P2 PORT TR4</v>
          </cell>
        </row>
        <row r="38">
          <cell r="C38" t="str">
            <v>SAKA EOS  (LLC)</v>
          </cell>
          <cell r="D38" t="str">
            <v>int Gi0/0/0/14</v>
          </cell>
          <cell r="E38" t="str">
            <v>ME02</v>
          </cell>
          <cell r="F38" t="str">
            <v>Inter Gi0/24</v>
          </cell>
          <cell r="G38" t="str">
            <v>CONNECTION-TO-NOKIA-IPRAN R2 3/1/20</v>
          </cell>
        </row>
        <row r="39">
          <cell r="C39" t="str">
            <v>SAKA PACKET  (LLC)</v>
          </cell>
          <cell r="D39" t="str">
            <v>int Gi0/0/0/12</v>
          </cell>
          <cell r="E39" t="str">
            <v>ME01</v>
          </cell>
          <cell r="F39" t="str">
            <v xml:space="preserve">Inter Gi0/12 </v>
          </cell>
          <cell r="G39" t="str">
            <v>CONNECTION TO OSN-1026-SLOT3-PORT4 {PURE PACKET}</v>
          </cell>
        </row>
        <row r="40">
          <cell r="C40" t="str">
            <v>SAKA TRAFFIC  (LLC)</v>
          </cell>
          <cell r="D40" t="str">
            <v>int Gi0/0/0/12</v>
          </cell>
          <cell r="E40" t="str">
            <v>ME01</v>
          </cell>
          <cell r="F40" t="str">
            <v>Inter  Gi 0/11</v>
          </cell>
          <cell r="G40" t="str">
            <v>Gi0/11     CONNECTION TO ERICSSON TRAFFIC NODE 20P2 PORT TR4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13" sqref="A13"/>
    </sheetView>
  </sheetViews>
  <sheetFormatPr defaultRowHeight="15" x14ac:dyDescent="0.25"/>
  <cols>
    <col min="1" max="2" width="15" customWidth="1"/>
    <col min="3" max="3" width="20.140625" customWidth="1"/>
    <col min="4" max="4" width="17.140625" customWidth="1"/>
    <col min="5" max="5" width="30.28515625" customWidth="1"/>
    <col min="6" max="6" width="32.5703125" customWidth="1"/>
    <col min="7" max="7" width="33.7109375" customWidth="1"/>
    <col min="8" max="8" width="31.140625" customWidth="1"/>
  </cols>
  <sheetData>
    <row r="1" spans="1:9" x14ac:dyDescent="0.25">
      <c r="A1" t="s">
        <v>393</v>
      </c>
      <c r="B1" t="s">
        <v>392</v>
      </c>
      <c r="C1" t="s">
        <v>338</v>
      </c>
      <c r="D1" t="s">
        <v>339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</row>
    <row r="2" spans="1:9" x14ac:dyDescent="0.25">
      <c r="A2" t="s">
        <v>388</v>
      </c>
      <c r="B2" t="s">
        <v>0</v>
      </c>
      <c r="C2" t="s">
        <v>351</v>
      </c>
      <c r="D2" t="s">
        <v>352</v>
      </c>
      <c r="E2" t="s">
        <v>353</v>
      </c>
      <c r="F2" t="s">
        <v>354</v>
      </c>
      <c r="G2" t="s">
        <v>355</v>
      </c>
      <c r="H2" t="s">
        <v>356</v>
      </c>
      <c r="I2" t="s">
        <v>357</v>
      </c>
    </row>
    <row r="3" spans="1:9" x14ac:dyDescent="0.25">
      <c r="A3" t="s">
        <v>387</v>
      </c>
      <c r="B3" t="s">
        <v>213</v>
      </c>
      <c r="C3" t="s">
        <v>358</v>
      </c>
      <c r="D3" t="s">
        <v>359</v>
      </c>
      <c r="E3" t="s">
        <v>353</v>
      </c>
      <c r="F3" t="s">
        <v>354</v>
      </c>
      <c r="G3" t="s">
        <v>355</v>
      </c>
      <c r="H3" t="s">
        <v>360</v>
      </c>
      <c r="I3" t="s">
        <v>361</v>
      </c>
    </row>
    <row r="4" spans="1:9" x14ac:dyDescent="0.25">
      <c r="A4" t="s">
        <v>394</v>
      </c>
      <c r="B4" t="s">
        <v>213</v>
      </c>
      <c r="C4" t="s">
        <v>362</v>
      </c>
      <c r="D4" t="s">
        <v>363</v>
      </c>
      <c r="E4" t="s">
        <v>353</v>
      </c>
      <c r="F4" t="s">
        <v>354</v>
      </c>
      <c r="G4" t="s">
        <v>355</v>
      </c>
      <c r="H4" t="s">
        <v>364</v>
      </c>
      <c r="I4" t="s">
        <v>365</v>
      </c>
    </row>
    <row r="5" spans="1:9" x14ac:dyDescent="0.25">
      <c r="A5" t="s">
        <v>395</v>
      </c>
      <c r="B5" t="s">
        <v>257</v>
      </c>
      <c r="C5" t="s">
        <v>366</v>
      </c>
      <c r="D5" t="s">
        <v>367</v>
      </c>
      <c r="E5" t="s">
        <v>353</v>
      </c>
      <c r="F5" t="s">
        <v>354</v>
      </c>
      <c r="G5" t="s">
        <v>355</v>
      </c>
      <c r="H5" t="s">
        <v>368</v>
      </c>
      <c r="I5" t="s">
        <v>369</v>
      </c>
    </row>
    <row r="6" spans="1:9" x14ac:dyDescent="0.25">
      <c r="A6" t="s">
        <v>389</v>
      </c>
      <c r="B6" t="s">
        <v>0</v>
      </c>
      <c r="C6" t="s">
        <v>370</v>
      </c>
      <c r="D6" t="s">
        <v>371</v>
      </c>
      <c r="E6" t="s">
        <v>353</v>
      </c>
      <c r="F6" t="s">
        <v>354</v>
      </c>
      <c r="G6" t="s">
        <v>355</v>
      </c>
      <c r="H6" t="s">
        <v>372</v>
      </c>
      <c r="I6" t="s">
        <v>373</v>
      </c>
    </row>
    <row r="7" spans="1:9" x14ac:dyDescent="0.25">
      <c r="A7" t="s">
        <v>390</v>
      </c>
      <c r="B7" t="s">
        <v>0</v>
      </c>
      <c r="C7" t="s">
        <v>374</v>
      </c>
      <c r="D7" t="s">
        <v>375</v>
      </c>
      <c r="E7" t="s">
        <v>353</v>
      </c>
      <c r="F7" t="s">
        <v>354</v>
      </c>
      <c r="G7" t="s">
        <v>355</v>
      </c>
      <c r="H7" t="s">
        <v>376</v>
      </c>
      <c r="I7" t="s">
        <v>377</v>
      </c>
    </row>
    <row r="8" spans="1:9" x14ac:dyDescent="0.25">
      <c r="A8" t="s">
        <v>391</v>
      </c>
      <c r="B8" t="s">
        <v>0</v>
      </c>
      <c r="C8" t="s">
        <v>378</v>
      </c>
      <c r="D8" t="s">
        <v>379</v>
      </c>
      <c r="E8" t="s">
        <v>353</v>
      </c>
      <c r="F8" t="s">
        <v>354</v>
      </c>
      <c r="G8" t="s">
        <v>355</v>
      </c>
      <c r="H8" t="s">
        <v>380</v>
      </c>
      <c r="I8" t="s">
        <v>381</v>
      </c>
    </row>
    <row r="9" spans="1:9" x14ac:dyDescent="0.25">
      <c r="A9" t="s">
        <v>396</v>
      </c>
      <c r="B9" t="s">
        <v>0</v>
      </c>
      <c r="C9" t="s">
        <v>382</v>
      </c>
      <c r="D9" t="s">
        <v>383</v>
      </c>
      <c r="E9" t="s">
        <v>353</v>
      </c>
      <c r="F9" t="s">
        <v>354</v>
      </c>
      <c r="G9" t="s">
        <v>355</v>
      </c>
      <c r="H9" t="s">
        <v>384</v>
      </c>
      <c r="I9" t="s">
        <v>385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N1" zoomScale="101" workbookViewId="0">
      <selection activeCell="Q11" sqref="Q11"/>
    </sheetView>
  </sheetViews>
  <sheetFormatPr defaultRowHeight="15" x14ac:dyDescent="0.25"/>
  <cols>
    <col min="1" max="1" width="15.5703125" customWidth="1"/>
    <col min="2" max="2" width="25" customWidth="1"/>
    <col min="3" max="3" width="19.140625" customWidth="1"/>
    <col min="4" max="4" width="11.42578125" customWidth="1"/>
    <col min="5" max="5" width="14.5703125" customWidth="1"/>
    <col min="6" max="6" width="68.42578125" customWidth="1"/>
    <col min="7" max="7" width="18.85546875" customWidth="1"/>
    <col min="8" max="9" width="17.7109375" customWidth="1"/>
    <col min="10" max="10" width="8.85546875" customWidth="1"/>
    <col min="11" max="11" width="12.42578125" customWidth="1"/>
    <col min="12" max="12" width="15" customWidth="1"/>
    <col min="13" max="13" width="16.5703125" customWidth="1"/>
    <col min="14" max="14" width="15.42578125" customWidth="1"/>
    <col min="15" max="17" width="24" customWidth="1"/>
    <col min="18" max="18" width="50.42578125" customWidth="1"/>
    <col min="19" max="19" width="25.28515625" customWidth="1"/>
    <col min="20" max="20" width="22.85546875" customWidth="1"/>
    <col min="21" max="21" width="20.5703125" customWidth="1"/>
    <col min="22" max="22" width="39.42578125" customWidth="1"/>
    <col min="23" max="23" width="23.140625" customWidth="1"/>
  </cols>
  <sheetData>
    <row r="1" spans="1:23" ht="45" x14ac:dyDescent="0.25">
      <c r="A1" s="3" t="s">
        <v>195</v>
      </c>
      <c r="B1" s="3" t="s">
        <v>196</v>
      </c>
      <c r="C1" s="3" t="s">
        <v>197</v>
      </c>
      <c r="D1" s="3" t="s">
        <v>134</v>
      </c>
      <c r="E1" s="3" t="s">
        <v>347</v>
      </c>
      <c r="F1" s="3" t="s">
        <v>198</v>
      </c>
      <c r="G1" s="3" t="s">
        <v>211</v>
      </c>
      <c r="H1" s="3" t="s">
        <v>212</v>
      </c>
      <c r="I1" s="3"/>
      <c r="J1" s="3" t="s">
        <v>198</v>
      </c>
      <c r="K1" s="3" t="s">
        <v>199</v>
      </c>
      <c r="L1" s="3" t="s">
        <v>306</v>
      </c>
      <c r="M1" s="3" t="s">
        <v>307</v>
      </c>
      <c r="N1" s="3" t="s">
        <v>309</v>
      </c>
      <c r="O1" s="3" t="s">
        <v>322</v>
      </c>
      <c r="P1" s="3" t="s">
        <v>345</v>
      </c>
      <c r="Q1" s="3" t="s">
        <v>338</v>
      </c>
      <c r="R1" s="3" t="s">
        <v>339</v>
      </c>
      <c r="S1" s="3" t="s">
        <v>340</v>
      </c>
      <c r="T1" s="3" t="s">
        <v>341</v>
      </c>
      <c r="U1" s="3" t="s">
        <v>342</v>
      </c>
      <c r="V1" s="3" t="s">
        <v>343</v>
      </c>
      <c r="W1" s="3" t="s">
        <v>344</v>
      </c>
    </row>
    <row r="2" spans="1:23" x14ac:dyDescent="0.25">
      <c r="A2" t="s">
        <v>323</v>
      </c>
      <c r="B2" t="s">
        <v>330</v>
      </c>
      <c r="C2" t="s">
        <v>203</v>
      </c>
      <c r="D2" t="s">
        <v>0</v>
      </c>
      <c r="E2" t="s">
        <v>209</v>
      </c>
      <c r="F2" t="s">
        <v>283</v>
      </c>
      <c r="G2" t="str">
        <f>VLOOKUP(F2,'ABUJA '!$F$2:$I$156,2,FALSE)</f>
        <v>int Gi0/0/1/15</v>
      </c>
      <c r="H2">
        <v>100</v>
      </c>
      <c r="I2" t="s">
        <v>337</v>
      </c>
      <c r="K2" t="str">
        <f>VLOOKUP(F2,'ABUJA '!$F$2:$I$156,3,FALSE)</f>
        <v xml:space="preserve">NO  SWITCH </v>
      </c>
      <c r="L2" t="str">
        <f>VLOOKUP(F2,'ABUJA '!$F$2:$I$156,4,FALSE)</f>
        <v xml:space="preserve">NO  SWITCH </v>
      </c>
      <c r="M2" t="s">
        <v>308</v>
      </c>
      <c r="N2" t="s">
        <v>310</v>
      </c>
      <c r="O2" t="s">
        <v>321</v>
      </c>
      <c r="P2" t="str">
        <f>D2</f>
        <v>ABUJA</v>
      </c>
      <c r="Q2" t="str">
        <f>CONCATENATE(G2,".",H2)</f>
        <v>int Gi0/0/1/15.100</v>
      </c>
      <c r="R2" t="str">
        <f t="shared" ref="R2:R9" si="0">CONCATENATE("description ",A2, "   ***",B2,"*** ",)</f>
        <v xml:space="preserve">description UAC  JABI   ***UAC-FCT-DIA-10M-0001*** </v>
      </c>
      <c r="S2" t="str">
        <f t="shared" ref="S2:S9" si="1">CONCATENATE("Service-policy in ",I2)</f>
        <v>Service-policy in 10MB</v>
      </c>
      <c r="T2" t="str">
        <f>CONCATENATE("Service-policy out ",I2)</f>
        <v>Service-policy out 10MB</v>
      </c>
      <c r="U2" t="str">
        <f>CONCATENATE("vrf ",M2)</f>
        <v>vrf ENT_INTERNET</v>
      </c>
      <c r="V2" t="str">
        <f t="shared" ref="V2:V9" si="2">CONCATENATE("ipv4 address ", N2," ",O2)</f>
        <v>ipv4 address 10.10.10.1 255.255.255.252</v>
      </c>
      <c r="W2" t="str">
        <f>CONCATENATE("encapsulation dot1q ", H2)</f>
        <v>encapsulation dot1q 100</v>
      </c>
    </row>
    <row r="3" spans="1:23" x14ac:dyDescent="0.25">
      <c r="A3" t="s">
        <v>324</v>
      </c>
      <c r="B3" t="s">
        <v>331</v>
      </c>
      <c r="C3" t="s">
        <v>203</v>
      </c>
      <c r="D3" t="s">
        <v>213</v>
      </c>
      <c r="E3" t="s">
        <v>277</v>
      </c>
      <c r="F3" t="s">
        <v>284</v>
      </c>
      <c r="G3" t="str">
        <f>VLOOKUP(F3,'ABUJA '!$F$2:$I$156,2,FALSE)</f>
        <v xml:space="preserve">int Te0/0/2/1  </v>
      </c>
      <c r="H3">
        <v>101</v>
      </c>
      <c r="I3" t="s">
        <v>337</v>
      </c>
      <c r="K3" t="str">
        <f>VLOOKUP(F3,'ABUJA '!$F$2:$I$156,3,FALSE)</f>
        <v>NO SWITCH</v>
      </c>
      <c r="L3" t="str">
        <f>VLOOKUP(F3,'ABUJA '!$F$2:$I$156,4,FALSE)</f>
        <v>NO SWITCH</v>
      </c>
      <c r="M3" t="s">
        <v>308</v>
      </c>
      <c r="N3" t="s">
        <v>311</v>
      </c>
      <c r="O3" t="s">
        <v>321</v>
      </c>
      <c r="P3" t="str">
        <f t="shared" ref="P3:P12" si="3">D3</f>
        <v>KANO</v>
      </c>
      <c r="Q3" t="str">
        <f t="shared" ref="Q3:Q9" si="4">CONCATENATE(G3,".",H3)</f>
        <v>int Te0/0/2/1  .101</v>
      </c>
      <c r="R3" t="str">
        <f t="shared" si="0"/>
        <v xml:space="preserve">description UAC  KANO   ***UAC-KAN-DIA-10M-0001*** </v>
      </c>
      <c r="S3" t="str">
        <f t="shared" si="1"/>
        <v>Service-policy in 10MB</v>
      </c>
      <c r="T3" t="str">
        <f t="shared" ref="T3:T9" si="5">CONCATENATE("Service-policy out ",I3)</f>
        <v>Service-policy out 10MB</v>
      </c>
      <c r="U3" t="str">
        <f t="shared" ref="U3:U9" si="6">CONCATENATE("vrf ",M3)</f>
        <v>vrf ENT_INTERNET</v>
      </c>
      <c r="V3" t="str">
        <f t="shared" si="2"/>
        <v>ipv4 address 10.10.10.5 255.255.255.252</v>
      </c>
      <c r="W3" t="str">
        <f t="shared" ref="W3:W9" si="7">CONCATENATE("encapsulation dot1q ", H3)</f>
        <v>encapsulation dot1q 101</v>
      </c>
    </row>
    <row r="4" spans="1:23" x14ac:dyDescent="0.25">
      <c r="A4" t="s">
        <v>325</v>
      </c>
      <c r="B4" t="s">
        <v>332</v>
      </c>
      <c r="C4" t="s">
        <v>203</v>
      </c>
      <c r="D4" t="s">
        <v>213</v>
      </c>
      <c r="E4" t="s">
        <v>277</v>
      </c>
      <c r="F4" t="s">
        <v>282</v>
      </c>
      <c r="G4" t="str">
        <f>VLOOKUP(F4,'ABUJA '!$F$2:$I$156,2,FALSE)</f>
        <v>int Te0/0/2/2</v>
      </c>
      <c r="H4">
        <v>200</v>
      </c>
      <c r="I4" t="s">
        <v>337</v>
      </c>
      <c r="K4" t="str">
        <f>VLOOKUP(F4,'ABUJA '!$F$2:$I$156,3,FALSE)</f>
        <v>NO SWITCH</v>
      </c>
      <c r="L4" t="str">
        <f>VLOOKUP(F4,'ABUJA '!$F$2:$I$156,4,FALSE)</f>
        <v>NO SWITCH</v>
      </c>
      <c r="M4" t="s">
        <v>308</v>
      </c>
      <c r="N4" t="s">
        <v>312</v>
      </c>
      <c r="O4" t="s">
        <v>321</v>
      </c>
      <c r="P4" t="str">
        <f t="shared" si="3"/>
        <v>KANO</v>
      </c>
      <c r="Q4" t="str">
        <f t="shared" si="4"/>
        <v>int Te0/0/2/2.200</v>
      </c>
      <c r="R4" t="str">
        <f t="shared" si="0"/>
        <v xml:space="preserve">description BCN KANO   ***BCN-KAN-DIA-10M-0001*** </v>
      </c>
      <c r="S4" t="str">
        <f t="shared" si="1"/>
        <v>Service-policy in 10MB</v>
      </c>
      <c r="T4" t="str">
        <f t="shared" si="5"/>
        <v>Service-policy out 10MB</v>
      </c>
      <c r="U4" t="str">
        <f t="shared" si="6"/>
        <v>vrf ENT_INTERNET</v>
      </c>
      <c r="V4" t="str">
        <f t="shared" si="2"/>
        <v>ipv4 address 10.10.10.9 255.255.255.252</v>
      </c>
      <c r="W4" t="str">
        <f t="shared" si="7"/>
        <v>encapsulation dot1q 200</v>
      </c>
    </row>
    <row r="5" spans="1:23" x14ac:dyDescent="0.25">
      <c r="A5" t="s">
        <v>326</v>
      </c>
      <c r="B5" t="s">
        <v>333</v>
      </c>
      <c r="C5" t="s">
        <v>203</v>
      </c>
      <c r="D5" t="s">
        <v>257</v>
      </c>
      <c r="E5" t="s">
        <v>281</v>
      </c>
      <c r="F5" t="s">
        <v>285</v>
      </c>
      <c r="G5" t="str">
        <f>VLOOKUP(F5,'ABUJA '!$F$2:$I$156,2,FALSE)</f>
        <v>int Gi0/0/0/11</v>
      </c>
      <c r="H5">
        <v>202</v>
      </c>
      <c r="I5" t="s">
        <v>337</v>
      </c>
      <c r="K5" t="str">
        <f>VLOOKUP(F5,'ABUJA '!$F$2:$I$156,3,FALSE)</f>
        <v>ME01</v>
      </c>
      <c r="L5" t="str">
        <f>VLOOKUP(F5,'ABUJA '!$F$2:$I$156,4,FALSE)</f>
        <v>Gi0/4</v>
      </c>
      <c r="M5" t="s">
        <v>308</v>
      </c>
      <c r="N5" t="s">
        <v>313</v>
      </c>
      <c r="O5" t="s">
        <v>321</v>
      </c>
      <c r="P5" t="str">
        <f t="shared" si="3"/>
        <v>KADUNA</v>
      </c>
      <c r="Q5" t="str">
        <f t="shared" si="4"/>
        <v>int Gi0/0/0/11.202</v>
      </c>
      <c r="R5" t="str">
        <f t="shared" si="0"/>
        <v xml:space="preserve">description UAC KADUNA   ***UAC-KAD-DIA-10M-0001*** </v>
      </c>
      <c r="S5" t="str">
        <f t="shared" si="1"/>
        <v>Service-policy in 10MB</v>
      </c>
      <c r="T5" t="str">
        <f t="shared" si="5"/>
        <v>Service-policy out 10MB</v>
      </c>
      <c r="U5" t="str">
        <f t="shared" si="6"/>
        <v>vrf ENT_INTERNET</v>
      </c>
      <c r="V5" t="str">
        <f t="shared" si="2"/>
        <v>ipv4 address 10.10.10.13 255.255.255.252</v>
      </c>
      <c r="W5" t="str">
        <f t="shared" si="7"/>
        <v>encapsulation dot1q 202</v>
      </c>
    </row>
    <row r="6" spans="1:23" x14ac:dyDescent="0.25">
      <c r="A6" t="s">
        <v>327</v>
      </c>
      <c r="B6" t="s">
        <v>334</v>
      </c>
      <c r="C6" t="s">
        <v>203</v>
      </c>
      <c r="D6" t="s">
        <v>0</v>
      </c>
      <c r="E6" t="s">
        <v>208</v>
      </c>
      <c r="F6" t="s">
        <v>286</v>
      </c>
      <c r="G6" t="str">
        <f>VLOOKUP(F6,'ABUJA '!$F$2:$I$156,2,FALSE)</f>
        <v>int Gi0/0/0/11</v>
      </c>
      <c r="H6">
        <v>150</v>
      </c>
      <c r="I6" t="s">
        <v>337</v>
      </c>
      <c r="K6" t="str">
        <f>VLOOKUP(F6,'ABUJA '!$F$2:$I$156,3,FALSE)</f>
        <v>ME01</v>
      </c>
      <c r="L6" t="str">
        <f>VLOOKUP(F6,'ABUJA '!$F$2:$I$156,4,FALSE)</f>
        <v>Gi0/14</v>
      </c>
      <c r="M6" t="s">
        <v>308</v>
      </c>
      <c r="N6" t="s">
        <v>314</v>
      </c>
      <c r="O6" t="s">
        <v>321</v>
      </c>
      <c r="P6" t="str">
        <f t="shared" si="3"/>
        <v>ABUJA</v>
      </c>
      <c r="Q6" t="str">
        <f t="shared" si="4"/>
        <v>int Gi0/0/0/11.150</v>
      </c>
      <c r="R6" t="str">
        <f t="shared" si="0"/>
        <v xml:space="preserve">description UAC ABUJA   ***UAC-FCT-DIA-10M-0002*** </v>
      </c>
      <c r="S6" t="str">
        <f t="shared" si="1"/>
        <v>Service-policy in 10MB</v>
      </c>
      <c r="T6" t="str">
        <f t="shared" si="5"/>
        <v>Service-policy out 10MB</v>
      </c>
      <c r="U6" t="str">
        <f t="shared" si="6"/>
        <v>vrf ENT_INTERNET</v>
      </c>
      <c r="V6" t="str">
        <f t="shared" si="2"/>
        <v>ipv4 address 10.10.10.17 255.255.255.252</v>
      </c>
      <c r="W6" t="str">
        <f t="shared" si="7"/>
        <v>encapsulation dot1q 150</v>
      </c>
    </row>
    <row r="7" spans="1:23" x14ac:dyDescent="0.25">
      <c r="A7" t="s">
        <v>328</v>
      </c>
      <c r="B7" t="s">
        <v>335</v>
      </c>
      <c r="C7" t="s">
        <v>203</v>
      </c>
      <c r="D7" t="s">
        <v>0</v>
      </c>
      <c r="E7" t="s">
        <v>207</v>
      </c>
      <c r="F7" t="s">
        <v>287</v>
      </c>
      <c r="G7" t="str">
        <f>VLOOKUP(F7,'ABUJA '!$F$2:$I$156,2,FALSE)</f>
        <v>int Gi0/0/0/13</v>
      </c>
      <c r="H7">
        <v>160</v>
      </c>
      <c r="I7" t="s">
        <v>337</v>
      </c>
      <c r="K7" t="str">
        <f>VLOOKUP(F7,'ABUJA '!$F$2:$I$156,3,FALSE)</f>
        <v>ME02</v>
      </c>
      <c r="L7" t="str">
        <f>VLOOKUP(F7,'ABUJA '!$F$2:$I$156,4,FALSE)</f>
        <v xml:space="preserve">Po26 </v>
      </c>
      <c r="M7" t="s">
        <v>308</v>
      </c>
      <c r="N7" t="s">
        <v>315</v>
      </c>
      <c r="O7" t="s">
        <v>321</v>
      </c>
      <c r="P7" t="str">
        <f t="shared" si="3"/>
        <v>ABUJA</v>
      </c>
      <c r="Q7" t="str">
        <f t="shared" si="4"/>
        <v>int Gi0/0/0/13.160</v>
      </c>
      <c r="R7" t="str">
        <f t="shared" si="0"/>
        <v xml:space="preserve">description UAC ASOKORO   ***UAC-FCT-DIA-10M-0003*** </v>
      </c>
      <c r="S7" t="str">
        <f t="shared" si="1"/>
        <v>Service-policy in 10MB</v>
      </c>
      <c r="T7" t="str">
        <f t="shared" si="5"/>
        <v>Service-policy out 10MB</v>
      </c>
      <c r="U7" t="str">
        <f t="shared" si="6"/>
        <v>vrf ENT_INTERNET</v>
      </c>
      <c r="V7" t="str">
        <f t="shared" si="2"/>
        <v>ipv4 address 10.10.10.21 255.255.255.252</v>
      </c>
      <c r="W7" t="str">
        <f t="shared" si="7"/>
        <v>encapsulation dot1q 160</v>
      </c>
    </row>
    <row r="8" spans="1:23" x14ac:dyDescent="0.25">
      <c r="A8" t="s">
        <v>329</v>
      </c>
      <c r="B8" t="s">
        <v>336</v>
      </c>
      <c r="C8" t="s">
        <v>203</v>
      </c>
      <c r="D8" t="s">
        <v>0</v>
      </c>
      <c r="E8" t="s">
        <v>210</v>
      </c>
      <c r="F8" t="s">
        <v>305</v>
      </c>
      <c r="G8" t="str">
        <f>VLOOKUP(F8,'ABUJA '!$F$2:$I$156,2,FALSE)</f>
        <v>int Gi0/1</v>
      </c>
      <c r="H8">
        <v>1670</v>
      </c>
      <c r="I8" t="s">
        <v>337</v>
      </c>
      <c r="K8" t="str">
        <f>VLOOKUP(F8,'ABUJA '!$F$2:$I$156,3,FALSE)</f>
        <v>ME03</v>
      </c>
      <c r="L8" t="str">
        <f>VLOOKUP(F8,'ABUJA '!$F$2:$I$156,4,FALSE)</f>
        <v>Gi0/5</v>
      </c>
      <c r="M8" t="s">
        <v>308</v>
      </c>
      <c r="N8" t="s">
        <v>316</v>
      </c>
      <c r="O8" t="s">
        <v>321</v>
      </c>
      <c r="P8" t="str">
        <f t="shared" si="3"/>
        <v>ABUJA</v>
      </c>
      <c r="Q8" t="str">
        <f t="shared" si="4"/>
        <v>int Gi0/1.1670</v>
      </c>
      <c r="R8" t="str">
        <f t="shared" si="0"/>
        <v xml:space="preserve">description UAC MAITAMA    ***UAC-FCT-DIA-10M-0004*** </v>
      </c>
      <c r="S8" t="str">
        <f t="shared" si="1"/>
        <v>Service-policy in 10MB</v>
      </c>
      <c r="T8" t="str">
        <f t="shared" si="5"/>
        <v>Service-policy out 10MB</v>
      </c>
      <c r="U8" t="str">
        <f t="shared" si="6"/>
        <v>vrf ENT_INTERNET</v>
      </c>
      <c r="V8" t="str">
        <f t="shared" si="2"/>
        <v>ipv4 address 10.10.10.25 255.255.255.252</v>
      </c>
      <c r="W8" t="str">
        <f t="shared" si="7"/>
        <v>encapsulation dot1q 1670</v>
      </c>
    </row>
    <row r="9" spans="1:23" x14ac:dyDescent="0.25">
      <c r="A9" t="s">
        <v>386</v>
      </c>
      <c r="B9" t="s">
        <v>350</v>
      </c>
      <c r="C9" t="s">
        <v>203</v>
      </c>
      <c r="D9" t="s">
        <v>0</v>
      </c>
      <c r="E9" t="s">
        <v>209</v>
      </c>
      <c r="F9" t="s">
        <v>283</v>
      </c>
      <c r="G9" t="str">
        <f>VLOOKUP(F9,'ABUJA '!$F$2:$I$156,2,FALSE)</f>
        <v>int Gi0/0/1/15</v>
      </c>
      <c r="H9">
        <v>1000</v>
      </c>
      <c r="I9" t="s">
        <v>337</v>
      </c>
      <c r="K9" t="str">
        <f>VLOOKUP(F9,'ABUJA '!$F$2:$I$156,3,FALSE)</f>
        <v xml:space="preserve">NO  SWITCH </v>
      </c>
      <c r="L9" t="str">
        <f>VLOOKUP(F9,'ABUJA '!$F$2:$I$156,4,FALSE)</f>
        <v xml:space="preserve">NO  SWITCH </v>
      </c>
      <c r="M9" t="s">
        <v>308</v>
      </c>
      <c r="N9" t="s">
        <v>317</v>
      </c>
      <c r="O9" t="s">
        <v>321</v>
      </c>
      <c r="P9" t="str">
        <f t="shared" si="3"/>
        <v>ABUJA</v>
      </c>
      <c r="Q9" t="str">
        <f t="shared" si="4"/>
        <v>int Gi0/0/1/15.1000</v>
      </c>
      <c r="R9" t="str">
        <f t="shared" si="0"/>
        <v xml:space="preserve">description UAC MA   ***UAC-FCT-DIA-10M-0005*** </v>
      </c>
      <c r="S9" t="str">
        <f t="shared" si="1"/>
        <v>Service-policy in 10MB</v>
      </c>
      <c r="T9" t="str">
        <f t="shared" si="5"/>
        <v>Service-policy out 10MB</v>
      </c>
      <c r="U9" t="str">
        <f t="shared" si="6"/>
        <v>vrf ENT_INTERNET</v>
      </c>
      <c r="V9" t="str">
        <f t="shared" si="2"/>
        <v>ipv4 address 10.10.10.29 255.255.255.252</v>
      </c>
      <c r="W9" t="str">
        <f t="shared" si="7"/>
        <v>encapsulation dot1q 1000</v>
      </c>
    </row>
    <row r="10" spans="1:23" x14ac:dyDescent="0.25">
      <c r="C10" t="s">
        <v>203</v>
      </c>
      <c r="G10" t="e">
        <f>VLOOKUP(F10,'ABUJA '!$F$2:$I$156,2,FALSE)</f>
        <v>#N/A</v>
      </c>
      <c r="K10" t="e">
        <f>VLOOKUP(F10,'ABUJA '!$F$2:$I$156,3,FALSE)</f>
        <v>#N/A</v>
      </c>
      <c r="L10" t="e">
        <f>VLOOKUP(F10,'ABUJA '!$F$2:$I$156,4,FALSE)</f>
        <v>#N/A</v>
      </c>
      <c r="M10" t="s">
        <v>308</v>
      </c>
      <c r="N10" t="s">
        <v>318</v>
      </c>
      <c r="O10" t="s">
        <v>321</v>
      </c>
      <c r="P10">
        <f t="shared" si="3"/>
        <v>0</v>
      </c>
    </row>
    <row r="11" spans="1:23" x14ac:dyDescent="0.25">
      <c r="C11" t="s">
        <v>203</v>
      </c>
      <c r="G11" t="e">
        <f>VLOOKUP(F11,'ABUJA '!$F$2:$I$156,2,FALSE)</f>
        <v>#N/A</v>
      </c>
      <c r="K11" t="e">
        <f>VLOOKUP(F11,'ABUJA '!$F$2:$I$156,3,FALSE)</f>
        <v>#N/A</v>
      </c>
      <c r="L11" t="e">
        <f>VLOOKUP(F11,'ABUJA '!$F$2:$I$156,4,FALSE)</f>
        <v>#N/A</v>
      </c>
      <c r="M11" t="s">
        <v>308</v>
      </c>
      <c r="N11" t="s">
        <v>319</v>
      </c>
      <c r="O11" t="s">
        <v>321</v>
      </c>
      <c r="P11">
        <f t="shared" si="3"/>
        <v>0</v>
      </c>
    </row>
    <row r="12" spans="1:23" x14ac:dyDescent="0.25">
      <c r="G12" t="e">
        <f>VLOOKUP(F12,'ABUJA '!$F$2:$I$156,2,FALSE)</f>
        <v>#N/A</v>
      </c>
      <c r="K12" t="e">
        <f>VLOOKUP(F12,'ABUJA '!$F$2:$I$156,3,FALSE)</f>
        <v>#N/A</v>
      </c>
      <c r="L12" t="e">
        <f>VLOOKUP(F12,'ABUJA '!$F$2:$I$156,4,FALSE)</f>
        <v>#N/A</v>
      </c>
      <c r="M12" t="s">
        <v>308</v>
      </c>
      <c r="N12" t="s">
        <v>320</v>
      </c>
      <c r="O12" t="s">
        <v>321</v>
      </c>
      <c r="P12">
        <f t="shared" si="3"/>
        <v>0</v>
      </c>
    </row>
    <row r="13" spans="1:23" x14ac:dyDescent="0.25">
      <c r="G13" t="e">
        <f>VLOOKUP(F13,'ABUJA '!$F$2:$I$156,2,FALSE)</f>
        <v>#N/A</v>
      </c>
      <c r="K13" t="e">
        <f>VLOOKUP(F13,'ABUJA '!$F$2:$I$156,3,FALSE)</f>
        <v>#N/A</v>
      </c>
      <c r="L13" t="e">
        <f>VLOOKUP(F13,'ABUJA '!$F$2:$I$156,4,FALSE)</f>
        <v>#N/A</v>
      </c>
    </row>
    <row r="14" spans="1:23" x14ac:dyDescent="0.25">
      <c r="G14" t="e">
        <f>VLOOKUP(F14,'ABUJA '!$F$2:$I$156,2,FALSE)</f>
        <v>#N/A</v>
      </c>
      <c r="K14" t="e">
        <f>VLOOKUP(F14,'ABUJA '!$F$2:$I$156,3,FALSE)</f>
        <v>#N/A</v>
      </c>
      <c r="L14" t="e">
        <f>VLOOKUP(F14,'ABUJA '!$F$2:$I$156,4,FALSE)</f>
        <v>#N/A</v>
      </c>
    </row>
    <row r="15" spans="1:23" x14ac:dyDescent="0.25">
      <c r="G15" t="e">
        <f>VLOOKUP(F15,'ABUJA '!$F$2:$I$156,2,FALSE)</f>
        <v>#N/A</v>
      </c>
      <c r="K15" t="e">
        <f>VLOOKUP(F15,'ABUJA '!$F$2:$I$156,3,FALSE)</f>
        <v>#N/A</v>
      </c>
      <c r="L15" t="e">
        <f>VLOOKUP(F15,'ABUJA '!$F$2:$I$156,4,FALSE)</f>
        <v>#N/A</v>
      </c>
    </row>
    <row r="16" spans="1:23" x14ac:dyDescent="0.25">
      <c r="G16" t="e">
        <f>VLOOKUP(F16,'ABUJA '!$F$2:$I$156,2,FALSE)</f>
        <v>#N/A</v>
      </c>
      <c r="K16" t="e">
        <f>VLOOKUP(F16,'ABUJA '!$F$2:$I$156,3,FALSE)</f>
        <v>#N/A</v>
      </c>
      <c r="L16" t="e">
        <f>VLOOKUP(F16,'ABUJA '!$F$2:$I$156,4,FALSE)</f>
        <v>#N/A</v>
      </c>
    </row>
    <row r="17" spans="7:12" x14ac:dyDescent="0.25">
      <c r="G17" t="e">
        <f>VLOOKUP(F17,'ABUJA '!$F$2:$I$156,2,FALSE)</f>
        <v>#N/A</v>
      </c>
      <c r="K17" t="e">
        <f>VLOOKUP(F17,'ABUJA '!$F$2:$I$156,3,FALSE)</f>
        <v>#N/A</v>
      </c>
      <c r="L17" t="e">
        <f>VLOOKUP(F17,'ABUJA '!$F$2:$I$156,4,FALSE)</f>
        <v>#N/A</v>
      </c>
    </row>
    <row r="18" spans="7:12" x14ac:dyDescent="0.25">
      <c r="G18" t="e">
        <f>VLOOKUP(F18,'ABUJA '!$F$2:$I$156,2,FALSE)</f>
        <v>#N/A</v>
      </c>
      <c r="K18" t="e">
        <f>VLOOKUP(F18,'ABUJA '!$F$2:$I$156,3,FALSE)</f>
        <v>#N/A</v>
      </c>
      <c r="L18" t="e">
        <f>VLOOKUP(F18,'ABUJA '!$F$2:$I$156,4,FALSE)</f>
        <v>#N/A</v>
      </c>
    </row>
    <row r="19" spans="7:12" x14ac:dyDescent="0.25">
      <c r="G19" t="e">
        <f>VLOOKUP(F19,'ABUJA '!$F$2:$I$156,2,FALSE)</f>
        <v>#N/A</v>
      </c>
      <c r="K19" t="e">
        <f>VLOOKUP(F19,'ABUJA '!$F$2:$I$156,3,FALSE)</f>
        <v>#N/A</v>
      </c>
      <c r="L19" t="e">
        <f>VLOOKUP(F19,'ABUJA '!$F$2:$I$156,4,FALSE)</f>
        <v>#N/A</v>
      </c>
    </row>
    <row r="20" spans="7:12" x14ac:dyDescent="0.25">
      <c r="G20" t="e">
        <f>VLOOKUP(F20,'ABUJA '!$F$2:$I$156,2,FALSE)</f>
        <v>#N/A</v>
      </c>
      <c r="K20" t="e">
        <f>VLOOKUP(F20,'ABUJA '!$F$2:$I$156,3,FALSE)</f>
        <v>#N/A</v>
      </c>
      <c r="L20" t="e">
        <f>VLOOKUP(F20,'ABUJA '!$F$2:$I$156,4,FALSE)</f>
        <v>#N/A</v>
      </c>
    </row>
    <row r="21" spans="7:12" x14ac:dyDescent="0.25">
      <c r="G21" t="e">
        <f>VLOOKUP(F21,'ABUJA '!$F$2:$I$156,2,FALSE)</f>
        <v>#N/A</v>
      </c>
      <c r="K21" t="e">
        <f>VLOOKUP(F21,'ABUJA '!$F$2:$I$156,3,FALSE)</f>
        <v>#N/A</v>
      </c>
      <c r="L21" t="e">
        <f>VLOOKUP(F21,'ABUJA '!$F$2:$I$156,4,FALSE)</f>
        <v>#N/A</v>
      </c>
    </row>
    <row r="22" spans="7:12" x14ac:dyDescent="0.25">
      <c r="G22" t="e">
        <f>VLOOKUP(F22,'ABUJA '!$F$2:$I$156,2,FALSE)</f>
        <v>#N/A</v>
      </c>
      <c r="K22" t="e">
        <f>VLOOKUP(F22,'ABUJA '!$F$2:$I$156,3,FALSE)</f>
        <v>#N/A</v>
      </c>
    </row>
  </sheetData>
  <phoneticPr fontId="2" type="noConversion"/>
  <dataValidations count="5">
    <dataValidation type="list" allowBlank="1" showInputMessage="1" showErrorMessage="1" sqref="C2:C11">
      <formula1>SERVICES</formula1>
    </dataValidation>
    <dataValidation type="list" allowBlank="1" showInputMessage="1" showErrorMessage="1" sqref="D2:D22">
      <formula1>LOCATION</formula1>
    </dataValidation>
    <dataValidation type="list" allowBlank="1" showInputMessage="1" showErrorMessage="1" sqref="F23:F215 E24:E215">
      <formula1>INDIRECT($E$3)</formula1>
    </dataValidation>
    <dataValidation type="list" allowBlank="1" showInputMessage="1" showErrorMessage="1" sqref="E2:E23">
      <formula1>INDIRECT($D2)</formula1>
    </dataValidation>
    <dataValidation type="list" allowBlank="1" showInputMessage="1" showErrorMessage="1" sqref="F2:F22">
      <formula1>INDIRECT($E2)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G1" workbookViewId="0">
      <selection activeCell="D4" sqref="D4"/>
    </sheetView>
  </sheetViews>
  <sheetFormatPr defaultRowHeight="15" x14ac:dyDescent="0.25"/>
  <cols>
    <col min="1" max="2" width="14.5703125" customWidth="1"/>
    <col min="3" max="3" width="18.5703125" customWidth="1"/>
    <col min="4" max="4" width="19.5703125" customWidth="1"/>
    <col min="5" max="5" width="20.5703125" customWidth="1"/>
    <col min="6" max="6" width="28.85546875" customWidth="1"/>
    <col min="7" max="7" width="21.28515625" customWidth="1"/>
  </cols>
  <sheetData>
    <row r="1" spans="1:20" ht="45" x14ac:dyDescent="0.25">
      <c r="A1" s="3" t="s">
        <v>195</v>
      </c>
      <c r="B1" s="3" t="s">
        <v>196</v>
      </c>
      <c r="C1" s="3" t="s">
        <v>197</v>
      </c>
      <c r="D1" s="3" t="s">
        <v>134</v>
      </c>
      <c r="E1" s="3" t="s">
        <v>347</v>
      </c>
      <c r="F1" s="3" t="s">
        <v>198</v>
      </c>
      <c r="G1" s="3" t="s">
        <v>211</v>
      </c>
      <c r="H1" s="3" t="s">
        <v>212</v>
      </c>
      <c r="I1" s="3"/>
      <c r="J1" s="3" t="s">
        <v>198</v>
      </c>
      <c r="K1" s="3" t="s">
        <v>199</v>
      </c>
      <c r="L1" s="3" t="s">
        <v>306</v>
      </c>
    </row>
    <row r="2" spans="1:20" ht="41.1" customHeight="1" x14ac:dyDescent="0.25">
      <c r="A2" s="2"/>
      <c r="B2" s="2"/>
      <c r="C2" s="2" t="s">
        <v>348</v>
      </c>
      <c r="D2" s="2" t="s">
        <v>0</v>
      </c>
      <c r="E2" s="2" t="s">
        <v>209</v>
      </c>
      <c r="F2" s="6" t="s">
        <v>349</v>
      </c>
      <c r="G2" s="2" t="str">
        <f>VLOOKUP('LAYER2 SERVICES'!F2,'ABUJA '!$F$2:$I$156,2,FALSE)</f>
        <v>Int  Gi0/0/1/8</v>
      </c>
      <c r="H2" s="2">
        <v>201</v>
      </c>
      <c r="I2" s="2">
        <f>VLOOKUP(D2,[1]Sheet2!$C$3:$G$40,4,FALSE)</f>
        <v>0</v>
      </c>
      <c r="J2" s="7" t="s">
        <v>346</v>
      </c>
      <c r="K2" s="8"/>
      <c r="L2" s="2" t="s">
        <v>201</v>
      </c>
      <c r="M2" s="2" t="s">
        <v>28</v>
      </c>
      <c r="N2" s="2" t="s">
        <v>42</v>
      </c>
      <c r="O2" s="2" t="str">
        <f>VLOOKUP(N2,[1]Sheet2!$C$3:$G$40,2,FALSE)</f>
        <v>int Gi0/0/0/12</v>
      </c>
      <c r="P2" s="6">
        <v>103</v>
      </c>
      <c r="Q2" s="2" t="str">
        <f>VLOOKUP(N2,[1]Sheet2!$C$3:$G$40,3,FALSE)</f>
        <v>ME01</v>
      </c>
      <c r="R2" s="2" t="str">
        <f>VLOOKUP(N2,[1]Sheet2!$C$3:$G$40,5,FALSE)</f>
        <v>Gi0/11     CONNECTION TO OSN N1052 SLOT3PORT2 [PACKET SERVICES]</v>
      </c>
      <c r="S2" s="2" t="str">
        <f>VLOOKUP(N2,[1]Sheet2!$C$3:$G$40,4,FALSE)</f>
        <v>Inter  Gi0/11</v>
      </c>
      <c r="T2" s="7" t="s">
        <v>346</v>
      </c>
    </row>
    <row r="3" spans="1:20" x14ac:dyDescent="0.25">
      <c r="E3" s="2"/>
    </row>
    <row r="4" spans="1:20" x14ac:dyDescent="0.25">
      <c r="E4" s="2"/>
    </row>
    <row r="5" spans="1:20" x14ac:dyDescent="0.25">
      <c r="E5" s="2"/>
    </row>
    <row r="6" spans="1:20" x14ac:dyDescent="0.25">
      <c r="E6" s="2"/>
    </row>
    <row r="7" spans="1:20" x14ac:dyDescent="0.25">
      <c r="E7" s="2"/>
    </row>
    <row r="8" spans="1:20" x14ac:dyDescent="0.25">
      <c r="E8" s="2"/>
    </row>
    <row r="9" spans="1:20" x14ac:dyDescent="0.25">
      <c r="E9" s="2"/>
    </row>
    <row r="10" spans="1:20" x14ac:dyDescent="0.25">
      <c r="E10" s="2"/>
    </row>
    <row r="11" spans="1:20" x14ac:dyDescent="0.25">
      <c r="E11" s="2"/>
    </row>
    <row r="12" spans="1:20" x14ac:dyDescent="0.25">
      <c r="E12" s="2"/>
    </row>
    <row r="13" spans="1:20" x14ac:dyDescent="0.25">
      <c r="E13" s="2"/>
    </row>
    <row r="14" spans="1:20" x14ac:dyDescent="0.25">
      <c r="E14" s="2"/>
    </row>
    <row r="15" spans="1:20" x14ac:dyDescent="0.25">
      <c r="E15" s="2"/>
    </row>
    <row r="16" spans="1:20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</sheetData>
  <dataValidations count="4">
    <dataValidation type="list" allowBlank="1" showInputMessage="1" showErrorMessage="1" sqref="C2:C30">
      <formula1>SERVICES</formula1>
    </dataValidation>
    <dataValidation type="list" allowBlank="1" showInputMessage="1" showErrorMessage="1" sqref="D2:D30">
      <formula1>LOCATION</formula1>
    </dataValidation>
    <dataValidation type="list" allowBlank="1" showInputMessage="1" showErrorMessage="1" sqref="E2:E30">
      <formula1>INDIRECT($D2)</formula1>
    </dataValidation>
    <dataValidation type="list" allowBlank="1" showInputMessage="1" showErrorMessage="1" sqref="F2:F30">
      <formula1>INDIRECT($E2)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5" sqref="D5:D6"/>
    </sheetView>
  </sheetViews>
  <sheetFormatPr defaultRowHeight="15" x14ac:dyDescent="0.25"/>
  <cols>
    <col min="2" max="2" width="28.5703125" customWidth="1"/>
    <col min="3" max="3" width="16.85546875" customWidth="1"/>
    <col min="4" max="4" width="17.140625" customWidth="1"/>
    <col min="5" max="5" width="21.42578125" customWidth="1"/>
    <col min="6" max="6" width="60.42578125" customWidth="1"/>
  </cols>
  <sheetData>
    <row r="2" spans="2:6" x14ac:dyDescent="0.25">
      <c r="B2" t="s">
        <v>0</v>
      </c>
    </row>
    <row r="3" spans="2:6" x14ac:dyDescent="0.25">
      <c r="B3" t="s">
        <v>1</v>
      </c>
      <c r="C3" t="s">
        <v>2</v>
      </c>
      <c r="D3" t="s">
        <v>3</v>
      </c>
      <c r="E3" t="s">
        <v>3</v>
      </c>
      <c r="F3" t="s">
        <v>4</v>
      </c>
    </row>
    <row r="4" spans="2:6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2:6" x14ac:dyDescent="0.25">
      <c r="B5" t="s">
        <v>10</v>
      </c>
      <c r="C5" t="s">
        <v>6</v>
      </c>
      <c r="D5" t="s">
        <v>11</v>
      </c>
      <c r="E5" t="s">
        <v>12</v>
      </c>
      <c r="F5" t="s">
        <v>13</v>
      </c>
    </row>
    <row r="6" spans="2:6" x14ac:dyDescent="0.25">
      <c r="B6" t="s">
        <v>14</v>
      </c>
      <c r="C6" t="s">
        <v>6</v>
      </c>
      <c r="D6" t="s">
        <v>11</v>
      </c>
      <c r="E6" t="s">
        <v>12</v>
      </c>
      <c r="F6" t="s">
        <v>15</v>
      </c>
    </row>
    <row r="7" spans="2:6" x14ac:dyDescent="0.25">
      <c r="B7" t="s">
        <v>16</v>
      </c>
      <c r="C7" t="s">
        <v>6</v>
      </c>
      <c r="D7" t="s">
        <v>11</v>
      </c>
      <c r="E7" t="s">
        <v>17</v>
      </c>
      <c r="F7" t="s">
        <v>18</v>
      </c>
    </row>
    <row r="8" spans="2:6" x14ac:dyDescent="0.25">
      <c r="B8" t="s">
        <v>19</v>
      </c>
      <c r="C8" t="s">
        <v>6</v>
      </c>
      <c r="D8" t="s">
        <v>7</v>
      </c>
      <c r="E8" t="s">
        <v>20</v>
      </c>
      <c r="F8" t="s">
        <v>21</v>
      </c>
    </row>
    <row r="9" spans="2:6" x14ac:dyDescent="0.25">
      <c r="B9" t="s">
        <v>22</v>
      </c>
      <c r="C9" t="s">
        <v>2</v>
      </c>
      <c r="D9" t="s">
        <v>3</v>
      </c>
      <c r="E9" t="s">
        <v>3</v>
      </c>
      <c r="F9" t="s">
        <v>4</v>
      </c>
    </row>
    <row r="10" spans="2:6" x14ac:dyDescent="0.25">
      <c r="B10" t="s">
        <v>23</v>
      </c>
      <c r="C10" t="s">
        <v>6</v>
      </c>
      <c r="D10" t="s">
        <v>7</v>
      </c>
      <c r="E10" t="s">
        <v>8</v>
      </c>
      <c r="F10" t="s">
        <v>9</v>
      </c>
    </row>
    <row r="11" spans="2:6" x14ac:dyDescent="0.25">
      <c r="B11" t="s">
        <v>24</v>
      </c>
      <c r="C11" t="s">
        <v>6</v>
      </c>
      <c r="D11" t="s">
        <v>11</v>
      </c>
      <c r="E11" t="s">
        <v>12</v>
      </c>
      <c r="F11" t="s">
        <v>13</v>
      </c>
    </row>
    <row r="12" spans="2:6" x14ac:dyDescent="0.25">
      <c r="B12" t="s">
        <v>25</v>
      </c>
      <c r="C12" t="s">
        <v>6</v>
      </c>
      <c r="D12" t="s">
        <v>11</v>
      </c>
      <c r="E12" t="s">
        <v>12</v>
      </c>
      <c r="F12" t="s">
        <v>15</v>
      </c>
    </row>
    <row r="13" spans="2:6" x14ac:dyDescent="0.25">
      <c r="B13" t="s">
        <v>26</v>
      </c>
      <c r="C13" t="s">
        <v>6</v>
      </c>
      <c r="D13" t="s">
        <v>11</v>
      </c>
      <c r="E13" t="s">
        <v>17</v>
      </c>
      <c r="F13" t="s">
        <v>18</v>
      </c>
    </row>
    <row r="14" spans="2:6" x14ac:dyDescent="0.25">
      <c r="B14" t="s">
        <v>27</v>
      </c>
      <c r="C14" t="s">
        <v>6</v>
      </c>
      <c r="D14" t="s">
        <v>7</v>
      </c>
      <c r="E14" t="s">
        <v>20</v>
      </c>
      <c r="F1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10" zoomScale="80" zoomScaleNormal="80" workbookViewId="0">
      <selection activeCell="G67" sqref="G67:G82"/>
    </sheetView>
  </sheetViews>
  <sheetFormatPr defaultRowHeight="15" x14ac:dyDescent="0.25"/>
  <cols>
    <col min="4" max="4" width="10.7109375" customWidth="1"/>
    <col min="5" max="5" width="58.5703125" customWidth="1"/>
    <col min="6" max="6" width="89.5703125" customWidth="1"/>
    <col min="7" max="7" width="16.42578125" customWidth="1"/>
    <col min="8" max="8" width="12.85546875" customWidth="1"/>
    <col min="9" max="9" width="16.5703125" customWidth="1"/>
  </cols>
  <sheetData>
    <row r="1" spans="1:9" x14ac:dyDescent="0.25">
      <c r="A1" t="s">
        <v>130</v>
      </c>
    </row>
    <row r="2" spans="1:9" x14ac:dyDescent="0.25">
      <c r="A2" s="4"/>
      <c r="B2" s="4" t="s">
        <v>130</v>
      </c>
      <c r="C2" s="4" t="s">
        <v>11</v>
      </c>
      <c r="D2" s="4" t="s">
        <v>60</v>
      </c>
      <c r="E2" s="4" t="s">
        <v>106</v>
      </c>
      <c r="F2" s="4" t="str">
        <f>CONCATENATE(D2," ",E2)</f>
        <v>Gi0/1 CONNECTION AIR-ENT-ABJ-9K6-PE01  Gi0/0/0/19</v>
      </c>
      <c r="G2" t="s">
        <v>6</v>
      </c>
      <c r="H2" t="s">
        <v>11</v>
      </c>
      <c r="I2" t="s">
        <v>60</v>
      </c>
    </row>
    <row r="3" spans="1:9" x14ac:dyDescent="0.25">
      <c r="A3" s="4"/>
      <c r="B3" s="4" t="s">
        <v>130</v>
      </c>
      <c r="C3" s="4" t="s">
        <v>11</v>
      </c>
      <c r="D3" s="4" t="s">
        <v>62</v>
      </c>
      <c r="E3" s="4" t="s">
        <v>107</v>
      </c>
      <c r="F3" s="4" t="str">
        <f t="shared" ref="F3:F90" si="0">CONCATENATE(D3," ",E3)</f>
        <v>Gi0/2 # L3-Connection to PE-1 #</v>
      </c>
      <c r="G3" t="s">
        <v>6</v>
      </c>
      <c r="H3" t="s">
        <v>11</v>
      </c>
      <c r="I3" t="s">
        <v>62</v>
      </c>
    </row>
    <row r="4" spans="1:9" x14ac:dyDescent="0.25">
      <c r="A4" s="4"/>
      <c r="B4" s="4" t="s">
        <v>130</v>
      </c>
      <c r="C4" s="4" t="s">
        <v>11</v>
      </c>
      <c r="D4" s="4" t="s">
        <v>64</v>
      </c>
      <c r="E4" s="4" t="s">
        <v>108</v>
      </c>
      <c r="F4" s="4" t="str">
        <f t="shared" si="0"/>
        <v>Gi0/3 CONNECTION  to OSN 824-6-3 [EOS2]</v>
      </c>
      <c r="G4" t="s">
        <v>6</v>
      </c>
      <c r="H4" t="s">
        <v>11</v>
      </c>
      <c r="I4" t="s">
        <v>64</v>
      </c>
    </row>
    <row r="5" spans="1:9" x14ac:dyDescent="0.25">
      <c r="A5" s="4"/>
      <c r="B5" s="4" t="s">
        <v>130</v>
      </c>
      <c r="C5" s="4" t="s">
        <v>11</v>
      </c>
      <c r="D5" s="4" t="s">
        <v>65</v>
      </c>
      <c r="E5" s="4" t="s">
        <v>109</v>
      </c>
      <c r="F5" s="4" t="str">
        <f t="shared" si="0"/>
        <v>Gi0/4 OSN 822-26-3 [EOS 3]</v>
      </c>
      <c r="G5" t="s">
        <v>6</v>
      </c>
      <c r="H5" t="s">
        <v>11</v>
      </c>
      <c r="I5" t="s">
        <v>65</v>
      </c>
    </row>
    <row r="6" spans="1:9" x14ac:dyDescent="0.25">
      <c r="A6" s="4"/>
      <c r="B6" s="4" t="s">
        <v>130</v>
      </c>
      <c r="C6" s="4" t="s">
        <v>11</v>
      </c>
      <c r="D6" s="4" t="s">
        <v>67</v>
      </c>
      <c r="E6" s="4" t="s">
        <v>110</v>
      </c>
      <c r="F6" s="4" t="str">
        <f t="shared" si="0"/>
        <v>Gi0/5 CONNECTION  TO  ICH ABUJA</v>
      </c>
      <c r="G6" t="s">
        <v>6</v>
      </c>
      <c r="H6" t="s">
        <v>11</v>
      </c>
      <c r="I6" t="s">
        <v>67</v>
      </c>
    </row>
    <row r="7" spans="1:9" x14ac:dyDescent="0.25">
      <c r="A7" s="4"/>
      <c r="B7" s="4" t="s">
        <v>130</v>
      </c>
      <c r="C7" s="4" t="s">
        <v>11</v>
      </c>
      <c r="D7" s="4" t="s">
        <v>69</v>
      </c>
      <c r="E7" s="4" t="s">
        <v>111</v>
      </c>
      <c r="F7" s="4" t="str">
        <f t="shared" si="0"/>
        <v>Gi0/6 ONSA IPLC RADIO CONNECTION</v>
      </c>
      <c r="G7" t="s">
        <v>6</v>
      </c>
      <c r="H7" t="s">
        <v>11</v>
      </c>
      <c r="I7" t="s">
        <v>69</v>
      </c>
    </row>
    <row r="8" spans="1:9" x14ac:dyDescent="0.25">
      <c r="A8" s="4"/>
      <c r="B8" s="4" t="s">
        <v>130</v>
      </c>
      <c r="C8" s="4" t="s">
        <v>11</v>
      </c>
      <c r="D8" s="4" t="s">
        <v>70</v>
      </c>
      <c r="E8" s="4" t="s">
        <v>112</v>
      </c>
      <c r="F8" s="4" t="str">
        <f t="shared" si="0"/>
        <v>Gi0/7 AIR-ENT-ABJ-HUANHUN-AGG-STM4-01  [GSX6 SLOT4 PORT2]</v>
      </c>
      <c r="G8" t="s">
        <v>6</v>
      </c>
      <c r="H8" t="s">
        <v>11</v>
      </c>
      <c r="I8" t="s">
        <v>70</v>
      </c>
    </row>
    <row r="9" spans="1:9" x14ac:dyDescent="0.25">
      <c r="A9" s="4"/>
      <c r="B9" s="4" t="s">
        <v>130</v>
      </c>
      <c r="C9" s="4" t="s">
        <v>11</v>
      </c>
      <c r="D9" s="4" t="s">
        <v>71</v>
      </c>
      <c r="E9" s="4" t="s">
        <v>113</v>
      </c>
      <c r="F9" s="4" t="str">
        <f t="shared" si="0"/>
        <v>Gi0/8 Connection to Cedarview STM AGG1</v>
      </c>
      <c r="G9" t="s">
        <v>6</v>
      </c>
      <c r="H9" t="s">
        <v>11</v>
      </c>
      <c r="I9" t="s">
        <v>71</v>
      </c>
    </row>
    <row r="10" spans="1:9" x14ac:dyDescent="0.25">
      <c r="A10" s="4"/>
      <c r="B10" s="4" t="s">
        <v>130</v>
      </c>
      <c r="C10" s="4" t="s">
        <v>11</v>
      </c>
      <c r="D10" s="4" t="s">
        <v>73</v>
      </c>
      <c r="E10" s="4" t="s">
        <v>114</v>
      </c>
      <c r="F10" s="4" t="str">
        <f t="shared" si="0"/>
        <v>Gi0/9 Connection to Cedarview STM AGG2</v>
      </c>
      <c r="G10" t="s">
        <v>6</v>
      </c>
      <c r="H10" t="s">
        <v>11</v>
      </c>
      <c r="I10" t="s">
        <v>73</v>
      </c>
    </row>
    <row r="11" spans="1:9" x14ac:dyDescent="0.25">
      <c r="A11" s="4"/>
      <c r="B11" s="4" t="s">
        <v>130</v>
      </c>
      <c r="C11" s="4" t="s">
        <v>11</v>
      </c>
      <c r="D11" s="4" t="s">
        <v>75</v>
      </c>
      <c r="E11" s="4" t="s">
        <v>115</v>
      </c>
      <c r="F11" s="4" t="str">
        <f t="shared" si="0"/>
        <v>Gi0/10 Connection to Cedarview STM AGG3</v>
      </c>
      <c r="G11" t="s">
        <v>6</v>
      </c>
      <c r="H11" t="s">
        <v>11</v>
      </c>
      <c r="I11" t="s">
        <v>75</v>
      </c>
    </row>
    <row r="12" spans="1:9" x14ac:dyDescent="0.25">
      <c r="A12" s="4"/>
      <c r="B12" s="4" t="s">
        <v>130</v>
      </c>
      <c r="C12" s="4" t="s">
        <v>11</v>
      </c>
      <c r="D12" s="4" t="s">
        <v>76</v>
      </c>
      <c r="E12" s="4" t="s">
        <v>116</v>
      </c>
      <c r="F12" s="4" t="str">
        <f t="shared" si="0"/>
        <v>Gi0/11 COnnection to UNITY BANK BACKHAUL RADIO</v>
      </c>
      <c r="G12" t="s">
        <v>6</v>
      </c>
      <c r="H12" t="s">
        <v>11</v>
      </c>
      <c r="I12" t="s">
        <v>76</v>
      </c>
    </row>
    <row r="13" spans="1:9" x14ac:dyDescent="0.25">
      <c r="A13" s="4"/>
      <c r="B13" s="4" t="s">
        <v>130</v>
      </c>
      <c r="C13" s="4" t="s">
        <v>11</v>
      </c>
      <c r="D13" s="4" t="s">
        <v>77</v>
      </c>
      <c r="E13" s="4" t="s">
        <v>117</v>
      </c>
      <c r="F13" s="4" t="str">
        <f t="shared" si="0"/>
        <v>Gi0/12 COnnection to UNITY BANK Aggregator</v>
      </c>
      <c r="G13" t="s">
        <v>6</v>
      </c>
      <c r="H13" t="s">
        <v>11</v>
      </c>
      <c r="I13" t="s">
        <v>77</v>
      </c>
    </row>
    <row r="14" spans="1:9" x14ac:dyDescent="0.25">
      <c r="A14" s="4"/>
      <c r="B14" s="4" t="s">
        <v>130</v>
      </c>
      <c r="C14" s="4" t="s">
        <v>11</v>
      </c>
      <c r="D14" s="4" t="s">
        <v>79</v>
      </c>
      <c r="E14" s="4" t="s">
        <v>118</v>
      </c>
      <c r="F14" s="4" t="str">
        <f t="shared" si="0"/>
        <v>Gi0/13 CONNECTION TO HUAWEI ENT SWI01 [PORT G 0/0/2]</v>
      </c>
      <c r="G14" t="s">
        <v>6</v>
      </c>
      <c r="H14" t="s">
        <v>11</v>
      </c>
      <c r="I14" t="s">
        <v>79</v>
      </c>
    </row>
    <row r="15" spans="1:9" x14ac:dyDescent="0.25">
      <c r="A15" s="4"/>
      <c r="B15" s="4" t="s">
        <v>130</v>
      </c>
      <c r="C15" s="4" t="s">
        <v>11</v>
      </c>
      <c r="D15" s="4" t="s">
        <v>81</v>
      </c>
      <c r="E15" s="4" t="s">
        <v>119</v>
      </c>
      <c r="F15" s="4" t="str">
        <f t="shared" si="0"/>
        <v>Gi0/14 CONNECTION TO  OSN 821-3-3 [EOS4]</v>
      </c>
      <c r="G15" t="s">
        <v>6</v>
      </c>
      <c r="H15" t="s">
        <v>11</v>
      </c>
      <c r="I15" t="s">
        <v>81</v>
      </c>
    </row>
    <row r="16" spans="1:9" x14ac:dyDescent="0.25">
      <c r="A16" s="4"/>
      <c r="B16" s="4" t="s">
        <v>130</v>
      </c>
      <c r="C16" s="4" t="s">
        <v>11</v>
      </c>
      <c r="D16" s="4" t="s">
        <v>82</v>
      </c>
      <c r="E16" s="4" t="s">
        <v>120</v>
      </c>
      <c r="F16" s="4" t="str">
        <f t="shared" si="0"/>
        <v>Gi0/15 CONNECTION TO AIR-ENT-ABJ-9K6-PE01 GI0/0/0/11</v>
      </c>
      <c r="G16" t="s">
        <v>6</v>
      </c>
      <c r="H16" t="s">
        <v>11</v>
      </c>
      <c r="I16" t="s">
        <v>82</v>
      </c>
    </row>
    <row r="17" spans="1:9" x14ac:dyDescent="0.25">
      <c r="A17" s="4"/>
      <c r="B17" s="4" t="s">
        <v>130</v>
      </c>
      <c r="C17" s="4" t="s">
        <v>11</v>
      </c>
      <c r="D17" s="4" t="s">
        <v>84</v>
      </c>
      <c r="E17" s="4" t="s">
        <v>121</v>
      </c>
      <c r="F17" s="4" t="str">
        <f t="shared" si="0"/>
        <v>Gi0/16 CONNECTION TO AIR-ENT-ABJ-9K6-PE01 GI0/0/0/12</v>
      </c>
      <c r="G17" t="s">
        <v>6</v>
      </c>
      <c r="H17" t="s">
        <v>11</v>
      </c>
      <c r="I17" t="s">
        <v>84</v>
      </c>
    </row>
    <row r="18" spans="1:9" x14ac:dyDescent="0.25">
      <c r="A18" s="4"/>
      <c r="B18" s="4" t="s">
        <v>130</v>
      </c>
      <c r="C18" s="4" t="s">
        <v>11</v>
      </c>
      <c r="D18" s="4" t="s">
        <v>86</v>
      </c>
      <c r="E18" s="4" t="s">
        <v>122</v>
      </c>
      <c r="F18" s="4" t="str">
        <f t="shared" si="0"/>
        <v>Gi0/17 JAIZ BANK FIBRE</v>
      </c>
      <c r="G18" t="s">
        <v>6</v>
      </c>
      <c r="H18" t="s">
        <v>11</v>
      </c>
      <c r="I18" t="s">
        <v>86</v>
      </c>
    </row>
    <row r="19" spans="1:9" x14ac:dyDescent="0.25">
      <c r="A19" s="4"/>
      <c r="B19" s="4" t="s">
        <v>130</v>
      </c>
      <c r="C19" s="4" t="s">
        <v>11</v>
      </c>
      <c r="D19" s="4" t="s">
        <v>88</v>
      </c>
      <c r="E19" s="4" t="s">
        <v>123</v>
      </c>
      <c r="F19" s="4" t="str">
        <f t="shared" si="0"/>
        <v>Gi0/18 UNITY BANK FIBRE</v>
      </c>
      <c r="G19" t="s">
        <v>6</v>
      </c>
      <c r="H19" t="s">
        <v>11</v>
      </c>
      <c r="I19" t="s">
        <v>88</v>
      </c>
    </row>
    <row r="20" spans="1:9" x14ac:dyDescent="0.25">
      <c r="A20" s="4"/>
      <c r="B20" s="4" t="s">
        <v>130</v>
      </c>
      <c r="C20" s="4" t="s">
        <v>11</v>
      </c>
      <c r="D20" s="4" t="s">
        <v>90</v>
      </c>
      <c r="E20" s="4" t="s">
        <v>124</v>
      </c>
      <c r="F20" s="4" t="str">
        <f t="shared" si="0"/>
        <v>Gi0/19 ****24ONLINE TRUNK CONNECTION TO AIR-ENT-ABJ-3750-MG01****</v>
      </c>
      <c r="G20" t="s">
        <v>6</v>
      </c>
      <c r="H20" t="s">
        <v>11</v>
      </c>
      <c r="I20" t="s">
        <v>90</v>
      </c>
    </row>
    <row r="21" spans="1:9" x14ac:dyDescent="0.25">
      <c r="A21" s="4"/>
      <c r="B21" s="4" t="s">
        <v>130</v>
      </c>
      <c r="C21" s="4" t="s">
        <v>11</v>
      </c>
      <c r="D21" s="4" t="s">
        <v>92</v>
      </c>
      <c r="E21" s="4" t="s">
        <v>125</v>
      </c>
      <c r="F21" s="4" t="str">
        <f t="shared" si="0"/>
        <v>Gi0/20 CONNECTION TO OSN N822SLOT8PORT3 [EOS SERVICES]</v>
      </c>
      <c r="G21" t="s">
        <v>6</v>
      </c>
      <c r="H21" t="s">
        <v>11</v>
      </c>
      <c r="I21" t="s">
        <v>92</v>
      </c>
    </row>
    <row r="22" spans="1:9" x14ac:dyDescent="0.25">
      <c r="A22" s="4"/>
      <c r="B22" s="4" t="s">
        <v>130</v>
      </c>
      <c r="C22" s="4" t="s">
        <v>11</v>
      </c>
      <c r="D22" s="4" t="s">
        <v>94</v>
      </c>
      <c r="E22" s="4" t="s">
        <v>126</v>
      </c>
      <c r="F22" s="4" t="str">
        <f t="shared" si="0"/>
        <v>Gi0/21 CONNECTION TO ABJ-OSN-N1067-SLOT14-PORT4 [EG8-PURE PACKET]</v>
      </c>
      <c r="G22" t="s">
        <v>6</v>
      </c>
      <c r="H22" t="s">
        <v>11</v>
      </c>
      <c r="I22" t="s">
        <v>94</v>
      </c>
    </row>
    <row r="23" spans="1:9" x14ac:dyDescent="0.25">
      <c r="A23" s="4"/>
      <c r="B23" s="4" t="s">
        <v>130</v>
      </c>
      <c r="C23" s="4" t="s">
        <v>11</v>
      </c>
      <c r="D23" s="4" t="s">
        <v>96</v>
      </c>
      <c r="E23" s="4" t="s">
        <v>127</v>
      </c>
      <c r="F23" s="4" t="str">
        <f t="shared" si="0"/>
        <v>Gi0/22 CONNECTION TO AFRINICT *****  AFN-FCT-DIA-155M-0001</v>
      </c>
      <c r="G23" t="s">
        <v>6</v>
      </c>
      <c r="H23" t="s">
        <v>11</v>
      </c>
      <c r="I23" t="s">
        <v>96</v>
      </c>
    </row>
    <row r="24" spans="1:9" x14ac:dyDescent="0.25">
      <c r="A24" s="4"/>
      <c r="B24" s="4" t="s">
        <v>130</v>
      </c>
      <c r="C24" s="4" t="s">
        <v>11</v>
      </c>
      <c r="D24" s="4" t="s">
        <v>98</v>
      </c>
      <c r="E24" s="4" t="s">
        <v>128</v>
      </c>
      <c r="F24" s="4" t="str">
        <f t="shared" si="0"/>
        <v>Gi0/23 OSN (COMPOSITE CONNECTION )OSN 1067 SL6 PO5</v>
      </c>
      <c r="G24" t="s">
        <v>6</v>
      </c>
      <c r="H24" t="s">
        <v>11</v>
      </c>
      <c r="I24" t="s">
        <v>98</v>
      </c>
    </row>
    <row r="25" spans="1:9" x14ac:dyDescent="0.25">
      <c r="A25" s="4"/>
      <c r="B25" s="4" t="s">
        <v>130</v>
      </c>
      <c r="C25" s="4" t="s">
        <v>11</v>
      </c>
      <c r="D25" s="4" t="s">
        <v>100</v>
      </c>
      <c r="E25" s="4" t="s">
        <v>129</v>
      </c>
      <c r="F25" s="4" t="str">
        <f t="shared" si="0"/>
        <v>Gi0/24 NiGERIAN TURKISH INTERNATIONAL SCHOOL *** TIS-FCT-DIA-10M-0001***</v>
      </c>
      <c r="G25" t="s">
        <v>6</v>
      </c>
      <c r="H25" t="s">
        <v>11</v>
      </c>
      <c r="I25" t="s">
        <v>100</v>
      </c>
    </row>
    <row r="26" spans="1:9" x14ac:dyDescent="0.25">
      <c r="A26" s="5"/>
      <c r="B26" s="5" t="s">
        <v>130</v>
      </c>
      <c r="C26" s="5" t="s">
        <v>7</v>
      </c>
      <c r="D26" s="5" t="s">
        <v>60</v>
      </c>
      <c r="E26" s="5" t="s">
        <v>61</v>
      </c>
      <c r="F26" s="5" t="str">
        <f t="shared" si="0"/>
        <v>Gi0/1 BANDWIDTH CONSORTIUM  ***BCM-FCT-DIA-155M-0001***</v>
      </c>
      <c r="G26" t="s">
        <v>39</v>
      </c>
      <c r="H26" t="s">
        <v>7</v>
      </c>
      <c r="I26" t="s">
        <v>60</v>
      </c>
    </row>
    <row r="27" spans="1:9" x14ac:dyDescent="0.25">
      <c r="A27" s="5"/>
      <c r="B27" s="5" t="s">
        <v>130</v>
      </c>
      <c r="C27" s="5" t="s">
        <v>7</v>
      </c>
      <c r="D27" s="5" t="s">
        <v>62</v>
      </c>
      <c r="E27" s="5" t="s">
        <v>63</v>
      </c>
      <c r="F27" s="5" t="str">
        <f t="shared" si="0"/>
        <v>Gi0/2 Connection to AIR-ENT-ABJ-7609-PE2 [Gi2/11 L3-SERVICE]</v>
      </c>
      <c r="G27" t="s">
        <v>39</v>
      </c>
      <c r="H27" t="s">
        <v>7</v>
      </c>
      <c r="I27" t="s">
        <v>62</v>
      </c>
    </row>
    <row r="28" spans="1:9" x14ac:dyDescent="0.25">
      <c r="A28" s="5"/>
      <c r="B28" s="5" t="s">
        <v>130</v>
      </c>
      <c r="C28" s="5" t="s">
        <v>7</v>
      </c>
      <c r="D28" s="5" t="s">
        <v>64</v>
      </c>
      <c r="E28" s="5"/>
      <c r="F28" s="5" t="str">
        <f t="shared" si="0"/>
        <v xml:space="preserve">Gi0/3 </v>
      </c>
      <c r="G28" t="s">
        <v>39</v>
      </c>
      <c r="H28" t="s">
        <v>7</v>
      </c>
      <c r="I28" t="s">
        <v>64</v>
      </c>
    </row>
    <row r="29" spans="1:9" x14ac:dyDescent="0.25">
      <c r="A29" s="5"/>
      <c r="B29" s="5" t="s">
        <v>130</v>
      </c>
      <c r="C29" s="5" t="s">
        <v>7</v>
      </c>
      <c r="D29" s="5" t="s">
        <v>65</v>
      </c>
      <c r="E29" s="5" t="s">
        <v>66</v>
      </c>
      <c r="F29" s="5" t="str">
        <f t="shared" si="0"/>
        <v>Gi0/4 CONNECTION TO AIR-ENT-ABJ-7609-PE1 (Gig 2/14)</v>
      </c>
      <c r="G29" t="s">
        <v>39</v>
      </c>
      <c r="H29" t="s">
        <v>7</v>
      </c>
      <c r="I29" t="s">
        <v>65</v>
      </c>
    </row>
    <row r="30" spans="1:9" x14ac:dyDescent="0.25">
      <c r="A30" s="5"/>
      <c r="B30" s="5" t="s">
        <v>130</v>
      </c>
      <c r="C30" s="5" t="s">
        <v>7</v>
      </c>
      <c r="D30" s="5" t="s">
        <v>67</v>
      </c>
      <c r="E30" s="5" t="s">
        <v>68</v>
      </c>
      <c r="F30" s="5" t="str">
        <f t="shared" si="0"/>
        <v>Gi0/5 FIRST BANK WUSE</v>
      </c>
      <c r="G30" t="s">
        <v>39</v>
      </c>
      <c r="H30" t="s">
        <v>7</v>
      </c>
      <c r="I30" t="s">
        <v>67</v>
      </c>
    </row>
    <row r="31" spans="1:9" x14ac:dyDescent="0.25">
      <c r="A31" s="5"/>
      <c r="B31" s="5" t="s">
        <v>130</v>
      </c>
      <c r="C31" s="5" t="s">
        <v>7</v>
      </c>
      <c r="D31" s="5" t="s">
        <v>69</v>
      </c>
      <c r="E31" s="5" t="s">
        <v>102</v>
      </c>
      <c r="F31" s="5" t="str">
        <f t="shared" si="0"/>
        <v>Gi0/6 PMP VIA [1067-6-8] TO KUBWA[OSN 916-11-4],ASOKORO[],APO-J[],KARU[],GWAGWALADA[],  GWARIMPA[]</v>
      </c>
      <c r="G31" t="s">
        <v>39</v>
      </c>
      <c r="H31" t="s">
        <v>7</v>
      </c>
      <c r="I31" t="s">
        <v>69</v>
      </c>
    </row>
    <row r="32" spans="1:9" x14ac:dyDescent="0.25">
      <c r="A32" s="5"/>
      <c r="B32" s="5" t="s">
        <v>130</v>
      </c>
      <c r="C32" s="5" t="s">
        <v>7</v>
      </c>
      <c r="D32" s="5" t="s">
        <v>70</v>
      </c>
      <c r="E32" s="5" t="s">
        <v>103</v>
      </c>
      <c r="F32" s="5" t="str">
        <f t="shared" si="0"/>
        <v>Gi0/7 CONNECTION TO AIR-ENT-ABJ-HUANHUN-AGG-STM4-02  [GSX6 SLOT4PORT2]</v>
      </c>
      <c r="G32" t="s">
        <v>39</v>
      </c>
      <c r="H32" t="s">
        <v>7</v>
      </c>
      <c r="I32" t="s">
        <v>70</v>
      </c>
    </row>
    <row r="33" spans="1:9" x14ac:dyDescent="0.25">
      <c r="A33" s="5"/>
      <c r="B33" s="5" t="s">
        <v>130</v>
      </c>
      <c r="C33" s="5" t="s">
        <v>7</v>
      </c>
      <c r="D33" s="5" t="s">
        <v>71</v>
      </c>
      <c r="E33" s="5" t="s">
        <v>72</v>
      </c>
      <c r="F33" s="5" t="str">
        <f t="shared" si="0"/>
        <v>Gi0/8 BACKBONE CONNECTIVITY NETWORK</v>
      </c>
      <c r="G33" t="s">
        <v>39</v>
      </c>
      <c r="H33" t="s">
        <v>7</v>
      </c>
      <c r="I33" t="s">
        <v>71</v>
      </c>
    </row>
    <row r="34" spans="1:9" x14ac:dyDescent="0.25">
      <c r="A34" s="5"/>
      <c r="B34" s="5" t="s">
        <v>130</v>
      </c>
      <c r="C34" s="5" t="s">
        <v>7</v>
      </c>
      <c r="D34" s="5" t="s">
        <v>73</v>
      </c>
      <c r="E34" s="5" t="s">
        <v>74</v>
      </c>
      <c r="F34" s="5" t="str">
        <f t="shared" si="0"/>
        <v>Gi0/9 MAINONE MEMBER PORT-CHANNEEL INTERFACE</v>
      </c>
      <c r="G34" t="s">
        <v>39</v>
      </c>
      <c r="H34" t="s">
        <v>7</v>
      </c>
      <c r="I34" t="s">
        <v>73</v>
      </c>
    </row>
    <row r="35" spans="1:9" x14ac:dyDescent="0.25">
      <c r="A35" s="5"/>
      <c r="B35" s="5" t="s">
        <v>130</v>
      </c>
      <c r="C35" s="5" t="s">
        <v>7</v>
      </c>
      <c r="D35" s="5" t="s">
        <v>75</v>
      </c>
      <c r="E35" s="5" t="s">
        <v>104</v>
      </c>
      <c r="F35" s="5" t="str">
        <f t="shared" si="0"/>
        <v>Gi0/10 CONNECTION TO LAYER3 BACKHAUL TO HQ [DIRECT FIBER CONNECTION]</v>
      </c>
      <c r="G35" t="s">
        <v>39</v>
      </c>
      <c r="H35" t="s">
        <v>7</v>
      </c>
      <c r="I35" t="s">
        <v>75</v>
      </c>
    </row>
    <row r="36" spans="1:9" x14ac:dyDescent="0.25">
      <c r="A36" s="5"/>
      <c r="B36" s="5" t="s">
        <v>130</v>
      </c>
      <c r="C36" s="5" t="s">
        <v>7</v>
      </c>
      <c r="D36" s="5" t="s">
        <v>76</v>
      </c>
      <c r="E36" s="5" t="s">
        <v>74</v>
      </c>
      <c r="F36" s="5" t="str">
        <f t="shared" si="0"/>
        <v>Gi0/11 MAINONE MEMBER PORT-CHANNEEL INTERFACE</v>
      </c>
      <c r="G36" t="s">
        <v>39</v>
      </c>
      <c r="H36" t="s">
        <v>7</v>
      </c>
      <c r="I36" t="s">
        <v>76</v>
      </c>
    </row>
    <row r="37" spans="1:9" x14ac:dyDescent="0.25">
      <c r="A37" s="5"/>
      <c r="B37" s="5" t="s">
        <v>130</v>
      </c>
      <c r="C37" s="5" t="s">
        <v>7</v>
      </c>
      <c r="D37" s="5" t="s">
        <v>77</v>
      </c>
      <c r="E37" s="5" t="s">
        <v>78</v>
      </c>
      <c r="F37" s="5" t="str">
        <f t="shared" si="0"/>
        <v>Gi0/12 CYBERSPACE ABUJA BACKHUAL</v>
      </c>
      <c r="G37" t="s">
        <v>39</v>
      </c>
      <c r="H37" t="s">
        <v>7</v>
      </c>
      <c r="I37" t="s">
        <v>77</v>
      </c>
    </row>
    <row r="38" spans="1:9" x14ac:dyDescent="0.25">
      <c r="A38" s="5"/>
      <c r="B38" s="5" t="s">
        <v>130</v>
      </c>
      <c r="C38" s="5" t="s">
        <v>7</v>
      </c>
      <c r="D38" s="5" t="s">
        <v>79</v>
      </c>
      <c r="E38" s="5" t="s">
        <v>80</v>
      </c>
      <c r="F38" s="5" t="str">
        <f t="shared" si="0"/>
        <v>Gi0/13 CONNECTION TO NOKIA IPLC ROUTER  ( ABUJA R1 -port 1/2/6)</v>
      </c>
      <c r="G38" t="s">
        <v>39</v>
      </c>
      <c r="H38" t="s">
        <v>7</v>
      </c>
      <c r="I38" t="s">
        <v>79</v>
      </c>
    </row>
    <row r="39" spans="1:9" x14ac:dyDescent="0.25">
      <c r="A39" s="5"/>
      <c r="B39" s="5" t="s">
        <v>130</v>
      </c>
      <c r="C39" s="5" t="s">
        <v>7</v>
      </c>
      <c r="D39" s="5" t="s">
        <v>81</v>
      </c>
      <c r="E39" s="5" t="s">
        <v>105</v>
      </c>
      <c r="F39" s="5" t="str">
        <f t="shared" si="0"/>
        <v>Gi0/14 G0/14 TO AIRTEL ODF &lt;&gt; AIRTEL ODF PORT_7/8 TO LAYER3 JUNIPER_EX4200_SWITCH_[PORT15] -ABUJA_SAKA-MEDALLION_LINK</v>
      </c>
      <c r="G39" t="s">
        <v>39</v>
      </c>
      <c r="H39" t="s">
        <v>7</v>
      </c>
      <c r="I39" t="s">
        <v>81</v>
      </c>
    </row>
    <row r="40" spans="1:9" x14ac:dyDescent="0.25">
      <c r="A40" s="5"/>
      <c r="B40" s="5" t="s">
        <v>130</v>
      </c>
      <c r="C40" s="5" t="s">
        <v>7</v>
      </c>
      <c r="D40" s="5" t="s">
        <v>82</v>
      </c>
      <c r="E40" s="5" t="s">
        <v>83</v>
      </c>
      <c r="F40" s="5" t="str">
        <f t="shared" si="0"/>
        <v>Gi0/15 G0/15 CONNECTIONT TO AIR-ENT-ABJ-A9K1-PE01 G0/0/0/13</v>
      </c>
      <c r="G40" t="s">
        <v>39</v>
      </c>
      <c r="H40" t="s">
        <v>7</v>
      </c>
      <c r="I40" t="s">
        <v>82</v>
      </c>
    </row>
    <row r="41" spans="1:9" x14ac:dyDescent="0.25">
      <c r="A41" s="5"/>
      <c r="B41" s="5" t="s">
        <v>130</v>
      </c>
      <c r="C41" s="5" t="s">
        <v>7</v>
      </c>
      <c r="D41" s="5" t="s">
        <v>84</v>
      </c>
      <c r="E41" s="5" t="s">
        <v>85</v>
      </c>
      <c r="F41" s="5" t="str">
        <f t="shared" si="0"/>
        <v>Gi0/16 CONNECTION TO AIR-ENT-ABJ-9K6-PE01 GI0/0/0/14</v>
      </c>
      <c r="G41" t="s">
        <v>39</v>
      </c>
      <c r="H41" t="s">
        <v>7</v>
      </c>
      <c r="I41" t="s">
        <v>84</v>
      </c>
    </row>
    <row r="42" spans="1:9" x14ac:dyDescent="0.25">
      <c r="A42" s="5"/>
      <c r="B42" s="5" t="s">
        <v>130</v>
      </c>
      <c r="C42" s="5" t="s">
        <v>7</v>
      </c>
      <c r="D42" s="5" t="s">
        <v>86</v>
      </c>
      <c r="E42" s="5" t="s">
        <v>87</v>
      </c>
      <c r="F42" s="5" t="str">
        <f t="shared" si="0"/>
        <v>Gi0/17 INTRACOM PMP ABUJA  POP</v>
      </c>
      <c r="G42" t="s">
        <v>39</v>
      </c>
      <c r="H42" t="s">
        <v>7</v>
      </c>
      <c r="I42" t="s">
        <v>86</v>
      </c>
    </row>
    <row r="43" spans="1:9" x14ac:dyDescent="0.25">
      <c r="A43" s="5"/>
      <c r="B43" s="5" t="s">
        <v>130</v>
      </c>
      <c r="C43" s="5" t="s">
        <v>7</v>
      </c>
      <c r="D43" s="5" t="s">
        <v>88</v>
      </c>
      <c r="E43" s="5" t="s">
        <v>89</v>
      </c>
      <c r="F43" s="5" t="str">
        <f t="shared" si="0"/>
        <v>Gi0/18 JAIZ BANK HQ (RADIO) ***JAZ-FCT-FCT-HQM-155M-0001</v>
      </c>
      <c r="G43" t="s">
        <v>39</v>
      </c>
      <c r="H43" t="s">
        <v>7</v>
      </c>
      <c r="I43" t="s">
        <v>88</v>
      </c>
    </row>
    <row r="44" spans="1:9" x14ac:dyDescent="0.25">
      <c r="A44" s="5"/>
      <c r="B44" s="5" t="s">
        <v>130</v>
      </c>
      <c r="C44" s="5" t="s">
        <v>7</v>
      </c>
      <c r="D44" s="5" t="s">
        <v>90</v>
      </c>
      <c r="E44" s="5" t="s">
        <v>91</v>
      </c>
      <c r="F44" s="5" t="str">
        <f t="shared" si="0"/>
        <v>Gi0/19 SOS FIBER CONNECTION</v>
      </c>
      <c r="G44" t="s">
        <v>39</v>
      </c>
      <c r="H44" t="s">
        <v>7</v>
      </c>
      <c r="I44" t="s">
        <v>90</v>
      </c>
    </row>
    <row r="45" spans="1:9" x14ac:dyDescent="0.25">
      <c r="A45" s="5"/>
      <c r="B45" s="5" t="s">
        <v>130</v>
      </c>
      <c r="C45" s="5" t="s">
        <v>7</v>
      </c>
      <c r="D45" s="5" t="s">
        <v>92</v>
      </c>
      <c r="E45" s="5" t="s">
        <v>93</v>
      </c>
      <c r="F45" s="5" t="str">
        <f t="shared" si="0"/>
        <v>Gi0/20 CAMBIUM PMP ( PURE PACKET )  OSN 1067-14-2</v>
      </c>
      <c r="G45" t="s">
        <v>39</v>
      </c>
      <c r="H45" t="s">
        <v>7</v>
      </c>
      <c r="I45" t="s">
        <v>92</v>
      </c>
    </row>
    <row r="46" spans="1:9" x14ac:dyDescent="0.25">
      <c r="A46" s="5"/>
      <c r="B46" s="5" t="s">
        <v>130</v>
      </c>
      <c r="C46" s="5" t="s">
        <v>7</v>
      </c>
      <c r="D46" s="5" t="s">
        <v>94</v>
      </c>
      <c r="E46" s="5" t="s">
        <v>95</v>
      </c>
      <c r="F46" s="5" t="str">
        <f t="shared" si="0"/>
        <v>Gi0/21 NANOCOM INTERNATIONAL (FIBRE)</v>
      </c>
      <c r="G46" t="s">
        <v>39</v>
      </c>
      <c r="H46" t="s">
        <v>7</v>
      </c>
      <c r="I46" t="s">
        <v>94</v>
      </c>
    </row>
    <row r="47" spans="1:9" x14ac:dyDescent="0.25">
      <c r="A47" s="5"/>
      <c r="B47" s="5" t="s">
        <v>130</v>
      </c>
      <c r="C47" s="5" t="s">
        <v>7</v>
      </c>
      <c r="D47" s="5" t="s">
        <v>96</v>
      </c>
      <c r="E47" s="5" t="s">
        <v>97</v>
      </c>
      <c r="F47" s="5" t="str">
        <f t="shared" si="0"/>
        <v>Gi0/22 NANOCOM MICROWAVE  RADIO</v>
      </c>
      <c r="G47" t="s">
        <v>39</v>
      </c>
      <c r="H47" t="s">
        <v>7</v>
      </c>
      <c r="I47" t="s">
        <v>96</v>
      </c>
    </row>
    <row r="48" spans="1:9" x14ac:dyDescent="0.25">
      <c r="A48" s="5"/>
      <c r="B48" s="5" t="s">
        <v>130</v>
      </c>
      <c r="C48" s="5" t="s">
        <v>7</v>
      </c>
      <c r="D48" s="5" t="s">
        <v>98</v>
      </c>
      <c r="E48" s="5" t="s">
        <v>99</v>
      </c>
      <c r="F48" s="5" t="str">
        <f t="shared" si="0"/>
        <v>Gi0/23 PHASE3 ABUJA CISCO3945 Gig 0/1 -TRUNK CONNECTION</v>
      </c>
      <c r="G48" t="s">
        <v>39</v>
      </c>
      <c r="H48" t="s">
        <v>7</v>
      </c>
      <c r="I48" t="s">
        <v>98</v>
      </c>
    </row>
    <row r="49" spans="1:9" x14ac:dyDescent="0.25">
      <c r="A49" s="5"/>
      <c r="B49" s="5" t="s">
        <v>130</v>
      </c>
      <c r="C49" s="5" t="s">
        <v>7</v>
      </c>
      <c r="D49" s="5" t="s">
        <v>100</v>
      </c>
      <c r="E49" s="5" t="s">
        <v>101</v>
      </c>
      <c r="F49" s="5" t="str">
        <f t="shared" si="0"/>
        <v>Gi0/24 INTERCOM DATA NETWORK   ***IDN-FCT-DIA-55M-0001***</v>
      </c>
      <c r="G49" t="s">
        <v>39</v>
      </c>
      <c r="H49" t="s">
        <v>7</v>
      </c>
      <c r="I49" t="s">
        <v>100</v>
      </c>
    </row>
    <row r="50" spans="1:9" x14ac:dyDescent="0.25">
      <c r="A50" s="5"/>
      <c r="B50" s="5" t="s">
        <v>130</v>
      </c>
      <c r="C50" s="5" t="s">
        <v>7</v>
      </c>
      <c r="D50" s="5" t="s">
        <v>132</v>
      </c>
      <c r="E50" s="5" t="s">
        <v>133</v>
      </c>
      <c r="F50" s="5" t="str">
        <f t="shared" si="0"/>
        <v>Po26   MAINONE BB-SHE ABUJA MEMBER PORT-CHANNEEL INTERFACE</v>
      </c>
      <c r="G50" t="s">
        <v>39</v>
      </c>
      <c r="H50" t="s">
        <v>7</v>
      </c>
      <c r="I50" t="s">
        <v>132</v>
      </c>
    </row>
    <row r="51" spans="1:9" x14ac:dyDescent="0.25">
      <c r="A51" s="5"/>
      <c r="B51" s="5" t="s">
        <v>130</v>
      </c>
      <c r="C51" t="s">
        <v>175</v>
      </c>
      <c r="D51" t="s">
        <v>144</v>
      </c>
      <c r="E51" t="s">
        <v>143</v>
      </c>
      <c r="F51" t="str">
        <f t="shared" si="0"/>
        <v>Gi0/0/0/0  BROADBASE  NNI</v>
      </c>
      <c r="G51" t="s">
        <v>180</v>
      </c>
      <c r="H51" t="s">
        <v>179</v>
      </c>
      <c r="I51" t="s">
        <v>179</v>
      </c>
    </row>
    <row r="52" spans="1:9" x14ac:dyDescent="0.25">
      <c r="A52" s="5"/>
      <c r="B52" s="5" t="s">
        <v>130</v>
      </c>
      <c r="C52" t="s">
        <v>175</v>
      </c>
      <c r="D52" t="s">
        <v>145</v>
      </c>
      <c r="E52" t="s">
        <v>146</v>
      </c>
      <c r="F52" t="str">
        <f t="shared" si="0"/>
        <v>Gi0/0/0/1   Gi0/0/0/1 CONNECTION TO AIR-ENT-ABJ-3400-ME03GIG0/1[PMP-KUBWA-ASOKORO]***MANAGEMENT***</v>
      </c>
      <c r="G52" t="s">
        <v>181</v>
      </c>
      <c r="H52" t="s">
        <v>179</v>
      </c>
      <c r="I52" t="s">
        <v>179</v>
      </c>
    </row>
    <row r="53" spans="1:9" x14ac:dyDescent="0.25">
      <c r="A53" s="5"/>
      <c r="B53" s="5" t="s">
        <v>130</v>
      </c>
      <c r="C53" t="s">
        <v>175</v>
      </c>
      <c r="D53" t="s">
        <v>148</v>
      </c>
      <c r="E53" t="s">
        <v>147</v>
      </c>
      <c r="F53" t="str">
        <f t="shared" si="0"/>
        <v>Gi0/0/0/6  ***ESTREAM NNI ABUJA***</v>
      </c>
      <c r="G53" t="s">
        <v>182</v>
      </c>
      <c r="H53" t="s">
        <v>179</v>
      </c>
      <c r="I53" t="s">
        <v>179</v>
      </c>
    </row>
    <row r="54" spans="1:9" x14ac:dyDescent="0.25">
      <c r="A54" s="5"/>
      <c r="B54" s="5" t="s">
        <v>130</v>
      </c>
      <c r="C54" t="s">
        <v>175</v>
      </c>
      <c r="D54" t="s">
        <v>151</v>
      </c>
      <c r="E54" t="s">
        <v>152</v>
      </c>
      <c r="F54" t="str">
        <f t="shared" si="0"/>
        <v>Gi0/0/0/7   CONNECTION TO  NIMC via IPRAN</v>
      </c>
      <c r="G54" t="s">
        <v>183</v>
      </c>
      <c r="H54" t="s">
        <v>179</v>
      </c>
      <c r="I54" t="s">
        <v>179</v>
      </c>
    </row>
    <row r="55" spans="1:9" x14ac:dyDescent="0.25">
      <c r="A55" s="5"/>
      <c r="B55" s="5" t="s">
        <v>130</v>
      </c>
      <c r="C55" t="s">
        <v>175</v>
      </c>
      <c r="D55" t="s">
        <v>150</v>
      </c>
      <c r="E55" t="s">
        <v>149</v>
      </c>
      <c r="F55" t="str">
        <f t="shared" si="0"/>
        <v>Gi0/0/0/9 CONTENT OASIS NNI</v>
      </c>
      <c r="G55" t="s">
        <v>184</v>
      </c>
      <c r="H55" t="s">
        <v>179</v>
      </c>
      <c r="I55" t="s">
        <v>179</v>
      </c>
    </row>
    <row r="56" spans="1:9" x14ac:dyDescent="0.25">
      <c r="A56" s="5"/>
      <c r="B56" s="5" t="s">
        <v>130</v>
      </c>
      <c r="C56" t="s">
        <v>175</v>
      </c>
      <c r="D56" t="s">
        <v>153</v>
      </c>
      <c r="E56" s="2" t="s">
        <v>154</v>
      </c>
      <c r="F56" t="str">
        <f t="shared" si="0"/>
        <v>Gi0/0/0/15  CONTENT OASIS INTERNET   ***CAS-FCT-DIA-930M-0001***</v>
      </c>
      <c r="G56" t="s">
        <v>185</v>
      </c>
      <c r="H56" t="s">
        <v>179</v>
      </c>
      <c r="I56" t="s">
        <v>179</v>
      </c>
    </row>
    <row r="57" spans="1:9" x14ac:dyDescent="0.25">
      <c r="A57" s="5"/>
      <c r="B57" s="5" t="s">
        <v>130</v>
      </c>
      <c r="C57" t="s">
        <v>175</v>
      </c>
      <c r="D57" t="s">
        <v>155</v>
      </c>
      <c r="E57" t="s">
        <v>156</v>
      </c>
      <c r="F57" t="str">
        <f t="shared" si="0"/>
        <v>Gi0/0/0/16  BCN ABUJA BACKHAUL NNI</v>
      </c>
      <c r="G57" t="s">
        <v>186</v>
      </c>
      <c r="H57" t="s">
        <v>179</v>
      </c>
      <c r="I57" t="s">
        <v>179</v>
      </c>
    </row>
    <row r="58" spans="1:9" x14ac:dyDescent="0.25">
      <c r="A58" s="5"/>
      <c r="B58" s="5" t="s">
        <v>130</v>
      </c>
      <c r="C58" t="s">
        <v>175</v>
      </c>
      <c r="D58" t="s">
        <v>157</v>
      </c>
      <c r="E58" t="s">
        <v>159</v>
      </c>
      <c r="F58" t="str">
        <f t="shared" si="0"/>
        <v>Gi0/0/0/17 PHASE3-CBN-1GB INTERCONNECT [PHASE3 3750 PORT4]***CBN-LAG-NNI-1G-0001***</v>
      </c>
      <c r="G58" t="s">
        <v>187</v>
      </c>
      <c r="H58" t="s">
        <v>179</v>
      </c>
      <c r="I58" t="s">
        <v>179</v>
      </c>
    </row>
    <row r="59" spans="1:9" x14ac:dyDescent="0.25">
      <c r="A59" s="5"/>
      <c r="B59" s="5" t="s">
        <v>130</v>
      </c>
      <c r="C59" t="s">
        <v>175</v>
      </c>
      <c r="D59" t="s">
        <v>160</v>
      </c>
      <c r="E59" t="s">
        <v>158</v>
      </c>
      <c r="F59" t="str">
        <f t="shared" si="0"/>
        <v>Gi0/0/0/18  PHASE3 ABUJA TO MEDALLION LAGOS ***PH3-FCT-LAG-LLC-1G-0001***</v>
      </c>
      <c r="G59" t="s">
        <v>188</v>
      </c>
      <c r="H59" t="s">
        <v>179</v>
      </c>
      <c r="I59" t="s">
        <v>179</v>
      </c>
    </row>
    <row r="60" spans="1:9" x14ac:dyDescent="0.25">
      <c r="A60" s="5"/>
      <c r="B60" s="5" t="s">
        <v>130</v>
      </c>
      <c r="C60" t="s">
        <v>175</v>
      </c>
      <c r="D60" t="s">
        <v>162</v>
      </c>
      <c r="E60" t="s">
        <v>161</v>
      </c>
      <c r="F60" t="str">
        <f t="shared" si="0"/>
        <v>Gi0/0/1/2  AVANTI SATELITTE TRUNK***NETWORKS MANAGEMENT***</v>
      </c>
      <c r="G60" t="s">
        <v>189</v>
      </c>
      <c r="H60" t="s">
        <v>179</v>
      </c>
      <c r="I60" t="s">
        <v>179</v>
      </c>
    </row>
    <row r="61" spans="1:9" x14ac:dyDescent="0.25">
      <c r="A61" s="5"/>
      <c r="B61" s="5" t="s">
        <v>130</v>
      </c>
      <c r="C61" t="s">
        <v>175</v>
      </c>
      <c r="D61" t="s">
        <v>163</v>
      </c>
      <c r="E61" t="s">
        <v>164</v>
      </c>
      <c r="F61" t="str">
        <f t="shared" si="0"/>
        <v>Gi0/0/1/3   TRANSPAREENT HUB  IPRAN ROUTER2 4/1/6</v>
      </c>
      <c r="G61" t="s">
        <v>190</v>
      </c>
      <c r="H61" t="s">
        <v>179</v>
      </c>
      <c r="I61" t="s">
        <v>179</v>
      </c>
    </row>
    <row r="62" spans="1:9" x14ac:dyDescent="0.25">
      <c r="A62" s="5"/>
      <c r="B62" s="5" t="s">
        <v>130</v>
      </c>
      <c r="C62" t="s">
        <v>175</v>
      </c>
      <c r="D62" t="s">
        <v>166</v>
      </c>
      <c r="E62" t="s">
        <v>165</v>
      </c>
      <c r="F62" t="str">
        <f t="shared" si="0"/>
        <v>Gi0/0/1/8  24ONLINE ABUJA</v>
      </c>
      <c r="G62" t="s">
        <v>191</v>
      </c>
      <c r="H62" t="s">
        <v>179</v>
      </c>
      <c r="I62" t="s">
        <v>179</v>
      </c>
    </row>
    <row r="63" spans="1:9" x14ac:dyDescent="0.25">
      <c r="A63" s="5"/>
      <c r="B63" s="5" t="s">
        <v>130</v>
      </c>
      <c r="C63" t="s">
        <v>175</v>
      </c>
      <c r="D63" t="s">
        <v>168</v>
      </c>
      <c r="E63" t="s">
        <v>167</v>
      </c>
      <c r="F63" t="str">
        <f t="shared" si="0"/>
        <v>Gi0/0/1/11    ***NEW TECH GLOBAL NETWORKS</v>
      </c>
      <c r="G63" t="s">
        <v>192</v>
      </c>
      <c r="H63" t="s">
        <v>179</v>
      </c>
      <c r="I63" t="s">
        <v>179</v>
      </c>
    </row>
    <row r="64" spans="1:9" x14ac:dyDescent="0.25">
      <c r="A64" s="5"/>
      <c r="B64" s="5" t="s">
        <v>130</v>
      </c>
      <c r="C64" t="s">
        <v>175</v>
      </c>
      <c r="D64" t="s">
        <v>169</v>
      </c>
      <c r="E64" t="s">
        <v>170</v>
      </c>
      <c r="F64" t="str">
        <f t="shared" si="0"/>
        <v>Gi0/0/1/14  ****MPBN MOBILE SIGNALLING***</v>
      </c>
      <c r="G64" t="s">
        <v>193</v>
      </c>
      <c r="H64" t="s">
        <v>179</v>
      </c>
      <c r="I64" t="s">
        <v>179</v>
      </c>
    </row>
    <row r="65" spans="1:9" x14ac:dyDescent="0.25">
      <c r="A65" s="5"/>
      <c r="B65" s="5" t="s">
        <v>130</v>
      </c>
      <c r="C65" t="s">
        <v>175</v>
      </c>
      <c r="D65" t="s">
        <v>172</v>
      </c>
      <c r="E65" t="s">
        <v>171</v>
      </c>
      <c r="F65" t="str">
        <f t="shared" si="0"/>
        <v>Gi0/0/1/15 ****CONNECTION-TO-ABUJA-IPRAN-RSG-2-5/1/2****</v>
      </c>
      <c r="G65" t="s">
        <v>2</v>
      </c>
      <c r="H65" t="s">
        <v>179</v>
      </c>
      <c r="I65" t="s">
        <v>179</v>
      </c>
    </row>
    <row r="66" spans="1:9" x14ac:dyDescent="0.25">
      <c r="A66" s="5"/>
      <c r="B66" s="5" t="s">
        <v>130</v>
      </c>
      <c r="C66" t="s">
        <v>175</v>
      </c>
      <c r="D66" t="s">
        <v>173</v>
      </c>
      <c r="E66" t="s">
        <v>174</v>
      </c>
      <c r="F66" t="str">
        <f t="shared" si="0"/>
        <v>Gi0/0/1/17  AIRTEL BHARTI  AB0026_CX600-X8_ASG2-GE4/1/0 ****BHA-LON-FCT-IPL-1G-0001***</v>
      </c>
      <c r="G66" t="s">
        <v>194</v>
      </c>
      <c r="H66" t="s">
        <v>179</v>
      </c>
      <c r="I66" t="s">
        <v>179</v>
      </c>
    </row>
    <row r="67" spans="1:9" x14ac:dyDescent="0.25">
      <c r="A67" s="5"/>
      <c r="B67" s="5" t="s">
        <v>0</v>
      </c>
      <c r="C67" t="s">
        <v>288</v>
      </c>
      <c r="D67" t="s">
        <v>60</v>
      </c>
      <c r="E67" t="s">
        <v>289</v>
      </c>
      <c r="F67" t="str">
        <f t="shared" si="0"/>
        <v>Gi0/1 Gi0/1 CONNECTION TO AIR-ENT-ABJ-9K6-PE01 GI0/0/0/1</v>
      </c>
      <c r="G67" t="s">
        <v>304</v>
      </c>
      <c r="H67" t="s">
        <v>288</v>
      </c>
      <c r="I67" t="s">
        <v>60</v>
      </c>
    </row>
    <row r="68" spans="1:9" x14ac:dyDescent="0.25">
      <c r="A68" s="5"/>
      <c r="B68" s="5" t="s">
        <v>0</v>
      </c>
      <c r="C68" t="s">
        <v>288</v>
      </c>
      <c r="D68" t="s">
        <v>62</v>
      </c>
      <c r="E68" t="s">
        <v>290</v>
      </c>
      <c r="F68" t="str">
        <f t="shared" si="0"/>
        <v>Gi0/2 Gi0/2 CONNECTION TO AIR-ENT-ABJ-9K6-PE01 GI0/0/0/2 ( MINNA) (OSN 821/slot18/port3)</v>
      </c>
      <c r="G68" t="s">
        <v>304</v>
      </c>
      <c r="H68" t="s">
        <v>288</v>
      </c>
      <c r="I68" t="s">
        <v>62</v>
      </c>
    </row>
    <row r="69" spans="1:9" x14ac:dyDescent="0.25">
      <c r="A69" s="5"/>
      <c r="B69" s="5" t="s">
        <v>0</v>
      </c>
      <c r="C69" t="s">
        <v>288</v>
      </c>
      <c r="D69" t="s">
        <v>64</v>
      </c>
      <c r="E69" t="s">
        <v>291</v>
      </c>
      <c r="F69" t="str">
        <f t="shared" si="0"/>
        <v>Gi0/3 G0/3 AT MAKURDI CONNECTION TO AIR-ENT-ABJ-9K6-PE01 GI0/0/0/3 VIA OSN821/slot18/port2</v>
      </c>
      <c r="G69" t="s">
        <v>304</v>
      </c>
      <c r="H69" t="s">
        <v>288</v>
      </c>
      <c r="I69" t="s">
        <v>64</v>
      </c>
    </row>
    <row r="70" spans="1:9" x14ac:dyDescent="0.25">
      <c r="A70" s="5"/>
      <c r="B70" s="5" t="s">
        <v>0</v>
      </c>
      <c r="C70" t="s">
        <v>288</v>
      </c>
      <c r="D70" t="s">
        <v>65</v>
      </c>
      <c r="E70" t="s">
        <v>292</v>
      </c>
      <c r="F70" t="str">
        <f t="shared" si="0"/>
        <v>Gi0/4 Gi0/4 CONNECTION TO AIR-ENT-ABJ-9K6-PE01 GI0/0/0/4 ( YOLA)</v>
      </c>
      <c r="G70" t="s">
        <v>304</v>
      </c>
      <c r="H70" t="s">
        <v>288</v>
      </c>
      <c r="I70" t="s">
        <v>65</v>
      </c>
    </row>
    <row r="71" spans="1:9" x14ac:dyDescent="0.25">
      <c r="A71" s="5"/>
      <c r="B71" s="5" t="s">
        <v>0</v>
      </c>
      <c r="C71" t="s">
        <v>288</v>
      </c>
      <c r="D71" t="s">
        <v>67</v>
      </c>
      <c r="E71" t="s">
        <v>293</v>
      </c>
      <c r="F71" t="str">
        <f t="shared" si="0"/>
        <v>Gi0/5 CONNECTION TO IPRAN  ( CXROUTER-2 (4/1/15))</v>
      </c>
      <c r="G71" t="s">
        <v>304</v>
      </c>
      <c r="H71" t="s">
        <v>288</v>
      </c>
      <c r="I71" t="s">
        <v>67</v>
      </c>
    </row>
    <row r="72" spans="1:9" x14ac:dyDescent="0.25">
      <c r="A72" s="5"/>
      <c r="B72" s="5" t="s">
        <v>0</v>
      </c>
      <c r="C72" t="s">
        <v>288</v>
      </c>
      <c r="D72" t="s">
        <v>69</v>
      </c>
      <c r="E72" t="s">
        <v>294</v>
      </c>
      <c r="F72" t="str">
        <f t="shared" si="0"/>
        <v>Gi0/6 OSN 821-3-2 PMP FOR  LAFIA[NASARAWA]-LOKOJA[KOGI]-[JOS] -[YOLA]</v>
      </c>
      <c r="G72" t="s">
        <v>304</v>
      </c>
      <c r="H72" t="s">
        <v>288</v>
      </c>
      <c r="I72" t="s">
        <v>69</v>
      </c>
    </row>
    <row r="73" spans="1:9" x14ac:dyDescent="0.25">
      <c r="A73" s="5"/>
      <c r="B73" s="5" t="s">
        <v>0</v>
      </c>
      <c r="C73" t="s">
        <v>288</v>
      </c>
      <c r="D73" t="s">
        <v>70</v>
      </c>
      <c r="E73" t="s">
        <v>295</v>
      </c>
      <c r="F73" t="str">
        <f t="shared" si="0"/>
        <v>Gi0/7 CBNL PMP HUB OSN 821-14-4 EOS(SULEJA-KEFFI-OKENNE-OBAJANA)</v>
      </c>
      <c r="G73" t="s">
        <v>304</v>
      </c>
      <c r="H73" t="s">
        <v>288</v>
      </c>
      <c r="I73" t="s">
        <v>70</v>
      </c>
    </row>
    <row r="74" spans="1:9" x14ac:dyDescent="0.25">
      <c r="A74" s="5"/>
      <c r="B74" s="5" t="s">
        <v>0</v>
      </c>
      <c r="C74" t="s">
        <v>288</v>
      </c>
      <c r="D74" t="s">
        <v>71</v>
      </c>
      <c r="E74" t="s">
        <v>296</v>
      </c>
      <c r="F74" t="str">
        <f t="shared" si="0"/>
        <v>Gi0/8 CAMBIUM PMP</v>
      </c>
      <c r="G74" t="s">
        <v>304</v>
      </c>
      <c r="H74" t="s">
        <v>288</v>
      </c>
      <c r="I74" t="s">
        <v>71</v>
      </c>
    </row>
    <row r="75" spans="1:9" x14ac:dyDescent="0.25">
      <c r="A75" s="5"/>
      <c r="B75" s="5" t="s">
        <v>0</v>
      </c>
      <c r="C75" t="s">
        <v>288</v>
      </c>
      <c r="D75" t="s">
        <v>73</v>
      </c>
      <c r="E75" t="s">
        <v>297</v>
      </c>
      <c r="F75" t="str">
        <f t="shared" si="0"/>
        <v>Gi0/9 CONNECTION TO PHASE3</v>
      </c>
      <c r="G75" t="s">
        <v>304</v>
      </c>
      <c r="H75" t="s">
        <v>288</v>
      </c>
      <c r="I75" t="s">
        <v>73</v>
      </c>
    </row>
    <row r="76" spans="1:9" x14ac:dyDescent="0.25">
      <c r="A76" s="5"/>
      <c r="B76" s="5" t="s">
        <v>0</v>
      </c>
      <c r="C76" t="s">
        <v>288</v>
      </c>
      <c r="D76" t="s">
        <v>75</v>
      </c>
      <c r="F76" t="str">
        <f t="shared" si="0"/>
        <v xml:space="preserve">Gi0/10 </v>
      </c>
      <c r="G76" t="s">
        <v>304</v>
      </c>
      <c r="H76" t="s">
        <v>288</v>
      </c>
      <c r="I76" t="s">
        <v>75</v>
      </c>
    </row>
    <row r="77" spans="1:9" x14ac:dyDescent="0.25">
      <c r="A77" s="5"/>
      <c r="B77" s="5" t="s">
        <v>0</v>
      </c>
      <c r="C77" t="s">
        <v>288</v>
      </c>
      <c r="D77" t="s">
        <v>76</v>
      </c>
      <c r="E77" t="s">
        <v>298</v>
      </c>
      <c r="F77" t="str">
        <f t="shared" si="0"/>
        <v>Gi0/11 CONNECTION TO AIR-ENT-MIN-3400-SW1  [OSN 821/slot18/port3]</v>
      </c>
      <c r="G77" t="s">
        <v>304</v>
      </c>
      <c r="H77" t="s">
        <v>288</v>
      </c>
      <c r="I77" t="s">
        <v>76</v>
      </c>
    </row>
    <row r="78" spans="1:9" x14ac:dyDescent="0.25">
      <c r="A78" s="5"/>
      <c r="B78" s="5" t="s">
        <v>0</v>
      </c>
      <c r="C78" t="s">
        <v>288</v>
      </c>
      <c r="D78" t="s">
        <v>77</v>
      </c>
      <c r="E78" t="s">
        <v>299</v>
      </c>
      <c r="F78" t="str">
        <f t="shared" si="0"/>
        <v>Gi0/12 MAKURDI ON G0/12 VIA OSN821-18-2  CONNECTION TO AIR-ENT-MAK-3400-SW1</v>
      </c>
      <c r="G78" t="s">
        <v>304</v>
      </c>
      <c r="H78" t="s">
        <v>288</v>
      </c>
      <c r="I78" t="s">
        <v>77</v>
      </c>
    </row>
    <row r="79" spans="1:9" x14ac:dyDescent="0.25">
      <c r="A79" s="5"/>
      <c r="B79" s="5" t="s">
        <v>0</v>
      </c>
      <c r="C79" t="s">
        <v>288</v>
      </c>
      <c r="D79" t="s">
        <v>79</v>
      </c>
      <c r="E79" t="s">
        <v>300</v>
      </c>
      <c r="F79" t="str">
        <f t="shared" si="0"/>
        <v>Gi0/13 PLUSNET BROADBAND SERVICES ABUJA</v>
      </c>
      <c r="G79" t="s">
        <v>304</v>
      </c>
      <c r="H79" t="s">
        <v>288</v>
      </c>
      <c r="I79" t="s">
        <v>79</v>
      </c>
    </row>
    <row r="80" spans="1:9" x14ac:dyDescent="0.25">
      <c r="A80" s="5"/>
      <c r="B80" s="5" t="s">
        <v>0</v>
      </c>
      <c r="C80" t="s">
        <v>288</v>
      </c>
      <c r="D80" t="s">
        <v>81</v>
      </c>
      <c r="E80" t="s">
        <v>301</v>
      </c>
      <c r="F80" t="str">
        <f t="shared" si="0"/>
        <v>Gi0/14 ****TELKO MS ABUJA DC</v>
      </c>
      <c r="G80" t="s">
        <v>304</v>
      </c>
      <c r="H80" t="s">
        <v>288</v>
      </c>
      <c r="I80" t="s">
        <v>81</v>
      </c>
    </row>
    <row r="81" spans="1:9" x14ac:dyDescent="0.25">
      <c r="A81" s="5"/>
      <c r="B81" s="5" t="s">
        <v>0</v>
      </c>
      <c r="C81" t="s">
        <v>288</v>
      </c>
      <c r="D81" t="s">
        <v>82</v>
      </c>
      <c r="E81" t="s">
        <v>302</v>
      </c>
      <c r="F81" t="str">
        <f t="shared" si="0"/>
        <v>Gi0/15 STL TECHNOLOGIES</v>
      </c>
      <c r="G81" t="s">
        <v>304</v>
      </c>
      <c r="H81" t="s">
        <v>288</v>
      </c>
      <c r="I81" t="s">
        <v>82</v>
      </c>
    </row>
    <row r="82" spans="1:9" x14ac:dyDescent="0.25">
      <c r="A82" s="5"/>
      <c r="B82" s="5" t="s">
        <v>0</v>
      </c>
      <c r="C82" t="s">
        <v>288</v>
      </c>
      <c r="D82" t="s">
        <v>84</v>
      </c>
      <c r="E82" t="s">
        <v>303</v>
      </c>
      <c r="F82" t="str">
        <f t="shared" si="0"/>
        <v>Gi0/16 MAINONE BB-SHE ABUJA ABUJA</v>
      </c>
      <c r="G82" t="s">
        <v>304</v>
      </c>
      <c r="H82" t="s">
        <v>288</v>
      </c>
      <c r="I82" t="s">
        <v>84</v>
      </c>
    </row>
    <row r="83" spans="1:9" x14ac:dyDescent="0.25">
      <c r="A83" s="5"/>
      <c r="B83" s="5" t="s">
        <v>0</v>
      </c>
      <c r="C83" t="s">
        <v>288</v>
      </c>
    </row>
    <row r="84" spans="1:9" x14ac:dyDescent="0.25">
      <c r="A84" s="5"/>
      <c r="B84" s="5" t="s">
        <v>0</v>
      </c>
      <c r="C84" t="s">
        <v>288</v>
      </c>
    </row>
    <row r="85" spans="1:9" x14ac:dyDescent="0.25">
      <c r="A85" s="5"/>
      <c r="B85" s="5" t="s">
        <v>0</v>
      </c>
      <c r="C85" t="s">
        <v>288</v>
      </c>
    </row>
    <row r="86" spans="1:9" x14ac:dyDescent="0.25">
      <c r="A86" s="5"/>
      <c r="B86" s="5" t="s">
        <v>0</v>
      </c>
      <c r="C86" t="s">
        <v>288</v>
      </c>
    </row>
    <row r="87" spans="1:9" x14ac:dyDescent="0.25">
      <c r="A87" s="5"/>
      <c r="B87" s="5" t="s">
        <v>0</v>
      </c>
      <c r="C87" t="s">
        <v>288</v>
      </c>
    </row>
    <row r="88" spans="1:9" x14ac:dyDescent="0.25">
      <c r="A88" s="5"/>
      <c r="B88" s="5" t="s">
        <v>0</v>
      </c>
      <c r="C88" t="s">
        <v>288</v>
      </c>
    </row>
    <row r="89" spans="1:9" x14ac:dyDescent="0.25">
      <c r="A89" s="5"/>
      <c r="B89" s="5" t="s">
        <v>0</v>
      </c>
      <c r="C89" t="s">
        <v>288</v>
      </c>
    </row>
    <row r="90" spans="1:9" x14ac:dyDescent="0.25">
      <c r="B90" t="s">
        <v>247</v>
      </c>
      <c r="C90" t="s">
        <v>11</v>
      </c>
      <c r="D90" t="s">
        <v>60</v>
      </c>
      <c r="E90" t="s">
        <v>214</v>
      </c>
      <c r="F90" t="str">
        <f t="shared" si="0"/>
        <v>Gi0/1 Connection to AIR-ENT-KAN-7600-PE01</v>
      </c>
      <c r="G90" t="s">
        <v>6</v>
      </c>
      <c r="H90" t="s">
        <v>11</v>
      </c>
      <c r="I90" t="s">
        <v>60</v>
      </c>
    </row>
    <row r="91" spans="1:9" x14ac:dyDescent="0.25">
      <c r="B91" t="s">
        <v>247</v>
      </c>
      <c r="C91" t="s">
        <v>11</v>
      </c>
      <c r="D91" t="s">
        <v>62</v>
      </c>
      <c r="E91" t="s">
        <v>214</v>
      </c>
      <c r="F91" t="str">
        <f t="shared" ref="F91:F154" si="1">CONCATENATE(D91," ",E91)</f>
        <v>Gi0/2 Connection to AIR-ENT-KAN-7600-PE01</v>
      </c>
      <c r="G91" t="s">
        <v>6</v>
      </c>
      <c r="H91" t="s">
        <v>11</v>
      </c>
      <c r="I91" t="s">
        <v>62</v>
      </c>
    </row>
    <row r="92" spans="1:9" x14ac:dyDescent="0.25">
      <c r="B92" t="s">
        <v>247</v>
      </c>
      <c r="C92" t="s">
        <v>11</v>
      </c>
      <c r="D92" t="s">
        <v>64</v>
      </c>
      <c r="E92" t="s">
        <v>215</v>
      </c>
      <c r="F92" t="str">
        <f t="shared" si="1"/>
        <v>Gi0/3 # L2-Connection to AIR-ENT-KAN-7600-PE02  #</v>
      </c>
      <c r="G92" t="s">
        <v>6</v>
      </c>
      <c r="H92" t="s">
        <v>11</v>
      </c>
      <c r="I92" t="s">
        <v>64</v>
      </c>
    </row>
    <row r="93" spans="1:9" x14ac:dyDescent="0.25">
      <c r="B93" t="s">
        <v>247</v>
      </c>
      <c r="C93" t="s">
        <v>11</v>
      </c>
      <c r="D93" t="s">
        <v>65</v>
      </c>
      <c r="E93" t="s">
        <v>216</v>
      </c>
      <c r="F93" t="str">
        <f t="shared" si="1"/>
        <v>Gi0/4 # L3-Connection to AIR-ENT-KAN-7600-PE02  #</v>
      </c>
      <c r="G93" t="s">
        <v>6</v>
      </c>
      <c r="H93" t="s">
        <v>11</v>
      </c>
      <c r="I93" t="s">
        <v>65</v>
      </c>
    </row>
    <row r="94" spans="1:9" x14ac:dyDescent="0.25">
      <c r="B94" t="s">
        <v>247</v>
      </c>
      <c r="C94" t="s">
        <v>11</v>
      </c>
      <c r="D94" t="s">
        <v>67</v>
      </c>
      <c r="E94" t="s">
        <v>217</v>
      </c>
      <c r="F94" t="str">
        <f t="shared" si="1"/>
        <v>Gi0/5 CAMBIUM PMP KN0052</v>
      </c>
      <c r="G94" t="s">
        <v>6</v>
      </c>
      <c r="H94" t="s">
        <v>11</v>
      </c>
      <c r="I94" t="s">
        <v>67</v>
      </c>
    </row>
    <row r="95" spans="1:9" x14ac:dyDescent="0.25">
      <c r="B95" t="s">
        <v>247</v>
      </c>
      <c r="C95" t="s">
        <v>11</v>
      </c>
      <c r="D95" t="s">
        <v>69</v>
      </c>
      <c r="E95" t="s">
        <v>218</v>
      </c>
      <c r="F95" t="str">
        <f t="shared" si="1"/>
        <v>Gi0/6 TECHLINK SOLUTIONS TECHNOLOGY</v>
      </c>
      <c r="G95" t="s">
        <v>6</v>
      </c>
      <c r="H95" t="s">
        <v>11</v>
      </c>
      <c r="I95" t="s">
        <v>69</v>
      </c>
    </row>
    <row r="96" spans="1:9" x14ac:dyDescent="0.25">
      <c r="B96" t="s">
        <v>247</v>
      </c>
      <c r="C96" t="s">
        <v>11</v>
      </c>
      <c r="D96" t="s">
        <v>70</v>
      </c>
      <c r="E96" t="s">
        <v>231</v>
      </c>
      <c r="F96" t="str">
        <f t="shared" si="1"/>
        <v>Gi0/7 PAYLOAD Connection to AIR-ENT-KAN-HUANHUN-AGG-STM4-01 [GSX6 SLOT4 PORT2]</v>
      </c>
      <c r="G96" t="s">
        <v>6</v>
      </c>
      <c r="H96" t="s">
        <v>11</v>
      </c>
      <c r="I96" t="s">
        <v>70</v>
      </c>
    </row>
    <row r="97" spans="2:9" x14ac:dyDescent="0.25">
      <c r="B97" t="s">
        <v>247</v>
      </c>
      <c r="C97" t="s">
        <v>11</v>
      </c>
      <c r="D97" t="s">
        <v>71</v>
      </c>
      <c r="E97" t="s">
        <v>219</v>
      </c>
      <c r="F97" t="str">
        <f t="shared" si="1"/>
        <v>Gi0/8 PAYLOAD Connection to AIR-ENT-KAN-CEDARVIEW-AGG-STM1-01</v>
      </c>
      <c r="G97" t="s">
        <v>6</v>
      </c>
      <c r="H97" t="s">
        <v>11</v>
      </c>
      <c r="I97" t="s">
        <v>71</v>
      </c>
    </row>
    <row r="98" spans="2:9" x14ac:dyDescent="0.25">
      <c r="B98" t="s">
        <v>247</v>
      </c>
      <c r="C98" t="s">
        <v>11</v>
      </c>
      <c r="D98" t="s">
        <v>73</v>
      </c>
      <c r="E98" t="s">
        <v>220</v>
      </c>
      <c r="F98" t="str">
        <f t="shared" si="1"/>
        <v>Gi0/9 KANO PMP-SERVICE</v>
      </c>
      <c r="G98" t="s">
        <v>6</v>
      </c>
      <c r="H98" t="s">
        <v>11</v>
      </c>
      <c r="I98" t="s">
        <v>73</v>
      </c>
    </row>
    <row r="99" spans="2:9" x14ac:dyDescent="0.25">
      <c r="B99" t="s">
        <v>247</v>
      </c>
      <c r="C99" t="s">
        <v>11</v>
      </c>
      <c r="D99" t="s">
        <v>75</v>
      </c>
      <c r="E99" t="s">
        <v>221</v>
      </c>
      <c r="F99" t="str">
        <f t="shared" si="1"/>
        <v>Gi0/10 VDT KANO_ABUJA ***VDT-FCT-KAN-LLC-10M-0001</v>
      </c>
      <c r="G99" t="s">
        <v>6</v>
      </c>
      <c r="H99" t="s">
        <v>11</v>
      </c>
      <c r="I99" t="s">
        <v>75</v>
      </c>
    </row>
    <row r="100" spans="2:9" x14ac:dyDescent="0.25">
      <c r="B100" t="s">
        <v>247</v>
      </c>
      <c r="C100" t="s">
        <v>11</v>
      </c>
      <c r="D100" t="s">
        <v>76</v>
      </c>
      <c r="E100" t="s">
        <v>222</v>
      </c>
      <c r="F100" t="str">
        <f t="shared" si="1"/>
        <v>Gi0/11 ICSL_KANO</v>
      </c>
      <c r="G100" t="s">
        <v>6</v>
      </c>
      <c r="H100" t="s">
        <v>11</v>
      </c>
      <c r="I100" t="s">
        <v>76</v>
      </c>
    </row>
    <row r="101" spans="2:9" x14ac:dyDescent="0.25">
      <c r="B101" t="s">
        <v>247</v>
      </c>
      <c r="C101" t="s">
        <v>11</v>
      </c>
      <c r="D101" t="s">
        <v>77</v>
      </c>
      <c r="F101" t="str">
        <f t="shared" si="1"/>
        <v xml:space="preserve">Gi0/12 </v>
      </c>
      <c r="G101" t="s">
        <v>6</v>
      </c>
      <c r="H101" t="s">
        <v>11</v>
      </c>
      <c r="I101" t="s">
        <v>77</v>
      </c>
    </row>
    <row r="102" spans="2:9" x14ac:dyDescent="0.25">
      <c r="B102" t="s">
        <v>247</v>
      </c>
      <c r="C102" t="s">
        <v>11</v>
      </c>
      <c r="D102" t="s">
        <v>79</v>
      </c>
      <c r="E102" t="s">
        <v>223</v>
      </c>
      <c r="F102" t="str">
        <f t="shared" si="1"/>
        <v>Gi0/13 CONNECTION TO NETCOM KANO</v>
      </c>
      <c r="G102" t="s">
        <v>6</v>
      </c>
      <c r="H102" t="s">
        <v>11</v>
      </c>
      <c r="I102" t="s">
        <v>79</v>
      </c>
    </row>
    <row r="103" spans="2:9" x14ac:dyDescent="0.25">
      <c r="B103" t="s">
        <v>247</v>
      </c>
      <c r="C103" t="s">
        <v>11</v>
      </c>
      <c r="D103" t="s">
        <v>81</v>
      </c>
      <c r="E103" t="s">
        <v>224</v>
      </c>
      <c r="F103" t="str">
        <f t="shared" si="1"/>
        <v>Gi0/14 RESERVED FOR OSN CONNECTION</v>
      </c>
      <c r="G103" t="s">
        <v>6</v>
      </c>
      <c r="H103" t="s">
        <v>11</v>
      </c>
      <c r="I103" t="s">
        <v>81</v>
      </c>
    </row>
    <row r="104" spans="2:9" x14ac:dyDescent="0.25">
      <c r="B104" t="s">
        <v>247</v>
      </c>
      <c r="C104" t="s">
        <v>11</v>
      </c>
      <c r="D104" t="s">
        <v>82</v>
      </c>
      <c r="E104" t="s">
        <v>232</v>
      </c>
      <c r="F104" t="str">
        <f t="shared" si="1"/>
        <v>Gi0/15 Gi0/15 CONNECTION TO AIR-ENT-KAN-ASR9K-P-PE01 Gi0/0/0/11 [INTERNET]</v>
      </c>
      <c r="G104" t="s">
        <v>6</v>
      </c>
      <c r="H104" t="s">
        <v>11</v>
      </c>
      <c r="I104" t="s">
        <v>82</v>
      </c>
    </row>
    <row r="105" spans="2:9" x14ac:dyDescent="0.25">
      <c r="B105" t="s">
        <v>247</v>
      </c>
      <c r="C105" t="s">
        <v>11</v>
      </c>
      <c r="D105" t="s">
        <v>84</v>
      </c>
      <c r="E105" t="s">
        <v>233</v>
      </c>
      <c r="F105" t="str">
        <f t="shared" si="1"/>
        <v>Gi0/16 Gi0/16 CONNECTION TO AIR-ENT-KAN-ASR9K-P-PE01 Gi0/0/0/12 [MPLS L2-L3VPN]</v>
      </c>
      <c r="G105" t="s">
        <v>6</v>
      </c>
      <c r="H105" t="s">
        <v>11</v>
      </c>
      <c r="I105" t="s">
        <v>84</v>
      </c>
    </row>
    <row r="106" spans="2:9" x14ac:dyDescent="0.25">
      <c r="B106" t="s">
        <v>247</v>
      </c>
      <c r="C106" t="s">
        <v>11</v>
      </c>
      <c r="D106" t="s">
        <v>86</v>
      </c>
      <c r="E106" t="s">
        <v>225</v>
      </c>
      <c r="F106" t="str">
        <f t="shared" si="1"/>
        <v>Gi0/17 CONNECTION TO IPNX KANO</v>
      </c>
      <c r="G106" t="s">
        <v>6</v>
      </c>
      <c r="H106" t="s">
        <v>11</v>
      </c>
      <c r="I106" t="s">
        <v>86</v>
      </c>
    </row>
    <row r="107" spans="2:9" x14ac:dyDescent="0.25">
      <c r="B107" t="s">
        <v>247</v>
      </c>
      <c r="C107" t="s">
        <v>11</v>
      </c>
      <c r="D107" t="s">
        <v>88</v>
      </c>
      <c r="E107" t="s">
        <v>226</v>
      </c>
      <c r="F107" t="str">
        <f t="shared" si="1"/>
        <v>Gi0/18 CONNECTION TO OSN N1088_SLOT 15_PORT 5 (PACKET2 )</v>
      </c>
      <c r="G107" t="s">
        <v>6</v>
      </c>
      <c r="H107" t="s">
        <v>11</v>
      </c>
      <c r="I107" t="s">
        <v>88</v>
      </c>
    </row>
    <row r="108" spans="2:9" x14ac:dyDescent="0.25">
      <c r="B108" t="s">
        <v>247</v>
      </c>
      <c r="C108" t="s">
        <v>11</v>
      </c>
      <c r="D108" t="s">
        <v>90</v>
      </c>
      <c r="E108" t="s">
        <v>227</v>
      </c>
      <c r="F108" t="str">
        <f t="shared" si="1"/>
        <v>Gi0/19 CONNECTION TO AIR-ENT-KAN-7609-PE01 Gig 2/7</v>
      </c>
      <c r="G108" t="s">
        <v>6</v>
      </c>
      <c r="H108" t="s">
        <v>11</v>
      </c>
      <c r="I108" t="s">
        <v>90</v>
      </c>
    </row>
    <row r="109" spans="2:9" x14ac:dyDescent="0.25">
      <c r="B109" t="s">
        <v>247</v>
      </c>
      <c r="C109" t="s">
        <v>11</v>
      </c>
      <c r="D109" t="s">
        <v>92</v>
      </c>
      <c r="E109" t="s">
        <v>228</v>
      </c>
      <c r="F109" t="str">
        <f t="shared" si="1"/>
        <v>Gi0/20 CONNECTION TO OSN N940SLOT3PORT4 [EOS SERVICES]</v>
      </c>
      <c r="G109" t="s">
        <v>6</v>
      </c>
      <c r="H109" t="s">
        <v>11</v>
      </c>
      <c r="I109" t="s">
        <v>92</v>
      </c>
    </row>
    <row r="110" spans="2:9" x14ac:dyDescent="0.25">
      <c r="B110" t="s">
        <v>247</v>
      </c>
      <c r="C110" t="s">
        <v>11</v>
      </c>
      <c r="D110" t="s">
        <v>94</v>
      </c>
      <c r="E110" t="s">
        <v>229</v>
      </c>
      <c r="F110" t="str">
        <f t="shared" si="1"/>
        <v>Gi0/21 CONNECTION TO OSN N1088_SLOT 13_PORT 7 (PACKET)</v>
      </c>
      <c r="G110" t="s">
        <v>6</v>
      </c>
      <c r="H110" t="s">
        <v>11</v>
      </c>
      <c r="I110" t="s">
        <v>94</v>
      </c>
    </row>
    <row r="111" spans="2:9" x14ac:dyDescent="0.25">
      <c r="B111" t="s">
        <v>247</v>
      </c>
      <c r="C111" t="s">
        <v>11</v>
      </c>
      <c r="D111" t="s">
        <v>96</v>
      </c>
      <c r="E111" t="s">
        <v>230</v>
      </c>
      <c r="F111" t="str">
        <f t="shared" si="1"/>
        <v>Gi0/22 CONNECTION TO OSN 804 SLOT 16 PORT 4[EOS2 SERVICES]</v>
      </c>
      <c r="G111" t="s">
        <v>6</v>
      </c>
      <c r="H111" t="s">
        <v>11</v>
      </c>
      <c r="I111" t="s">
        <v>96</v>
      </c>
    </row>
    <row r="112" spans="2:9" x14ac:dyDescent="0.25">
      <c r="B112" t="s">
        <v>247</v>
      </c>
      <c r="C112" t="s">
        <v>11</v>
      </c>
      <c r="D112" t="s">
        <v>98</v>
      </c>
      <c r="F112" t="str">
        <f t="shared" si="1"/>
        <v xml:space="preserve">Gi0/23 </v>
      </c>
      <c r="G112" t="s">
        <v>6</v>
      </c>
      <c r="H112" t="s">
        <v>11</v>
      </c>
      <c r="I112" t="s">
        <v>98</v>
      </c>
    </row>
    <row r="113" spans="2:9" x14ac:dyDescent="0.25">
      <c r="B113" t="s">
        <v>247</v>
      </c>
      <c r="C113" t="s">
        <v>11</v>
      </c>
      <c r="D113" t="s">
        <v>100</v>
      </c>
      <c r="E113" t="s">
        <v>234</v>
      </c>
      <c r="F113" t="str">
        <f t="shared" si="1"/>
        <v>Gi0/24 G0/24 CONNECTION TO PMP-BAUCHI- switchport trunk allowed vlan add 3861</v>
      </c>
      <c r="G113" t="s">
        <v>6</v>
      </c>
      <c r="H113" t="s">
        <v>11</v>
      </c>
      <c r="I113" t="s">
        <v>100</v>
      </c>
    </row>
    <row r="114" spans="2:9" x14ac:dyDescent="0.25">
      <c r="B114" t="s">
        <v>247</v>
      </c>
      <c r="C114" t="s">
        <v>7</v>
      </c>
      <c r="D114" t="s">
        <v>60</v>
      </c>
      <c r="E114" t="s">
        <v>235</v>
      </c>
      <c r="F114" t="str">
        <f t="shared" si="1"/>
        <v>Gi0/1 # L2-Connection to PE-2 #</v>
      </c>
      <c r="G114" t="s">
        <v>39</v>
      </c>
      <c r="H114" t="s">
        <v>7</v>
      </c>
      <c r="I114" t="s">
        <v>60</v>
      </c>
    </row>
    <row r="115" spans="2:9" x14ac:dyDescent="0.25">
      <c r="B115" t="s">
        <v>247</v>
      </c>
      <c r="C115" t="s">
        <v>7</v>
      </c>
      <c r="D115" t="s">
        <v>62</v>
      </c>
      <c r="E115" t="s">
        <v>235</v>
      </c>
      <c r="F115" t="str">
        <f t="shared" si="1"/>
        <v>Gi0/2 # L2-Connection to PE-2 #</v>
      </c>
      <c r="G115" t="s">
        <v>39</v>
      </c>
      <c r="H115" t="s">
        <v>7</v>
      </c>
      <c r="I115" t="s">
        <v>62</v>
      </c>
    </row>
    <row r="116" spans="2:9" x14ac:dyDescent="0.25">
      <c r="B116" t="s">
        <v>247</v>
      </c>
      <c r="C116" t="s">
        <v>7</v>
      </c>
      <c r="D116" t="s">
        <v>64</v>
      </c>
      <c r="E116" t="s">
        <v>236</v>
      </c>
      <c r="F116" t="str">
        <f t="shared" si="1"/>
        <v>Gi0/3 # L1-Connection to PE-1 #</v>
      </c>
      <c r="G116" t="s">
        <v>39</v>
      </c>
      <c r="H116" t="s">
        <v>7</v>
      </c>
      <c r="I116" t="s">
        <v>64</v>
      </c>
    </row>
    <row r="117" spans="2:9" x14ac:dyDescent="0.25">
      <c r="B117" t="s">
        <v>247</v>
      </c>
      <c r="C117" t="s">
        <v>7</v>
      </c>
      <c r="D117" t="s">
        <v>65</v>
      </c>
      <c r="E117" t="s">
        <v>237</v>
      </c>
      <c r="F117" t="str">
        <f t="shared" si="1"/>
        <v>Gi0/4 # L2-Connection to PE-1 #</v>
      </c>
      <c r="G117" t="s">
        <v>39</v>
      </c>
      <c r="H117" t="s">
        <v>7</v>
      </c>
      <c r="I117" t="s">
        <v>65</v>
      </c>
    </row>
    <row r="118" spans="2:9" x14ac:dyDescent="0.25">
      <c r="B118" t="s">
        <v>247</v>
      </c>
      <c r="C118" t="s">
        <v>7</v>
      </c>
      <c r="D118" t="s">
        <v>67</v>
      </c>
      <c r="F118" t="str">
        <f t="shared" si="1"/>
        <v xml:space="preserve">Gi0/5 </v>
      </c>
      <c r="G118" t="s">
        <v>39</v>
      </c>
      <c r="H118" t="s">
        <v>7</v>
      </c>
      <c r="I118" t="s">
        <v>67</v>
      </c>
    </row>
    <row r="119" spans="2:9" x14ac:dyDescent="0.25">
      <c r="B119" t="s">
        <v>247</v>
      </c>
      <c r="C119" t="s">
        <v>7</v>
      </c>
      <c r="D119" t="s">
        <v>69</v>
      </c>
      <c r="F119" t="str">
        <f t="shared" si="1"/>
        <v xml:space="preserve">Gi0/6 </v>
      </c>
      <c r="G119" t="s">
        <v>39</v>
      </c>
      <c r="H119" t="s">
        <v>7</v>
      </c>
      <c r="I119" t="s">
        <v>69</v>
      </c>
    </row>
    <row r="120" spans="2:9" x14ac:dyDescent="0.25">
      <c r="B120" t="s">
        <v>247</v>
      </c>
      <c r="C120" t="s">
        <v>7</v>
      </c>
      <c r="D120" t="s">
        <v>70</v>
      </c>
      <c r="F120" t="str">
        <f t="shared" si="1"/>
        <v xml:space="preserve">Gi0/7 </v>
      </c>
      <c r="G120" t="s">
        <v>39</v>
      </c>
      <c r="H120" t="s">
        <v>7</v>
      </c>
      <c r="I120" t="s">
        <v>70</v>
      </c>
    </row>
    <row r="121" spans="2:9" x14ac:dyDescent="0.25">
      <c r="B121" t="s">
        <v>247</v>
      </c>
      <c r="C121" t="s">
        <v>7</v>
      </c>
      <c r="D121" t="s">
        <v>71</v>
      </c>
      <c r="F121" t="str">
        <f t="shared" si="1"/>
        <v xml:space="preserve">Gi0/8 </v>
      </c>
      <c r="G121" t="s">
        <v>39</v>
      </c>
      <c r="H121" t="s">
        <v>7</v>
      </c>
      <c r="I121" t="s">
        <v>71</v>
      </c>
    </row>
    <row r="122" spans="2:9" x14ac:dyDescent="0.25">
      <c r="B122" t="s">
        <v>247</v>
      </c>
      <c r="C122" t="s">
        <v>7</v>
      </c>
      <c r="D122" t="s">
        <v>73</v>
      </c>
      <c r="F122" t="str">
        <f t="shared" si="1"/>
        <v xml:space="preserve">Gi0/9 </v>
      </c>
      <c r="G122" t="s">
        <v>39</v>
      </c>
      <c r="H122" t="s">
        <v>7</v>
      </c>
      <c r="I122" t="s">
        <v>73</v>
      </c>
    </row>
    <row r="123" spans="2:9" x14ac:dyDescent="0.25">
      <c r="B123" t="s">
        <v>247</v>
      </c>
      <c r="C123" t="s">
        <v>7</v>
      </c>
      <c r="D123" t="s">
        <v>75</v>
      </c>
      <c r="E123" t="s">
        <v>238</v>
      </c>
      <c r="F123" t="str">
        <f t="shared" si="1"/>
        <v>Gi0/10 CYBERSPACE NNI KANO</v>
      </c>
      <c r="G123" t="s">
        <v>39</v>
      </c>
      <c r="H123" t="s">
        <v>7</v>
      </c>
      <c r="I123" t="s">
        <v>75</v>
      </c>
    </row>
    <row r="124" spans="2:9" x14ac:dyDescent="0.25">
      <c r="B124" t="s">
        <v>247</v>
      </c>
      <c r="C124" t="s">
        <v>7</v>
      </c>
      <c r="D124" t="s">
        <v>76</v>
      </c>
      <c r="E124" t="s">
        <v>239</v>
      </c>
      <c r="F124" t="str">
        <f t="shared" si="1"/>
        <v>Gi0/11 CONNECTION OF PHASE3 NNI</v>
      </c>
      <c r="G124" t="s">
        <v>39</v>
      </c>
      <c r="H124" t="s">
        <v>7</v>
      </c>
      <c r="I124" t="s">
        <v>76</v>
      </c>
    </row>
    <row r="125" spans="2:9" x14ac:dyDescent="0.25">
      <c r="B125" t="s">
        <v>247</v>
      </c>
      <c r="C125" t="s">
        <v>7</v>
      </c>
      <c r="D125" t="s">
        <v>77</v>
      </c>
      <c r="F125" t="str">
        <f t="shared" si="1"/>
        <v xml:space="preserve">Gi0/12 </v>
      </c>
      <c r="G125" t="s">
        <v>39</v>
      </c>
      <c r="H125" t="s">
        <v>7</v>
      </c>
      <c r="I125" t="s">
        <v>77</v>
      </c>
    </row>
    <row r="126" spans="2:9" x14ac:dyDescent="0.25">
      <c r="B126" t="s">
        <v>247</v>
      </c>
      <c r="C126" t="s">
        <v>7</v>
      </c>
      <c r="D126" t="s">
        <v>79</v>
      </c>
      <c r="E126" t="s">
        <v>240</v>
      </c>
      <c r="F126" t="str">
        <f t="shared" si="1"/>
        <v>Gi0/13 MEGAMORE TEST</v>
      </c>
      <c r="G126" t="s">
        <v>39</v>
      </c>
      <c r="H126" t="s">
        <v>7</v>
      </c>
      <c r="I126" t="s">
        <v>79</v>
      </c>
    </row>
    <row r="127" spans="2:9" x14ac:dyDescent="0.25">
      <c r="B127" t="s">
        <v>247</v>
      </c>
      <c r="C127" t="s">
        <v>7</v>
      </c>
      <c r="D127" t="s">
        <v>81</v>
      </c>
      <c r="E127" t="s">
        <v>241</v>
      </c>
      <c r="F127" t="str">
        <f t="shared" si="1"/>
        <v>Gi0/14 TELKO MS</v>
      </c>
      <c r="G127" t="s">
        <v>39</v>
      </c>
      <c r="H127" t="s">
        <v>7</v>
      </c>
      <c r="I127" t="s">
        <v>81</v>
      </c>
    </row>
    <row r="128" spans="2:9" x14ac:dyDescent="0.25">
      <c r="B128" t="s">
        <v>247</v>
      </c>
      <c r="C128" t="s">
        <v>7</v>
      </c>
      <c r="D128" t="s">
        <v>82</v>
      </c>
      <c r="E128" t="s">
        <v>242</v>
      </c>
      <c r="F128" t="str">
        <f t="shared" si="1"/>
        <v>Gi0/15 Gi0/15 CONNECTION TO AIR-ENT-KAN-ASR9K-P-PE01 Gi0/0/0/13 [INTERNET]</v>
      </c>
      <c r="G128" t="s">
        <v>39</v>
      </c>
      <c r="H128" t="s">
        <v>7</v>
      </c>
      <c r="I128" t="s">
        <v>82</v>
      </c>
    </row>
    <row r="129" spans="2:9" x14ac:dyDescent="0.25">
      <c r="B129" t="s">
        <v>247</v>
      </c>
      <c r="C129" t="s">
        <v>7</v>
      </c>
      <c r="D129" t="s">
        <v>84</v>
      </c>
      <c r="E129" t="s">
        <v>243</v>
      </c>
      <c r="F129" t="str">
        <f t="shared" si="1"/>
        <v>Gi0/16 Gi0/16 CONNECTION TO AIR-ENT-KAN-ASR9K-P-PE01 Gi0/0/0/14 [MPLS L2-L3VPN]</v>
      </c>
      <c r="G129" t="s">
        <v>39</v>
      </c>
      <c r="H129" t="s">
        <v>7</v>
      </c>
      <c r="I129" t="s">
        <v>84</v>
      </c>
    </row>
    <row r="130" spans="2:9" x14ac:dyDescent="0.25">
      <c r="B130" t="s">
        <v>247</v>
      </c>
      <c r="C130" t="s">
        <v>7</v>
      </c>
      <c r="D130" t="s">
        <v>86</v>
      </c>
      <c r="F130" t="str">
        <f t="shared" si="1"/>
        <v xml:space="preserve">Gi0/17 </v>
      </c>
      <c r="G130" t="s">
        <v>39</v>
      </c>
      <c r="H130" t="s">
        <v>7</v>
      </c>
      <c r="I130" t="s">
        <v>86</v>
      </c>
    </row>
    <row r="131" spans="2:9" x14ac:dyDescent="0.25">
      <c r="B131" t="s">
        <v>247</v>
      </c>
      <c r="C131" t="s">
        <v>7</v>
      </c>
      <c r="D131" t="s">
        <v>88</v>
      </c>
      <c r="F131" t="str">
        <f t="shared" si="1"/>
        <v xml:space="preserve">Gi0/18 </v>
      </c>
      <c r="G131" t="s">
        <v>39</v>
      </c>
      <c r="H131" t="s">
        <v>7</v>
      </c>
      <c r="I131" t="s">
        <v>88</v>
      </c>
    </row>
    <row r="132" spans="2:9" x14ac:dyDescent="0.25">
      <c r="B132" t="s">
        <v>247</v>
      </c>
      <c r="C132" t="s">
        <v>7</v>
      </c>
      <c r="D132" t="s">
        <v>90</v>
      </c>
      <c r="E132" t="s">
        <v>244</v>
      </c>
      <c r="F132" t="str">
        <f t="shared" si="1"/>
        <v>Gi0/19 MAIDUGURI INTRACOM_PMP</v>
      </c>
      <c r="G132" t="s">
        <v>39</v>
      </c>
      <c r="H132" t="s">
        <v>7</v>
      </c>
      <c r="I132" t="s">
        <v>90</v>
      </c>
    </row>
    <row r="133" spans="2:9" x14ac:dyDescent="0.25">
      <c r="B133" t="s">
        <v>247</v>
      </c>
      <c r="C133" t="s">
        <v>7</v>
      </c>
      <c r="D133" t="s">
        <v>92</v>
      </c>
      <c r="E133" t="s">
        <v>245</v>
      </c>
      <c r="F133" t="str">
        <f t="shared" si="1"/>
        <v>Gi0/20 OSN 804-6-2 [EOS3]</v>
      </c>
      <c r="G133" t="s">
        <v>39</v>
      </c>
      <c r="H133" t="s">
        <v>7</v>
      </c>
      <c r="I133" t="s">
        <v>92</v>
      </c>
    </row>
    <row r="134" spans="2:9" x14ac:dyDescent="0.25">
      <c r="B134" t="s">
        <v>247</v>
      </c>
      <c r="C134" t="s">
        <v>7</v>
      </c>
      <c r="D134" t="s">
        <v>94</v>
      </c>
      <c r="E134" t="s">
        <v>246</v>
      </c>
      <c r="F134" t="str">
        <f t="shared" si="1"/>
        <v>Gi0/21 OSN 940-5-1 [EOS3 EXTENSION]</v>
      </c>
      <c r="G134" t="s">
        <v>39</v>
      </c>
      <c r="H134" t="s">
        <v>7</v>
      </c>
      <c r="I134" t="s">
        <v>94</v>
      </c>
    </row>
    <row r="135" spans="2:9" x14ac:dyDescent="0.25">
      <c r="B135" t="s">
        <v>247</v>
      </c>
      <c r="C135" t="s">
        <v>7</v>
      </c>
      <c r="D135" t="s">
        <v>96</v>
      </c>
      <c r="F135" t="str">
        <f t="shared" si="1"/>
        <v xml:space="preserve">Gi0/22 </v>
      </c>
      <c r="G135" t="s">
        <v>39</v>
      </c>
      <c r="H135" t="s">
        <v>7</v>
      </c>
      <c r="I135" t="s">
        <v>96</v>
      </c>
    </row>
    <row r="136" spans="2:9" x14ac:dyDescent="0.25">
      <c r="B136" t="s">
        <v>247</v>
      </c>
      <c r="C136" t="s">
        <v>7</v>
      </c>
      <c r="D136" t="s">
        <v>98</v>
      </c>
      <c r="F136" t="str">
        <f t="shared" si="1"/>
        <v xml:space="preserve">Gi0/23 </v>
      </c>
      <c r="G136" t="s">
        <v>39</v>
      </c>
      <c r="H136" t="s">
        <v>7</v>
      </c>
      <c r="I136" t="s">
        <v>98</v>
      </c>
    </row>
    <row r="137" spans="2:9" x14ac:dyDescent="0.25">
      <c r="B137" t="s">
        <v>247</v>
      </c>
      <c r="C137" t="s">
        <v>7</v>
      </c>
      <c r="D137" t="s">
        <v>100</v>
      </c>
      <c r="F137" t="str">
        <f t="shared" si="1"/>
        <v xml:space="preserve">Gi0/24 </v>
      </c>
      <c r="G137" t="s">
        <v>39</v>
      </c>
      <c r="H137" t="s">
        <v>7</v>
      </c>
      <c r="I137" t="s">
        <v>100</v>
      </c>
    </row>
    <row r="138" spans="2:9" x14ac:dyDescent="0.25">
      <c r="B138" t="s">
        <v>247</v>
      </c>
      <c r="C138" t="s">
        <v>248</v>
      </c>
      <c r="D138" t="s">
        <v>249</v>
      </c>
      <c r="E138" t="s">
        <v>250</v>
      </c>
      <c r="F138" t="str">
        <f t="shared" si="1"/>
        <v>Gi0/0/0/10   PHASE3 NNI</v>
      </c>
      <c r="G138" t="s">
        <v>261</v>
      </c>
      <c r="H138" t="s">
        <v>256</v>
      </c>
      <c r="I138" t="s">
        <v>256</v>
      </c>
    </row>
    <row r="139" spans="2:9" x14ac:dyDescent="0.25">
      <c r="B139" t="s">
        <v>247</v>
      </c>
      <c r="C139" t="s">
        <v>248</v>
      </c>
      <c r="D139" t="s">
        <v>153</v>
      </c>
      <c r="E139" t="s">
        <v>251</v>
      </c>
      <c r="F139" t="str">
        <f t="shared" si="1"/>
        <v>Gi0/0/0/15  ECNX KANO***ECX-KAN-DIA-310M-0001***</v>
      </c>
      <c r="G139" t="s">
        <v>262</v>
      </c>
      <c r="H139" t="s">
        <v>256</v>
      </c>
      <c r="I139" t="s">
        <v>256</v>
      </c>
    </row>
    <row r="140" spans="2:9" x14ac:dyDescent="0.25">
      <c r="B140" t="s">
        <v>247</v>
      </c>
      <c r="C140" t="s">
        <v>248</v>
      </c>
      <c r="D140" t="s">
        <v>252</v>
      </c>
      <c r="E140" t="s">
        <v>253</v>
      </c>
      <c r="F140" t="str">
        <f t="shared" si="1"/>
        <v>Te0/0/2/1   CONNECTION  TO  IPRAN ( Huawei RSD1 KANO CX600X8 PORT 6/0/10_)</v>
      </c>
      <c r="G140" t="s">
        <v>263</v>
      </c>
      <c r="H140" t="s">
        <v>256</v>
      </c>
      <c r="I140" t="s">
        <v>256</v>
      </c>
    </row>
    <row r="141" spans="2:9" x14ac:dyDescent="0.25">
      <c r="B141" t="s">
        <v>247</v>
      </c>
      <c r="C141" t="s">
        <v>248</v>
      </c>
      <c r="D141" t="s">
        <v>255</v>
      </c>
      <c r="E141" t="s">
        <v>254</v>
      </c>
      <c r="F141" t="str">
        <f t="shared" si="1"/>
        <v>Te0/0/2/2 CONNECTION TO KASTINA VIA  IPRAN KANO-CX-RSG-01 Gi6/0/8</v>
      </c>
      <c r="G141" t="s">
        <v>264</v>
      </c>
      <c r="H141" t="s">
        <v>256</v>
      </c>
      <c r="I141" t="s">
        <v>256</v>
      </c>
    </row>
    <row r="142" spans="2:9" x14ac:dyDescent="0.25">
      <c r="B142" t="s">
        <v>257</v>
      </c>
      <c r="C142" t="s">
        <v>248</v>
      </c>
      <c r="D142" t="s">
        <v>258</v>
      </c>
      <c r="E142" t="s">
        <v>259</v>
      </c>
      <c r="F142" t="str">
        <f t="shared" si="1"/>
        <v>Gi0/0/0/13  BCN KADUNA NNI ***BCN-FCT-KAD-LLC-155M-0003***</v>
      </c>
      <c r="G142" t="s">
        <v>265</v>
      </c>
      <c r="H142" t="s">
        <v>256</v>
      </c>
      <c r="I142" t="s">
        <v>256</v>
      </c>
    </row>
    <row r="143" spans="2:9" x14ac:dyDescent="0.25">
      <c r="B143" t="s">
        <v>257</v>
      </c>
      <c r="C143" t="s">
        <v>248</v>
      </c>
      <c r="D143" t="s">
        <v>153</v>
      </c>
      <c r="E143" t="s">
        <v>260</v>
      </c>
      <c r="F143" t="str">
        <f t="shared" si="1"/>
        <v>Gi0/0/0/15  PHASE3 KADUNA NNI</v>
      </c>
      <c r="G143" t="s">
        <v>262</v>
      </c>
      <c r="H143" t="s">
        <v>256</v>
      </c>
      <c r="I143" t="s">
        <v>256</v>
      </c>
    </row>
    <row r="144" spans="2:9" x14ac:dyDescent="0.25">
      <c r="B144" t="s">
        <v>257</v>
      </c>
      <c r="C144" t="s">
        <v>11</v>
      </c>
      <c r="D144" t="s">
        <v>60</v>
      </c>
      <c r="E144" t="s">
        <v>266</v>
      </c>
      <c r="F144" t="str">
        <f t="shared" si="1"/>
        <v>Gi0/1 PHASE3 KADUNA - LAGOS</v>
      </c>
      <c r="G144" t="s">
        <v>6</v>
      </c>
      <c r="H144" t="s">
        <v>11</v>
      </c>
      <c r="I144" t="s">
        <v>60</v>
      </c>
    </row>
    <row r="145" spans="2:9" x14ac:dyDescent="0.25">
      <c r="B145" t="s">
        <v>257</v>
      </c>
      <c r="C145" t="s">
        <v>11</v>
      </c>
      <c r="D145" t="s">
        <v>62</v>
      </c>
      <c r="F145" t="str">
        <f t="shared" si="1"/>
        <v xml:space="preserve">Gi0/2 </v>
      </c>
      <c r="G145" t="s">
        <v>6</v>
      </c>
      <c r="H145" t="s">
        <v>11</v>
      </c>
      <c r="I145" t="s">
        <v>62</v>
      </c>
    </row>
    <row r="146" spans="2:9" x14ac:dyDescent="0.25">
      <c r="B146" t="s">
        <v>257</v>
      </c>
      <c r="C146" t="s">
        <v>11</v>
      </c>
      <c r="D146" t="s">
        <v>64</v>
      </c>
      <c r="E146" t="s">
        <v>267</v>
      </c>
      <c r="F146" t="str">
        <f t="shared" si="1"/>
        <v>Gi0/3 MAINONE KADUNA 50MB CONNECTION</v>
      </c>
      <c r="G146" t="s">
        <v>6</v>
      </c>
      <c r="H146" t="s">
        <v>11</v>
      </c>
      <c r="I146" t="s">
        <v>64</v>
      </c>
    </row>
    <row r="147" spans="2:9" x14ac:dyDescent="0.25">
      <c r="B147" t="s">
        <v>257</v>
      </c>
      <c r="C147" t="s">
        <v>11</v>
      </c>
      <c r="D147" t="s">
        <v>65</v>
      </c>
      <c r="E147" t="s">
        <v>268</v>
      </c>
      <c r="F147" t="str">
        <f t="shared" si="1"/>
        <v>Gi0/4 KADUNA STATE UNIVERSITY</v>
      </c>
      <c r="G147" t="s">
        <v>6</v>
      </c>
      <c r="H147" t="s">
        <v>11</v>
      </c>
      <c r="I147" t="s">
        <v>65</v>
      </c>
    </row>
    <row r="148" spans="2:9" x14ac:dyDescent="0.25">
      <c r="B148" t="s">
        <v>257</v>
      </c>
      <c r="C148" t="s">
        <v>11</v>
      </c>
      <c r="D148" t="s">
        <v>67</v>
      </c>
      <c r="E148" t="s">
        <v>269</v>
      </c>
      <c r="F148" t="str">
        <f t="shared" si="1"/>
        <v>Gi0/5 CONNECTION TO IPRAN KD0011 - CX600-X8_4/1/12 RTR 2</v>
      </c>
      <c r="G148" t="s">
        <v>6</v>
      </c>
      <c r="H148" t="s">
        <v>11</v>
      </c>
      <c r="I148" t="s">
        <v>67</v>
      </c>
    </row>
    <row r="149" spans="2:9" x14ac:dyDescent="0.25">
      <c r="B149" t="s">
        <v>257</v>
      </c>
      <c r="C149" t="s">
        <v>11</v>
      </c>
      <c r="D149" t="s">
        <v>69</v>
      </c>
      <c r="E149" t="s">
        <v>270</v>
      </c>
      <c r="F149" t="str">
        <f t="shared" si="1"/>
        <v>Gi0/6 CONNECTION TO OSN 923-11-1  [EOS2]</v>
      </c>
      <c r="G149" t="s">
        <v>6</v>
      </c>
      <c r="H149" t="s">
        <v>11</v>
      </c>
      <c r="I149" t="s">
        <v>69</v>
      </c>
    </row>
    <row r="150" spans="2:9" x14ac:dyDescent="0.25">
      <c r="B150" t="s">
        <v>257</v>
      </c>
      <c r="C150" t="s">
        <v>11</v>
      </c>
      <c r="D150" t="s">
        <v>70</v>
      </c>
      <c r="E150" t="s">
        <v>271</v>
      </c>
      <c r="F150" t="str">
        <f t="shared" si="1"/>
        <v>Gi0/7 VDT KADUNA DIA  NNI</v>
      </c>
      <c r="G150" t="s">
        <v>6</v>
      </c>
      <c r="H150" t="s">
        <v>11</v>
      </c>
      <c r="I150" t="s">
        <v>70</v>
      </c>
    </row>
    <row r="151" spans="2:9" x14ac:dyDescent="0.25">
      <c r="B151" t="s">
        <v>257</v>
      </c>
      <c r="C151" t="s">
        <v>11</v>
      </c>
      <c r="D151" t="s">
        <v>71</v>
      </c>
      <c r="F151" t="str">
        <f t="shared" si="1"/>
        <v xml:space="preserve">Gi0/8 </v>
      </c>
      <c r="G151" t="s">
        <v>6</v>
      </c>
      <c r="H151" t="s">
        <v>11</v>
      </c>
      <c r="I151" t="s">
        <v>71</v>
      </c>
    </row>
    <row r="152" spans="2:9" x14ac:dyDescent="0.25">
      <c r="B152" t="s">
        <v>257</v>
      </c>
      <c r="C152" t="s">
        <v>11</v>
      </c>
      <c r="D152" t="s">
        <v>73</v>
      </c>
      <c r="E152" t="s">
        <v>272</v>
      </c>
      <c r="F152" t="str">
        <f t="shared" si="1"/>
        <v>Gi0/9 PROPOSED PURE PACKET</v>
      </c>
      <c r="G152" t="s">
        <v>6</v>
      </c>
      <c r="H152" t="s">
        <v>11</v>
      </c>
      <c r="I152" t="s">
        <v>73</v>
      </c>
    </row>
    <row r="153" spans="2:9" x14ac:dyDescent="0.25">
      <c r="B153" t="s">
        <v>257</v>
      </c>
      <c r="C153" t="s">
        <v>11</v>
      </c>
      <c r="D153" t="s">
        <v>75</v>
      </c>
      <c r="E153" t="s">
        <v>273</v>
      </c>
      <c r="F153" t="str">
        <f t="shared" si="1"/>
        <v>Gi0/10 CAMBIUM KADUNA PMP</v>
      </c>
      <c r="G153" t="s">
        <v>6</v>
      </c>
      <c r="H153" t="s">
        <v>11</v>
      </c>
      <c r="I153" t="s">
        <v>75</v>
      </c>
    </row>
    <row r="154" spans="2:9" x14ac:dyDescent="0.25">
      <c r="B154" t="s">
        <v>257</v>
      </c>
      <c r="C154" t="s">
        <v>11</v>
      </c>
      <c r="D154" t="s">
        <v>76</v>
      </c>
      <c r="E154" t="s">
        <v>274</v>
      </c>
      <c r="F154" t="str">
        <f t="shared" si="1"/>
        <v>Gi0/11 SAHEL</v>
      </c>
      <c r="G154" t="s">
        <v>6</v>
      </c>
      <c r="H154" t="s">
        <v>11</v>
      </c>
      <c r="I154" t="s">
        <v>76</v>
      </c>
    </row>
    <row r="155" spans="2:9" x14ac:dyDescent="0.25">
      <c r="B155" t="s">
        <v>257</v>
      </c>
      <c r="C155" t="s">
        <v>11</v>
      </c>
      <c r="D155" t="s">
        <v>77</v>
      </c>
      <c r="E155" t="s">
        <v>275</v>
      </c>
      <c r="F155" t="str">
        <f t="shared" ref="F155:F157" si="2">CONCATENATE(D155," ",E155)</f>
        <v>Gi0/12 PMP-KADUNA</v>
      </c>
      <c r="G155" t="s">
        <v>6</v>
      </c>
      <c r="H155" t="s">
        <v>11</v>
      </c>
      <c r="I155" t="s">
        <v>77</v>
      </c>
    </row>
    <row r="156" spans="2:9" x14ac:dyDescent="0.25">
      <c r="B156" t="s">
        <v>257</v>
      </c>
      <c r="C156" t="s">
        <v>11</v>
      </c>
      <c r="D156" t="s">
        <v>79</v>
      </c>
      <c r="E156" t="s">
        <v>276</v>
      </c>
      <c r="F156" t="str">
        <f t="shared" si="2"/>
        <v>Gi0/13 CONNECTION TO OSN 829-31-3  [EOS]</v>
      </c>
      <c r="G156" t="s">
        <v>6</v>
      </c>
      <c r="H156" t="s">
        <v>11</v>
      </c>
      <c r="I156" t="s">
        <v>79</v>
      </c>
    </row>
    <row r="157" spans="2:9" x14ac:dyDescent="0.25">
      <c r="F157" t="str">
        <f t="shared" si="2"/>
        <v xml:space="preserve"> 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C3" sqref="C3"/>
    </sheetView>
  </sheetViews>
  <sheetFormatPr defaultRowHeight="15" x14ac:dyDescent="0.25"/>
  <cols>
    <col min="2" max="2" width="20.140625" customWidth="1"/>
  </cols>
  <sheetData>
    <row r="2" spans="2:2" x14ac:dyDescent="0.25">
      <c r="B2" s="1" t="s">
        <v>134</v>
      </c>
    </row>
    <row r="3" spans="2:2" x14ac:dyDescent="0.25">
      <c r="B3" t="s">
        <v>136</v>
      </c>
    </row>
    <row r="4" spans="2:2" x14ac:dyDescent="0.25">
      <c r="B4" t="s">
        <v>135</v>
      </c>
    </row>
    <row r="5" spans="2:2" x14ac:dyDescent="0.25">
      <c r="B5" t="s">
        <v>139</v>
      </c>
    </row>
    <row r="6" spans="2:2" x14ac:dyDescent="0.25">
      <c r="B6" t="s">
        <v>137</v>
      </c>
    </row>
    <row r="7" spans="2:2" x14ac:dyDescent="0.25">
      <c r="B7" t="s">
        <v>138</v>
      </c>
    </row>
    <row r="8" spans="2:2" x14ac:dyDescent="0.25">
      <c r="B8" t="s">
        <v>140</v>
      </c>
    </row>
    <row r="9" spans="2:2" x14ac:dyDescent="0.25">
      <c r="B9" t="s">
        <v>141</v>
      </c>
    </row>
    <row r="10" spans="2:2" x14ac:dyDescent="0.25">
      <c r="B10" t="s">
        <v>141</v>
      </c>
    </row>
    <row r="11" spans="2:2" x14ac:dyDescent="0.25">
      <c r="B11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4" workbookViewId="0">
      <selection activeCell="C55" sqref="C55:D67"/>
    </sheetView>
  </sheetViews>
  <sheetFormatPr defaultRowHeight="15" x14ac:dyDescent="0.25"/>
  <cols>
    <col min="3" max="3" width="33.85546875" customWidth="1"/>
    <col min="4" max="4" width="79.42578125" customWidth="1"/>
  </cols>
  <sheetData>
    <row r="1" spans="1:4" x14ac:dyDescent="0.25">
      <c r="A1" t="s">
        <v>247</v>
      </c>
      <c r="B1" t="s">
        <v>11</v>
      </c>
      <c r="C1" t="s">
        <v>60</v>
      </c>
      <c r="D1" t="s">
        <v>214</v>
      </c>
    </row>
    <row r="2" spans="1:4" x14ac:dyDescent="0.25">
      <c r="A2" t="s">
        <v>247</v>
      </c>
      <c r="B2" t="s">
        <v>11</v>
      </c>
      <c r="C2" t="s">
        <v>62</v>
      </c>
      <c r="D2" t="s">
        <v>214</v>
      </c>
    </row>
    <row r="3" spans="1:4" x14ac:dyDescent="0.25">
      <c r="A3" t="s">
        <v>247</v>
      </c>
      <c r="B3" t="s">
        <v>11</v>
      </c>
      <c r="C3" t="s">
        <v>64</v>
      </c>
      <c r="D3" t="s">
        <v>215</v>
      </c>
    </row>
    <row r="4" spans="1:4" x14ac:dyDescent="0.25">
      <c r="A4" t="s">
        <v>247</v>
      </c>
      <c r="B4" t="s">
        <v>11</v>
      </c>
      <c r="C4" t="s">
        <v>65</v>
      </c>
      <c r="D4" t="s">
        <v>216</v>
      </c>
    </row>
    <row r="5" spans="1:4" x14ac:dyDescent="0.25">
      <c r="A5" t="s">
        <v>247</v>
      </c>
      <c r="B5" t="s">
        <v>11</v>
      </c>
      <c r="C5" t="s">
        <v>67</v>
      </c>
      <c r="D5" t="s">
        <v>217</v>
      </c>
    </row>
    <row r="6" spans="1:4" x14ac:dyDescent="0.25">
      <c r="A6" t="s">
        <v>247</v>
      </c>
      <c r="B6" t="s">
        <v>11</v>
      </c>
      <c r="C6" t="s">
        <v>69</v>
      </c>
      <c r="D6" t="s">
        <v>218</v>
      </c>
    </row>
    <row r="7" spans="1:4" x14ac:dyDescent="0.25">
      <c r="A7" t="s">
        <v>247</v>
      </c>
      <c r="B7" t="s">
        <v>11</v>
      </c>
      <c r="C7" t="s">
        <v>70</v>
      </c>
      <c r="D7" t="s">
        <v>231</v>
      </c>
    </row>
    <row r="8" spans="1:4" x14ac:dyDescent="0.25">
      <c r="A8" t="s">
        <v>247</v>
      </c>
      <c r="B8" t="s">
        <v>11</v>
      </c>
      <c r="C8" t="s">
        <v>71</v>
      </c>
      <c r="D8" t="s">
        <v>219</v>
      </c>
    </row>
    <row r="9" spans="1:4" x14ac:dyDescent="0.25">
      <c r="A9" t="s">
        <v>247</v>
      </c>
      <c r="B9" t="s">
        <v>11</v>
      </c>
      <c r="C9" t="s">
        <v>73</v>
      </c>
      <c r="D9" t="s">
        <v>220</v>
      </c>
    </row>
    <row r="10" spans="1:4" x14ac:dyDescent="0.25">
      <c r="A10" t="s">
        <v>247</v>
      </c>
      <c r="B10" t="s">
        <v>11</v>
      </c>
      <c r="C10" t="s">
        <v>75</v>
      </c>
      <c r="D10" t="s">
        <v>221</v>
      </c>
    </row>
    <row r="11" spans="1:4" x14ac:dyDescent="0.25">
      <c r="A11" t="s">
        <v>247</v>
      </c>
      <c r="B11" t="s">
        <v>11</v>
      </c>
      <c r="C11" t="s">
        <v>76</v>
      </c>
      <c r="D11" t="s">
        <v>222</v>
      </c>
    </row>
    <row r="12" spans="1:4" x14ac:dyDescent="0.25">
      <c r="A12" t="s">
        <v>247</v>
      </c>
      <c r="B12" t="s">
        <v>11</v>
      </c>
      <c r="C12" t="s">
        <v>77</v>
      </c>
    </row>
    <row r="13" spans="1:4" x14ac:dyDescent="0.25">
      <c r="A13" t="s">
        <v>247</v>
      </c>
      <c r="B13" t="s">
        <v>11</v>
      </c>
      <c r="C13" t="s">
        <v>79</v>
      </c>
      <c r="D13" t="s">
        <v>223</v>
      </c>
    </row>
    <row r="14" spans="1:4" x14ac:dyDescent="0.25">
      <c r="A14" t="s">
        <v>247</v>
      </c>
      <c r="B14" t="s">
        <v>11</v>
      </c>
      <c r="C14" t="s">
        <v>81</v>
      </c>
      <c r="D14" t="s">
        <v>224</v>
      </c>
    </row>
    <row r="15" spans="1:4" x14ac:dyDescent="0.25">
      <c r="A15" t="s">
        <v>247</v>
      </c>
      <c r="B15" t="s">
        <v>11</v>
      </c>
      <c r="C15" t="s">
        <v>82</v>
      </c>
      <c r="D15" t="s">
        <v>232</v>
      </c>
    </row>
    <row r="16" spans="1:4" x14ac:dyDescent="0.25">
      <c r="A16" t="s">
        <v>247</v>
      </c>
      <c r="B16" t="s">
        <v>11</v>
      </c>
      <c r="C16" t="s">
        <v>84</v>
      </c>
      <c r="D16" t="s">
        <v>233</v>
      </c>
    </row>
    <row r="17" spans="1:4" x14ac:dyDescent="0.25">
      <c r="A17" t="s">
        <v>247</v>
      </c>
      <c r="B17" t="s">
        <v>11</v>
      </c>
      <c r="C17" t="s">
        <v>86</v>
      </c>
      <c r="D17" t="s">
        <v>225</v>
      </c>
    </row>
    <row r="18" spans="1:4" x14ac:dyDescent="0.25">
      <c r="A18" t="s">
        <v>247</v>
      </c>
      <c r="B18" t="s">
        <v>11</v>
      </c>
      <c r="C18" t="s">
        <v>88</v>
      </c>
      <c r="D18" t="s">
        <v>226</v>
      </c>
    </row>
    <row r="19" spans="1:4" x14ac:dyDescent="0.25">
      <c r="A19" t="s">
        <v>247</v>
      </c>
      <c r="B19" t="s">
        <v>11</v>
      </c>
      <c r="C19" t="s">
        <v>90</v>
      </c>
      <c r="D19" t="s">
        <v>227</v>
      </c>
    </row>
    <row r="20" spans="1:4" x14ac:dyDescent="0.25">
      <c r="A20" t="s">
        <v>247</v>
      </c>
      <c r="B20" t="s">
        <v>11</v>
      </c>
      <c r="C20" t="s">
        <v>92</v>
      </c>
      <c r="D20" t="s">
        <v>228</v>
      </c>
    </row>
    <row r="21" spans="1:4" x14ac:dyDescent="0.25">
      <c r="A21" t="s">
        <v>247</v>
      </c>
      <c r="B21" t="s">
        <v>11</v>
      </c>
      <c r="C21" t="s">
        <v>94</v>
      </c>
      <c r="D21" t="s">
        <v>229</v>
      </c>
    </row>
    <row r="22" spans="1:4" x14ac:dyDescent="0.25">
      <c r="A22" t="s">
        <v>247</v>
      </c>
      <c r="B22" t="s">
        <v>11</v>
      </c>
      <c r="C22" t="s">
        <v>96</v>
      </c>
      <c r="D22" t="s">
        <v>230</v>
      </c>
    </row>
    <row r="23" spans="1:4" x14ac:dyDescent="0.25">
      <c r="A23" t="s">
        <v>247</v>
      </c>
      <c r="B23" t="s">
        <v>11</v>
      </c>
      <c r="C23" t="s">
        <v>98</v>
      </c>
    </row>
    <row r="24" spans="1:4" x14ac:dyDescent="0.25">
      <c r="A24" t="s">
        <v>247</v>
      </c>
      <c r="B24" t="s">
        <v>11</v>
      </c>
      <c r="C24" t="s">
        <v>100</v>
      </c>
      <c r="D24" t="s">
        <v>234</v>
      </c>
    </row>
    <row r="25" spans="1:4" x14ac:dyDescent="0.25">
      <c r="A25" t="s">
        <v>247</v>
      </c>
      <c r="B25" t="s">
        <v>7</v>
      </c>
      <c r="C25" t="s">
        <v>60</v>
      </c>
      <c r="D25" t="s">
        <v>235</v>
      </c>
    </row>
    <row r="26" spans="1:4" x14ac:dyDescent="0.25">
      <c r="A26" t="s">
        <v>247</v>
      </c>
      <c r="B26" t="s">
        <v>7</v>
      </c>
      <c r="C26" t="s">
        <v>62</v>
      </c>
      <c r="D26" t="s">
        <v>235</v>
      </c>
    </row>
    <row r="27" spans="1:4" x14ac:dyDescent="0.25">
      <c r="A27" t="s">
        <v>247</v>
      </c>
      <c r="B27" t="s">
        <v>7</v>
      </c>
      <c r="C27" t="s">
        <v>64</v>
      </c>
      <c r="D27" t="s">
        <v>236</v>
      </c>
    </row>
    <row r="28" spans="1:4" x14ac:dyDescent="0.25">
      <c r="A28" t="s">
        <v>247</v>
      </c>
      <c r="B28" t="s">
        <v>7</v>
      </c>
      <c r="C28" t="s">
        <v>65</v>
      </c>
      <c r="D28" t="s">
        <v>237</v>
      </c>
    </row>
    <row r="29" spans="1:4" x14ac:dyDescent="0.25">
      <c r="A29" t="s">
        <v>247</v>
      </c>
      <c r="B29" t="s">
        <v>7</v>
      </c>
      <c r="C29" t="s">
        <v>67</v>
      </c>
    </row>
    <row r="30" spans="1:4" x14ac:dyDescent="0.25">
      <c r="A30" t="s">
        <v>247</v>
      </c>
      <c r="B30" t="s">
        <v>7</v>
      </c>
      <c r="C30" t="s">
        <v>69</v>
      </c>
    </row>
    <row r="31" spans="1:4" x14ac:dyDescent="0.25">
      <c r="A31" t="s">
        <v>247</v>
      </c>
      <c r="B31" t="s">
        <v>7</v>
      </c>
      <c r="C31" t="s">
        <v>70</v>
      </c>
    </row>
    <row r="32" spans="1:4" x14ac:dyDescent="0.25">
      <c r="A32" t="s">
        <v>247</v>
      </c>
      <c r="B32" t="s">
        <v>7</v>
      </c>
      <c r="C32" t="s">
        <v>71</v>
      </c>
    </row>
    <row r="33" spans="1:4" x14ac:dyDescent="0.25">
      <c r="A33" t="s">
        <v>247</v>
      </c>
      <c r="B33" t="s">
        <v>7</v>
      </c>
      <c r="C33" t="s">
        <v>73</v>
      </c>
    </row>
    <row r="34" spans="1:4" x14ac:dyDescent="0.25">
      <c r="A34" t="s">
        <v>247</v>
      </c>
      <c r="B34" t="s">
        <v>7</v>
      </c>
      <c r="C34" t="s">
        <v>75</v>
      </c>
      <c r="D34" t="s">
        <v>238</v>
      </c>
    </row>
    <row r="35" spans="1:4" x14ac:dyDescent="0.25">
      <c r="A35" t="s">
        <v>247</v>
      </c>
      <c r="B35" t="s">
        <v>7</v>
      </c>
      <c r="C35" t="s">
        <v>76</v>
      </c>
      <c r="D35" t="s">
        <v>239</v>
      </c>
    </row>
    <row r="36" spans="1:4" x14ac:dyDescent="0.25">
      <c r="A36" t="s">
        <v>247</v>
      </c>
      <c r="B36" t="s">
        <v>7</v>
      </c>
      <c r="C36" t="s">
        <v>77</v>
      </c>
    </row>
    <row r="37" spans="1:4" x14ac:dyDescent="0.25">
      <c r="A37" t="s">
        <v>247</v>
      </c>
      <c r="B37" t="s">
        <v>7</v>
      </c>
      <c r="C37" t="s">
        <v>79</v>
      </c>
      <c r="D37" t="s">
        <v>240</v>
      </c>
    </row>
    <row r="38" spans="1:4" x14ac:dyDescent="0.25">
      <c r="A38" t="s">
        <v>247</v>
      </c>
      <c r="B38" t="s">
        <v>7</v>
      </c>
      <c r="C38" t="s">
        <v>81</v>
      </c>
      <c r="D38" t="s">
        <v>241</v>
      </c>
    </row>
    <row r="39" spans="1:4" x14ac:dyDescent="0.25">
      <c r="A39" t="s">
        <v>247</v>
      </c>
      <c r="B39" t="s">
        <v>7</v>
      </c>
      <c r="C39" t="s">
        <v>82</v>
      </c>
      <c r="D39" t="s">
        <v>242</v>
      </c>
    </row>
    <row r="40" spans="1:4" x14ac:dyDescent="0.25">
      <c r="A40" t="s">
        <v>247</v>
      </c>
      <c r="B40" t="s">
        <v>7</v>
      </c>
      <c r="C40" t="s">
        <v>84</v>
      </c>
      <c r="D40" t="s">
        <v>243</v>
      </c>
    </row>
    <row r="41" spans="1:4" x14ac:dyDescent="0.25">
      <c r="A41" t="s">
        <v>247</v>
      </c>
      <c r="B41" t="s">
        <v>7</v>
      </c>
      <c r="C41" t="s">
        <v>86</v>
      </c>
    </row>
    <row r="42" spans="1:4" x14ac:dyDescent="0.25">
      <c r="A42" t="s">
        <v>247</v>
      </c>
      <c r="B42" t="s">
        <v>7</v>
      </c>
      <c r="C42" t="s">
        <v>88</v>
      </c>
    </row>
    <row r="43" spans="1:4" x14ac:dyDescent="0.25">
      <c r="A43" t="s">
        <v>247</v>
      </c>
      <c r="B43" t="s">
        <v>7</v>
      </c>
      <c r="C43" t="s">
        <v>90</v>
      </c>
      <c r="D43" t="s">
        <v>244</v>
      </c>
    </row>
    <row r="44" spans="1:4" x14ac:dyDescent="0.25">
      <c r="A44" t="s">
        <v>247</v>
      </c>
      <c r="B44" t="s">
        <v>7</v>
      </c>
      <c r="C44" t="s">
        <v>92</v>
      </c>
      <c r="D44" t="s">
        <v>245</v>
      </c>
    </row>
    <row r="45" spans="1:4" x14ac:dyDescent="0.25">
      <c r="A45" t="s">
        <v>247</v>
      </c>
      <c r="B45" t="s">
        <v>7</v>
      </c>
      <c r="C45" t="s">
        <v>94</v>
      </c>
      <c r="D45" t="s">
        <v>246</v>
      </c>
    </row>
    <row r="46" spans="1:4" x14ac:dyDescent="0.25">
      <c r="A46" t="s">
        <v>247</v>
      </c>
      <c r="B46" t="s">
        <v>7</v>
      </c>
      <c r="C46" t="s">
        <v>96</v>
      </c>
    </row>
    <row r="47" spans="1:4" x14ac:dyDescent="0.25">
      <c r="A47" t="s">
        <v>247</v>
      </c>
      <c r="B47" t="s">
        <v>7</v>
      </c>
      <c r="C47" t="s">
        <v>98</v>
      </c>
    </row>
    <row r="48" spans="1:4" x14ac:dyDescent="0.25">
      <c r="A48" t="s">
        <v>247</v>
      </c>
      <c r="B48" t="s">
        <v>7</v>
      </c>
      <c r="C48" t="s">
        <v>100</v>
      </c>
    </row>
    <row r="49" spans="1:4" x14ac:dyDescent="0.25">
      <c r="A49" t="s">
        <v>247</v>
      </c>
      <c r="B49" t="s">
        <v>248</v>
      </c>
      <c r="C49" t="s">
        <v>249</v>
      </c>
      <c r="D49" t="s">
        <v>250</v>
      </c>
    </row>
    <row r="50" spans="1:4" x14ac:dyDescent="0.25">
      <c r="A50" t="s">
        <v>247</v>
      </c>
      <c r="B50" t="s">
        <v>176</v>
      </c>
      <c r="C50" t="s">
        <v>153</v>
      </c>
      <c r="D50" t="s">
        <v>251</v>
      </c>
    </row>
    <row r="51" spans="1:4" x14ac:dyDescent="0.25">
      <c r="A51" t="s">
        <v>247</v>
      </c>
      <c r="B51" t="s">
        <v>177</v>
      </c>
      <c r="C51" t="s">
        <v>252</v>
      </c>
      <c r="D51" t="s">
        <v>253</v>
      </c>
    </row>
    <row r="52" spans="1:4" x14ac:dyDescent="0.25">
      <c r="A52" t="s">
        <v>247</v>
      </c>
      <c r="B52" t="s">
        <v>178</v>
      </c>
      <c r="C52" t="s">
        <v>255</v>
      </c>
      <c r="D52" t="s">
        <v>254</v>
      </c>
    </row>
    <row r="55" spans="1:4" x14ac:dyDescent="0.25">
      <c r="C55" t="s">
        <v>60</v>
      </c>
      <c r="D55" t="s">
        <v>266</v>
      </c>
    </row>
    <row r="56" spans="1:4" x14ac:dyDescent="0.25">
      <c r="C56" t="s">
        <v>62</v>
      </c>
    </row>
    <row r="57" spans="1:4" x14ac:dyDescent="0.25">
      <c r="C57" t="s">
        <v>64</v>
      </c>
      <c r="D57" t="s">
        <v>267</v>
      </c>
    </row>
    <row r="58" spans="1:4" x14ac:dyDescent="0.25">
      <c r="C58" t="s">
        <v>65</v>
      </c>
      <c r="D58" t="s">
        <v>268</v>
      </c>
    </row>
    <row r="59" spans="1:4" x14ac:dyDescent="0.25">
      <c r="C59" t="s">
        <v>67</v>
      </c>
      <c r="D59" t="s">
        <v>269</v>
      </c>
    </row>
    <row r="60" spans="1:4" x14ac:dyDescent="0.25">
      <c r="C60" t="s">
        <v>69</v>
      </c>
      <c r="D60" t="s">
        <v>270</v>
      </c>
    </row>
    <row r="61" spans="1:4" x14ac:dyDescent="0.25">
      <c r="C61" t="s">
        <v>70</v>
      </c>
      <c r="D61" t="s">
        <v>271</v>
      </c>
    </row>
    <row r="62" spans="1:4" x14ac:dyDescent="0.25">
      <c r="C62" t="s">
        <v>71</v>
      </c>
    </row>
    <row r="63" spans="1:4" x14ac:dyDescent="0.25">
      <c r="C63" t="s">
        <v>73</v>
      </c>
      <c r="D63" t="s">
        <v>272</v>
      </c>
    </row>
    <row r="64" spans="1:4" x14ac:dyDescent="0.25">
      <c r="C64" t="s">
        <v>75</v>
      </c>
      <c r="D64" t="s">
        <v>273</v>
      </c>
    </row>
    <row r="65" spans="3:4" x14ac:dyDescent="0.25">
      <c r="C65" t="s">
        <v>76</v>
      </c>
      <c r="D65" t="s">
        <v>274</v>
      </c>
    </row>
    <row r="66" spans="3:4" x14ac:dyDescent="0.25">
      <c r="C66" t="s">
        <v>77</v>
      </c>
      <c r="D66" t="s">
        <v>275</v>
      </c>
    </row>
    <row r="67" spans="3:4" x14ac:dyDescent="0.25">
      <c r="C67" t="s">
        <v>79</v>
      </c>
      <c r="D67" t="s">
        <v>276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topLeftCell="A18" workbookViewId="0">
      <selection sqref="A1:E52"/>
    </sheetView>
  </sheetViews>
  <sheetFormatPr defaultRowHeight="15" x14ac:dyDescent="0.25"/>
  <cols>
    <col min="5" max="5" width="69.28515625" customWidth="1"/>
    <col min="6" max="6" width="55.5703125" customWidth="1"/>
  </cols>
  <sheetData>
    <row r="2" spans="1:5" x14ac:dyDescent="0.25">
      <c r="A2" t="s">
        <v>131</v>
      </c>
      <c r="B2" t="s">
        <v>130</v>
      </c>
      <c r="C2" t="s">
        <v>11</v>
      </c>
      <c r="D2" t="s">
        <v>60</v>
      </c>
      <c r="E2" t="s">
        <v>106</v>
      </c>
    </row>
    <row r="3" spans="1:5" x14ac:dyDescent="0.25">
      <c r="A3" t="s">
        <v>131</v>
      </c>
      <c r="B3" t="s">
        <v>130</v>
      </c>
      <c r="C3" t="s">
        <v>11</v>
      </c>
      <c r="D3" t="s">
        <v>62</v>
      </c>
      <c r="E3" t="s">
        <v>107</v>
      </c>
    </row>
    <row r="4" spans="1:5" x14ac:dyDescent="0.25">
      <c r="A4" t="s">
        <v>131</v>
      </c>
      <c r="B4" t="s">
        <v>130</v>
      </c>
      <c r="C4" t="s">
        <v>11</v>
      </c>
      <c r="D4" t="s">
        <v>64</v>
      </c>
      <c r="E4" t="s">
        <v>108</v>
      </c>
    </row>
    <row r="5" spans="1:5" x14ac:dyDescent="0.25">
      <c r="A5" t="s">
        <v>131</v>
      </c>
      <c r="B5" t="s">
        <v>130</v>
      </c>
      <c r="C5" t="s">
        <v>11</v>
      </c>
      <c r="D5" t="s">
        <v>65</v>
      </c>
      <c r="E5" t="s">
        <v>109</v>
      </c>
    </row>
    <row r="6" spans="1:5" x14ac:dyDescent="0.25">
      <c r="A6" t="s">
        <v>131</v>
      </c>
      <c r="B6" t="s">
        <v>130</v>
      </c>
      <c r="C6" t="s">
        <v>11</v>
      </c>
      <c r="D6" t="s">
        <v>67</v>
      </c>
      <c r="E6" t="s">
        <v>110</v>
      </c>
    </row>
    <row r="7" spans="1:5" x14ac:dyDescent="0.25">
      <c r="A7" t="s">
        <v>131</v>
      </c>
      <c r="B7" t="s">
        <v>130</v>
      </c>
      <c r="C7" t="s">
        <v>11</v>
      </c>
      <c r="D7" t="s">
        <v>69</v>
      </c>
      <c r="E7" t="s">
        <v>111</v>
      </c>
    </row>
    <row r="8" spans="1:5" x14ac:dyDescent="0.25">
      <c r="A8" t="s">
        <v>131</v>
      </c>
      <c r="B8" t="s">
        <v>130</v>
      </c>
      <c r="C8" t="s">
        <v>11</v>
      </c>
      <c r="D8" t="s">
        <v>70</v>
      </c>
      <c r="E8" t="s">
        <v>112</v>
      </c>
    </row>
    <row r="9" spans="1:5" x14ac:dyDescent="0.25">
      <c r="A9" t="s">
        <v>131</v>
      </c>
      <c r="B9" t="s">
        <v>130</v>
      </c>
      <c r="C9" t="s">
        <v>11</v>
      </c>
      <c r="D9" t="s">
        <v>71</v>
      </c>
      <c r="E9" t="s">
        <v>113</v>
      </c>
    </row>
    <row r="10" spans="1:5" x14ac:dyDescent="0.25">
      <c r="A10" t="s">
        <v>131</v>
      </c>
      <c r="B10" t="s">
        <v>130</v>
      </c>
      <c r="C10" t="s">
        <v>11</v>
      </c>
      <c r="D10" t="s">
        <v>73</v>
      </c>
      <c r="E10" t="s">
        <v>114</v>
      </c>
    </row>
    <row r="11" spans="1:5" x14ac:dyDescent="0.25">
      <c r="A11" t="s">
        <v>131</v>
      </c>
      <c r="B11" t="s">
        <v>130</v>
      </c>
      <c r="C11" t="s">
        <v>11</v>
      </c>
      <c r="D11" t="s">
        <v>75</v>
      </c>
      <c r="E11" t="s">
        <v>115</v>
      </c>
    </row>
    <row r="12" spans="1:5" x14ac:dyDescent="0.25">
      <c r="A12" t="s">
        <v>131</v>
      </c>
      <c r="B12" t="s">
        <v>130</v>
      </c>
      <c r="C12" t="s">
        <v>11</v>
      </c>
      <c r="D12" t="s">
        <v>76</v>
      </c>
      <c r="E12" t="s">
        <v>116</v>
      </c>
    </row>
    <row r="13" spans="1:5" x14ac:dyDescent="0.25">
      <c r="A13" t="s">
        <v>131</v>
      </c>
      <c r="B13" t="s">
        <v>130</v>
      </c>
      <c r="C13" t="s">
        <v>11</v>
      </c>
      <c r="D13" t="s">
        <v>77</v>
      </c>
      <c r="E13" t="s">
        <v>117</v>
      </c>
    </row>
    <row r="14" spans="1:5" x14ac:dyDescent="0.25">
      <c r="A14" t="s">
        <v>131</v>
      </c>
      <c r="B14" t="s">
        <v>130</v>
      </c>
      <c r="C14" t="s">
        <v>11</v>
      </c>
      <c r="D14" t="s">
        <v>79</v>
      </c>
      <c r="E14" t="s">
        <v>118</v>
      </c>
    </row>
    <row r="15" spans="1:5" x14ac:dyDescent="0.25">
      <c r="A15" t="s">
        <v>131</v>
      </c>
      <c r="B15" t="s">
        <v>130</v>
      </c>
      <c r="C15" t="s">
        <v>11</v>
      </c>
      <c r="D15" t="s">
        <v>81</v>
      </c>
      <c r="E15" t="s">
        <v>119</v>
      </c>
    </row>
    <row r="16" spans="1:5" x14ac:dyDescent="0.25">
      <c r="A16" t="s">
        <v>131</v>
      </c>
      <c r="B16" t="s">
        <v>130</v>
      </c>
      <c r="C16" t="s">
        <v>11</v>
      </c>
      <c r="D16" t="s">
        <v>82</v>
      </c>
      <c r="E16" t="s">
        <v>120</v>
      </c>
    </row>
    <row r="17" spans="1:5" x14ac:dyDescent="0.25">
      <c r="A17" t="s">
        <v>131</v>
      </c>
      <c r="B17" t="s">
        <v>130</v>
      </c>
      <c r="C17" t="s">
        <v>11</v>
      </c>
      <c r="D17" t="s">
        <v>84</v>
      </c>
      <c r="E17" t="s">
        <v>121</v>
      </c>
    </row>
    <row r="18" spans="1:5" x14ac:dyDescent="0.25">
      <c r="A18" t="s">
        <v>131</v>
      </c>
      <c r="B18" t="s">
        <v>130</v>
      </c>
      <c r="C18" t="s">
        <v>11</v>
      </c>
      <c r="D18" t="s">
        <v>86</v>
      </c>
      <c r="E18" t="s">
        <v>122</v>
      </c>
    </row>
    <row r="19" spans="1:5" x14ac:dyDescent="0.25">
      <c r="A19" t="s">
        <v>131</v>
      </c>
      <c r="B19" t="s">
        <v>130</v>
      </c>
      <c r="C19" t="s">
        <v>11</v>
      </c>
      <c r="D19" t="s">
        <v>88</v>
      </c>
      <c r="E19" t="s">
        <v>123</v>
      </c>
    </row>
    <row r="20" spans="1:5" x14ac:dyDescent="0.25">
      <c r="A20" t="s">
        <v>131</v>
      </c>
      <c r="B20" t="s">
        <v>130</v>
      </c>
      <c r="C20" t="s">
        <v>11</v>
      </c>
      <c r="D20" t="s">
        <v>90</v>
      </c>
      <c r="E20" t="s">
        <v>124</v>
      </c>
    </row>
    <row r="21" spans="1:5" x14ac:dyDescent="0.25">
      <c r="A21" t="s">
        <v>131</v>
      </c>
      <c r="B21" t="s">
        <v>130</v>
      </c>
      <c r="C21" t="s">
        <v>11</v>
      </c>
      <c r="D21" t="s">
        <v>92</v>
      </c>
      <c r="E21" t="s">
        <v>125</v>
      </c>
    </row>
    <row r="22" spans="1:5" x14ac:dyDescent="0.25">
      <c r="A22" t="s">
        <v>131</v>
      </c>
      <c r="B22" t="s">
        <v>130</v>
      </c>
      <c r="C22" t="s">
        <v>11</v>
      </c>
      <c r="D22" t="s">
        <v>94</v>
      </c>
      <c r="E22" t="s">
        <v>126</v>
      </c>
    </row>
    <row r="23" spans="1:5" x14ac:dyDescent="0.25">
      <c r="A23" t="s">
        <v>131</v>
      </c>
      <c r="B23" t="s">
        <v>130</v>
      </c>
      <c r="C23" t="s">
        <v>11</v>
      </c>
      <c r="D23" t="s">
        <v>96</v>
      </c>
      <c r="E23" t="s">
        <v>127</v>
      </c>
    </row>
    <row r="24" spans="1:5" x14ac:dyDescent="0.25">
      <c r="A24" t="s">
        <v>131</v>
      </c>
      <c r="B24" t="s">
        <v>130</v>
      </c>
      <c r="C24" t="s">
        <v>11</v>
      </c>
      <c r="D24" t="s">
        <v>98</v>
      </c>
      <c r="E24" t="s">
        <v>128</v>
      </c>
    </row>
    <row r="25" spans="1:5" x14ac:dyDescent="0.25">
      <c r="A25" t="s">
        <v>131</v>
      </c>
      <c r="B25" t="s">
        <v>130</v>
      </c>
      <c r="C25" t="s">
        <v>11</v>
      </c>
      <c r="D25" t="s">
        <v>100</v>
      </c>
      <c r="E25" t="s">
        <v>129</v>
      </c>
    </row>
    <row r="28" spans="1:5" x14ac:dyDescent="0.25">
      <c r="A28" t="s">
        <v>131</v>
      </c>
      <c r="B28" t="s">
        <v>130</v>
      </c>
      <c r="C28" t="s">
        <v>7</v>
      </c>
      <c r="D28" t="s">
        <v>60</v>
      </c>
      <c r="E28" t="s">
        <v>61</v>
      </c>
    </row>
    <row r="29" spans="1:5" x14ac:dyDescent="0.25">
      <c r="A29" t="s">
        <v>131</v>
      </c>
      <c r="B29" t="s">
        <v>130</v>
      </c>
      <c r="C29" t="s">
        <v>7</v>
      </c>
      <c r="D29" t="s">
        <v>62</v>
      </c>
      <c r="E29" t="s">
        <v>63</v>
      </c>
    </row>
    <row r="30" spans="1:5" x14ac:dyDescent="0.25">
      <c r="A30" t="s">
        <v>131</v>
      </c>
      <c r="B30" t="s">
        <v>130</v>
      </c>
      <c r="C30" t="s">
        <v>7</v>
      </c>
      <c r="D30" t="s">
        <v>64</v>
      </c>
    </row>
    <row r="31" spans="1:5" x14ac:dyDescent="0.25">
      <c r="A31" t="s">
        <v>131</v>
      </c>
      <c r="B31" t="s">
        <v>130</v>
      </c>
      <c r="C31" t="s">
        <v>7</v>
      </c>
      <c r="D31" t="s">
        <v>65</v>
      </c>
      <c r="E31" t="s">
        <v>66</v>
      </c>
    </row>
    <row r="32" spans="1:5" x14ac:dyDescent="0.25">
      <c r="A32" t="s">
        <v>131</v>
      </c>
      <c r="B32" t="s">
        <v>130</v>
      </c>
      <c r="C32" t="s">
        <v>7</v>
      </c>
      <c r="D32" t="s">
        <v>67</v>
      </c>
      <c r="E32" t="s">
        <v>68</v>
      </c>
    </row>
    <row r="33" spans="1:5" x14ac:dyDescent="0.25">
      <c r="A33" t="s">
        <v>131</v>
      </c>
      <c r="B33" t="s">
        <v>130</v>
      </c>
      <c r="C33" t="s">
        <v>7</v>
      </c>
      <c r="D33" t="s">
        <v>69</v>
      </c>
      <c r="E33" t="s">
        <v>102</v>
      </c>
    </row>
    <row r="34" spans="1:5" x14ac:dyDescent="0.25">
      <c r="A34" t="s">
        <v>131</v>
      </c>
      <c r="B34" t="s">
        <v>130</v>
      </c>
      <c r="C34" t="s">
        <v>7</v>
      </c>
      <c r="D34" t="s">
        <v>70</v>
      </c>
      <c r="E34" t="s">
        <v>103</v>
      </c>
    </row>
    <row r="35" spans="1:5" x14ac:dyDescent="0.25">
      <c r="A35" t="s">
        <v>131</v>
      </c>
      <c r="B35" t="s">
        <v>130</v>
      </c>
      <c r="C35" t="s">
        <v>7</v>
      </c>
      <c r="D35" t="s">
        <v>71</v>
      </c>
      <c r="E35" t="s">
        <v>72</v>
      </c>
    </row>
    <row r="36" spans="1:5" x14ac:dyDescent="0.25">
      <c r="A36" t="s">
        <v>131</v>
      </c>
      <c r="B36" t="s">
        <v>130</v>
      </c>
      <c r="C36" t="s">
        <v>7</v>
      </c>
      <c r="D36" t="s">
        <v>73</v>
      </c>
      <c r="E36" t="s">
        <v>74</v>
      </c>
    </row>
    <row r="37" spans="1:5" x14ac:dyDescent="0.25">
      <c r="A37" t="s">
        <v>131</v>
      </c>
      <c r="B37" t="s">
        <v>130</v>
      </c>
      <c r="C37" t="s">
        <v>7</v>
      </c>
      <c r="D37" t="s">
        <v>75</v>
      </c>
      <c r="E37" t="s">
        <v>104</v>
      </c>
    </row>
    <row r="38" spans="1:5" x14ac:dyDescent="0.25">
      <c r="A38" t="s">
        <v>131</v>
      </c>
      <c r="B38" t="s">
        <v>130</v>
      </c>
      <c r="C38" t="s">
        <v>7</v>
      </c>
      <c r="D38" t="s">
        <v>76</v>
      </c>
      <c r="E38" t="s">
        <v>74</v>
      </c>
    </row>
    <row r="39" spans="1:5" x14ac:dyDescent="0.25">
      <c r="A39" t="s">
        <v>131</v>
      </c>
      <c r="B39" t="s">
        <v>130</v>
      </c>
      <c r="C39" t="s">
        <v>7</v>
      </c>
      <c r="D39" t="s">
        <v>77</v>
      </c>
      <c r="E39" t="s">
        <v>78</v>
      </c>
    </row>
    <row r="40" spans="1:5" x14ac:dyDescent="0.25">
      <c r="A40" t="s">
        <v>131</v>
      </c>
      <c r="B40" t="s">
        <v>130</v>
      </c>
      <c r="C40" t="s">
        <v>7</v>
      </c>
      <c r="D40" t="s">
        <v>79</v>
      </c>
      <c r="E40" t="s">
        <v>80</v>
      </c>
    </row>
    <row r="41" spans="1:5" x14ac:dyDescent="0.25">
      <c r="A41" t="s">
        <v>131</v>
      </c>
      <c r="B41" t="s">
        <v>130</v>
      </c>
      <c r="C41" t="s">
        <v>7</v>
      </c>
      <c r="D41" t="s">
        <v>81</v>
      </c>
      <c r="E41" t="s">
        <v>105</v>
      </c>
    </row>
    <row r="42" spans="1:5" x14ac:dyDescent="0.25">
      <c r="A42" t="s">
        <v>131</v>
      </c>
      <c r="B42" t="s">
        <v>130</v>
      </c>
      <c r="C42" t="s">
        <v>7</v>
      </c>
      <c r="D42" t="s">
        <v>82</v>
      </c>
      <c r="E42" t="s">
        <v>83</v>
      </c>
    </row>
    <row r="43" spans="1:5" x14ac:dyDescent="0.25">
      <c r="A43" t="s">
        <v>131</v>
      </c>
      <c r="B43" t="s">
        <v>130</v>
      </c>
      <c r="C43" t="s">
        <v>7</v>
      </c>
      <c r="D43" t="s">
        <v>84</v>
      </c>
      <c r="E43" t="s">
        <v>85</v>
      </c>
    </row>
    <row r="44" spans="1:5" x14ac:dyDescent="0.25">
      <c r="A44" t="s">
        <v>131</v>
      </c>
      <c r="B44" t="s">
        <v>130</v>
      </c>
      <c r="C44" t="s">
        <v>7</v>
      </c>
      <c r="D44" t="s">
        <v>86</v>
      </c>
      <c r="E44" t="s">
        <v>87</v>
      </c>
    </row>
    <row r="45" spans="1:5" x14ac:dyDescent="0.25">
      <c r="A45" t="s">
        <v>131</v>
      </c>
      <c r="B45" t="s">
        <v>130</v>
      </c>
      <c r="C45" t="s">
        <v>7</v>
      </c>
      <c r="D45" t="s">
        <v>88</v>
      </c>
      <c r="E45" t="s">
        <v>89</v>
      </c>
    </row>
    <row r="46" spans="1:5" x14ac:dyDescent="0.25">
      <c r="A46" t="s">
        <v>131</v>
      </c>
      <c r="B46" t="s">
        <v>130</v>
      </c>
      <c r="C46" t="s">
        <v>7</v>
      </c>
      <c r="D46" t="s">
        <v>90</v>
      </c>
      <c r="E46" t="s">
        <v>91</v>
      </c>
    </row>
    <row r="47" spans="1:5" x14ac:dyDescent="0.25">
      <c r="A47" t="s">
        <v>131</v>
      </c>
      <c r="B47" t="s">
        <v>130</v>
      </c>
      <c r="C47" t="s">
        <v>7</v>
      </c>
      <c r="D47" t="s">
        <v>92</v>
      </c>
      <c r="E47" t="s">
        <v>93</v>
      </c>
    </row>
    <row r="48" spans="1:5" x14ac:dyDescent="0.25">
      <c r="A48" t="s">
        <v>131</v>
      </c>
      <c r="B48" t="s">
        <v>130</v>
      </c>
      <c r="C48" t="s">
        <v>7</v>
      </c>
      <c r="D48" t="s">
        <v>94</v>
      </c>
      <c r="E48" t="s">
        <v>95</v>
      </c>
    </row>
    <row r="49" spans="1:5" x14ac:dyDescent="0.25">
      <c r="A49" t="s">
        <v>131</v>
      </c>
      <c r="B49" t="s">
        <v>130</v>
      </c>
      <c r="C49" t="s">
        <v>7</v>
      </c>
      <c r="D49" t="s">
        <v>96</v>
      </c>
      <c r="E49" t="s">
        <v>97</v>
      </c>
    </row>
    <row r="50" spans="1:5" x14ac:dyDescent="0.25">
      <c r="A50" t="s">
        <v>131</v>
      </c>
      <c r="B50" t="s">
        <v>130</v>
      </c>
      <c r="C50" t="s">
        <v>7</v>
      </c>
      <c r="D50" t="s">
        <v>98</v>
      </c>
      <c r="E50" t="s">
        <v>99</v>
      </c>
    </row>
    <row r="51" spans="1:5" x14ac:dyDescent="0.25">
      <c r="A51" t="s">
        <v>131</v>
      </c>
      <c r="B51" t="s">
        <v>130</v>
      </c>
      <c r="C51" t="s">
        <v>7</v>
      </c>
      <c r="D51" t="s">
        <v>100</v>
      </c>
      <c r="E51" t="s">
        <v>101</v>
      </c>
    </row>
    <row r="52" spans="1:5" x14ac:dyDescent="0.25">
      <c r="C52" t="s">
        <v>7</v>
      </c>
      <c r="D52" t="s">
        <v>132</v>
      </c>
      <c r="E52" t="s">
        <v>133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12" sqref="B12"/>
    </sheetView>
  </sheetViews>
  <sheetFormatPr defaultRowHeight="15" x14ac:dyDescent="0.25"/>
  <cols>
    <col min="2" max="2" width="24.28515625" customWidth="1"/>
  </cols>
  <sheetData>
    <row r="2" spans="2:6" ht="21" customHeight="1" x14ac:dyDescent="0.25">
      <c r="B2" t="s">
        <v>28</v>
      </c>
    </row>
    <row r="3" spans="2:6" x14ac:dyDescent="0.25">
      <c r="B3" t="s">
        <v>29</v>
      </c>
      <c r="C3" t="s">
        <v>6</v>
      </c>
      <c r="D3" t="s">
        <v>11</v>
      </c>
      <c r="E3" t="s">
        <v>30</v>
      </c>
      <c r="F3" t="s">
        <v>31</v>
      </c>
    </row>
    <row r="4" spans="2:6" x14ac:dyDescent="0.25">
      <c r="B4" t="s">
        <v>32</v>
      </c>
      <c r="C4" t="s">
        <v>6</v>
      </c>
      <c r="D4" t="s">
        <v>11</v>
      </c>
      <c r="E4" t="s">
        <v>33</v>
      </c>
      <c r="F4" t="s">
        <v>34</v>
      </c>
    </row>
    <row r="5" spans="2:6" x14ac:dyDescent="0.25">
      <c r="B5" t="s">
        <v>35</v>
      </c>
      <c r="C5" t="s">
        <v>6</v>
      </c>
      <c r="D5" t="s">
        <v>11</v>
      </c>
      <c r="E5" t="s">
        <v>36</v>
      </c>
      <c r="F5" t="s">
        <v>37</v>
      </c>
    </row>
    <row r="6" spans="2:6" x14ac:dyDescent="0.25">
      <c r="B6" t="s">
        <v>38</v>
      </c>
      <c r="C6" t="s">
        <v>39</v>
      </c>
      <c r="D6" t="s">
        <v>7</v>
      </c>
      <c r="E6" t="s">
        <v>40</v>
      </c>
      <c r="F6" t="s">
        <v>41</v>
      </c>
    </row>
    <row r="7" spans="2:6" x14ac:dyDescent="0.25">
      <c r="B7" t="s">
        <v>42</v>
      </c>
      <c r="C7" t="s">
        <v>43</v>
      </c>
      <c r="D7" t="s">
        <v>11</v>
      </c>
      <c r="E7" t="s">
        <v>30</v>
      </c>
      <c r="F7" t="s">
        <v>31</v>
      </c>
    </row>
    <row r="8" spans="2:6" x14ac:dyDescent="0.25">
      <c r="B8" t="s">
        <v>44</v>
      </c>
      <c r="C8" t="s">
        <v>43</v>
      </c>
      <c r="D8" t="s">
        <v>11</v>
      </c>
      <c r="E8" t="s">
        <v>33</v>
      </c>
      <c r="F8" t="s">
        <v>34</v>
      </c>
    </row>
    <row r="9" spans="2:6" x14ac:dyDescent="0.25">
      <c r="B9" t="s">
        <v>45</v>
      </c>
      <c r="C9" t="s">
        <v>43</v>
      </c>
      <c r="D9" t="s">
        <v>11</v>
      </c>
      <c r="E9" t="s">
        <v>36</v>
      </c>
      <c r="F9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6" sqref="E16"/>
    </sheetView>
  </sheetViews>
  <sheetFormatPr defaultRowHeight="15" x14ac:dyDescent="0.25"/>
  <cols>
    <col min="2" max="2" width="22.42578125" customWidth="1"/>
    <col min="3" max="3" width="21.140625" customWidth="1"/>
    <col min="4" max="4" width="13.42578125" customWidth="1"/>
  </cols>
  <sheetData>
    <row r="2" spans="2:6" x14ac:dyDescent="0.25">
      <c r="B2" t="s">
        <v>46</v>
      </c>
    </row>
    <row r="3" spans="2:6" x14ac:dyDescent="0.25">
      <c r="B3" t="s">
        <v>47</v>
      </c>
      <c r="C3" t="s">
        <v>39</v>
      </c>
      <c r="D3" t="s">
        <v>7</v>
      </c>
      <c r="E3" t="s">
        <v>48</v>
      </c>
      <c r="F3" t="s">
        <v>49</v>
      </c>
    </row>
    <row r="4" spans="2:6" x14ac:dyDescent="0.25">
      <c r="B4" t="s">
        <v>50</v>
      </c>
      <c r="C4" t="s">
        <v>6</v>
      </c>
      <c r="D4" t="s">
        <v>11</v>
      </c>
      <c r="E4" t="s">
        <v>51</v>
      </c>
      <c r="F4" t="s">
        <v>52</v>
      </c>
    </row>
    <row r="5" spans="2:6" x14ac:dyDescent="0.25">
      <c r="B5" t="s">
        <v>53</v>
      </c>
      <c r="C5" t="s">
        <v>6</v>
      </c>
      <c r="D5" t="s">
        <v>11</v>
      </c>
      <c r="E5" t="s">
        <v>54</v>
      </c>
      <c r="F5" t="s">
        <v>55</v>
      </c>
    </row>
    <row r="6" spans="2:6" x14ac:dyDescent="0.25">
      <c r="B6" t="s">
        <v>56</v>
      </c>
      <c r="C6" t="s">
        <v>57</v>
      </c>
      <c r="D6" t="s">
        <v>7</v>
      </c>
      <c r="E6" t="s">
        <v>48</v>
      </c>
      <c r="F6" t="s">
        <v>49</v>
      </c>
    </row>
    <row r="7" spans="2:6" x14ac:dyDescent="0.25">
      <c r="B7" t="s">
        <v>58</v>
      </c>
      <c r="C7" t="s">
        <v>43</v>
      </c>
      <c r="D7" t="s">
        <v>11</v>
      </c>
      <c r="E7" t="s">
        <v>51</v>
      </c>
      <c r="F7" t="s">
        <v>52</v>
      </c>
    </row>
    <row r="8" spans="2:6" x14ac:dyDescent="0.25">
      <c r="B8" t="s">
        <v>59</v>
      </c>
      <c r="C8" t="s">
        <v>43</v>
      </c>
      <c r="D8" t="s">
        <v>11</v>
      </c>
      <c r="E8" t="s">
        <v>54</v>
      </c>
      <c r="F8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2" sqref="C12"/>
    </sheetView>
  </sheetViews>
  <sheetFormatPr defaultRowHeight="15" x14ac:dyDescent="0.25"/>
  <cols>
    <col min="1" max="1" width="26.42578125" customWidth="1"/>
    <col min="2" max="2" width="21.42578125" customWidth="1"/>
    <col min="4" max="4" width="18.5703125" customWidth="1"/>
    <col min="5" max="5" width="12.5703125" customWidth="1"/>
    <col min="6" max="6" width="17.85546875" customWidth="1"/>
  </cols>
  <sheetData>
    <row r="1" spans="1:6" x14ac:dyDescent="0.25">
      <c r="A1" s="1" t="s">
        <v>200</v>
      </c>
      <c r="B1" s="1" t="s">
        <v>134</v>
      </c>
      <c r="D1" t="s">
        <v>130</v>
      </c>
      <c r="E1" t="s">
        <v>213</v>
      </c>
      <c r="F1" t="s">
        <v>257</v>
      </c>
    </row>
    <row r="2" spans="1:6" x14ac:dyDescent="0.25">
      <c r="A2" t="s">
        <v>201</v>
      </c>
      <c r="B2" t="s">
        <v>0</v>
      </c>
      <c r="D2" t="s">
        <v>209</v>
      </c>
      <c r="E2" t="s">
        <v>277</v>
      </c>
      <c r="F2" t="s">
        <v>280</v>
      </c>
    </row>
    <row r="3" spans="1:6" x14ac:dyDescent="0.25">
      <c r="A3" t="s">
        <v>202</v>
      </c>
      <c r="B3" t="s">
        <v>46</v>
      </c>
      <c r="D3" t="s">
        <v>208</v>
      </c>
      <c r="E3" t="s">
        <v>278</v>
      </c>
      <c r="F3" t="s">
        <v>281</v>
      </c>
    </row>
    <row r="4" spans="1:6" x14ac:dyDescent="0.25">
      <c r="A4" t="s">
        <v>203</v>
      </c>
      <c r="B4" t="s">
        <v>28</v>
      </c>
      <c r="D4" t="s">
        <v>207</v>
      </c>
      <c r="E4" t="s">
        <v>279</v>
      </c>
    </row>
    <row r="5" spans="1:6" x14ac:dyDescent="0.25">
      <c r="A5" t="s">
        <v>204</v>
      </c>
      <c r="B5" t="s">
        <v>213</v>
      </c>
      <c r="D5" t="s">
        <v>210</v>
      </c>
    </row>
    <row r="6" spans="1:6" x14ac:dyDescent="0.25">
      <c r="A6" t="s">
        <v>205</v>
      </c>
      <c r="B6" t="s">
        <v>257</v>
      </c>
    </row>
    <row r="7" spans="1:6" x14ac:dyDescent="0.25">
      <c r="A7" t="s">
        <v>206</v>
      </c>
    </row>
    <row r="8" spans="1:6" x14ac:dyDescent="0.25">
      <c r="A8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Sheet2</vt:lpstr>
      <vt:lpstr>ABUJA,,, </vt:lpstr>
      <vt:lpstr>ABUJA </vt:lpstr>
      <vt:lpstr>Sheet6</vt:lpstr>
      <vt:lpstr>Sheet4</vt:lpstr>
      <vt:lpstr>Sheet5</vt:lpstr>
      <vt:lpstr>LEKKI</vt:lpstr>
      <vt:lpstr>SAKA</vt:lpstr>
      <vt:lpstr>Sheet9</vt:lpstr>
      <vt:lpstr>LAYER3  SERVICES </vt:lpstr>
      <vt:lpstr>LAYER2 SERVICES</vt:lpstr>
      <vt:lpstr>ABUJA</vt:lpstr>
      <vt:lpstr>ABUJA_ME01</vt:lpstr>
      <vt:lpstr>ABUJA_ME02</vt:lpstr>
      <vt:lpstr>ABUJA_ME03</vt:lpstr>
      <vt:lpstr>ABUJA_PE01</vt:lpstr>
      <vt:lpstr>KADUNA</vt:lpstr>
      <vt:lpstr>KADUNA_ME01</vt:lpstr>
      <vt:lpstr>KADUNA_PE01</vt:lpstr>
      <vt:lpstr>KANO</vt:lpstr>
      <vt:lpstr>KANO_ME01</vt:lpstr>
      <vt:lpstr>KANO_ME02</vt:lpstr>
      <vt:lpstr>KANO_PE01</vt:lpstr>
      <vt:lpstr>LOCATION</vt:lpstr>
      <vt:lpstr>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Adebajo</dc:creator>
  <cp:lastModifiedBy>user</cp:lastModifiedBy>
  <dcterms:created xsi:type="dcterms:W3CDTF">2021-01-06T22:52:23Z</dcterms:created>
  <dcterms:modified xsi:type="dcterms:W3CDTF">2021-01-10T02:32:09Z</dcterms:modified>
</cp:coreProperties>
</file>