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lodewijk/Seafile/My Library/NEN/NPR5326/assessment_proposal/"/>
    </mc:Choice>
  </mc:AlternateContent>
  <xr:revisionPtr revIDLastSave="0" documentId="13_ncr:1_{B9E682ED-DEF6-414D-B533-B17F5A39A3EB}" xr6:coauthVersionLast="36" xr6:coauthVersionMax="36" xr10:uidLastSave="{00000000-0000-0000-0000-000000000000}"/>
  <workbookProtection lockStructure="1"/>
  <bookViews>
    <workbookView xWindow="2040" yWindow="460" windowWidth="19960" windowHeight="22580" xr2:uid="{81A7C47D-DF41-2247-88A9-16BA02C2EF3E}"/>
  </bookViews>
  <sheets>
    <sheet name="Invulinstructies" sheetId="4" r:id="rId1"/>
    <sheet name="Risico-inventarisatie" sheetId="1" r:id="rId2"/>
    <sheet name="Maatregelbeoordeling" sheetId="2" r:id="rId3"/>
  </sheets>
  <definedNames>
    <definedName name="maatregelen">Maatregelbeoordeling!$C$4:$H$20</definedName>
    <definedName name="range_score">Maatregelbeoordeling!$O$4:$P$9</definedName>
    <definedName name="risico_maatregel_matrix">'Risico-inventarisatie'!$L$2:$AB$13</definedName>
    <definedName name="score_range">Maatregelbeoordeling!$L$4:$M$8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2" l="1"/>
  <c r="P7" i="2"/>
  <c r="P6" i="2"/>
  <c r="P5" i="2"/>
  <c r="M8" i="2" l="1"/>
  <c r="AB6" i="1" l="1"/>
  <c r="O6" i="1" l="1"/>
  <c r="P6" i="1"/>
  <c r="Q6" i="1"/>
  <c r="R6" i="1"/>
  <c r="S6" i="1"/>
  <c r="V6" i="1"/>
  <c r="L6" i="1"/>
  <c r="E6" i="1" l="1"/>
  <c r="AB13" i="1"/>
  <c r="AB12" i="1"/>
  <c r="AB11" i="1"/>
  <c r="AB10" i="1"/>
  <c r="AB9" i="1"/>
  <c r="AB8" i="1"/>
  <c r="AB7" i="1"/>
  <c r="U10" i="1"/>
  <c r="U5" i="1"/>
  <c r="U4" i="1"/>
  <c r="AB5" i="1"/>
  <c r="AB4" i="1"/>
  <c r="AA13" i="1" l="1"/>
  <c r="E13" i="1" s="1"/>
  <c r="AA12" i="1"/>
  <c r="Z12" i="1"/>
  <c r="Y12" i="1"/>
  <c r="W12" i="1"/>
  <c r="W11" i="1"/>
  <c r="S11" i="1"/>
  <c r="L11" i="1"/>
  <c r="S10" i="1"/>
  <c r="R10" i="1"/>
  <c r="P10" i="1"/>
  <c r="M10" i="1"/>
  <c r="L10" i="1"/>
  <c r="W9" i="1"/>
  <c r="L9" i="1"/>
  <c r="AA8" i="1"/>
  <c r="Z8" i="1"/>
  <c r="X8" i="1"/>
  <c r="N8" i="1"/>
  <c r="M8" i="1"/>
  <c r="L8" i="1"/>
  <c r="W7" i="1"/>
  <c r="R7" i="1"/>
  <c r="O7" i="1"/>
  <c r="X5" i="1"/>
  <c r="T5" i="1"/>
  <c r="Z4" i="1"/>
  <c r="X4" i="1"/>
  <c r="T4" i="1"/>
  <c r="L3" i="1" l="1"/>
  <c r="E7" i="1"/>
  <c r="E11" i="1"/>
  <c r="E9" i="1"/>
  <c r="E4" i="1"/>
  <c r="E12" i="1"/>
  <c r="E8" i="1"/>
  <c r="E10" i="1"/>
  <c r="E5" i="1"/>
  <c r="J4" i="2"/>
  <c r="J20" i="2" l="1"/>
  <c r="J19" i="2"/>
  <c r="J18" i="2"/>
  <c r="J17" i="2"/>
  <c r="J16" i="2"/>
  <c r="J15" i="2"/>
  <c r="J14" i="2"/>
  <c r="J13" i="2"/>
  <c r="J12" i="2"/>
  <c r="J11" i="2"/>
  <c r="J10" i="2"/>
  <c r="J9" i="2"/>
  <c r="J8" i="2"/>
  <c r="J7" i="2"/>
  <c r="J6" i="2"/>
  <c r="J5" i="2"/>
  <c r="AB3" i="1" l="1"/>
  <c r="E20" i="2" s="1"/>
  <c r="Y3" i="1"/>
  <c r="E17" i="2" s="1"/>
  <c r="X3" i="1" l="1"/>
  <c r="E16" i="2" s="1"/>
  <c r="AB1" i="1"/>
  <c r="AA1" i="1"/>
  <c r="Z1" i="1"/>
  <c r="Y1" i="1"/>
  <c r="X1" i="1"/>
  <c r="W1" i="1"/>
  <c r="V1" i="1"/>
  <c r="U1" i="1"/>
  <c r="T1" i="1"/>
  <c r="S1" i="1"/>
  <c r="R1" i="1"/>
  <c r="Q1" i="1"/>
  <c r="P1" i="1"/>
  <c r="O1" i="1"/>
  <c r="N1" i="1"/>
  <c r="M1" i="1"/>
  <c r="L1" i="1"/>
  <c r="N3" i="1"/>
  <c r="E6" i="2" s="1"/>
  <c r="H6" i="2" l="1"/>
  <c r="N14" i="1" s="1"/>
  <c r="P3" i="1"/>
  <c r="W3" i="1"/>
  <c r="E15" i="2" s="1"/>
  <c r="V3" i="1"/>
  <c r="E14" i="2" s="1"/>
  <c r="U3" i="1"/>
  <c r="E13" i="2" s="1"/>
  <c r="E8" i="2" l="1"/>
  <c r="H8" i="2" s="1"/>
  <c r="P14" i="1" s="1"/>
  <c r="Q3" i="1"/>
  <c r="R3" i="1"/>
  <c r="O3" i="1"/>
  <c r="M3" i="1"/>
  <c r="E5" i="2" s="1"/>
  <c r="S3" i="1"/>
  <c r="AA3" i="1"/>
  <c r="E19" i="2" s="1"/>
  <c r="Z3" i="1"/>
  <c r="E18" i="2" s="1"/>
  <c r="T3" i="1"/>
  <c r="E4" i="2"/>
  <c r="E9" i="2" l="1"/>
  <c r="H9" i="2" s="1"/>
  <c r="Q14" i="1" s="1"/>
  <c r="E12" i="2"/>
  <c r="H12" i="2" s="1"/>
  <c r="T14" i="1" s="1"/>
  <c r="E7" i="2"/>
  <c r="H7" i="2" s="1"/>
  <c r="O14" i="1" s="1"/>
  <c r="E10" i="2"/>
  <c r="H10" i="2" s="1"/>
  <c r="R14" i="1" s="1"/>
  <c r="E11" i="2"/>
  <c r="H11" i="2" s="1"/>
  <c r="S14" i="1" s="1"/>
  <c r="H5" i="2"/>
  <c r="M14" i="1" s="1"/>
  <c r="H18" i="2"/>
  <c r="Z14" i="1" s="1"/>
  <c r="H17" i="2"/>
  <c r="Y14" i="1" s="1"/>
  <c r="H16" i="2"/>
  <c r="X14" i="1" s="1"/>
  <c r="H15" i="2"/>
  <c r="W14" i="1" s="1"/>
  <c r="H19" i="2"/>
  <c r="AA14" i="1" s="1"/>
  <c r="H4" i="2"/>
  <c r="H20" i="2"/>
  <c r="AB14" i="1" s="1"/>
  <c r="H13" i="2"/>
  <c r="U14" i="1" s="1"/>
  <c r="H14" i="2"/>
  <c r="V14" i="1" s="1"/>
  <c r="L14" i="1" l="1"/>
  <c r="F4" i="1" s="1"/>
  <c r="G4" i="1" s="1"/>
  <c r="F5" i="1" l="1"/>
  <c r="G5" i="1" s="1"/>
  <c r="F6" i="1"/>
  <c r="G6" i="1" s="1"/>
  <c r="F10" i="1"/>
  <c r="G10" i="1" s="1"/>
  <c r="F7" i="1"/>
  <c r="G7" i="1" s="1"/>
  <c r="F8" i="1"/>
  <c r="G8" i="1" s="1"/>
  <c r="F11" i="1"/>
  <c r="G11" i="1" s="1"/>
  <c r="F12" i="1"/>
  <c r="G12" i="1" s="1"/>
  <c r="F13" i="1"/>
  <c r="G13" i="1" s="1"/>
  <c r="F9" i="1"/>
  <c r="G9" i="1" s="1"/>
</calcChain>
</file>

<file path=xl/sharedStrings.xml><?xml version="1.0" encoding="utf-8"?>
<sst xmlns="http://schemas.openxmlformats.org/spreadsheetml/2006/main" count="168" uniqueCount="133">
  <si>
    <t>Maatregelen</t>
  </si>
  <si>
    <t>Iteratieve ontwikkelaanpak</t>
  </si>
  <si>
    <t>Incrementele oplevering van het product</t>
  </si>
  <si>
    <t>Archivering</t>
  </si>
  <si>
    <t>mitigatie:</t>
  </si>
  <si>
    <t>–</t>
  </si>
  <si>
    <t>– –</t>
  </si>
  <si>
    <t>+</t>
  </si>
  <si>
    <t>+ +</t>
  </si>
  <si>
    <t xml:space="preserve"> </t>
  </si>
  <si>
    <t>?</t>
  </si>
  <si>
    <t>mate van mitigatie</t>
  </si>
  <si>
    <t>Van toepassing</t>
  </si>
  <si>
    <t>mitigatie door maat-regelen:</t>
  </si>
  <si>
    <t>R10</t>
  </si>
  <si>
    <t>M10</t>
  </si>
  <si>
    <t>M11</t>
  </si>
  <si>
    <t>M12</t>
  </si>
  <si>
    <t>M13</t>
  </si>
  <si>
    <t>M14</t>
  </si>
  <si>
    <t>M15</t>
  </si>
  <si>
    <t>M16</t>
  </si>
  <si>
    <t>M17</t>
  </si>
  <si>
    <t>Projectvoorbereiding</t>
  </si>
  <si>
    <t>Projectuitvoering</t>
  </si>
  <si>
    <t>De hoeveelheid werk is niet correct ingeschat waardoor de geplande functionaliteit niet op tijd af is</t>
  </si>
  <si>
    <t>Het team beschikt niet over de juiste expertise waardoor de software niet voldoet aan de gestelde eisen</t>
  </si>
  <si>
    <t>Gebrekkige aansturing van het werk waardoor het product niet de juiste functionaliteit biedt</t>
  </si>
  <si>
    <t>Functionele eisen krijgen te veel prioriteit waardoor het product de juiste niet-functionele eigenschappen ontbeert</t>
  </si>
  <si>
    <t>De communicatie tussen belanghebbenden is suboptimaal waardoor misverstanden ontstaan</t>
  </si>
  <si>
    <t>Onvoldoende traceerbaarheid van ontwikkeling, gebruik en beheer van maatwerksoftware leidt tot het niet (aantoonbaar) voldoen aan verplichtingen</t>
  </si>
  <si>
    <t>Doordat veel tijd nodig is voor het invullen van randvoorwaarden voor de softwareontwikkeling wordt het product niet tijdig opgeleverd</t>
  </si>
  <si>
    <t>Belanghebbenden identificeren en betrekken</t>
  </si>
  <si>
    <t>Productdecompositie in incrementeel opleverbare delen met business-waarde</t>
  </si>
  <si>
    <t>Voortdurend voldoen aan de eisen met regressietests</t>
  </si>
  <si>
    <t>Deugdelijke overdracht</t>
  </si>
  <si>
    <t>Continu risicomanagement</t>
  </si>
  <si>
    <t>De software wordt gewijzigd waardoor de kwaliteit van de software verslechtert</t>
  </si>
  <si>
    <t xml:space="preserve">Gedurende het werk is altijd een actueel overzicht van nog op te leveren onderdelen van de productdecompositie (backlog) beschikbaar. De omvang van de onderdelen in de backlog is bekend. Empirische informatie van eerdere opleveringen wordt beschikbaar gemaakt en gebruikt. Projecties over op te leveren onderdelen worden gemaakt en aantoonbaar gebruikt bij planningen. </t>
  </si>
  <si>
    <t xml:space="preserve">De omgeving verandert waardoor de kwaliteit van de software verslechtert
</t>
  </si>
  <si>
    <t>Score</t>
  </si>
  <si>
    <t>Beoordeel de volledigheid,  consistentie, correctheid en actualiteit van:</t>
  </si>
  <si>
    <t>Beschrijving risico</t>
  </si>
  <si>
    <t>Risico van toepassing</t>
  </si>
  <si>
    <t>Aantal maatregelen</t>
  </si>
  <si>
    <t>Mitigatie door maatregelen</t>
  </si>
  <si>
    <t>Er vinden scope-uitbreidingen plaats waardoor het product niet tijdig en binnen budget wordt opgeleverd</t>
  </si>
  <si>
    <t>R01</t>
  </si>
  <si>
    <t>R02</t>
  </si>
  <si>
    <t>R03</t>
  </si>
  <si>
    <t>R04</t>
  </si>
  <si>
    <t>R05</t>
  </si>
  <si>
    <t>R06</t>
  </si>
  <si>
    <t>R07</t>
  </si>
  <si>
    <t>R08</t>
  </si>
  <si>
    <t>R09</t>
  </si>
  <si>
    <t>M01</t>
  </si>
  <si>
    <t>M02</t>
  </si>
  <si>
    <t>M03</t>
  </si>
  <si>
    <t>M04</t>
  </si>
  <si>
    <t>M05</t>
  </si>
  <si>
    <t>M06</t>
  </si>
  <si>
    <t>M07</t>
  </si>
  <si>
    <t>M08</t>
  </si>
  <si>
    <t>M09</t>
  </si>
  <si>
    <t>Projectgerelateerde beheersmaatregelen</t>
  </si>
  <si>
    <t>Project-afslui-ting</t>
  </si>
  <si>
    <t>Belangrijke niet-functionele eisen identificeren</t>
  </si>
  <si>
    <t>Belangrijke functionele eisen identificeren</t>
  </si>
  <si>
    <t>Technische schuld identificeren, inzichtelijk maken en planmatig oplossen</t>
  </si>
  <si>
    <t>Voortgangsbewaking met burndown charts</t>
  </si>
  <si>
    <t>Een officiële producteigenaar met mandaat</t>
  </si>
  <si>
    <t>Toepassen van een kwaliteitgedreven ontwikkelmethode</t>
  </si>
  <si>
    <t>Teams met specialistische kennis en hulpmiddelen ondersteunen</t>
  </si>
  <si>
    <t>Oplossingsrichtingen verkennen</t>
  </si>
  <si>
    <t>Geautomatiseerde ontwikkelpijplijn inrichten</t>
  </si>
  <si>
    <t>﻿Organisatiegerichte beheersmaatregelen</t>
  </si>
  <si>
    <t>De belanghebbenden zijn geïdentificeerd, namen gedocumenteerd en ze zijn voortdurend betrokken bij besluitvorming.</t>
  </si>
  <si>
    <t>Niet-functionele kwaliteitseisen zijn (voor alle relevante categorieën in NEN-ISO/IEC 25010) geïdentificeerd, geprioretiseerd, SMART geformuleerd en gedocumenteerd.</t>
  </si>
  <si>
    <t>Functionele productdecompositie is gedocumenteerd en bechikbaar: de logische architectuur, helder omschreven componenten en een mapping van alle functionele eisen naar die componenten.</t>
  </si>
  <si>
    <t>De te gebruiken maatwerksoftware is geïnventariseerd en initiële technische schuld is bepaald op basis van objectieve waarnemingen (mn code-metingen). Deze bepaling is gedaan voor alle relevante productkwaliteiten volgens NEN-ISO/IEC 25010 en wordt periodiek herhaald. Uitzonderingen zijn mét onderbouwing aangegeven.</t>
  </si>
  <si>
    <t>Er is aantoonbaar gebruikgemaakt van methoden om verschillende oplossingsrichtingen te verkennen. Testrapportages die aantonen dat elke increment een werkende versie oplevert die voldoet aan de functionele en niet-functionele eisen, zijn beschikbaar.</t>
  </si>
  <si>
    <t xml:space="preserve">Het product is opgedeeld in incrementen die gerangschikt zijn op basis van business-waarde voor de opdrachtgever. Het increment met de hoogste waarde is het eerst geprogrammeerd. Incrementen worden tussentijds geaccepteerd. Het increment met de hoogste waarde wordt het eerst geaccepteerd en in gebruik genomen.  </t>
  </si>
  <si>
    <t xml:space="preserve">Het werk is verdeeld over iteraties op grond van prioriteit. Elke iteratie leidt tot een versie van de software die opleverbaar is. Elke opgeleverde iteratie voldoet aan de functionele en niet-functionele eisen.   </t>
  </si>
  <si>
    <t xml:space="preserve">Een automatische ontwikkelpijplijn is ingericht. Bij elke wijziging wordt de software gebouwd, getest en worden kwaliteitscontroles uitgevoerd. Over de resultaten wordt gerapporteerd aan ontwikkelaars. </t>
  </si>
  <si>
    <t>Door middel van regressietests wordt  voordurend bewaakt of eerder ontwikkelde software na wijzigingen nog steeds correct werkt. Het gaat hier om zowel functionele performance, beveiliging en toegankelijkheid. Load-, duur- en stresstesten zijn uitgevoerd. Codedekkingsrapportages zijn beschikbaar en tonen aan welke onderdelen van de broncode betrokken zijn bij de uitgevoerde regressietesten. Er is bewijs dat de regressietesten zijn onderhouden: bij gewijzigde functionaliteit zijn de testscripts aangepast.</t>
  </si>
  <si>
    <t>Een producteigenaar met domeinexpertise is benoemd. De producteigenaar verzamelt , prioriteert en verdeelt - op basis van prioriteit - het werk over het ontwikkelteam. De producteigenaar heeft voldoende mandaat om te kunnen beslissen wat het ontwikkelteam uitvoert.</t>
  </si>
  <si>
    <t>Acceptatiecriteria en gespecificeerde testen zijn aanwezig voor aanvang van de programmeerwerkzaamheden. Criteria en probleemstelling zijn helder. Feedback opdrachtgever is aantoonbaar tijdig per increment verkregen en verwerkt. Er is gebruikgemaakt van een kwaliteitgedreven ontwikkelmethode (bijvoorbeeld TDD, ATDD, BDD).</t>
  </si>
  <si>
    <t>Het archief is compleet en het dossier bevat alle documentatie, broncode, referentiedata en 'credentials'. Alle data is verwijderd van de systemen van ontwikkelaars.</t>
  </si>
  <si>
    <t>Alle zaken voor een deugdelijke overdracht zijn volgens NEN 5325 ingevuld.</t>
  </si>
  <si>
    <t xml:space="preserve">Templates voor project- en software-architectuur zijn beschikbaar en zijn gebruikt. Kwaliteitseisen, projectmanagementmethode, ondersteunende (software)tools zijn beschikbaar en gebruikt. Tools en templates voor kwaliteits- en voortgangsraportage zijn beschikbaar en gebruikt. Medewerkers met de juiste skills zijn in dienst genomen, opgeleid en beschikbaar. Richtlijnen  voor de juiste mix (skills, ervaring, enz.) in ontwikkelteams zijn beschikbaar en zijn toegepast. Ondersteunende diensten zijn beschikbaar.       </t>
  </si>
  <si>
    <t>Inleiding</t>
  </si>
  <si>
    <t>I. Intakesessie</t>
  </si>
  <si>
    <t>II. Risico-inventarisatie</t>
  </si>
  <si>
    <t>III. Beoordelen beheersmaatregelen</t>
  </si>
  <si>
    <t>Per beheersmaatregel worden de geïnventariseerde en in de excelsheet genoemde artefacten verzameld. Het beoordelen van de laatste stand van zaken is een momentopname. De artefacten worden beoordeeld op de mate waarin ze:</t>
  </si>
  <si>
    <t>IV. Bevindingen valideren</t>
  </si>
  <si>
    <t>Het assessmentteam maakt met de gevalideerde bevindingen een rapport op. In de rapportage zijn opgenomen:</t>
  </si>
  <si>
    <r>
      <t xml:space="preserve">·       </t>
    </r>
    <r>
      <rPr>
        <b/>
        <sz val="10"/>
        <color theme="1"/>
        <rFont val="Calibri"/>
        <family val="2"/>
        <scheme val="minor"/>
      </rPr>
      <t>Objectief &amp; herhaalbaar</t>
    </r>
    <r>
      <rPr>
        <sz val="10"/>
        <color theme="1"/>
        <rFont val="Calibri"/>
        <family val="2"/>
        <scheme val="minor"/>
      </rPr>
      <t>: Het resultaat is onafhankelijk van de uitvoerende partij.</t>
    </r>
  </si>
  <si>
    <r>
      <t xml:space="preserve">·       </t>
    </r>
    <r>
      <rPr>
        <b/>
        <sz val="10"/>
        <color theme="1"/>
        <rFont val="Calibri"/>
        <family val="2"/>
        <scheme val="minor"/>
      </rPr>
      <t>Traceerbaar:</t>
    </r>
    <r>
      <rPr>
        <sz val="10"/>
        <color theme="1"/>
        <rFont val="Calibri"/>
        <family val="2"/>
        <scheme val="minor"/>
      </rPr>
      <t xml:space="preserve"> Het assessment is gebaseerd op feiten en/of artefacten. In alle stappen is het proces documenteerbaar.</t>
    </r>
  </si>
  <si>
    <r>
      <t xml:space="preserve">·       </t>
    </r>
    <r>
      <rPr>
        <b/>
        <sz val="10"/>
        <color theme="1"/>
        <rFont val="Calibri"/>
        <family val="2"/>
        <scheme val="minor"/>
      </rPr>
      <t>Relevant:</t>
    </r>
    <r>
      <rPr>
        <sz val="10"/>
        <color theme="1"/>
        <rFont val="Calibri"/>
        <family val="2"/>
        <scheme val="minor"/>
      </rPr>
      <t xml:space="preserve"> Door de scope van het assessment aan te passen aan de context zijn de resultaten van het assessment relevant.</t>
    </r>
  </si>
  <si>
    <r>
      <t xml:space="preserve">·       </t>
    </r>
    <r>
      <rPr>
        <b/>
        <sz val="10"/>
        <color theme="1"/>
        <rFont val="Calibri"/>
        <family val="2"/>
        <scheme val="minor"/>
      </rPr>
      <t>Actiegericht:</t>
    </r>
    <r>
      <rPr>
        <sz val="10"/>
        <color theme="1"/>
        <rFont val="Calibri"/>
        <family val="2"/>
        <scheme val="minor"/>
      </rPr>
      <t xml:space="preserve"> De uitkomst moet concreet bijdragen aan (het formuleren van acties voor) het verbeteren van de kwaliteitsborging/softwareontwikkeling.</t>
    </r>
  </si>
  <si>
    <t>Invulinstructies voor assessment van de toepassing van NPR 5326:2019</t>
  </si>
  <si>
    <t>Doel van het assessment is om te ondersteunen bij een juiste toepassing van NPR 5326:2019. In deze NPR zijn potentiële risico’s en daarbij behorende beheersmaatregelen beschreven. Met het resultaat van een assessment kan een opdrachtgever:</t>
  </si>
  <si>
    <t>·       kansen op een succesvol project verhogen;</t>
  </si>
  <si>
    <t>·       onderscheid maken tussen kwaliteit van leveranciers;</t>
  </si>
  <si>
    <t>·       verbetermogelijkheden identificeren.</t>
  </si>
  <si>
    <t>Om tot het resultaat te komen zijn de volgende criteria, voor zover mogelijk, van toepassing op het assessment:</t>
  </si>
  <si>
    <r>
      <t xml:space="preserve">·       </t>
    </r>
    <r>
      <rPr>
        <b/>
        <sz val="10"/>
        <color theme="1"/>
        <rFont val="Calibri"/>
        <family val="2"/>
        <scheme val="minor"/>
      </rPr>
      <t>Pragmatisch:</t>
    </r>
    <r>
      <rPr>
        <sz val="10"/>
        <color theme="1"/>
        <rFont val="Calibri"/>
        <family val="2"/>
        <scheme val="minor"/>
      </rPr>
      <t xml:space="preserve"> Het assessment is uitvoerbaar met beperkte inspanning en complexiteit.</t>
    </r>
  </si>
  <si>
    <t>Bij het uitvoeren van een assessment worden vijf processtappen doorlopen:</t>
  </si>
  <si>
    <t>Het team (het ontwikkelteam of de ontwikkelafdeling) krijgt een toelichting op het assessmentproces. Aan bod komen de verschillende processtappen en hoe het resultaat kan worden gebruikt. De lijst met beheersmaatregelen uit de NPR wordt door het assessmentteam als checklist gebruikt. Deze lijst bevat de onderwerpen die minimaal aan bod behoren te komen. Het (ontwikkel)team licht het product- en ontwikkelproces toe. De teams doen samen een inventarisatie van documentatie en artefacten die worden verzameld. Hierbij is de lijst met potentiele artefacten uit de beoordelingslijst de leidraad.</t>
  </si>
  <si>
    <t>In de risico-inventarisatie worden de drie hoofdcategorieën van risico's geselecteerd, te weten (1) Productgerelateerd, (2) Projectgerelateerd en (3) Omgevingsgerelateerd. Bij het buiten de scope plaatsen van een risicocategorie wordt de motivatie vastgelegd. Vervolgens worden alle relevante risico’s geselecteerd. Bij de selectie wordt onder andere gekeken naar de aard van het te ontwikkelen product, de einddoelen en het ontwikkelteam. Als een risico is overgedragen, dan is het juist belangrijk om het desbetreffende risico en de beheersmaatregelen wel te beoordelen. Een overgedragen risico wordt dus niet buiten de scope geplaatst. In dit excelsheet wordt op de tab 'Risico-inventarisatie' ingevuld welke risico's van toepassing zijn.</t>
  </si>
  <si>
    <r>
      <t xml:space="preserve">·       </t>
    </r>
    <r>
      <rPr>
        <b/>
        <sz val="10"/>
        <color theme="1"/>
        <rFont val="Calibri"/>
        <family val="2"/>
        <scheme val="minor"/>
      </rPr>
      <t xml:space="preserve">actueel </t>
    </r>
    <r>
      <rPr>
        <sz val="10"/>
        <color theme="1"/>
        <rFont val="Calibri"/>
        <family val="2"/>
        <scheme val="minor"/>
      </rPr>
      <t>zijn. Dit is ten opzichte van de huidige staat van de software;</t>
    </r>
  </si>
  <si>
    <r>
      <t xml:space="preserve">·       </t>
    </r>
    <r>
      <rPr>
        <b/>
        <sz val="10"/>
        <color theme="1"/>
        <rFont val="Calibri"/>
        <family val="2"/>
        <scheme val="minor"/>
      </rPr>
      <t xml:space="preserve">compleet </t>
    </r>
    <r>
      <rPr>
        <sz val="10"/>
        <color theme="1"/>
        <rFont val="Calibri"/>
        <family val="2"/>
        <scheme val="minor"/>
      </rPr>
      <t>zijn. Worden alle beschreven onderdelen afgedekt?</t>
    </r>
  </si>
  <si>
    <r>
      <t xml:space="preserve">·       </t>
    </r>
    <r>
      <rPr>
        <b/>
        <sz val="10"/>
        <color theme="1"/>
        <rFont val="Calibri"/>
        <family val="2"/>
        <scheme val="minor"/>
      </rPr>
      <t>consistent</t>
    </r>
    <r>
      <rPr>
        <sz val="10"/>
        <color theme="1"/>
        <rFont val="Calibri"/>
        <family val="2"/>
        <scheme val="minor"/>
      </rPr>
      <t xml:space="preserve"> zijn. Is de inhoud intern consistent en komt deze overeen met andere artefacten en met name de huidige software?</t>
    </r>
  </si>
  <si>
    <r>
      <t xml:space="preserve">·       </t>
    </r>
    <r>
      <rPr>
        <b/>
        <sz val="10"/>
        <color theme="1"/>
        <rFont val="Calibri"/>
        <family val="2"/>
        <scheme val="minor"/>
      </rPr>
      <t xml:space="preserve">correct </t>
    </r>
    <r>
      <rPr>
        <sz val="10"/>
        <color theme="1"/>
        <rFont val="Calibri"/>
        <family val="2"/>
        <scheme val="minor"/>
      </rPr>
      <t>zijn. Is het een juiste weergave van de situatie?</t>
    </r>
  </si>
  <si>
    <t>De beoordeling van de beheersmaatregelen wordt gedaan volgens deze scores:</t>
  </si>
  <si>
    <t>-    Een minderheid van de artefacten is niet aanwezig of voldoet niet aan een of meer criteria.</t>
  </si>
  <si>
    <t xml:space="preserve">+    Alle artefacten zijn aanwezig (of afwezigheid leidt niet tot een incomplete beheersmaatregel) 
       en voldoen aan het merendeel van de criteria. </t>
  </si>
  <si>
    <t>++  Alle artefacten zijn aanwezig en voldoen in hoge mate aan de criteria.</t>
  </si>
  <si>
    <t>Het assessmentteam licht de beoordeling toe aan het ontwikkelteam. In deze sessie vindt hoor en wederhoor plaats. Het kan zijn dat naar aanleiding van de sessie er aanpassingen nodig zijn in de beoordeling van de beheersmaatregelen.</t>
  </si>
  <si>
    <t>V. Rapportage &amp; verbetervoorstellen</t>
  </si>
  <si>
    <t>•       de mate waarin elke beheersmaatregel ’scoort’;</t>
  </si>
  <si>
    <t>•       de impact per risico. Daarvoor kan bijvoorbeeld de geaggregeerde resultaten per risico in de excel-sheet worden gebruikt;</t>
  </si>
  <si>
    <t>•       voorstellen hoe bepaalde risico’s kunnen worden aangepakt door verbetering van een of meer beheersmaatregelen.</t>
  </si>
  <si>
    <t xml:space="preserve">Als er keuzes zijn gemaakt, zoals het niet-opnemen van bepaalde risico's, dan zijn deze keuzes en hun motivatie in de rapportage opgenomen. </t>
  </si>
  <si>
    <t>- -  Een meerderheid van de artefacten is niet aanwezig of voldoet niet aan een of meer criteria.</t>
  </si>
  <si>
    <t>Geprioritiseerd overzicht van functionele eisen (op juiste abstractie-niveau) is beschikbaar en actueel. Het abstractieniveau is voldoende om de uitvoeringsfase met enige mate van zekerheid te begroten (percentage kan daarbij worden aangegeven).</t>
  </si>
  <si>
    <t>Risicomanagement is als een continu proces in de organisatie ingeregeld. Dit proces omvat de hele cyclus: risico-identificatie, -analyse,  -prioritisering, -mitigatie,  -implementatie, monitoren en bijsturen. Risicoprofielen en rapportages zijn actueel en up to date. Acties zijn benoemd, ingevoerd, of worden niet uitgevoerd (met onderbouwing). Nieuwe risico's zijn toegevoegd. Reviews zijn periodiek uitgevoerd, commentaar is tijdig verwerkt en (intern) gecommuniceerd.</t>
  </si>
  <si>
    <t>range_score</t>
  </si>
  <si>
    <t>score_range</t>
  </si>
  <si>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</sst>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TheSans"/>
      <family val="2"/>
    </font>
    <font>
      <sz val="10"/>
      <color theme="1"/>
      <name val="TheSans"/>
      <family val="2"/>
    </font>
    <font>
      <b/>
      <sz val="10"/>
      <color theme="0"/>
      <name val="TheSans"/>
      <family val="2"/>
    </font>
    <font>
      <sz val="10"/>
      <color theme="1"/>
      <name val="Calibri"/>
      <family val="2"/>
      <scheme val="minor"/>
    </font>
    <font>
      <b/>
      <sz val="10"/>
      <color theme="1"/>
      <name val="Calibri"/>
      <family val="2"/>
      <scheme val="minor"/>
    </font>
    <font>
      <sz val="10"/>
      <color theme="0"/>
      <name val="Calibri"/>
      <family val="2"/>
      <scheme val="minor"/>
    </font>
    <font>
      <sz val="10"/>
      <color theme="6"/>
      <name val="Calibri"/>
      <family val="2"/>
      <scheme val="minor"/>
    </font>
    <font>
      <b/>
      <sz val="12"/>
      <color theme="1"/>
      <name val="Calibri"/>
      <family val="2"/>
      <scheme val="minor"/>
    </font>
    <font>
      <sz val="9"/>
      <color theme="1"/>
      <name val="Calibri"/>
      <family val="2"/>
      <scheme val="minor"/>
    </font>
    <font>
      <sz val="10"/>
      <color rgb="FF9C5700"/>
      <name val="Calibri"/>
      <family val="2"/>
    </font>
    <font>
      <b/>
      <sz val="10"/>
      <color theme="6"/>
      <name val="Calibri"/>
      <family val="2"/>
      <scheme val="minor"/>
    </font>
    <font>
      <sz val="10"/>
      <color theme="6" tint="-0.249977111117893"/>
      <name val="Calibri"/>
      <family val="2"/>
      <scheme val="minor"/>
    </font>
    <font>
      <sz val="8"/>
      <name val="TheSans"/>
      <family val="2"/>
    </font>
    <font>
      <b/>
      <sz val="10"/>
      <color theme="1"/>
      <name val="TheSans"/>
    </font>
    <font>
      <sz val="10"/>
      <color rgb="FFFF0000"/>
      <name val="Calibri"/>
      <family val="2"/>
      <scheme val="minor"/>
    </font>
    <font>
      <b/>
      <sz val="10"/>
      <name val="Calibri"/>
      <family val="2"/>
      <scheme val="minor"/>
    </font>
    <font>
      <b/>
      <sz val="14"/>
      <color theme="8" tint="-0.499984740745262"/>
      <name val="Calibri"/>
      <family val="2"/>
      <scheme val="minor"/>
    </font>
    <font>
      <b/>
      <sz val="11"/>
      <color theme="8" tint="-0.499984740745262"/>
      <name val="Calibri"/>
      <family val="2"/>
      <scheme val="minor"/>
    </font>
    <font>
      <sz val="10"/>
      <name val="Calibri"/>
      <family val="2"/>
      <scheme val="minor"/>
    </font>
    <font>
      <b/>
      <sz val="12"/>
      <color theme="8" tint="0.59999389629810485"/>
      <name val="Calibri"/>
      <family val="2"/>
      <scheme val="minor"/>
    </font>
  </fonts>
  <fills count="8">
    <fill>
      <patternFill patternType="none"/>
    </fill>
    <fill>
      <patternFill patternType="gray125"/>
    </fill>
    <fill>
      <patternFill patternType="solid">
        <fgColor rgb="FFA5A5A5"/>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39997558519241921"/>
        <bgColor indexed="64"/>
      </patternFill>
    </fill>
  </fills>
  <borders count="37">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bottom style="double">
        <color indexed="64"/>
      </bottom>
      <diagonal/>
    </border>
    <border>
      <left style="hair">
        <color auto="1"/>
      </left>
      <right style="hair">
        <color auto="1"/>
      </right>
      <top style="medium">
        <color indexed="64"/>
      </top>
      <bottom style="medium">
        <color indexed="64"/>
      </bottom>
      <diagonal/>
    </border>
    <border>
      <left/>
      <right style="double">
        <color indexed="64"/>
      </right>
      <top/>
      <bottom/>
      <diagonal/>
    </border>
    <border>
      <left/>
      <right/>
      <top style="dotted">
        <color indexed="64"/>
      </top>
      <bottom/>
      <diagonal/>
    </border>
    <border>
      <left/>
      <right/>
      <top/>
      <bottom style="dotted">
        <color indexed="64"/>
      </bottom>
      <diagonal/>
    </border>
    <border>
      <left/>
      <right style="double">
        <color indexed="64"/>
      </right>
      <top/>
      <bottom style="dotted">
        <color indexed="64"/>
      </bottom>
      <diagonal/>
    </border>
    <border>
      <left/>
      <right style="double">
        <color indexed="64"/>
      </right>
      <top style="dotted">
        <color indexed="64"/>
      </top>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tted">
        <color indexed="64"/>
      </bottom>
      <diagonal/>
    </border>
    <border>
      <left style="medium">
        <color auto="1"/>
      </left>
      <right style="medium">
        <color indexed="64"/>
      </right>
      <top/>
      <bottom/>
      <diagonal/>
    </border>
    <border>
      <left style="double">
        <color indexed="64"/>
      </left>
      <right/>
      <top/>
      <bottom style="dotted">
        <color indexed="64"/>
      </bottom>
      <diagonal/>
    </border>
    <border>
      <left style="hair">
        <color auto="1"/>
      </left>
      <right style="medium">
        <color indexed="64"/>
      </right>
      <top style="medium">
        <color indexed="64"/>
      </top>
      <bottom style="medium">
        <color indexed="64"/>
      </bottom>
      <diagonal/>
    </border>
    <border>
      <left style="thin">
        <color indexed="64"/>
      </left>
      <right style="hair">
        <color auto="1"/>
      </right>
      <top style="medium">
        <color indexed="64"/>
      </top>
      <bottom style="medium">
        <color indexed="64"/>
      </bottom>
      <diagonal/>
    </border>
    <border>
      <left/>
      <right style="hair">
        <color auto="1"/>
      </right>
      <top style="medium">
        <color indexed="64"/>
      </top>
      <bottom style="medium">
        <color indexed="64"/>
      </bottom>
      <diagonal/>
    </border>
    <border>
      <left style="hair">
        <color auto="1"/>
      </left>
      <right style="thin">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auto="1"/>
      </left>
      <right/>
      <top style="medium">
        <color indexed="64"/>
      </top>
      <bottom/>
      <diagonal/>
    </border>
    <border>
      <left style="medium">
        <color auto="1"/>
      </left>
      <right/>
      <top/>
      <bottom/>
      <diagonal/>
    </border>
    <border>
      <left style="medium">
        <color auto="1"/>
      </left>
      <right/>
      <top/>
      <bottom style="medium">
        <color indexed="64"/>
      </bottom>
      <diagonal/>
    </border>
    <border>
      <left style="dashed">
        <color theme="0"/>
      </left>
      <right style="dashed">
        <color theme="0"/>
      </right>
      <top style="medium">
        <color indexed="64"/>
      </top>
      <bottom/>
      <diagonal/>
    </border>
    <border>
      <left style="dashed">
        <color theme="0"/>
      </left>
      <right style="dashed">
        <color theme="0"/>
      </right>
      <top/>
      <bottom style="medium">
        <color indexed="64"/>
      </bottom>
      <diagonal/>
    </border>
    <border>
      <left style="hair">
        <color theme="0"/>
      </left>
      <right style="medium">
        <color auto="1"/>
      </right>
      <top style="medium">
        <color indexed="64"/>
      </top>
      <bottom/>
      <diagonal/>
    </border>
    <border>
      <left style="hair">
        <color theme="0"/>
      </left>
      <right style="medium">
        <color auto="1"/>
      </right>
      <top/>
      <bottom/>
      <diagonal/>
    </border>
    <border>
      <left style="hair">
        <color theme="0"/>
      </left>
      <right style="medium">
        <color auto="1"/>
      </right>
      <top/>
      <bottom style="medium">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right style="dashed">
        <color theme="0"/>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2" fillId="2" borderId="1" applyNumberFormat="0" applyAlignment="0" applyProtection="0"/>
    <xf numFmtId="0" fontId="9" fillId="3" borderId="0" applyNumberFormat="0" applyBorder="0" applyAlignment="0" applyProtection="0"/>
  </cellStyleXfs>
  <cellXfs count="110">
    <xf numFmtId="0" fontId="0" fillId="0" borderId="0" xfId="0"/>
    <xf numFmtId="0" fontId="3" fillId="0" borderId="0" xfId="0" applyFont="1" applyProtection="1"/>
    <xf numFmtId="0" fontId="0" fillId="0" borderId="0" xfId="0" applyProtection="1"/>
    <xf numFmtId="0" fontId="3" fillId="0" borderId="0" xfId="0" applyFont="1" applyAlignment="1" applyProtection="1">
      <alignment wrapText="1"/>
    </xf>
    <xf numFmtId="9" fontId="6" fillId="0" borderId="0" xfId="1" applyFont="1" applyProtection="1"/>
    <xf numFmtId="9" fontId="3" fillId="0" borderId="0" xfId="1" applyFont="1" applyAlignment="1" applyProtection="1">
      <alignment horizontal="right" vertical="top"/>
    </xf>
    <xf numFmtId="0" fontId="3" fillId="0" borderId="3" xfId="0" applyFont="1" applyBorder="1" applyProtection="1"/>
    <xf numFmtId="0" fontId="4" fillId="0" borderId="3" xfId="0" applyFont="1" applyBorder="1" applyProtection="1"/>
    <xf numFmtId="0" fontId="4" fillId="0" borderId="3" xfId="0" applyFont="1" applyBorder="1" applyAlignment="1" applyProtection="1">
      <alignment horizontal="center" wrapText="1"/>
    </xf>
    <xf numFmtId="0" fontId="4" fillId="0" borderId="3" xfId="0" applyFont="1" applyBorder="1" applyAlignment="1" applyProtection="1">
      <alignment wrapText="1"/>
    </xf>
    <xf numFmtId="9" fontId="15" fillId="0" borderId="3" xfId="1" applyFont="1" applyBorder="1" applyAlignment="1" applyProtection="1">
      <alignment horizontal="center" wrapText="1"/>
    </xf>
    <xf numFmtId="9" fontId="10" fillId="0" borderId="0" xfId="1" applyFont="1" applyBorder="1" applyAlignment="1" applyProtection="1">
      <alignment horizontal="center" wrapText="1"/>
    </xf>
    <xf numFmtId="0" fontId="3" fillId="0" borderId="0" xfId="0" applyFont="1" applyBorder="1" applyAlignment="1" applyProtection="1">
      <alignment vertical="top"/>
    </xf>
    <xf numFmtId="0" fontId="3" fillId="0" borderId="0" xfId="0" applyFont="1" applyBorder="1" applyAlignment="1" applyProtection="1">
      <alignment vertical="top" wrapText="1"/>
    </xf>
    <xf numFmtId="0" fontId="6" fillId="0" borderId="0" xfId="0" applyFont="1" applyFill="1" applyBorder="1" applyAlignment="1" applyProtection="1">
      <alignment vertical="top" wrapText="1"/>
    </xf>
    <xf numFmtId="9" fontId="5" fillId="0" borderId="0" xfId="1" applyFont="1" applyAlignment="1" applyProtection="1">
      <alignment horizontal="center" vertical="top"/>
    </xf>
    <xf numFmtId="9" fontId="6" fillId="0" borderId="0" xfId="1" applyFont="1" applyAlignment="1" applyProtection="1">
      <alignment vertical="top"/>
    </xf>
    <xf numFmtId="0" fontId="9" fillId="3" borderId="0" xfId="3" quotePrefix="1" applyAlignment="1" applyProtection="1">
      <alignment horizontal="center" vertical="top"/>
    </xf>
    <xf numFmtId="9" fontId="9" fillId="3" borderId="0" xfId="3" quotePrefix="1" applyNumberFormat="1" applyAlignment="1" applyProtection="1">
      <alignment horizontal="right" vertical="top"/>
    </xf>
    <xf numFmtId="0" fontId="3" fillId="0" borderId="15" xfId="0" applyFont="1" applyBorder="1" applyAlignment="1" applyProtection="1">
      <alignment vertical="top"/>
    </xf>
    <xf numFmtId="0" fontId="3" fillId="0" borderId="7" xfId="0" applyFont="1" applyBorder="1" applyAlignment="1" applyProtection="1">
      <alignment vertical="top" wrapText="1"/>
    </xf>
    <xf numFmtId="0" fontId="3" fillId="0" borderId="7" xfId="0" applyFont="1" applyBorder="1" applyAlignment="1" applyProtection="1">
      <alignment vertical="top"/>
    </xf>
    <xf numFmtId="0" fontId="6" fillId="0" borderId="7" xfId="0" applyFont="1" applyFill="1" applyBorder="1" applyAlignment="1" applyProtection="1">
      <alignment vertical="top" wrapText="1"/>
    </xf>
    <xf numFmtId="0" fontId="3" fillId="0" borderId="0" xfId="0" applyFont="1" applyAlignment="1" applyProtection="1">
      <alignment vertical="top" wrapText="1"/>
    </xf>
    <xf numFmtId="0" fontId="6" fillId="0" borderId="0" xfId="0" applyFont="1" applyFill="1" applyAlignment="1" applyProtection="1">
      <alignment vertical="top" wrapText="1"/>
    </xf>
    <xf numFmtId="0" fontId="3" fillId="0" borderId="3" xfId="0" applyFont="1" applyBorder="1" applyAlignment="1" applyProtection="1">
      <alignment vertical="top"/>
    </xf>
    <xf numFmtId="0" fontId="3" fillId="0" borderId="3" xfId="0" applyFont="1" applyBorder="1" applyAlignment="1" applyProtection="1">
      <alignment vertical="top" wrapText="1"/>
    </xf>
    <xf numFmtId="0" fontId="6" fillId="0" borderId="3" xfId="0" applyFont="1" applyFill="1" applyBorder="1" applyAlignment="1" applyProtection="1">
      <alignment vertical="top" wrapText="1"/>
    </xf>
    <xf numFmtId="9" fontId="6" fillId="0" borderId="0" xfId="1" applyFont="1" applyFill="1" applyBorder="1" applyAlignment="1" applyProtection="1">
      <alignment horizontal="center" vertical="top"/>
    </xf>
    <xf numFmtId="9" fontId="10" fillId="0" borderId="0" xfId="1" applyFont="1" applyBorder="1" applyProtection="1"/>
    <xf numFmtId="9" fontId="10" fillId="0" borderId="0" xfId="1" applyFont="1" applyProtection="1"/>
    <xf numFmtId="0" fontId="9" fillId="3" borderId="0" xfId="3" applyAlignment="1" applyProtection="1">
      <alignment horizontal="center" vertical="top"/>
    </xf>
    <xf numFmtId="9" fontId="9" fillId="3" borderId="0" xfId="3" applyNumberFormat="1" applyAlignment="1" applyProtection="1">
      <alignment horizontal="right" vertical="top"/>
    </xf>
    <xf numFmtId="0" fontId="3" fillId="0" borderId="0" xfId="0" applyFont="1" applyFill="1" applyBorder="1" applyAlignment="1" applyProtection="1">
      <alignment vertical="top" wrapText="1"/>
    </xf>
    <xf numFmtId="0" fontId="4" fillId="0" borderId="3" xfId="0" applyFont="1" applyBorder="1" applyAlignment="1" applyProtection="1">
      <alignment horizontal="center"/>
    </xf>
    <xf numFmtId="0" fontId="3" fillId="5" borderId="0" xfId="0" applyFont="1" applyFill="1" applyAlignment="1">
      <alignment horizontal="left" vertical="top" wrapText="1"/>
    </xf>
    <xf numFmtId="0" fontId="3" fillId="5" borderId="0" xfId="0" applyFont="1" applyFill="1" applyAlignment="1">
      <alignment vertical="top"/>
    </xf>
    <xf numFmtId="0" fontId="4" fillId="5" borderId="0" xfId="0" applyFont="1" applyFill="1" applyAlignment="1">
      <alignment vertical="top" wrapText="1"/>
    </xf>
    <xf numFmtId="0" fontId="3" fillId="5" borderId="0" xfId="0" applyFont="1" applyFill="1" applyAlignment="1">
      <alignment vertical="top" wrapText="1"/>
    </xf>
    <xf numFmtId="0" fontId="3" fillId="5" borderId="0" xfId="0" quotePrefix="1" applyFont="1" applyFill="1" applyAlignment="1">
      <alignment horizontal="left" vertical="top" wrapText="1"/>
    </xf>
    <xf numFmtId="0" fontId="3" fillId="5" borderId="0" xfId="0" applyFont="1" applyFill="1" applyAlignment="1"/>
    <xf numFmtId="0" fontId="17" fillId="5" borderId="0" xfId="0" applyFont="1" applyFill="1" applyAlignment="1">
      <alignment vertical="top" wrapText="1"/>
    </xf>
    <xf numFmtId="0" fontId="17" fillId="5" borderId="0" xfId="0" applyFont="1" applyFill="1" applyAlignment="1">
      <alignment wrapText="1"/>
    </xf>
    <xf numFmtId="0" fontId="16" fillId="5" borderId="0" xfId="0" applyFont="1" applyFill="1" applyAlignment="1">
      <alignment wrapText="1"/>
    </xf>
    <xf numFmtId="0" fontId="3" fillId="0" borderId="0" xfId="0" applyFont="1" applyAlignment="1" applyProtection="1">
      <alignment vertical="center" wrapText="1"/>
    </xf>
    <xf numFmtId="0" fontId="4" fillId="0" borderId="0" xfId="0" applyFont="1" applyBorder="1" applyAlignment="1" applyProtection="1">
      <alignment horizontal="center" wrapText="1"/>
    </xf>
    <xf numFmtId="0" fontId="3" fillId="0" borderId="17" xfId="0" applyFont="1" applyBorder="1" applyAlignment="1" applyProtection="1">
      <alignment horizontal="left" textRotation="45" wrapText="1"/>
    </xf>
    <xf numFmtId="0" fontId="3" fillId="0" borderId="4" xfId="0" applyFont="1" applyBorder="1" applyAlignment="1" applyProtection="1">
      <alignment horizontal="left" textRotation="45" wrapText="1"/>
    </xf>
    <xf numFmtId="0" fontId="3" fillId="0" borderId="19" xfId="0" applyFont="1" applyBorder="1" applyAlignment="1" applyProtection="1">
      <alignment horizontal="left" textRotation="45" wrapText="1"/>
    </xf>
    <xf numFmtId="0" fontId="3" fillId="0" borderId="18" xfId="0" applyFont="1" applyBorder="1" applyAlignment="1" applyProtection="1">
      <alignment horizontal="left" textRotation="45" wrapText="1"/>
    </xf>
    <xf numFmtId="0" fontId="3" fillId="0" borderId="16" xfId="0" applyFont="1" applyBorder="1" applyAlignment="1" applyProtection="1">
      <alignment horizontal="left" textRotation="45" wrapText="1"/>
    </xf>
    <xf numFmtId="0" fontId="4" fillId="0" borderId="0" xfId="0" applyFont="1" applyBorder="1" applyProtection="1"/>
    <xf numFmtId="0" fontId="4" fillId="0" borderId="0" xfId="0" applyFont="1" applyBorder="1" applyAlignment="1" applyProtection="1">
      <alignment horizontal="left" vertical="center" wrapText="1"/>
    </xf>
    <xf numFmtId="0" fontId="4" fillId="0" borderId="21" xfId="0" applyFont="1" applyBorder="1" applyAlignment="1" applyProtection="1">
      <alignment horizontal="center"/>
    </xf>
    <xf numFmtId="0" fontId="3" fillId="0" borderId="0" xfId="0" applyFont="1" applyBorder="1" applyAlignment="1" applyProtection="1">
      <alignment horizontal="left" vertical="top" wrapText="1"/>
    </xf>
    <xf numFmtId="0" fontId="4" fillId="0" borderId="0" xfId="0" applyFont="1" applyProtection="1"/>
    <xf numFmtId="0" fontId="5" fillId="2" borderId="21" xfId="2" applyFont="1" applyBorder="1" applyAlignment="1" applyProtection="1">
      <alignment horizontal="center"/>
    </xf>
    <xf numFmtId="0" fontId="4" fillId="0" borderId="22" xfId="0" applyFont="1" applyBorder="1" applyAlignment="1" applyProtection="1">
      <alignment vertical="top"/>
    </xf>
    <xf numFmtId="0" fontId="8" fillId="0" borderId="20" xfId="0" applyFont="1" applyBorder="1" applyAlignment="1" applyProtection="1">
      <alignment vertical="top" wrapText="1"/>
    </xf>
    <xf numFmtId="0" fontId="11" fillId="4" borderId="25" xfId="2" applyFont="1" applyFill="1" applyBorder="1" applyAlignment="1" applyProtection="1">
      <alignment horizontal="center" vertical="top"/>
    </xf>
    <xf numFmtId="9" fontId="14" fillId="0" borderId="0" xfId="1" applyFont="1" applyBorder="1" applyAlignment="1" applyProtection="1">
      <alignment horizontal="center" vertical="top"/>
    </xf>
    <xf numFmtId="0" fontId="4" fillId="0" borderId="14" xfId="0" applyFont="1" applyFill="1" applyBorder="1" applyAlignment="1" applyProtection="1">
      <alignment horizontal="center" vertical="top"/>
    </xf>
    <xf numFmtId="0" fontId="3" fillId="0" borderId="0" xfId="0" applyFont="1" applyAlignment="1" applyProtection="1">
      <alignment vertical="top"/>
    </xf>
    <xf numFmtId="0" fontId="4" fillId="0" borderId="23" xfId="0" applyFont="1" applyBorder="1" applyAlignment="1" applyProtection="1">
      <alignment vertical="top"/>
    </xf>
    <xf numFmtId="0" fontId="8" fillId="0" borderId="0" xfId="0" applyFont="1" applyBorder="1" applyAlignment="1" applyProtection="1">
      <alignment vertical="top" wrapText="1"/>
    </xf>
    <xf numFmtId="0" fontId="4" fillId="0" borderId="24" xfId="0" applyFont="1" applyBorder="1" applyAlignment="1" applyProtection="1">
      <alignment vertical="top"/>
    </xf>
    <xf numFmtId="0" fontId="8" fillId="0" borderId="2" xfId="0" applyFont="1" applyBorder="1" applyAlignment="1" applyProtection="1">
      <alignment vertical="top" wrapText="1"/>
    </xf>
    <xf numFmtId="0" fontId="3" fillId="0" borderId="2" xfId="0" applyFont="1" applyBorder="1" applyAlignment="1" applyProtection="1">
      <alignment vertical="center" wrapText="1"/>
    </xf>
    <xf numFmtId="0" fontId="11" fillId="4" borderId="26" xfId="2" applyFont="1" applyFill="1" applyBorder="1" applyAlignment="1" applyProtection="1">
      <alignment horizontal="center" vertical="top"/>
    </xf>
    <xf numFmtId="0" fontId="3" fillId="0" borderId="0" xfId="0" applyFont="1" applyBorder="1" applyProtection="1"/>
    <xf numFmtId="0" fontId="4" fillId="0" borderId="0" xfId="0" applyFont="1" applyBorder="1" applyAlignment="1" applyProtection="1">
      <alignment horizontal="right"/>
    </xf>
    <xf numFmtId="9" fontId="5" fillId="2" borderId="21" xfId="1" applyFont="1" applyFill="1" applyBorder="1" applyAlignment="1" applyProtection="1">
      <alignment horizontal="center"/>
    </xf>
    <xf numFmtId="0" fontId="14" fillId="0" borderId="0" xfId="0" applyFont="1" applyProtection="1"/>
    <xf numFmtId="9" fontId="6" fillId="0" borderId="30" xfId="1" applyFont="1" applyFill="1" applyBorder="1" applyAlignment="1" applyProtection="1">
      <alignment horizontal="center" vertical="top"/>
      <protection locked="0"/>
    </xf>
    <xf numFmtId="9" fontId="6" fillId="0" borderId="31" xfId="1" applyFont="1" applyFill="1" applyBorder="1" applyAlignment="1" applyProtection="1">
      <alignment horizontal="center" vertical="top"/>
      <protection locked="0"/>
    </xf>
    <xf numFmtId="9" fontId="6" fillId="0" borderId="32" xfId="1" applyFont="1" applyFill="1" applyBorder="1" applyAlignment="1" applyProtection="1">
      <alignment horizontal="center" vertical="top"/>
      <protection locked="0"/>
    </xf>
    <xf numFmtId="0" fontId="11" fillId="4" borderId="33" xfId="2" applyFont="1" applyFill="1" applyBorder="1" applyAlignment="1" applyProtection="1">
      <alignment horizontal="center" vertical="top"/>
    </xf>
    <xf numFmtId="9" fontId="18" fillId="0" borderId="0" xfId="1" applyFont="1" applyBorder="1" applyAlignment="1" applyProtection="1">
      <alignment horizontal="center" vertical="top"/>
    </xf>
    <xf numFmtId="9" fontId="18" fillId="0" borderId="2" xfId="1" applyFont="1" applyBorder="1" applyAlignment="1" applyProtection="1">
      <alignment horizontal="center" vertical="top"/>
    </xf>
    <xf numFmtId="9" fontId="18" fillId="6" borderId="20" xfId="1" applyFont="1" applyFill="1" applyBorder="1" applyAlignment="1" applyProtection="1">
      <alignment horizontal="center" vertical="top"/>
      <protection locked="0"/>
    </xf>
    <xf numFmtId="9" fontId="18" fillId="6" borderId="0" xfId="1" applyFont="1" applyFill="1" applyBorder="1" applyAlignment="1" applyProtection="1">
      <alignment horizontal="center" vertical="top"/>
      <protection locked="0"/>
    </xf>
    <xf numFmtId="9" fontId="18" fillId="6" borderId="2" xfId="1" applyFont="1" applyFill="1" applyBorder="1" applyAlignment="1" applyProtection="1">
      <alignment horizontal="center" vertical="top"/>
      <protection locked="0"/>
    </xf>
    <xf numFmtId="0" fontId="0" fillId="0" borderId="0" xfId="0" quotePrefix="1" applyAlignment="1" applyProtection="1">
      <alignment horizontal="left" vertical="top"/>
    </xf>
    <xf numFmtId="0" fontId="0" fillId="0" borderId="0" xfId="0" applyAlignment="1" applyProtection="1">
      <alignment horizontal="left" vertical="top"/>
    </xf>
    <xf numFmtId="9" fontId="19" fillId="7" borderId="27" xfId="1" applyFont="1" applyFill="1" applyBorder="1" applyAlignment="1" applyProtection="1">
      <alignment horizontal="center" vertical="top"/>
    </xf>
    <xf numFmtId="9" fontId="19" fillId="7" borderId="28" xfId="1" applyFont="1" applyFill="1" applyBorder="1" applyAlignment="1" applyProtection="1">
      <alignment horizontal="center" vertical="top"/>
    </xf>
    <xf numFmtId="9" fontId="19" fillId="7" borderId="29" xfId="1" applyFont="1" applyFill="1" applyBorder="1" applyAlignment="1" applyProtection="1">
      <alignment horizontal="center" vertical="top"/>
    </xf>
    <xf numFmtId="9" fontId="18" fillId="0" borderId="20" xfId="1" applyNumberFormat="1" applyFont="1" applyBorder="1" applyAlignment="1" applyProtection="1">
      <alignment horizontal="center" vertical="top"/>
    </xf>
    <xf numFmtId="9" fontId="18" fillId="0" borderId="0" xfId="1" applyNumberFormat="1" applyFont="1" applyBorder="1" applyAlignment="1" applyProtection="1">
      <alignment horizontal="center" vertical="top"/>
    </xf>
    <xf numFmtId="9" fontId="9" fillId="3" borderId="22" xfId="3" applyNumberFormat="1" applyBorder="1" applyAlignment="1" applyProtection="1">
      <alignment horizontal="right" vertical="top"/>
    </xf>
    <xf numFmtId="9" fontId="9" fillId="3" borderId="23" xfId="3" applyNumberFormat="1" applyBorder="1" applyAlignment="1" applyProtection="1">
      <alignment horizontal="right" vertical="top"/>
    </xf>
    <xf numFmtId="0" fontId="9" fillId="3" borderId="35" xfId="3" applyBorder="1" applyAlignment="1" applyProtection="1">
      <alignment horizontal="center" vertical="top"/>
    </xf>
    <xf numFmtId="9" fontId="9" fillId="3" borderId="24" xfId="3" quotePrefix="1" applyNumberFormat="1" applyBorder="1" applyAlignment="1" applyProtection="1">
      <alignment horizontal="right" vertical="top"/>
    </xf>
    <xf numFmtId="0" fontId="4" fillId="0" borderId="0" xfId="0" applyFont="1" applyBorder="1" applyAlignment="1" applyProtection="1">
      <alignment horizontal="center" wrapText="1"/>
    </xf>
    <xf numFmtId="0" fontId="0" fillId="0" borderId="0" xfId="0" applyAlignment="1" applyProtection="1">
      <alignment horizontal="center"/>
    </xf>
    <xf numFmtId="0" fontId="7" fillId="0" borderId="5" xfId="0" applyFont="1" applyBorder="1" applyAlignment="1" applyProtection="1">
      <alignment horizontal="center" vertical="center" textRotation="90" wrapText="1"/>
    </xf>
    <xf numFmtId="0" fontId="7" fillId="0" borderId="8" xfId="0" applyFont="1" applyBorder="1" applyAlignment="1" applyProtection="1">
      <alignment horizontal="center" vertical="center" textRotation="90" wrapText="1"/>
    </xf>
    <xf numFmtId="0" fontId="4" fillId="0" borderId="5" xfId="0" applyFont="1" applyBorder="1" applyAlignment="1" applyProtection="1">
      <alignment horizontal="center" vertical="center" textRotation="90" wrapText="1"/>
    </xf>
    <xf numFmtId="0" fontId="4" fillId="0" borderId="8" xfId="0" applyFont="1" applyBorder="1" applyAlignment="1" applyProtection="1">
      <alignment horizontal="center" vertical="center" textRotation="90" wrapText="1"/>
    </xf>
    <xf numFmtId="0" fontId="7" fillId="0" borderId="6" xfId="0" applyFont="1" applyBorder="1" applyAlignment="1" applyProtection="1">
      <alignment horizontal="center" vertical="center" textRotation="90" wrapText="1"/>
    </xf>
    <xf numFmtId="0" fontId="7" fillId="0" borderId="9"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4" fillId="0" borderId="11" xfId="0" applyFont="1" applyBorder="1" applyAlignment="1" applyProtection="1">
      <alignment horizontal="center" vertical="center" textRotation="90" wrapText="1"/>
    </xf>
    <xf numFmtId="0" fontId="0" fillId="0" borderId="12" xfId="0" applyBorder="1" applyAlignment="1" applyProtection="1">
      <alignment horizontal="center" vertical="center" textRotation="90" wrapText="1"/>
    </xf>
    <xf numFmtId="0" fontId="0" fillId="0" borderId="13" xfId="0" applyBorder="1" applyAlignment="1" applyProtection="1">
      <alignment horizontal="center" vertical="center" textRotation="90" wrapText="1"/>
    </xf>
    <xf numFmtId="0" fontId="13" fillId="0" borderId="12" xfId="0" applyFont="1" applyBorder="1" applyAlignment="1" applyProtection="1">
      <alignment horizontal="center" vertical="center" textRotation="90" wrapText="1"/>
    </xf>
    <xf numFmtId="0" fontId="13" fillId="0" borderId="13" xfId="0" applyFont="1" applyBorder="1" applyAlignment="1" applyProtection="1">
      <alignment horizontal="center" vertical="center" textRotation="90" wrapText="1"/>
    </xf>
    <xf numFmtId="0" fontId="9" fillId="3" borderId="34" xfId="3" quotePrefix="1" applyBorder="1" applyAlignment="1" applyProtection="1">
      <alignment horizontal="center" vertical="top"/>
    </xf>
    <xf numFmtId="0" fontId="9" fillId="3" borderId="36" xfId="3" quotePrefix="1" applyBorder="1" applyAlignment="1" applyProtection="1">
      <alignment horizontal="center" vertical="top"/>
    </xf>
  </cellXfs>
  <cellStyles count="4">
    <cellStyle name="Check Cell" xfId="2" builtinId="23"/>
    <cellStyle name="Neutral" xfId="3" builtinId="28"/>
    <cellStyle name="Normal" xfId="0" builtinId="0"/>
    <cellStyle name="Percent" xfId="1" builtinId="5"/>
  </cellStyles>
  <dxfs count="11">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strike val="0"/>
        <color theme="1"/>
      </font>
      <fill>
        <patternFill>
          <bgColor theme="9" tint="0.79998168889431442"/>
        </patternFill>
      </fill>
    </dxf>
    <dxf>
      <font>
        <b/>
        <i val="0"/>
        <color theme="9" tint="-0.24994659260841701"/>
      </font>
      <fill>
        <patternFill patternType="none">
          <bgColor auto="1"/>
        </patternFill>
      </fill>
    </dxf>
    <dxf>
      <font>
        <color theme="0" tint="-0.34998626667073579"/>
      </font>
      <fill>
        <patternFill patternType="none">
          <bgColor auto="1"/>
        </patternFill>
      </fill>
    </dxf>
    <dxf>
      <font>
        <b/>
        <i val="0"/>
        <strike val="0"/>
        <color theme="0"/>
      </font>
      <fill>
        <patternFill>
          <bgColor theme="4" tint="-0.24994659260841701"/>
        </patternFill>
      </fill>
    </dxf>
    <dxf>
      <font>
        <b/>
        <i val="0"/>
        <strike val="0"/>
        <color rgb="FF9C0006"/>
      </font>
      <fill>
        <patternFill patternType="solid">
          <bgColor theme="3" tint="0.79998168889431442"/>
        </patternFill>
      </fill>
    </dxf>
    <dxf>
      <font>
        <b/>
        <i val="0"/>
        <color theme="9"/>
      </font>
      <numFmt numFmtId="2" formatCode="0.00"/>
      <fill>
        <patternFill>
          <bgColor theme="3" tint="0.79998168889431442"/>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25400</xdr:rowOff>
    </xdr:from>
    <xdr:to>
      <xdr:col>0</xdr:col>
      <xdr:colOff>6375056</xdr:colOff>
      <xdr:row>17</xdr:row>
      <xdr:rowOff>186267</xdr:rowOff>
    </xdr:to>
    <xdr:pic>
      <xdr:nvPicPr>
        <xdr:cNvPr id="2" name="Picture 1">
          <a:extLst>
            <a:ext uri="{FF2B5EF4-FFF2-40B4-BE49-F238E27FC236}">
              <a16:creationId xmlns:a16="http://schemas.microsoft.com/office/drawing/2014/main" id="{9F1291D1-B175-AF47-8918-2E1A06440892}"/>
            </a:ext>
          </a:extLst>
        </xdr:cNvPr>
        <xdr:cNvPicPr>
          <a:picLocks noChangeAspect="1"/>
        </xdr:cNvPicPr>
      </xdr:nvPicPr>
      <xdr:blipFill>
        <a:blip xmlns:r="http://schemas.openxmlformats.org/officeDocument/2006/relationships" r:embed="rId1"/>
        <a:stretch>
          <a:fillRect/>
        </a:stretch>
      </xdr:blipFill>
      <xdr:spPr>
        <a:xfrm>
          <a:off x="0" y="3615267"/>
          <a:ext cx="6375056" cy="104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2168071</xdr:colOff>
      <xdr:row>0</xdr:row>
      <xdr:rowOff>664481</xdr:rowOff>
    </xdr:from>
    <xdr:to>
      <xdr:col>3</xdr:col>
      <xdr:colOff>707573</xdr:colOff>
      <xdr:row>0</xdr:row>
      <xdr:rowOff>1139368</xdr:rowOff>
    </xdr:to>
    <xdr:sp macro="" textlink="">
      <xdr:nvSpPr>
        <xdr:cNvPr id="3" name="Rectangular Callout 2">
          <a:extLst>
            <a:ext uri="{FF2B5EF4-FFF2-40B4-BE49-F238E27FC236}">
              <a16:creationId xmlns:a16="http://schemas.microsoft.com/office/drawing/2014/main" id="{DA003618-26E3-E143-94FF-359B47AB0EEF}"/>
            </a:ext>
          </a:extLst>
        </xdr:cNvPr>
        <xdr:cNvSpPr/>
      </xdr:nvSpPr>
      <xdr:spPr>
        <a:xfrm>
          <a:off x="2413000" y="664481"/>
          <a:ext cx="2458359" cy="474887"/>
        </a:xfrm>
        <a:prstGeom prst="wedgeRectCallout">
          <a:avLst>
            <a:gd name="adj1" fmla="val 38565"/>
            <a:gd name="adj2" fmla="val 96136"/>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Vul hier per risico</a:t>
          </a:r>
          <a:r>
            <a:rPr lang="en-US" sz="1100" baseline="0">
              <a:solidFill>
                <a:schemeClr val="tx2"/>
              </a:solidFill>
            </a:rPr>
            <a:t> in of het wel (WAAR) of niet (ONWAAR) van toepassing is.</a:t>
          </a:r>
          <a:endParaRPr lang="en-US" sz="1100">
            <a:solidFill>
              <a:schemeClr val="tx2"/>
            </a:solidFill>
          </a:endParaRPr>
        </a:p>
      </xdr:txBody>
    </xdr:sp>
    <xdr:clientData/>
  </xdr:twoCellAnchor>
  <xdr:twoCellAnchor>
    <xdr:from>
      <xdr:col>6</xdr:col>
      <xdr:colOff>9771</xdr:colOff>
      <xdr:row>0</xdr:row>
      <xdr:rowOff>370809</xdr:rowOff>
    </xdr:from>
    <xdr:to>
      <xdr:col>9</xdr:col>
      <xdr:colOff>381000</xdr:colOff>
      <xdr:row>0</xdr:row>
      <xdr:rowOff>1161142</xdr:rowOff>
    </xdr:to>
    <xdr:sp macro="" textlink="">
      <xdr:nvSpPr>
        <xdr:cNvPr id="4" name="Rectangular Callout 3">
          <a:extLst>
            <a:ext uri="{FF2B5EF4-FFF2-40B4-BE49-F238E27FC236}">
              <a16:creationId xmlns:a16="http://schemas.microsoft.com/office/drawing/2014/main" id="{56F2C120-979F-3841-BAEC-4D310C2F2FB6}"/>
            </a:ext>
          </a:extLst>
        </xdr:cNvPr>
        <xdr:cNvSpPr/>
      </xdr:nvSpPr>
      <xdr:spPr>
        <a:xfrm>
          <a:off x="5751985" y="370809"/>
          <a:ext cx="2838658" cy="790333"/>
        </a:xfrm>
        <a:prstGeom prst="wedgeRectCallout">
          <a:avLst>
            <a:gd name="adj1" fmla="val -37849"/>
            <a:gd name="adj2" fmla="val 81932"/>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Nadat op tabblad 'Maatregelbeoordeliing' de scores per maatregel zijn ingevoerd, verschijnt hier een indicatie</a:t>
          </a:r>
          <a:r>
            <a:rPr lang="en-US" sz="1100" baseline="0">
              <a:solidFill>
                <a:schemeClr val="tx2"/>
              </a:solidFill>
            </a:rPr>
            <a:t> van de mate waarin de maatregelen het risico verminderen.</a:t>
          </a:r>
          <a:endParaRPr lang="en-US" sz="1100">
            <a:solidFill>
              <a:schemeClr val="tx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2650069</xdr:colOff>
      <xdr:row>0</xdr:row>
      <xdr:rowOff>59266</xdr:rowOff>
    </xdr:from>
    <xdr:to>
      <xdr:col>7</xdr:col>
      <xdr:colOff>0</xdr:colOff>
      <xdr:row>2</xdr:row>
      <xdr:rowOff>341923</xdr:rowOff>
    </xdr:to>
    <xdr:sp macro="" textlink="">
      <xdr:nvSpPr>
        <xdr:cNvPr id="2" name="Rectangular Callout 1">
          <a:extLst>
            <a:ext uri="{FF2B5EF4-FFF2-40B4-BE49-F238E27FC236}">
              <a16:creationId xmlns:a16="http://schemas.microsoft.com/office/drawing/2014/main" id="{93CDB6E4-8085-B943-A6FD-38EEFCA16AF1}"/>
            </a:ext>
          </a:extLst>
        </xdr:cNvPr>
        <xdr:cNvSpPr/>
      </xdr:nvSpPr>
      <xdr:spPr>
        <a:xfrm>
          <a:off x="8374838" y="59266"/>
          <a:ext cx="2781624" cy="634349"/>
        </a:xfrm>
        <a:prstGeom prst="wedgeRectCallout">
          <a:avLst>
            <a:gd name="adj1" fmla="val 33630"/>
            <a:gd name="adj2" fmla="val 702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Vul hier per maatregel in, in welke mate de genoemde artefacten voldoen</a:t>
          </a:r>
          <a:r>
            <a:rPr lang="en-US" sz="1100" baseline="0">
              <a:solidFill>
                <a:schemeClr val="tx2"/>
              </a:solidFill>
            </a:rPr>
            <a:t> aan de criteria.</a:t>
          </a:r>
        </a:p>
        <a:p>
          <a:pPr algn="l"/>
          <a:r>
            <a:rPr lang="en-US" sz="1100" baseline="0">
              <a:solidFill>
                <a:schemeClr val="tx2"/>
              </a:solidFill>
            </a:rPr>
            <a:t>(of '?' indien er -nog- geen antwoord is)</a:t>
          </a:r>
          <a:endParaRPr lang="en-US" sz="1100">
            <a:solidFill>
              <a:schemeClr val="tx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871C-9FF1-4740-B167-46B3F908A32E}">
  <dimension ref="A1:A45"/>
  <sheetViews>
    <sheetView tabSelected="1" workbookViewId="0"/>
  </sheetViews>
  <sheetFormatPr baseColWidth="10" defaultColWidth="11" defaultRowHeight="14"/>
  <cols>
    <col min="1" max="1" width="102.796875" style="38" customWidth="1"/>
    <col min="2" max="2" width="14.19921875" style="36" bestFit="1" customWidth="1"/>
    <col min="3" max="16384" width="11" style="36"/>
  </cols>
  <sheetData>
    <row r="1" spans="1:1" s="40" customFormat="1" ht="36" customHeight="1">
      <c r="A1" s="43" t="s">
        <v>102</v>
      </c>
    </row>
    <row r="2" spans="1:1" ht="21" customHeight="1">
      <c r="A2" s="37"/>
    </row>
    <row r="3" spans="1:1" ht="16">
      <c r="A3" s="41" t="s">
        <v>91</v>
      </c>
    </row>
    <row r="4" spans="1:1" ht="32" customHeight="1">
      <c r="A4" s="38" t="s">
        <v>103</v>
      </c>
    </row>
    <row r="5" spans="1:1" ht="15">
      <c r="A5" s="35" t="s">
        <v>104</v>
      </c>
    </row>
    <row r="6" spans="1:1" ht="15">
      <c r="A6" s="35" t="s">
        <v>105</v>
      </c>
    </row>
    <row r="7" spans="1:1" ht="15">
      <c r="A7" s="35" t="s">
        <v>106</v>
      </c>
    </row>
    <row r="9" spans="1:1" ht="15">
      <c r="A9" s="38" t="s">
        <v>107</v>
      </c>
    </row>
    <row r="10" spans="1:1" ht="15">
      <c r="A10" s="35" t="s">
        <v>98</v>
      </c>
    </row>
    <row r="11" spans="1:1" ht="15">
      <c r="A11" s="35" t="s">
        <v>99</v>
      </c>
    </row>
    <row r="12" spans="1:1" ht="12.75" customHeight="1">
      <c r="A12" s="35" t="s">
        <v>100</v>
      </c>
    </row>
    <row r="13" spans="1:1" ht="15">
      <c r="A13" s="35" t="s">
        <v>108</v>
      </c>
    </row>
    <row r="14" spans="1:1" ht="30">
      <c r="A14" s="35" t="s">
        <v>101</v>
      </c>
    </row>
    <row r="16" spans="1:1" ht="15">
      <c r="A16" s="38" t="s">
        <v>109</v>
      </c>
    </row>
    <row r="17" spans="1:1" ht="54" customHeight="1"/>
    <row r="18" spans="1:1" s="40" customFormat="1" ht="22" customHeight="1">
      <c r="A18" s="42" t="s">
        <v>92</v>
      </c>
    </row>
    <row r="19" spans="1:1" ht="75">
      <c r="A19" s="38" t="s">
        <v>110</v>
      </c>
    </row>
    <row r="21" spans="1:1" ht="16">
      <c r="A21" s="41" t="s">
        <v>93</v>
      </c>
    </row>
    <row r="22" spans="1:1" ht="105">
      <c r="A22" s="38" t="s">
        <v>111</v>
      </c>
    </row>
    <row r="24" spans="1:1" ht="16">
      <c r="A24" s="41" t="s">
        <v>94</v>
      </c>
    </row>
    <row r="25" spans="1:1" ht="30">
      <c r="A25" s="38" t="s">
        <v>95</v>
      </c>
    </row>
    <row r="26" spans="1:1" ht="15">
      <c r="A26" s="35" t="s">
        <v>112</v>
      </c>
    </row>
    <row r="27" spans="1:1" ht="15">
      <c r="A27" s="35" t="s">
        <v>113</v>
      </c>
    </row>
    <row r="28" spans="1:1" ht="12.75" customHeight="1">
      <c r="A28" s="35" t="s">
        <v>114</v>
      </c>
    </row>
    <row r="29" spans="1:1" ht="12.75" customHeight="1">
      <c r="A29" s="35" t="s">
        <v>115</v>
      </c>
    </row>
    <row r="30" spans="1:1">
      <c r="A30" s="35"/>
    </row>
    <row r="31" spans="1:1" ht="15">
      <c r="A31" s="38" t="s">
        <v>116</v>
      </c>
    </row>
    <row r="32" spans="1:1" ht="15">
      <c r="A32" s="39" t="s">
        <v>126</v>
      </c>
    </row>
    <row r="33" spans="1:1" ht="15">
      <c r="A33" s="39" t="s">
        <v>117</v>
      </c>
    </row>
    <row r="34" spans="1:1" ht="30">
      <c r="A34" s="39" t="s">
        <v>118</v>
      </c>
    </row>
    <row r="35" spans="1:1" ht="15">
      <c r="A35" s="39" t="s">
        <v>119</v>
      </c>
    </row>
    <row r="36" spans="1:1">
      <c r="A36" s="37"/>
    </row>
    <row r="37" spans="1:1" ht="16">
      <c r="A37" s="41" t="s">
        <v>96</v>
      </c>
    </row>
    <row r="38" spans="1:1" ht="30">
      <c r="A38" s="38" t="s">
        <v>120</v>
      </c>
    </row>
    <row r="40" spans="1:1" ht="16">
      <c r="A40" s="41" t="s">
        <v>121</v>
      </c>
    </row>
    <row r="41" spans="1:1" ht="12.75" customHeight="1">
      <c r="A41" s="38" t="s">
        <v>97</v>
      </c>
    </row>
    <row r="42" spans="1:1" ht="15">
      <c r="A42" s="35" t="s">
        <v>122</v>
      </c>
    </row>
    <row r="43" spans="1:1" ht="30">
      <c r="A43" s="35" t="s">
        <v>123</v>
      </c>
    </row>
    <row r="44" spans="1:1" ht="15">
      <c r="A44" s="35" t="s">
        <v>124</v>
      </c>
    </row>
    <row r="45" spans="1:1" ht="30">
      <c r="A45" s="38" t="s">
        <v>125</v>
      </c>
    </row>
  </sheetData>
  <sheetProtection sheet="1" scenarios="1" selectLockedCells="1" selectUnlockedCells="1"/>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0"/>
  <sheetViews>
    <sheetView zoomScaleNormal="100" workbookViewId="0">
      <selection activeCell="D4" sqref="D4"/>
    </sheetView>
  </sheetViews>
  <sheetFormatPr baseColWidth="10" defaultColWidth="11" defaultRowHeight="14"/>
  <cols>
    <col min="1" max="1" width="3.796875" style="1" bestFit="1" customWidth="1"/>
    <col min="2" max="2" width="59.796875" style="1" customWidth="1"/>
    <col min="3" max="3" width="1.796875" style="44" customWidth="1"/>
    <col min="4" max="4" width="13" style="1" customWidth="1"/>
    <col min="5" max="5" width="11.796875" style="1" customWidth="1"/>
    <col min="6" max="6" width="9.19921875" style="1" hidden="1" customWidth="1"/>
    <col min="7" max="7" width="13.19921875" style="1" customWidth="1"/>
    <col min="8" max="10" width="12.796875" style="1" customWidth="1"/>
    <col min="11" max="11" width="12.796875" style="1" hidden="1" customWidth="1"/>
    <col min="12" max="31" width="11" style="1" hidden="1" customWidth="1"/>
    <col min="32" max="32" width="11" style="1" customWidth="1"/>
    <col min="33" max="16384" width="11" style="1"/>
  </cols>
  <sheetData>
    <row r="1" spans="1:29" ht="111" customHeight="1" thickBot="1">
      <c r="D1" s="93" t="s">
        <v>43</v>
      </c>
      <c r="E1" s="93" t="s">
        <v>44</v>
      </c>
      <c r="F1" s="93" t="s">
        <v>13</v>
      </c>
      <c r="G1" s="93" t="s">
        <v>45</v>
      </c>
      <c r="H1" s="45"/>
      <c r="I1" s="45"/>
      <c r="J1" s="45"/>
      <c r="K1" s="45"/>
      <c r="L1" s="46" t="str">
        <f>Maatregelbeoordeling!$D4</f>
        <v>Belanghebbenden identificeren en betrekken</v>
      </c>
      <c r="M1" s="47" t="str">
        <f>Maatregelbeoordeling!$D5</f>
        <v>Belangrijke niet-functionele eisen identificeren</v>
      </c>
      <c r="N1" s="48" t="str">
        <f>Maatregelbeoordeling!$D6</f>
        <v>Belangrijke functionele eisen identificeren</v>
      </c>
      <c r="O1" s="49" t="str">
        <f>Maatregelbeoordeling!$D7</f>
        <v>Productdecompositie in incrementeel opleverbare delen met business-waarde</v>
      </c>
      <c r="P1" s="47" t="str">
        <f>Maatregelbeoordeling!$D8</f>
        <v>Technische schuld identificeren, inzichtelijk maken en planmatig oplossen</v>
      </c>
      <c r="Q1" s="47" t="str">
        <f>Maatregelbeoordeling!$D9</f>
        <v>Oplossingsrichtingen verkennen</v>
      </c>
      <c r="R1" s="47" t="str">
        <f>Maatregelbeoordeling!$D10</f>
        <v>Incrementele oplevering van het product</v>
      </c>
      <c r="S1" s="47" t="str">
        <f>Maatregelbeoordeling!$D11</f>
        <v>Iteratieve ontwikkelaanpak</v>
      </c>
      <c r="T1" s="47" t="str">
        <f>Maatregelbeoordeling!$D12</f>
        <v>Geautomatiseerde ontwikkelpijplijn inrichten</v>
      </c>
      <c r="U1" s="47" t="str">
        <f>Maatregelbeoordeling!$D13</f>
        <v>Voortdurend voldoen aan de eisen met regressietests</v>
      </c>
      <c r="V1" s="47" t="str">
        <f>Maatregelbeoordeling!$D14</f>
        <v>Voortgangsbewaking met burndown charts</v>
      </c>
      <c r="W1" s="47" t="str">
        <f>Maatregelbeoordeling!$D15</f>
        <v>Een officiële producteigenaar met mandaat</v>
      </c>
      <c r="X1" s="47" t="str">
        <f>Maatregelbeoordeling!$D16</f>
        <v>Toepassen van een kwaliteitgedreven ontwikkelmethode</v>
      </c>
      <c r="Y1" s="47" t="str">
        <f>Maatregelbeoordeling!$D17</f>
        <v>Archivering</v>
      </c>
      <c r="Z1" s="47" t="str">
        <f>Maatregelbeoordeling!$D18</f>
        <v>Deugdelijke overdracht</v>
      </c>
      <c r="AA1" s="47" t="str">
        <f>Maatregelbeoordeling!$D19</f>
        <v>Teams met specialistische kennis en hulpmiddelen ondersteunen</v>
      </c>
      <c r="AB1" s="50" t="str">
        <f>Maatregelbeoordeling!$D20</f>
        <v>Continu risicomanagement</v>
      </c>
    </row>
    <row r="2" spans="1:29" s="55" customFormat="1" ht="15" customHeight="1" thickBot="1">
      <c r="A2" s="51"/>
      <c r="B2" s="51"/>
      <c r="C2" s="52"/>
      <c r="D2" s="93"/>
      <c r="E2" s="93"/>
      <c r="F2" s="93"/>
      <c r="G2" s="93"/>
      <c r="H2" s="45"/>
      <c r="I2" s="45"/>
      <c r="J2" s="45"/>
      <c r="K2" s="45"/>
      <c r="L2" s="53" t="s">
        <v>56</v>
      </c>
      <c r="M2" s="53" t="s">
        <v>57</v>
      </c>
      <c r="N2" s="53" t="s">
        <v>58</v>
      </c>
      <c r="O2" s="53" t="s">
        <v>59</v>
      </c>
      <c r="P2" s="53" t="s">
        <v>60</v>
      </c>
      <c r="Q2" s="53" t="s">
        <v>61</v>
      </c>
      <c r="R2" s="53" t="s">
        <v>62</v>
      </c>
      <c r="S2" s="53" t="s">
        <v>63</v>
      </c>
      <c r="T2" s="53" t="s">
        <v>64</v>
      </c>
      <c r="U2" s="53" t="s">
        <v>15</v>
      </c>
      <c r="V2" s="53" t="s">
        <v>16</v>
      </c>
      <c r="W2" s="53" t="s">
        <v>17</v>
      </c>
      <c r="X2" s="53" t="s">
        <v>18</v>
      </c>
      <c r="Y2" s="53" t="s">
        <v>19</v>
      </c>
      <c r="Z2" s="53" t="s">
        <v>20</v>
      </c>
      <c r="AA2" s="53" t="s">
        <v>21</v>
      </c>
      <c r="AB2" s="53" t="s">
        <v>22</v>
      </c>
      <c r="AC2" s="54"/>
    </row>
    <row r="3" spans="1:29" ht="15" customHeight="1" thickBot="1">
      <c r="A3" s="51"/>
      <c r="B3" s="51" t="s">
        <v>42</v>
      </c>
      <c r="C3" s="51"/>
      <c r="D3" s="93"/>
      <c r="E3" s="93"/>
      <c r="F3" s="93"/>
      <c r="G3" s="93"/>
      <c r="H3" s="45"/>
      <c r="I3" s="45"/>
      <c r="J3" s="45"/>
      <c r="K3" s="45"/>
      <c r="L3" s="56" t="b">
        <f>OR(L4:L13)</f>
        <v>1</v>
      </c>
      <c r="M3" s="56" t="b">
        <f t="shared" ref="M3:AB3" si="0">OR(M4:M13)</f>
        <v>1</v>
      </c>
      <c r="N3" s="56" t="b">
        <f t="shared" si="0"/>
        <v>1</v>
      </c>
      <c r="O3" s="56" t="b">
        <f t="shared" si="0"/>
        <v>1</v>
      </c>
      <c r="P3" s="56" t="b">
        <f t="shared" si="0"/>
        <v>1</v>
      </c>
      <c r="Q3" s="56" t="b">
        <f t="shared" si="0"/>
        <v>1</v>
      </c>
      <c r="R3" s="56" t="b">
        <f t="shared" si="0"/>
        <v>1</v>
      </c>
      <c r="S3" s="56" t="b">
        <f t="shared" si="0"/>
        <v>1</v>
      </c>
      <c r="T3" s="56" t="b">
        <f t="shared" si="0"/>
        <v>1</v>
      </c>
      <c r="U3" s="56" t="b">
        <f t="shared" si="0"/>
        <v>1</v>
      </c>
      <c r="V3" s="56" t="b">
        <f t="shared" si="0"/>
        <v>1</v>
      </c>
      <c r="W3" s="56" t="b">
        <f t="shared" si="0"/>
        <v>1</v>
      </c>
      <c r="X3" s="56" t="b">
        <f t="shared" si="0"/>
        <v>1</v>
      </c>
      <c r="Y3" s="56" t="b">
        <f t="shared" si="0"/>
        <v>1</v>
      </c>
      <c r="Z3" s="56" t="b">
        <f t="shared" si="0"/>
        <v>1</v>
      </c>
      <c r="AA3" s="56" t="b">
        <f t="shared" si="0"/>
        <v>1</v>
      </c>
      <c r="AB3" s="56" t="b">
        <f t="shared" si="0"/>
        <v>1</v>
      </c>
      <c r="AC3" s="54"/>
    </row>
    <row r="4" spans="1:29" s="62" customFormat="1" ht="26">
      <c r="A4" s="57" t="s">
        <v>47</v>
      </c>
      <c r="B4" s="58" t="s">
        <v>37</v>
      </c>
      <c r="C4" s="58"/>
      <c r="D4" s="79" t="b">
        <v>1</v>
      </c>
      <c r="E4" s="59">
        <f>COUNTIF(L4:AB4, TRUE() )</f>
        <v>5</v>
      </c>
      <c r="F4" s="87">
        <f>IF(D4, SUMPRODUCT($L$14:$AB$14, --(L4:AB4)  )/E4, "-")</f>
        <v>0</v>
      </c>
      <c r="G4" s="84" t="str">
        <f>_xlfn.IFNA( VLOOKUP(F4,range_score,2, TRUE), "")</f>
        <v/>
      </c>
      <c r="H4" s="60"/>
      <c r="I4" s="60"/>
      <c r="J4" s="60"/>
      <c r="K4" s="60"/>
      <c r="L4" s="61"/>
      <c r="M4" s="61"/>
      <c r="N4" s="61"/>
      <c r="O4" s="61"/>
      <c r="P4" s="61"/>
      <c r="Q4" s="61"/>
      <c r="R4" s="61"/>
      <c r="S4" s="61"/>
      <c r="T4" s="61" t="b">
        <f>$D$4</f>
        <v>1</v>
      </c>
      <c r="U4" s="61" t="b">
        <f>$D$4</f>
        <v>1</v>
      </c>
      <c r="V4" s="61"/>
      <c r="W4" s="61"/>
      <c r="X4" s="61" t="b">
        <f>$D$4</f>
        <v>1</v>
      </c>
      <c r="Y4" s="61"/>
      <c r="Z4" s="61" t="b">
        <f>$D$4</f>
        <v>1</v>
      </c>
      <c r="AA4" s="61"/>
      <c r="AB4" s="61" t="b">
        <f>$D$4</f>
        <v>1</v>
      </c>
    </row>
    <row r="5" spans="1:29" s="62" customFormat="1" ht="26">
      <c r="A5" s="63" t="s">
        <v>48</v>
      </c>
      <c r="B5" s="64" t="s">
        <v>39</v>
      </c>
      <c r="C5" s="64"/>
      <c r="D5" s="80" t="b">
        <v>1</v>
      </c>
      <c r="E5" s="76">
        <f t="shared" ref="E5:E13" si="1">COUNTIF(L5:AB5, TRUE() )</f>
        <v>4</v>
      </c>
      <c r="F5" s="88">
        <f t="shared" ref="F5:F13" si="2">IF(D5, SUMPRODUCT($L$14:$AB$14, --(L5:AB5)  )/E5, "-")</f>
        <v>0</v>
      </c>
      <c r="G5" s="85" t="str">
        <f t="shared" ref="G5:G13" si="3">_xlfn.IFNA( VLOOKUP(F5,range_score,2, TRUE), "")</f>
        <v/>
      </c>
      <c r="H5" s="60"/>
      <c r="I5" s="60"/>
      <c r="J5" s="60"/>
      <c r="K5" s="60"/>
      <c r="L5" s="61"/>
      <c r="M5" s="61"/>
      <c r="N5" s="61"/>
      <c r="O5" s="61"/>
      <c r="P5" s="61"/>
      <c r="Q5" s="61"/>
      <c r="R5" s="61"/>
      <c r="S5" s="61"/>
      <c r="T5" s="61" t="b">
        <f>$D$5</f>
        <v>1</v>
      </c>
      <c r="U5" s="61" t="b">
        <f>$D$5</f>
        <v>1</v>
      </c>
      <c r="V5" s="61"/>
      <c r="W5" s="61"/>
      <c r="X5" s="61" t="b">
        <f>$D$5</f>
        <v>1</v>
      </c>
      <c r="Y5" s="61"/>
      <c r="Z5" s="61"/>
      <c r="AA5" s="61"/>
      <c r="AB5" s="61" t="b">
        <f>$D$5</f>
        <v>1</v>
      </c>
    </row>
    <row r="6" spans="1:29" s="62" customFormat="1" ht="26">
      <c r="A6" s="63" t="s">
        <v>49</v>
      </c>
      <c r="B6" s="64" t="s">
        <v>25</v>
      </c>
      <c r="C6" s="64"/>
      <c r="D6" s="80" t="b">
        <v>1</v>
      </c>
      <c r="E6" s="76">
        <f t="shared" si="1"/>
        <v>8</v>
      </c>
      <c r="F6" s="88">
        <f t="shared" si="2"/>
        <v>0</v>
      </c>
      <c r="G6" s="85" t="str">
        <f t="shared" si="3"/>
        <v/>
      </c>
      <c r="H6" s="60"/>
      <c r="I6" s="60"/>
      <c r="J6" s="60"/>
      <c r="K6" s="60"/>
      <c r="L6" s="61" t="b">
        <f>D$6</f>
        <v>1</v>
      </c>
      <c r="M6" s="61"/>
      <c r="N6" s="61"/>
      <c r="O6" s="61" t="b">
        <f>D$6</f>
        <v>1</v>
      </c>
      <c r="P6" s="61" t="b">
        <f>D$6</f>
        <v>1</v>
      </c>
      <c r="Q6" s="61" t="b">
        <f>D$6</f>
        <v>1</v>
      </c>
      <c r="R6" s="61" t="b">
        <f>D$6</f>
        <v>1</v>
      </c>
      <c r="S6" s="61" t="b">
        <f>D$6</f>
        <v>1</v>
      </c>
      <c r="T6" s="61"/>
      <c r="U6" s="61"/>
      <c r="V6" s="61" t="b">
        <f>D$6</f>
        <v>1</v>
      </c>
      <c r="W6" s="61"/>
      <c r="X6" s="61"/>
      <c r="Y6" s="61"/>
      <c r="Z6" s="61"/>
      <c r="AA6" s="61"/>
      <c r="AB6" s="61" t="b">
        <f>$D$6</f>
        <v>1</v>
      </c>
    </row>
    <row r="7" spans="1:29" s="62" customFormat="1" ht="26">
      <c r="A7" s="63" t="s">
        <v>50</v>
      </c>
      <c r="B7" s="64" t="s">
        <v>46</v>
      </c>
      <c r="C7" s="64"/>
      <c r="D7" s="80" t="b">
        <v>1</v>
      </c>
      <c r="E7" s="76">
        <f t="shared" si="1"/>
        <v>4</v>
      </c>
      <c r="F7" s="88">
        <f t="shared" si="2"/>
        <v>0</v>
      </c>
      <c r="G7" s="85" t="str">
        <f t="shared" si="3"/>
        <v/>
      </c>
      <c r="H7" s="60"/>
      <c r="I7" s="60"/>
      <c r="J7" s="60"/>
      <c r="K7" s="60"/>
      <c r="L7" s="61"/>
      <c r="M7" s="61"/>
      <c r="N7" s="61"/>
      <c r="O7" s="61" t="b">
        <f>$D$7</f>
        <v>1</v>
      </c>
      <c r="P7" s="61"/>
      <c r="Q7" s="61"/>
      <c r="R7" s="61" t="b">
        <f>$D$7</f>
        <v>1</v>
      </c>
      <c r="S7" s="61"/>
      <c r="T7" s="61"/>
      <c r="U7" s="61"/>
      <c r="V7" s="61"/>
      <c r="W7" s="61" t="b">
        <f>$D$7</f>
        <v>1</v>
      </c>
      <c r="X7" s="61"/>
      <c r="Y7" s="61"/>
      <c r="Z7" s="61"/>
      <c r="AA7" s="61"/>
      <c r="AB7" s="61" t="b">
        <f>$D$7</f>
        <v>1</v>
      </c>
    </row>
    <row r="8" spans="1:29" s="62" customFormat="1" ht="26">
      <c r="A8" s="63" t="s">
        <v>51</v>
      </c>
      <c r="B8" s="64" t="s">
        <v>26</v>
      </c>
      <c r="C8" s="64"/>
      <c r="D8" s="80" t="b">
        <v>1</v>
      </c>
      <c r="E8" s="76">
        <f t="shared" si="1"/>
        <v>7</v>
      </c>
      <c r="F8" s="88">
        <f t="shared" si="2"/>
        <v>0</v>
      </c>
      <c r="G8" s="85" t="str">
        <f t="shared" si="3"/>
        <v/>
      </c>
      <c r="H8" s="60"/>
      <c r="I8" s="60"/>
      <c r="J8" s="60"/>
      <c r="K8" s="60"/>
      <c r="L8" s="61" t="b">
        <f>$D$8</f>
        <v>1</v>
      </c>
      <c r="M8" s="61" t="b">
        <f>$D$8</f>
        <v>1</v>
      </c>
      <c r="N8" s="61" t="b">
        <f>$D$8</f>
        <v>1</v>
      </c>
      <c r="O8" s="61"/>
      <c r="P8" s="61"/>
      <c r="Q8" s="61"/>
      <c r="R8" s="61"/>
      <c r="S8" s="61"/>
      <c r="T8" s="61"/>
      <c r="U8" s="61"/>
      <c r="V8" s="61"/>
      <c r="W8" s="61"/>
      <c r="X8" s="61" t="b">
        <f>$D$8</f>
        <v>1</v>
      </c>
      <c r="Y8" s="61"/>
      <c r="Z8" s="61" t="b">
        <f>$D$8</f>
        <v>1</v>
      </c>
      <c r="AA8" s="61" t="b">
        <f>$D$8</f>
        <v>1</v>
      </c>
      <c r="AB8" s="61" t="b">
        <f>$D$8</f>
        <v>1</v>
      </c>
    </row>
    <row r="9" spans="1:29" s="62" customFormat="1" ht="26">
      <c r="A9" s="63" t="s">
        <v>52</v>
      </c>
      <c r="B9" s="64" t="s">
        <v>27</v>
      </c>
      <c r="C9" s="64"/>
      <c r="D9" s="80" t="b">
        <v>1</v>
      </c>
      <c r="E9" s="76">
        <f t="shared" si="1"/>
        <v>3</v>
      </c>
      <c r="F9" s="77">
        <f t="shared" si="2"/>
        <v>0</v>
      </c>
      <c r="G9" s="85" t="str">
        <f t="shared" si="3"/>
        <v/>
      </c>
      <c r="H9" s="60"/>
      <c r="I9" s="60"/>
      <c r="J9" s="60"/>
      <c r="K9" s="60"/>
      <c r="L9" s="61" t="b">
        <f>$D$9</f>
        <v>1</v>
      </c>
      <c r="M9" s="61"/>
      <c r="N9" s="61"/>
      <c r="O9" s="61"/>
      <c r="P9" s="61"/>
      <c r="Q9" s="61"/>
      <c r="R9" s="61"/>
      <c r="S9" s="61"/>
      <c r="T9" s="61"/>
      <c r="U9" s="61"/>
      <c r="V9" s="61"/>
      <c r="W9" s="61" t="b">
        <f>$D$9</f>
        <v>1</v>
      </c>
      <c r="X9" s="61"/>
      <c r="Y9" s="61"/>
      <c r="Z9" s="61"/>
      <c r="AA9" s="61"/>
      <c r="AB9" s="61" t="b">
        <f>$D$9</f>
        <v>1</v>
      </c>
    </row>
    <row r="10" spans="1:29" s="62" customFormat="1" ht="26">
      <c r="A10" s="63" t="s">
        <v>53</v>
      </c>
      <c r="B10" s="64" t="s">
        <v>28</v>
      </c>
      <c r="C10" s="64"/>
      <c r="D10" s="80" t="b">
        <v>1</v>
      </c>
      <c r="E10" s="76">
        <f t="shared" si="1"/>
        <v>7</v>
      </c>
      <c r="F10" s="77">
        <f t="shared" si="2"/>
        <v>0</v>
      </c>
      <c r="G10" s="85" t="str">
        <f t="shared" si="3"/>
        <v/>
      </c>
      <c r="H10" s="60"/>
      <c r="I10" s="60"/>
      <c r="J10" s="60"/>
      <c r="K10" s="60"/>
      <c r="L10" s="61" t="b">
        <f>$D$10</f>
        <v>1</v>
      </c>
      <c r="M10" s="61" t="b">
        <f>$D$10</f>
        <v>1</v>
      </c>
      <c r="N10" s="61"/>
      <c r="O10" s="61"/>
      <c r="P10" s="61" t="b">
        <f>$D$10</f>
        <v>1</v>
      </c>
      <c r="Q10" s="61"/>
      <c r="R10" s="61" t="b">
        <f>$D$10</f>
        <v>1</v>
      </c>
      <c r="S10" s="61" t="b">
        <f>$D$10</f>
        <v>1</v>
      </c>
      <c r="T10" s="61"/>
      <c r="U10" s="61" t="b">
        <f>$D$10</f>
        <v>1</v>
      </c>
      <c r="V10" s="61"/>
      <c r="W10" s="61"/>
      <c r="X10" s="61"/>
      <c r="Y10" s="61"/>
      <c r="Z10" s="61"/>
      <c r="AA10" s="61"/>
      <c r="AB10" s="61" t="b">
        <f>$D$10</f>
        <v>1</v>
      </c>
    </row>
    <row r="11" spans="1:29" s="62" customFormat="1" ht="26">
      <c r="A11" s="63" t="s">
        <v>54</v>
      </c>
      <c r="B11" s="64" t="s">
        <v>29</v>
      </c>
      <c r="C11" s="64"/>
      <c r="D11" s="80" t="b">
        <v>1</v>
      </c>
      <c r="E11" s="76">
        <f t="shared" si="1"/>
        <v>4</v>
      </c>
      <c r="F11" s="77">
        <f t="shared" si="2"/>
        <v>0</v>
      </c>
      <c r="G11" s="85" t="str">
        <f t="shared" si="3"/>
        <v/>
      </c>
      <c r="H11" s="60"/>
      <c r="I11" s="60"/>
      <c r="J11" s="60"/>
      <c r="K11" s="60"/>
      <c r="L11" s="61" t="b">
        <f>$D$11</f>
        <v>1</v>
      </c>
      <c r="M11" s="61"/>
      <c r="N11" s="61"/>
      <c r="O11" s="61"/>
      <c r="P11" s="61"/>
      <c r="Q11" s="61"/>
      <c r="R11" s="61"/>
      <c r="S11" s="61" t="b">
        <f>$D$11</f>
        <v>1</v>
      </c>
      <c r="T11" s="61"/>
      <c r="U11" s="61"/>
      <c r="V11" s="61"/>
      <c r="W11" s="61" t="b">
        <f>$D$11</f>
        <v>1</v>
      </c>
      <c r="X11" s="61"/>
      <c r="Y11" s="61"/>
      <c r="Z11" s="61"/>
      <c r="AA11" s="61"/>
      <c r="AB11" s="61" t="b">
        <f>$D$11</f>
        <v>1</v>
      </c>
    </row>
    <row r="12" spans="1:29" s="62" customFormat="1" ht="24" customHeight="1">
      <c r="A12" s="63" t="s">
        <v>55</v>
      </c>
      <c r="B12" s="64" t="s">
        <v>30</v>
      </c>
      <c r="C12" s="64"/>
      <c r="D12" s="80" t="b">
        <v>1</v>
      </c>
      <c r="E12" s="76">
        <f t="shared" si="1"/>
        <v>5</v>
      </c>
      <c r="F12" s="77">
        <f t="shared" si="2"/>
        <v>0</v>
      </c>
      <c r="G12" s="85" t="str">
        <f t="shared" si="3"/>
        <v/>
      </c>
      <c r="H12" s="60"/>
      <c r="I12" s="60"/>
      <c r="J12" s="60"/>
      <c r="K12" s="60"/>
      <c r="L12" s="61"/>
      <c r="M12" s="61"/>
      <c r="N12" s="61"/>
      <c r="O12" s="61"/>
      <c r="P12" s="61"/>
      <c r="Q12" s="61"/>
      <c r="R12" s="61"/>
      <c r="S12" s="61"/>
      <c r="T12" s="61"/>
      <c r="U12" s="61"/>
      <c r="V12" s="61"/>
      <c r="W12" s="61" t="b">
        <f>$D$12</f>
        <v>1</v>
      </c>
      <c r="X12" s="61"/>
      <c r="Y12" s="61" t="b">
        <f>$D$12</f>
        <v>1</v>
      </c>
      <c r="Z12" s="61" t="b">
        <f>$D$12</f>
        <v>1</v>
      </c>
      <c r="AA12" s="61" t="b">
        <f>$D$12</f>
        <v>1</v>
      </c>
      <c r="AB12" s="61" t="b">
        <f>$D$12</f>
        <v>1</v>
      </c>
    </row>
    <row r="13" spans="1:29" ht="27" thickBot="1">
      <c r="A13" s="65" t="s">
        <v>14</v>
      </c>
      <c r="B13" s="66" t="s">
        <v>31</v>
      </c>
      <c r="C13" s="67"/>
      <c r="D13" s="81" t="b">
        <v>1</v>
      </c>
      <c r="E13" s="68">
        <f t="shared" si="1"/>
        <v>2</v>
      </c>
      <c r="F13" s="78">
        <f t="shared" si="2"/>
        <v>0</v>
      </c>
      <c r="G13" s="86" t="str">
        <f t="shared" si="3"/>
        <v/>
      </c>
      <c r="H13" s="60"/>
      <c r="I13" s="60"/>
      <c r="J13" s="60"/>
      <c r="K13" s="60"/>
      <c r="L13" s="61"/>
      <c r="M13" s="61"/>
      <c r="N13" s="61"/>
      <c r="O13" s="61"/>
      <c r="P13" s="61"/>
      <c r="Q13" s="61"/>
      <c r="R13" s="61"/>
      <c r="S13" s="61"/>
      <c r="T13" s="61"/>
      <c r="U13" s="61"/>
      <c r="V13" s="61"/>
      <c r="W13" s="61"/>
      <c r="X13" s="61"/>
      <c r="Y13" s="61"/>
      <c r="Z13" s="61"/>
      <c r="AA13" s="61" t="b">
        <f>$D$13</f>
        <v>1</v>
      </c>
      <c r="AB13" s="61" t="b">
        <f>$D$13</f>
        <v>1</v>
      </c>
    </row>
    <row r="14" spans="1:29" ht="15" thickBot="1">
      <c r="A14" s="69"/>
      <c r="B14" s="69"/>
      <c r="C14" s="69"/>
      <c r="D14" s="69"/>
      <c r="E14" s="69"/>
      <c r="J14" s="70"/>
      <c r="K14" s="70" t="s">
        <v>4</v>
      </c>
      <c r="L14" s="71" t="str">
        <f t="shared" ref="L14:AB14" si="4">VLOOKUP(L2, maatregelen, 6, FALSE)</f>
        <v/>
      </c>
      <c r="M14" s="71" t="str">
        <f t="shared" si="4"/>
        <v/>
      </c>
      <c r="N14" s="71" t="str">
        <f t="shared" si="4"/>
        <v/>
      </c>
      <c r="O14" s="71" t="str">
        <f t="shared" si="4"/>
        <v/>
      </c>
      <c r="P14" s="71" t="str">
        <f t="shared" si="4"/>
        <v/>
      </c>
      <c r="Q14" s="71" t="str">
        <f t="shared" si="4"/>
        <v/>
      </c>
      <c r="R14" s="71" t="str">
        <f t="shared" si="4"/>
        <v/>
      </c>
      <c r="S14" s="71" t="str">
        <f t="shared" si="4"/>
        <v/>
      </c>
      <c r="T14" s="71" t="str">
        <f>VLOOKUP(T2, maatregelen, 6, FALSE)</f>
        <v/>
      </c>
      <c r="U14" s="71" t="str">
        <f t="shared" si="4"/>
        <v/>
      </c>
      <c r="V14" s="71" t="str">
        <f t="shared" si="4"/>
        <v/>
      </c>
      <c r="W14" s="71" t="str">
        <f t="shared" si="4"/>
        <v/>
      </c>
      <c r="X14" s="71" t="str">
        <f t="shared" si="4"/>
        <v/>
      </c>
      <c r="Y14" s="71" t="str">
        <f t="shared" si="4"/>
        <v/>
      </c>
      <c r="Z14" s="71" t="str">
        <f t="shared" si="4"/>
        <v/>
      </c>
      <c r="AA14" s="71" t="str">
        <f t="shared" si="4"/>
        <v/>
      </c>
      <c r="AB14" s="71" t="str">
        <f t="shared" si="4"/>
        <v/>
      </c>
    </row>
    <row r="15" spans="1:29">
      <c r="C15" s="1"/>
    </row>
    <row r="16" spans="1:29">
      <c r="P16" s="72"/>
      <c r="Q16" s="72"/>
      <c r="T16" s="72"/>
    </row>
    <row r="19" spans="4:4" hidden="1">
      <c r="D19" s="1" t="b">
        <v>1</v>
      </c>
    </row>
    <row r="20" spans="4:4" hidden="1">
      <c r="D20" s="1" t="b">
        <v>0</v>
      </c>
    </row>
  </sheetData>
  <sheetProtection sheet="1" objects="1" scenarios="1"/>
  <mergeCells count="4">
    <mergeCell ref="F1:F3"/>
    <mergeCell ref="D1:D3"/>
    <mergeCell ref="E1:E3"/>
    <mergeCell ref="G1:G3"/>
  </mergeCells>
  <phoneticPr fontId="12" type="noConversion"/>
  <conditionalFormatting sqref="L4:AB13">
    <cfRule type="containsBlanks" dxfId="10" priority="12">
      <formula>LEN(TRIM(L4))=0</formula>
    </cfRule>
    <cfRule type="cellIs" dxfId="9" priority="25" operator="equal">
      <formula>TRUE</formula>
    </cfRule>
    <cfRule type="cellIs" dxfId="8" priority="26" operator="equal">
      <formula>FALSE</formula>
    </cfRule>
  </conditionalFormatting>
  <conditionalFormatting sqref="L14:AB14">
    <cfRule type="colorScale" priority="3">
      <colorScale>
        <cfvo type="min"/>
        <cfvo type="max"/>
        <color rgb="FFC00000"/>
        <color theme="9"/>
      </colorScale>
    </cfRule>
  </conditionalFormatting>
  <conditionalFormatting sqref="G4:G13">
    <cfRule type="expression" dxfId="7" priority="1">
      <formula>$D4</formula>
    </cfRule>
  </conditionalFormatting>
  <dataValidations count="1">
    <dataValidation type="list" allowBlank="1" showInputMessage="1" showErrorMessage="1" sqref="D4:D13" xr:uid="{8A74963C-480F-4B41-936D-EAE91FB86D1B}">
      <formula1>$D$19:$D$20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
  <sheetViews>
    <sheetView workbookViewId="0">
      <pane xSplit="4" ySplit="3" topLeftCell="E4" activePane="bottomRight" state="frozen"/>
      <selection pane="topRight" activeCell="E1" sqref="E1"/>
      <selection pane="bottomLeft" activeCell="A4" sqref="A4"/>
      <selection pane="bottomRight" activeCell="G4" sqref="G4"/>
    </sheetView>
  </sheetViews>
  <sheetFormatPr baseColWidth="10" defaultColWidth="11" defaultRowHeight="14"/>
  <cols>
    <col min="1" max="2" width="11" style="1"/>
    <col min="3" max="3" width="8.19921875" style="1" customWidth="1"/>
    <col min="4" max="4" width="48.796875" style="1" customWidth="1"/>
    <col min="5" max="5" width="11" style="1"/>
    <col min="6" max="6" width="76.796875" style="3" customWidth="1"/>
    <col min="7" max="7" width="8.796875" style="1" customWidth="1"/>
    <col min="8" max="9" width="9.19921875" style="4" hidden="1" customWidth="1"/>
    <col min="10" max="10" width="8.19921875" style="5" hidden="1" customWidth="1"/>
    <col min="11" max="11" width="6" style="2" hidden="1" customWidth="1"/>
    <col min="12" max="13" width="11" style="2" hidden="1" customWidth="1"/>
    <col min="14" max="16" width="11.19921875" style="2" hidden="1" customWidth="1"/>
    <col min="17" max="18" width="11.19921875" style="2" customWidth="1"/>
    <col min="19" max="16384" width="11" style="1"/>
  </cols>
  <sheetData>
    <row r="1" spans="1:16">
      <c r="E1" s="2"/>
    </row>
    <row r="2" spans="1:16">
      <c r="E2" s="2"/>
      <c r="F2" s="2"/>
      <c r="G2" s="2"/>
      <c r="K2" s="2" t="s">
        <v>9</v>
      </c>
    </row>
    <row r="3" spans="1:16" ht="49.5" customHeight="1" thickBot="1">
      <c r="A3" s="6"/>
      <c r="B3" s="6"/>
      <c r="C3" s="7" t="s">
        <v>0</v>
      </c>
      <c r="D3" s="6"/>
      <c r="E3" s="8" t="s">
        <v>12</v>
      </c>
      <c r="F3" s="9" t="s">
        <v>41</v>
      </c>
      <c r="G3" s="34" t="s">
        <v>40</v>
      </c>
      <c r="H3" s="10" t="s">
        <v>11</v>
      </c>
      <c r="I3" s="11"/>
      <c r="L3" s="94" t="s">
        <v>130</v>
      </c>
      <c r="M3" s="94"/>
      <c r="O3" s="2" t="s">
        <v>129</v>
      </c>
    </row>
    <row r="4" spans="1:16" ht="37" customHeight="1" thickTop="1">
      <c r="A4" s="95" t="s">
        <v>65</v>
      </c>
      <c r="B4" s="103" t="s">
        <v>23</v>
      </c>
      <c r="C4" s="12" t="s">
        <v>56</v>
      </c>
      <c r="D4" s="13" t="s">
        <v>32</v>
      </c>
      <c r="E4" s="12" t="b">
        <f t="shared" ref="E4:E20" si="0">HLOOKUP(C4, risico_maatregel_matrix, 2,FALSE)</f>
        <v>1</v>
      </c>
      <c r="F4" s="14" t="s">
        <v>77</v>
      </c>
      <c r="G4" s="73" t="s">
        <v>10</v>
      </c>
      <c r="H4" s="15" t="str">
        <f>IF( AND(E4, G4&lt;&gt;"?"),J4,"")</f>
        <v/>
      </c>
      <c r="I4" s="16"/>
      <c r="J4" s="5">
        <f>VLOOKUP(G4, score_range,2, FALSE)</f>
        <v>0.35</v>
      </c>
      <c r="L4" s="31" t="s">
        <v>6</v>
      </c>
      <c r="M4" s="32">
        <v>0.1</v>
      </c>
      <c r="N4" s="82"/>
      <c r="O4" s="89">
        <v>0</v>
      </c>
      <c r="P4" s="108" t="s">
        <v>131</v>
      </c>
    </row>
    <row r="5" spans="1:16" ht="39" customHeight="1">
      <c r="A5" s="95"/>
      <c r="B5" s="104"/>
      <c r="C5" s="12" t="s">
        <v>57</v>
      </c>
      <c r="D5" s="13" t="s">
        <v>67</v>
      </c>
      <c r="E5" s="12" t="b">
        <f t="shared" si="0"/>
        <v>1</v>
      </c>
      <c r="F5" s="14" t="s">
        <v>78</v>
      </c>
      <c r="G5" s="74" t="s">
        <v>10</v>
      </c>
      <c r="H5" s="15" t="str">
        <f t="shared" ref="H5:H20" si="1">IF( AND(E5, G5&lt;&gt;"?"),J5,"")</f>
        <v/>
      </c>
      <c r="I5" s="16"/>
      <c r="J5" s="5">
        <f t="shared" ref="J5:J20" si="2">VLOOKUP(G5, score_range,2, FALSE)</f>
        <v>0.35</v>
      </c>
      <c r="L5" s="31" t="s">
        <v>5</v>
      </c>
      <c r="M5" s="32">
        <v>0.35</v>
      </c>
      <c r="N5" s="82"/>
      <c r="O5" s="90">
        <v>0.01</v>
      </c>
      <c r="P5" s="91" t="str">
        <f>L4</f>
        <v>– –</v>
      </c>
    </row>
    <row r="6" spans="1:16" ht="51" customHeight="1">
      <c r="A6" s="95"/>
      <c r="B6" s="104"/>
      <c r="C6" s="12" t="s">
        <v>58</v>
      </c>
      <c r="D6" s="13" t="s">
        <v>68</v>
      </c>
      <c r="E6" s="12" t="b">
        <f t="shared" si="0"/>
        <v>1</v>
      </c>
      <c r="F6" s="14" t="s">
        <v>127</v>
      </c>
      <c r="G6" s="74" t="s">
        <v>10</v>
      </c>
      <c r="H6" s="15" t="str">
        <f t="shared" si="1"/>
        <v/>
      </c>
      <c r="I6" s="16"/>
      <c r="J6" s="5">
        <f t="shared" si="2"/>
        <v>0.35</v>
      </c>
      <c r="L6" s="31" t="s">
        <v>7</v>
      </c>
      <c r="M6" s="32">
        <v>0.65</v>
      </c>
      <c r="N6" s="82"/>
      <c r="O6" s="90">
        <v>0.25</v>
      </c>
      <c r="P6" s="91" t="str">
        <f t="shared" ref="P6:P8" si="3">L5</f>
        <v>–</v>
      </c>
    </row>
    <row r="7" spans="1:16" ht="52" customHeight="1">
      <c r="A7" s="95"/>
      <c r="B7" s="104"/>
      <c r="C7" s="12" t="s">
        <v>59</v>
      </c>
      <c r="D7" s="13" t="s">
        <v>33</v>
      </c>
      <c r="E7" s="12" t="b">
        <f t="shared" si="0"/>
        <v>1</v>
      </c>
      <c r="F7" s="14" t="s">
        <v>79</v>
      </c>
      <c r="G7" s="74" t="s">
        <v>10</v>
      </c>
      <c r="H7" s="15" t="str">
        <f t="shared" si="1"/>
        <v/>
      </c>
      <c r="I7" s="16"/>
      <c r="J7" s="5">
        <f t="shared" si="2"/>
        <v>0.35</v>
      </c>
      <c r="L7" s="17" t="s">
        <v>8</v>
      </c>
      <c r="M7" s="32">
        <v>0.9</v>
      </c>
      <c r="N7" s="82"/>
      <c r="O7" s="90">
        <v>0.5</v>
      </c>
      <c r="P7" s="91" t="str">
        <f t="shared" si="3"/>
        <v>+</v>
      </c>
    </row>
    <row r="8" spans="1:16" ht="67" customHeight="1">
      <c r="A8" s="95"/>
      <c r="B8" s="104"/>
      <c r="C8" s="12" t="s">
        <v>60</v>
      </c>
      <c r="D8" s="33" t="s">
        <v>69</v>
      </c>
      <c r="E8" s="12" t="b">
        <f t="shared" si="0"/>
        <v>1</v>
      </c>
      <c r="F8" s="14" t="s">
        <v>80</v>
      </c>
      <c r="G8" s="74" t="s">
        <v>10</v>
      </c>
      <c r="H8" s="15" t="str">
        <f t="shared" si="1"/>
        <v/>
      </c>
      <c r="I8" s="16"/>
      <c r="J8" s="5">
        <f t="shared" si="2"/>
        <v>0.35</v>
      </c>
      <c r="K8" s="2" t="s">
        <v>9</v>
      </c>
      <c r="L8" s="17" t="s">
        <v>10</v>
      </c>
      <c r="M8" s="18" t="e">
        <f>NA()</f>
        <v>#N/A</v>
      </c>
      <c r="N8" s="83"/>
      <c r="O8" s="90">
        <v>0.75</v>
      </c>
      <c r="P8" s="91" t="str">
        <f t="shared" si="3"/>
        <v>+ +</v>
      </c>
    </row>
    <row r="9" spans="1:16" ht="56" customHeight="1" thickBot="1">
      <c r="A9" s="95"/>
      <c r="B9" s="105"/>
      <c r="C9" s="19" t="s">
        <v>61</v>
      </c>
      <c r="D9" s="20" t="s">
        <v>74</v>
      </c>
      <c r="E9" s="21" t="b">
        <f t="shared" si="0"/>
        <v>1</v>
      </c>
      <c r="F9" s="22" t="s">
        <v>81</v>
      </c>
      <c r="G9" s="74" t="s">
        <v>10</v>
      </c>
      <c r="H9" s="15" t="str">
        <f t="shared" si="1"/>
        <v/>
      </c>
      <c r="I9" s="16"/>
      <c r="J9" s="5">
        <f t="shared" si="2"/>
        <v>0.35</v>
      </c>
      <c r="O9" s="92">
        <v>1</v>
      </c>
      <c r="P9" s="109" t="s">
        <v>132</v>
      </c>
    </row>
    <row r="10" spans="1:16" ht="64" customHeight="1">
      <c r="A10" s="95"/>
      <c r="B10" s="106" t="s">
        <v>24</v>
      </c>
      <c r="C10" s="12" t="s">
        <v>62</v>
      </c>
      <c r="D10" s="13" t="s">
        <v>2</v>
      </c>
      <c r="E10" s="12" t="b">
        <f t="shared" si="0"/>
        <v>1</v>
      </c>
      <c r="F10" s="14" t="s">
        <v>82</v>
      </c>
      <c r="G10" s="74" t="s">
        <v>10</v>
      </c>
      <c r="H10" s="15" t="str">
        <f t="shared" si="1"/>
        <v/>
      </c>
      <c r="I10" s="16"/>
      <c r="J10" s="5">
        <f t="shared" si="2"/>
        <v>0.35</v>
      </c>
    </row>
    <row r="11" spans="1:16" ht="49" customHeight="1">
      <c r="A11" s="95"/>
      <c r="B11" s="106"/>
      <c r="C11" s="12" t="s">
        <v>63</v>
      </c>
      <c r="D11" s="13" t="s">
        <v>1</v>
      </c>
      <c r="E11" s="12" t="b">
        <f t="shared" si="0"/>
        <v>1</v>
      </c>
      <c r="F11" s="14" t="s">
        <v>83</v>
      </c>
      <c r="G11" s="74" t="s">
        <v>10</v>
      </c>
      <c r="H11" s="15" t="str">
        <f t="shared" si="1"/>
        <v/>
      </c>
      <c r="I11" s="16"/>
      <c r="J11" s="5">
        <f t="shared" si="2"/>
        <v>0.35</v>
      </c>
    </row>
    <row r="12" spans="1:16" ht="49" customHeight="1">
      <c r="A12" s="95"/>
      <c r="B12" s="106"/>
      <c r="C12" s="12" t="s">
        <v>64</v>
      </c>
      <c r="D12" s="13" t="s">
        <v>75</v>
      </c>
      <c r="E12" s="12" t="b">
        <f t="shared" si="0"/>
        <v>1</v>
      </c>
      <c r="F12" s="14" t="s">
        <v>84</v>
      </c>
      <c r="G12" s="74" t="s">
        <v>10</v>
      </c>
      <c r="H12" s="15" t="str">
        <f t="shared" si="1"/>
        <v/>
      </c>
      <c r="I12" s="16"/>
      <c r="J12" s="5">
        <f t="shared" si="2"/>
        <v>0.35</v>
      </c>
    </row>
    <row r="13" spans="1:16" ht="105" customHeight="1">
      <c r="A13" s="95"/>
      <c r="B13" s="106"/>
      <c r="C13" s="12" t="s">
        <v>15</v>
      </c>
      <c r="D13" s="13" t="s">
        <v>34</v>
      </c>
      <c r="E13" s="12" t="b">
        <f t="shared" si="0"/>
        <v>1</v>
      </c>
      <c r="F13" s="14" t="s">
        <v>85</v>
      </c>
      <c r="G13" s="74" t="s">
        <v>10</v>
      </c>
      <c r="H13" s="15" t="str">
        <f t="shared" si="1"/>
        <v/>
      </c>
      <c r="I13" s="16"/>
      <c r="J13" s="5">
        <f t="shared" si="2"/>
        <v>0.35</v>
      </c>
    </row>
    <row r="14" spans="1:16" ht="75">
      <c r="A14" s="95"/>
      <c r="B14" s="106"/>
      <c r="C14" s="12" t="s">
        <v>16</v>
      </c>
      <c r="D14" s="13" t="s">
        <v>70</v>
      </c>
      <c r="E14" s="12" t="b">
        <f t="shared" si="0"/>
        <v>1</v>
      </c>
      <c r="F14" s="14" t="s">
        <v>38</v>
      </c>
      <c r="G14" s="74" t="s">
        <v>10</v>
      </c>
      <c r="H14" s="15" t="str">
        <f t="shared" si="1"/>
        <v/>
      </c>
      <c r="I14" s="16"/>
      <c r="J14" s="5">
        <f t="shared" si="2"/>
        <v>0.35</v>
      </c>
    </row>
    <row r="15" spans="1:16" ht="64" customHeight="1">
      <c r="A15" s="95"/>
      <c r="B15" s="106"/>
      <c r="C15" s="12" t="s">
        <v>17</v>
      </c>
      <c r="D15" s="13" t="s">
        <v>71</v>
      </c>
      <c r="E15" s="12" t="b">
        <f t="shared" si="0"/>
        <v>1</v>
      </c>
      <c r="F15" s="14" t="s">
        <v>86</v>
      </c>
      <c r="G15" s="74" t="s">
        <v>10</v>
      </c>
      <c r="H15" s="15" t="str">
        <f t="shared" si="1"/>
        <v/>
      </c>
      <c r="I15" s="16"/>
      <c r="J15" s="5">
        <f t="shared" si="2"/>
        <v>0.35</v>
      </c>
    </row>
    <row r="16" spans="1:16" ht="75">
      <c r="A16" s="95"/>
      <c r="B16" s="107"/>
      <c r="C16" s="20" t="s">
        <v>18</v>
      </c>
      <c r="D16" s="20" t="s">
        <v>72</v>
      </c>
      <c r="E16" s="21" t="b">
        <f t="shared" si="0"/>
        <v>1</v>
      </c>
      <c r="F16" s="22" t="s">
        <v>87</v>
      </c>
      <c r="G16" s="74" t="s">
        <v>10</v>
      </c>
      <c r="H16" s="15" t="str">
        <f t="shared" si="1"/>
        <v/>
      </c>
      <c r="I16" s="16"/>
      <c r="J16" s="5">
        <f t="shared" si="2"/>
        <v>0.35</v>
      </c>
    </row>
    <row r="17" spans="1:10" ht="36" customHeight="1">
      <c r="A17" s="95"/>
      <c r="B17" s="97" t="s">
        <v>66</v>
      </c>
      <c r="C17" s="12" t="s">
        <v>19</v>
      </c>
      <c r="D17" s="23" t="s">
        <v>3</v>
      </c>
      <c r="E17" s="12" t="b">
        <f t="shared" si="0"/>
        <v>1</v>
      </c>
      <c r="F17" s="24" t="s">
        <v>88</v>
      </c>
      <c r="G17" s="74" t="s">
        <v>10</v>
      </c>
      <c r="H17" s="15" t="str">
        <f t="shared" si="1"/>
        <v/>
      </c>
      <c r="I17" s="16"/>
      <c r="J17" s="5">
        <f t="shared" si="2"/>
        <v>0.35</v>
      </c>
    </row>
    <row r="18" spans="1:10" ht="21" customHeight="1">
      <c r="A18" s="96"/>
      <c r="B18" s="98"/>
      <c r="C18" s="20" t="s">
        <v>20</v>
      </c>
      <c r="D18" s="20" t="s">
        <v>35</v>
      </c>
      <c r="E18" s="21" t="b">
        <f t="shared" si="0"/>
        <v>1</v>
      </c>
      <c r="F18" s="22" t="s">
        <v>89</v>
      </c>
      <c r="G18" s="74" t="s">
        <v>10</v>
      </c>
      <c r="H18" s="15" t="str">
        <f t="shared" si="1"/>
        <v/>
      </c>
      <c r="I18" s="16"/>
      <c r="J18" s="5">
        <f t="shared" si="2"/>
        <v>0.35</v>
      </c>
    </row>
    <row r="19" spans="1:10" ht="108" customHeight="1">
      <c r="A19" s="99" t="s">
        <v>76</v>
      </c>
      <c r="B19" s="100"/>
      <c r="C19" s="12" t="s">
        <v>21</v>
      </c>
      <c r="D19" s="33" t="s">
        <v>73</v>
      </c>
      <c r="E19" s="12" t="b">
        <f t="shared" si="0"/>
        <v>1</v>
      </c>
      <c r="F19" s="14" t="s">
        <v>90</v>
      </c>
      <c r="G19" s="74" t="s">
        <v>10</v>
      </c>
      <c r="H19" s="15" t="str">
        <f t="shared" si="1"/>
        <v/>
      </c>
      <c r="I19" s="16"/>
      <c r="J19" s="5">
        <f t="shared" si="2"/>
        <v>0.35</v>
      </c>
    </row>
    <row r="20" spans="1:10" ht="91" customHeight="1" thickBot="1">
      <c r="A20" s="101"/>
      <c r="B20" s="102"/>
      <c r="C20" s="25" t="s">
        <v>22</v>
      </c>
      <c r="D20" s="26" t="s">
        <v>36</v>
      </c>
      <c r="E20" s="25" t="b">
        <f t="shared" si="0"/>
        <v>1</v>
      </c>
      <c r="F20" s="27" t="s">
        <v>128</v>
      </c>
      <c r="G20" s="75" t="s">
        <v>10</v>
      </c>
      <c r="H20" s="15" t="str">
        <f t="shared" si="1"/>
        <v/>
      </c>
      <c r="I20" s="16"/>
      <c r="J20" s="5">
        <f t="shared" si="2"/>
        <v>0.35</v>
      </c>
    </row>
    <row r="21" spans="1:10" ht="15" thickTop="1">
      <c r="G21" s="28"/>
      <c r="H21" s="29"/>
      <c r="I21" s="30"/>
    </row>
  </sheetData>
  <sheetProtection sheet="1" objects="1" scenarios="1" selectLockedCells="1"/>
  <mergeCells count="6">
    <mergeCell ref="L3:M3"/>
    <mergeCell ref="A4:A18"/>
    <mergeCell ref="B17:B18"/>
    <mergeCell ref="A19:B20"/>
    <mergeCell ref="B4:B9"/>
    <mergeCell ref="B10:B16"/>
  </mergeCells>
  <phoneticPr fontId="12" type="noConversion"/>
  <conditionalFormatting sqref="E19 E17 E4:E8 E10:E15">
    <cfRule type="cellIs" dxfId="6" priority="9" operator="equal">
      <formula>FALSE</formula>
    </cfRule>
  </conditionalFormatting>
  <conditionalFormatting sqref="F4:F20">
    <cfRule type="expression" dxfId="5" priority="8">
      <formula>$E4</formula>
    </cfRule>
  </conditionalFormatting>
  <conditionalFormatting sqref="G4:G21">
    <cfRule type="expression" dxfId="4" priority="7">
      <formula>$E4</formula>
    </cfRule>
  </conditionalFormatting>
  <conditionalFormatting sqref="I4:I20">
    <cfRule type="colorScale" priority="25">
      <colorScale>
        <cfvo type="min"/>
        <cfvo type="max"/>
        <color rgb="FFC00000"/>
        <color theme="9"/>
      </colorScale>
    </cfRule>
  </conditionalFormatting>
  <conditionalFormatting sqref="H4:H20">
    <cfRule type="colorScale" priority="5">
      <colorScale>
        <cfvo type="num" val="0"/>
        <cfvo type="num" val="0.5"/>
        <cfvo type="num" val="1"/>
        <color rgb="FFC00000"/>
        <color theme="8" tint="-0.249977111117893"/>
        <color theme="9" tint="-0.249977111117893"/>
      </colorScale>
    </cfRule>
  </conditionalFormatting>
  <conditionalFormatting sqref="E9">
    <cfRule type="cellIs" dxfId="3" priority="4" operator="equal">
      <formula>FALSE</formula>
    </cfRule>
  </conditionalFormatting>
  <conditionalFormatting sqref="E16">
    <cfRule type="cellIs" dxfId="2" priority="3" operator="equal">
      <formula>FALSE</formula>
    </cfRule>
  </conditionalFormatting>
  <conditionalFormatting sqref="E18">
    <cfRule type="cellIs" dxfId="1" priority="2" operator="equal">
      <formula>FALSE</formula>
    </cfRule>
  </conditionalFormatting>
  <conditionalFormatting sqref="E20">
    <cfRule type="cellIs" dxfId="0" priority="1" operator="equal">
      <formula>FALSE</formula>
    </cfRule>
  </conditionalFormatting>
  <dataValidations count="1">
    <dataValidation type="list" allowBlank="1" showInputMessage="1" showErrorMessage="1" sqref="G4:G20" xr:uid="{00000000-0002-0000-0000-000000000000}">
      <formula1>$L$4:$L$8</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2E12C327B7824FA75B77CBD968E138" ma:contentTypeVersion="11" ma:contentTypeDescription="Een nieuw document maken." ma:contentTypeScope="" ma:versionID="c3a290e909ea669a1c3e8d4792c46693">
  <xsd:schema xmlns:xsd="http://www.w3.org/2001/XMLSchema" xmlns:xs="http://www.w3.org/2001/XMLSchema" xmlns:p="http://schemas.microsoft.com/office/2006/metadata/properties" xmlns:ns3="2d56fb7f-f647-4675-8a23-72ee5a03fc45" xmlns:ns4="07ca34c5-71c8-4355-b199-fe715097edab" targetNamespace="http://schemas.microsoft.com/office/2006/metadata/properties" ma:root="true" ma:fieldsID="df9d17016740508b99a964115f99dae9" ns3:_="" ns4:_="">
    <xsd:import namespace="2d56fb7f-f647-4675-8a23-72ee5a03fc45"/>
    <xsd:import namespace="07ca34c5-71c8-4355-b199-fe715097ed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56fb7f-f647-4675-8a23-72ee5a03fc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ca34c5-71c8-4355-b199-fe715097edab"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element name="SharingHintHash" ma:index="16"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AA2698-EBE6-40E8-B428-CCD947612E52}">
  <ds:schemaRefs>
    <ds:schemaRef ds:uri="http://purl.org/dc/dcmitype/"/>
    <ds:schemaRef ds:uri="http://schemas.microsoft.com/office/infopath/2007/PartnerControls"/>
    <ds:schemaRef ds:uri="http://purl.org/dc/elements/1.1/"/>
    <ds:schemaRef ds:uri="http://schemas.microsoft.com/office/2006/metadata/properties"/>
    <ds:schemaRef ds:uri="2d56fb7f-f647-4675-8a23-72ee5a03fc45"/>
    <ds:schemaRef ds:uri="http://schemas.microsoft.com/office/2006/documentManagement/types"/>
    <ds:schemaRef ds:uri="http://purl.org/dc/terms/"/>
    <ds:schemaRef ds:uri="http://schemas.openxmlformats.org/package/2006/metadata/core-properties"/>
    <ds:schemaRef ds:uri="07ca34c5-71c8-4355-b199-fe715097edab"/>
    <ds:schemaRef ds:uri="http://www.w3.org/XML/1998/namespace"/>
  </ds:schemaRefs>
</ds:datastoreItem>
</file>

<file path=customXml/itemProps2.xml><?xml version="1.0" encoding="utf-8"?>
<ds:datastoreItem xmlns:ds="http://schemas.openxmlformats.org/officeDocument/2006/customXml" ds:itemID="{A564F81C-82C1-46CE-A7DD-C6C42FD82AD9}">
  <ds:schemaRefs>
    <ds:schemaRef ds:uri="http://schemas.microsoft.com/sharepoint/v3/contenttype/forms"/>
  </ds:schemaRefs>
</ds:datastoreItem>
</file>

<file path=customXml/itemProps3.xml><?xml version="1.0" encoding="utf-8"?>
<ds:datastoreItem xmlns:ds="http://schemas.openxmlformats.org/officeDocument/2006/customXml" ds:itemID="{69EE5749-7D5C-4B9B-8D8B-308A43B054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56fb7f-f647-4675-8a23-72ee5a03fc45"/>
    <ds:schemaRef ds:uri="07ca34c5-71c8-4355-b199-fe715097ed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Invulinstructies</vt:lpstr>
      <vt:lpstr>Risico-inventarisatie</vt:lpstr>
      <vt:lpstr>Maatregelbeoordeling</vt:lpstr>
      <vt:lpstr>maatregelen</vt:lpstr>
      <vt:lpstr>range_score</vt:lpstr>
      <vt:lpstr>risico_maatregel_matrix</vt:lpstr>
      <vt:lpstr>score_range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Lodewijk</dc:creator>
  <cp:lastModifiedBy>Lodewijk Bergmans</cp:lastModifiedBy>
  <cp:lastPrinted>2019-09-24T20:31:26Z</cp:lastPrinted>
  <dcterms:created xsi:type="dcterms:W3CDTF">2018-11-29T09:06:21Z</dcterms:created>
  <dcterms:modified xsi:type="dcterms:W3CDTF">2019-10-10T10:25:08Z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0x010100032E12C327B7824FA75B77CBD968E138</vt:lpwstr>
  </property>
</Properties>
</file>