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8580" windowHeight="16180"/>
  </bookViews>
  <sheets>
    <sheet name="Jh QoL all 7-19-17 FINAL" sheetId="1" r:id="rId1"/>
  </sheets>
  <definedNames>
    <definedName name="_xlnm._FilterDatabase" localSheetId="0" hidden="1">'Jh QoL all 7-19-17 FINAL'!$A$1:$AI$222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0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W5" i="1"/>
  <c r="W222" i="1"/>
  <c r="W220" i="1"/>
  <c r="W219" i="1"/>
  <c r="W212" i="1"/>
  <c r="W211" i="1"/>
  <c r="W209" i="1"/>
  <c r="W208" i="1"/>
  <c r="W207" i="1"/>
  <c r="W205" i="1"/>
  <c r="W201" i="1"/>
  <c r="W193" i="1"/>
  <c r="W192" i="1"/>
  <c r="W189" i="1"/>
  <c r="W187" i="1"/>
  <c r="W183" i="1"/>
  <c r="W182" i="1"/>
  <c r="W178" i="1"/>
  <c r="W177" i="1"/>
  <c r="W176" i="1"/>
  <c r="W174" i="1"/>
  <c r="W166" i="1"/>
  <c r="W164" i="1"/>
  <c r="W158" i="1"/>
  <c r="W154" i="1"/>
  <c r="W153" i="1"/>
  <c r="W148" i="1"/>
  <c r="W145" i="1"/>
  <c r="W143" i="1"/>
  <c r="W141" i="1"/>
  <c r="W139" i="1"/>
  <c r="W138" i="1"/>
  <c r="W134" i="1"/>
  <c r="W133" i="1"/>
  <c r="W132" i="1"/>
  <c r="W129" i="1"/>
  <c r="W123" i="1"/>
  <c r="W122" i="1"/>
  <c r="W121" i="1"/>
  <c r="W118" i="1"/>
  <c r="W114" i="1"/>
  <c r="W113" i="1"/>
  <c r="W112" i="1"/>
  <c r="W110" i="1"/>
  <c r="W109" i="1"/>
  <c r="W108" i="1"/>
  <c r="W107" i="1"/>
  <c r="W104" i="1"/>
  <c r="W103" i="1"/>
  <c r="W101" i="1"/>
  <c r="W100" i="1"/>
  <c r="W99" i="1"/>
  <c r="W94" i="1"/>
  <c r="W91" i="1"/>
  <c r="W87" i="1"/>
  <c r="W83" i="1"/>
  <c r="W81" i="1"/>
  <c r="W76" i="1"/>
  <c r="W75" i="1"/>
  <c r="W74" i="1"/>
  <c r="W72" i="1"/>
  <c r="W71" i="1"/>
  <c r="W69" i="1"/>
  <c r="W67" i="1"/>
  <c r="W66" i="1"/>
  <c r="W65" i="1"/>
  <c r="W59" i="1"/>
  <c r="W58" i="1"/>
  <c r="W57" i="1"/>
  <c r="W48" i="1"/>
  <c r="W47" i="1"/>
  <c r="W45" i="1"/>
  <c r="W44" i="1"/>
  <c r="W43" i="1"/>
  <c r="W39" i="1"/>
  <c r="W38" i="1"/>
  <c r="W37" i="1"/>
  <c r="W36" i="1"/>
  <c r="W33" i="1"/>
  <c r="W32" i="1"/>
  <c r="W31" i="1"/>
  <c r="W29" i="1"/>
  <c r="W28" i="1"/>
  <c r="W27" i="1"/>
  <c r="W26" i="1"/>
  <c r="W25" i="1"/>
  <c r="W24" i="1"/>
  <c r="W22" i="1"/>
  <c r="W19" i="1"/>
  <c r="W16" i="1"/>
  <c r="W15" i="1"/>
  <c r="W4" i="1"/>
  <c r="W196" i="1"/>
  <c r="W159" i="1"/>
  <c r="W79" i="1"/>
  <c r="W73" i="1"/>
  <c r="W34" i="1"/>
  <c r="W20" i="1"/>
  <c r="W14" i="1"/>
  <c r="W13" i="1"/>
  <c r="W215" i="1"/>
  <c r="W186" i="1"/>
  <c r="W173" i="1"/>
  <c r="W170" i="1"/>
  <c r="W165" i="1"/>
  <c r="W156" i="1"/>
  <c r="W126" i="1"/>
  <c r="W125" i="1"/>
  <c r="W120" i="1"/>
  <c r="W116" i="1"/>
  <c r="W102" i="1"/>
  <c r="W97" i="1"/>
  <c r="W68" i="1"/>
  <c r="W62" i="1"/>
  <c r="W61" i="1"/>
  <c r="W60" i="1"/>
  <c r="W56" i="1"/>
  <c r="W49" i="1"/>
  <c r="W42" i="1"/>
  <c r="W18" i="1"/>
  <c r="W198" i="1"/>
  <c r="W191" i="1"/>
  <c r="W184" i="1"/>
  <c r="W82" i="1"/>
  <c r="W199" i="1"/>
  <c r="W169" i="1"/>
  <c r="W168" i="1"/>
  <c r="W151" i="1"/>
  <c r="W96" i="1"/>
  <c r="W88" i="1"/>
  <c r="W77" i="1"/>
  <c r="W54" i="1"/>
  <c r="W190" i="1"/>
  <c r="W146" i="1"/>
  <c r="W135" i="1"/>
  <c r="W203" i="1"/>
  <c r="W181" i="1"/>
  <c r="W179" i="1"/>
  <c r="W147" i="1"/>
  <c r="W130" i="1"/>
  <c r="W128" i="1"/>
  <c r="W124" i="1"/>
  <c r="W106" i="1"/>
  <c r="W63" i="1"/>
  <c r="W52" i="1"/>
  <c r="W40" i="1"/>
  <c r="W80" i="1"/>
  <c r="W70" i="1"/>
  <c r="W53" i="1"/>
  <c r="W46" i="1"/>
  <c r="W30" i="1"/>
  <c r="W23" i="1"/>
  <c r="W12" i="1"/>
  <c r="W86" i="1"/>
  <c r="W85" i="1"/>
  <c r="W84" i="1"/>
  <c r="W78" i="1"/>
  <c r="W64" i="1"/>
  <c r="W55" i="1"/>
  <c r="W51" i="1"/>
  <c r="W50" i="1"/>
  <c r="W41" i="1"/>
  <c r="W21" i="1"/>
  <c r="W17" i="1"/>
  <c r="W11" i="1"/>
  <c r="W10" i="1"/>
  <c r="W9" i="1"/>
  <c r="W7" i="1"/>
  <c r="W6" i="1"/>
  <c r="W2" i="1"/>
  <c r="W221" i="1"/>
  <c r="W218" i="1"/>
  <c r="W217" i="1"/>
  <c r="W216" i="1"/>
  <c r="W214" i="1"/>
  <c r="W210" i="1"/>
  <c r="W206" i="1"/>
  <c r="W197" i="1"/>
  <c r="W195" i="1"/>
  <c r="W188" i="1"/>
  <c r="W185" i="1"/>
  <c r="W175" i="1"/>
  <c r="W172" i="1"/>
  <c r="W171" i="1"/>
  <c r="W167" i="1"/>
  <c r="W162" i="1"/>
  <c r="W161" i="1"/>
  <c r="W160" i="1"/>
  <c r="W155" i="1"/>
  <c r="W150" i="1"/>
  <c r="W149" i="1"/>
  <c r="W144" i="1"/>
  <c r="W142" i="1"/>
  <c r="W140" i="1"/>
  <c r="W137" i="1"/>
  <c r="W131" i="1"/>
  <c r="W127" i="1"/>
  <c r="W117" i="1"/>
  <c r="W115" i="1"/>
  <c r="W105" i="1"/>
  <c r="W93" i="1"/>
  <c r="W92" i="1"/>
  <c r="W213" i="1"/>
  <c r="W204" i="1"/>
  <c r="W202" i="1"/>
  <c r="W200" i="1"/>
  <c r="W194" i="1"/>
  <c r="W180" i="1"/>
  <c r="W163" i="1"/>
  <c r="W157" i="1"/>
  <c r="W152" i="1"/>
  <c r="W136" i="1"/>
  <c r="W119" i="1"/>
  <c r="W111" i="1"/>
  <c r="W98" i="1"/>
  <c r="W95" i="1"/>
  <c r="W89" i="1"/>
  <c r="U193" i="1"/>
  <c r="U90" i="1"/>
  <c r="U33" i="1"/>
  <c r="U8" i="1"/>
  <c r="U3" i="1"/>
  <c r="U212" i="1"/>
  <c r="U138" i="1"/>
  <c r="U71" i="1"/>
  <c r="U57" i="1"/>
  <c r="U222" i="1"/>
  <c r="U211" i="1"/>
  <c r="U208" i="1"/>
  <c r="U207" i="1"/>
  <c r="U205" i="1"/>
  <c r="U201" i="1"/>
  <c r="U192" i="1"/>
  <c r="U189" i="1"/>
  <c r="U187" i="1"/>
  <c r="U183" i="1"/>
  <c r="U174" i="1"/>
  <c r="U166" i="1"/>
  <c r="U164" i="1"/>
  <c r="U154" i="1"/>
  <c r="U148" i="1"/>
  <c r="U143" i="1"/>
  <c r="U141" i="1"/>
  <c r="U139" i="1"/>
  <c r="U134" i="1"/>
  <c r="U129" i="1"/>
  <c r="U122" i="1"/>
  <c r="U121" i="1"/>
  <c r="U118" i="1"/>
  <c r="U112" i="1"/>
  <c r="U99" i="1"/>
  <c r="U94" i="1"/>
  <c r="U91" i="1"/>
  <c r="U87" i="1"/>
  <c r="U81" i="1"/>
  <c r="U74" i="1"/>
  <c r="U69" i="1"/>
  <c r="U67" i="1"/>
  <c r="U65" i="1"/>
  <c r="U59" i="1"/>
  <c r="U47" i="1"/>
  <c r="U45" i="1"/>
  <c r="U43" i="1"/>
  <c r="U36" i="1"/>
  <c r="U29" i="1"/>
  <c r="U27" i="1"/>
  <c r="U25" i="1"/>
  <c r="U22" i="1"/>
  <c r="U15" i="1"/>
  <c r="U219" i="1"/>
  <c r="U182" i="1"/>
  <c r="U178" i="1"/>
  <c r="U176" i="1"/>
  <c r="U145" i="1"/>
  <c r="U123" i="1"/>
  <c r="U109" i="1"/>
  <c r="U108" i="1"/>
  <c r="U58" i="1"/>
  <c r="U38" i="1"/>
  <c r="U32" i="1"/>
  <c r="U31" i="1"/>
  <c r="U28" i="1"/>
  <c r="U19" i="1"/>
  <c r="U220" i="1"/>
  <c r="U209" i="1"/>
  <c r="U177" i="1"/>
  <c r="U158" i="1"/>
  <c r="U114" i="1"/>
  <c r="U110" i="1"/>
  <c r="U104" i="1"/>
  <c r="U66" i="1"/>
  <c r="U39" i="1"/>
  <c r="U37" i="1"/>
  <c r="U26" i="1"/>
  <c r="U16" i="1"/>
  <c r="U4" i="1"/>
  <c r="U153" i="1"/>
  <c r="U133" i="1"/>
  <c r="U132" i="1"/>
  <c r="U113" i="1"/>
  <c r="U107" i="1"/>
  <c r="U103" i="1"/>
  <c r="U101" i="1"/>
  <c r="U100" i="1"/>
  <c r="U83" i="1"/>
  <c r="U76" i="1"/>
  <c r="U75" i="1"/>
  <c r="U72" i="1"/>
  <c r="U48" i="1"/>
  <c r="U44" i="1"/>
  <c r="U24" i="1"/>
  <c r="U221" i="1"/>
  <c r="U218" i="1"/>
  <c r="U217" i="1"/>
  <c r="U216" i="1"/>
  <c r="U215" i="1"/>
  <c r="U214" i="1"/>
  <c r="U213" i="1"/>
  <c r="U210" i="1"/>
  <c r="U206" i="1"/>
  <c r="U204" i="1"/>
  <c r="U203" i="1"/>
  <c r="U202" i="1"/>
  <c r="U200" i="1"/>
  <c r="U199" i="1"/>
  <c r="U198" i="1"/>
  <c r="U197" i="1"/>
  <c r="U196" i="1"/>
  <c r="U195" i="1"/>
  <c r="U194" i="1"/>
  <c r="U191" i="1"/>
  <c r="U190" i="1"/>
  <c r="U188" i="1"/>
  <c r="U186" i="1"/>
  <c r="U185" i="1"/>
  <c r="U184" i="1"/>
  <c r="U181" i="1"/>
  <c r="U180" i="1"/>
  <c r="U179" i="1"/>
  <c r="U175" i="1"/>
  <c r="U173" i="1"/>
  <c r="U172" i="1"/>
  <c r="U171" i="1"/>
  <c r="U170" i="1"/>
  <c r="U169" i="1"/>
  <c r="U168" i="1"/>
  <c r="U167" i="1"/>
  <c r="U165" i="1"/>
  <c r="U163" i="1"/>
  <c r="U162" i="1"/>
  <c r="U161" i="1"/>
  <c r="U160" i="1"/>
  <c r="U159" i="1"/>
  <c r="U157" i="1"/>
  <c r="U156" i="1"/>
  <c r="U155" i="1"/>
  <c r="U152" i="1"/>
  <c r="U151" i="1"/>
  <c r="U150" i="1"/>
  <c r="U149" i="1"/>
  <c r="U147" i="1"/>
  <c r="U146" i="1"/>
  <c r="U144" i="1"/>
  <c r="U142" i="1"/>
  <c r="U140" i="1"/>
  <c r="U137" i="1"/>
  <c r="U136" i="1"/>
  <c r="U135" i="1"/>
  <c r="U131" i="1"/>
  <c r="U130" i="1"/>
  <c r="U128" i="1"/>
  <c r="U127" i="1"/>
  <c r="U126" i="1"/>
  <c r="U125" i="1"/>
  <c r="U124" i="1"/>
  <c r="U120" i="1"/>
  <c r="U119" i="1"/>
  <c r="U117" i="1"/>
  <c r="U116" i="1"/>
  <c r="U115" i="1"/>
  <c r="U111" i="1"/>
  <c r="U106" i="1"/>
  <c r="U105" i="1"/>
  <c r="U102" i="1"/>
  <c r="U98" i="1"/>
  <c r="U97" i="1"/>
  <c r="U96" i="1"/>
  <c r="U95" i="1"/>
  <c r="U93" i="1"/>
  <c r="U92" i="1"/>
  <c r="U89" i="1"/>
  <c r="U88" i="1"/>
  <c r="U86" i="1"/>
  <c r="U85" i="1"/>
  <c r="U84" i="1"/>
  <c r="U82" i="1"/>
  <c r="U80" i="1"/>
  <c r="U79" i="1"/>
  <c r="U78" i="1"/>
  <c r="U77" i="1"/>
  <c r="U73" i="1"/>
  <c r="U70" i="1"/>
  <c r="U68" i="1"/>
  <c r="U64" i="1"/>
  <c r="U63" i="1"/>
  <c r="U62" i="1"/>
  <c r="U61" i="1"/>
  <c r="U60" i="1"/>
  <c r="U56" i="1"/>
  <c r="U55" i="1"/>
  <c r="U54" i="1"/>
  <c r="U53" i="1"/>
  <c r="U52" i="1"/>
  <c r="U51" i="1"/>
  <c r="U50" i="1"/>
  <c r="U49" i="1"/>
  <c r="U46" i="1"/>
  <c r="U42" i="1"/>
  <c r="U41" i="1"/>
  <c r="U40" i="1"/>
  <c r="U34" i="1"/>
  <c r="U30" i="1"/>
  <c r="U23" i="1"/>
  <c r="U21" i="1"/>
  <c r="U20" i="1"/>
  <c r="U18" i="1"/>
  <c r="U17" i="1"/>
  <c r="U14" i="1"/>
  <c r="U13" i="1"/>
  <c r="U12" i="1"/>
  <c r="U11" i="1"/>
  <c r="U10" i="1"/>
  <c r="U9" i="1"/>
  <c r="U7" i="1"/>
  <c r="U6" i="1"/>
  <c r="U5" i="1"/>
  <c r="U2" i="1"/>
  <c r="AB2" i="1"/>
  <c r="Y221" i="1"/>
  <c r="Y218" i="1"/>
  <c r="Y217" i="1"/>
  <c r="Y216" i="1"/>
  <c r="Y215" i="1"/>
  <c r="Y214" i="1"/>
  <c r="Y213" i="1"/>
  <c r="Y210" i="1"/>
  <c r="Y206" i="1"/>
  <c r="Y204" i="1"/>
  <c r="Y203" i="1"/>
  <c r="Y202" i="1"/>
  <c r="Y200" i="1"/>
  <c r="Y199" i="1"/>
  <c r="Y198" i="1"/>
  <c r="Y197" i="1"/>
  <c r="Y196" i="1"/>
  <c r="Y195" i="1"/>
  <c r="Y194" i="1"/>
  <c r="Y191" i="1"/>
  <c r="Y190" i="1"/>
  <c r="Y188" i="1"/>
  <c r="Y186" i="1"/>
  <c r="Y185" i="1"/>
  <c r="Y184" i="1"/>
  <c r="Y181" i="1"/>
  <c r="Y180" i="1"/>
  <c r="Y179" i="1"/>
  <c r="Y175" i="1"/>
  <c r="Y173" i="1"/>
  <c r="Y172" i="1"/>
  <c r="Y171" i="1"/>
  <c r="Y170" i="1"/>
  <c r="Y169" i="1"/>
  <c r="Y168" i="1"/>
  <c r="Y167" i="1"/>
  <c r="Y165" i="1"/>
  <c r="Y163" i="1"/>
  <c r="Y162" i="1"/>
  <c r="Y161" i="1"/>
  <c r="Y160" i="1"/>
  <c r="Y159" i="1"/>
  <c r="Y157" i="1"/>
  <c r="Y156" i="1"/>
  <c r="Y155" i="1"/>
  <c r="Y152" i="1"/>
  <c r="Y151" i="1"/>
  <c r="Y150" i="1"/>
  <c r="Y149" i="1"/>
  <c r="Y147" i="1"/>
  <c r="Y146" i="1"/>
  <c r="Y144" i="1"/>
  <c r="Y142" i="1"/>
  <c r="Y140" i="1"/>
  <c r="Y137" i="1"/>
  <c r="Y136" i="1"/>
  <c r="Y135" i="1"/>
  <c r="Y131" i="1"/>
  <c r="Y130" i="1"/>
  <c r="Y128" i="1"/>
  <c r="Y127" i="1"/>
  <c r="Y126" i="1"/>
  <c r="Y125" i="1"/>
  <c r="Y124" i="1"/>
  <c r="Y120" i="1"/>
  <c r="Y119" i="1"/>
  <c r="Y117" i="1"/>
  <c r="Y116" i="1"/>
  <c r="Y115" i="1"/>
  <c r="Y111" i="1"/>
  <c r="Y106" i="1"/>
  <c r="Y105" i="1"/>
  <c r="Y102" i="1"/>
  <c r="Y100" i="1"/>
  <c r="Y98" i="1"/>
  <c r="Y97" i="1"/>
  <c r="Y96" i="1"/>
  <c r="Y95" i="1"/>
  <c r="Y93" i="1"/>
  <c r="Y92" i="1"/>
  <c r="Y89" i="1"/>
  <c r="Y88" i="1"/>
  <c r="Y86" i="1"/>
  <c r="Y85" i="1"/>
  <c r="Y84" i="1"/>
  <c r="Y82" i="1"/>
  <c r="Y80" i="1"/>
  <c r="Y79" i="1"/>
  <c r="Y78" i="1"/>
  <c r="Y77" i="1"/>
  <c r="Y73" i="1"/>
  <c r="Y70" i="1"/>
  <c r="Y68" i="1"/>
  <c r="Y64" i="1"/>
  <c r="Y63" i="1"/>
  <c r="Y62" i="1"/>
  <c r="Y61" i="1"/>
  <c r="Y60" i="1"/>
  <c r="Y58" i="1"/>
  <c r="Y56" i="1"/>
  <c r="Y55" i="1"/>
  <c r="Y54" i="1"/>
  <c r="Y53" i="1"/>
  <c r="Y52" i="1"/>
  <c r="Y51" i="1"/>
  <c r="Y50" i="1"/>
  <c r="Y49" i="1"/>
  <c r="Y46" i="1"/>
  <c r="Y42" i="1"/>
  <c r="Y41" i="1"/>
  <c r="Y40" i="1"/>
  <c r="Y34" i="1"/>
  <c r="Y30" i="1"/>
  <c r="Y23" i="1"/>
  <c r="Y21" i="1"/>
  <c r="Y20" i="1"/>
  <c r="Y18" i="1"/>
  <c r="Y17" i="1"/>
  <c r="Y14" i="1"/>
  <c r="Y13" i="1"/>
  <c r="Y12" i="1"/>
  <c r="Y11" i="1"/>
  <c r="Y10" i="1"/>
  <c r="Y9" i="1"/>
  <c r="Y8" i="1"/>
  <c r="Y7" i="1"/>
  <c r="Y6" i="1"/>
  <c r="Y5" i="1"/>
  <c r="Y3" i="1"/>
  <c r="Y2" i="1"/>
  <c r="Y222" i="1"/>
  <c r="Y220" i="1"/>
  <c r="Y219" i="1"/>
  <c r="Y212" i="1"/>
  <c r="Y209" i="1"/>
  <c r="Y208" i="1"/>
  <c r="Y207" i="1"/>
  <c r="Y205" i="1"/>
  <c r="Y201" i="1"/>
  <c r="Y193" i="1"/>
  <c r="Y189" i="1"/>
  <c r="Y187" i="1"/>
  <c r="Y183" i="1"/>
  <c r="Y182" i="1"/>
  <c r="Y178" i="1"/>
  <c r="Y177" i="1"/>
  <c r="Y176" i="1"/>
  <c r="Y174" i="1"/>
  <c r="Y166" i="1"/>
  <c r="Y164" i="1"/>
  <c r="Y158" i="1"/>
  <c r="Y153" i="1"/>
  <c r="Y148" i="1"/>
  <c r="Y143" i="1"/>
  <c r="Y139" i="1"/>
  <c r="Y138" i="1"/>
  <c r="Y133" i="1"/>
  <c r="Y132" i="1"/>
  <c r="Y129" i="1"/>
  <c r="Y123" i="1"/>
  <c r="Y122" i="1"/>
  <c r="Y121" i="1"/>
  <c r="Y118" i="1"/>
  <c r="Y113" i="1"/>
  <c r="Y110" i="1"/>
  <c r="Y109" i="1"/>
  <c r="Y108" i="1"/>
  <c r="Y107" i="1"/>
  <c r="Y104" i="1"/>
  <c r="Y103" i="1"/>
  <c r="Y101" i="1"/>
  <c r="Y99" i="1"/>
  <c r="Y83" i="1"/>
  <c r="Y81" i="1"/>
  <c r="Y76" i="1"/>
  <c r="Y75" i="1"/>
  <c r="Y74" i="1"/>
  <c r="Y72" i="1"/>
  <c r="Y71" i="1"/>
  <c r="Y69" i="1"/>
  <c r="Y67" i="1"/>
  <c r="Y66" i="1"/>
  <c r="Y65" i="1"/>
  <c r="Y59" i="1"/>
  <c r="Y57" i="1"/>
  <c r="Y48" i="1"/>
  <c r="Y45" i="1"/>
  <c r="Y43" i="1"/>
  <c r="Y39" i="1"/>
  <c r="Y38" i="1"/>
  <c r="Y37" i="1"/>
  <c r="Y36" i="1"/>
  <c r="Y33" i="1"/>
  <c r="Y32" i="1"/>
  <c r="Y31" i="1"/>
  <c r="Y29" i="1"/>
  <c r="Y28" i="1"/>
  <c r="Y27" i="1"/>
  <c r="Y26" i="1"/>
  <c r="Y25" i="1"/>
  <c r="Y24" i="1"/>
  <c r="Y22" i="1"/>
  <c r="Y19" i="1"/>
  <c r="Y16" i="1"/>
  <c r="Y15" i="1"/>
  <c r="Y4" i="1"/>
  <c r="Y211" i="1"/>
  <c r="Y192" i="1"/>
  <c r="Y154" i="1"/>
  <c r="Y145" i="1"/>
  <c r="Y141" i="1"/>
  <c r="Y134" i="1"/>
  <c r="Y114" i="1"/>
  <c r="Y112" i="1"/>
  <c r="Y94" i="1"/>
  <c r="Y91" i="1"/>
  <c r="Y87" i="1"/>
  <c r="Y47" i="1"/>
  <c r="Y44" i="1"/>
  <c r="Y35" i="1"/>
  <c r="M209" i="1"/>
  <c r="M192" i="1"/>
  <c r="M134" i="1"/>
  <c r="M129" i="1"/>
  <c r="M114" i="1"/>
  <c r="M97" i="1"/>
  <c r="M91" i="1"/>
  <c r="M61" i="1"/>
  <c r="M58" i="1"/>
  <c r="M25" i="1"/>
  <c r="M22" i="1"/>
  <c r="M220" i="1"/>
  <c r="M100" i="1"/>
  <c r="M30" i="1"/>
  <c r="M213" i="1"/>
  <c r="M210" i="1"/>
  <c r="M200" i="1"/>
  <c r="M185" i="1"/>
  <c r="M184" i="1"/>
  <c r="M180" i="1"/>
  <c r="M175" i="1"/>
  <c r="M171" i="1"/>
  <c r="M167" i="1"/>
  <c r="M163" i="1"/>
  <c r="M160" i="1"/>
  <c r="M152" i="1"/>
  <c r="M149" i="1"/>
  <c r="M147" i="1"/>
  <c r="M144" i="1"/>
  <c r="M137" i="1"/>
  <c r="M136" i="1"/>
  <c r="M116" i="1"/>
  <c r="M95" i="1"/>
  <c r="M93" i="1"/>
  <c r="M90" i="1"/>
  <c r="M89" i="1"/>
  <c r="M86" i="1"/>
  <c r="M79" i="1"/>
  <c r="M78" i="1"/>
  <c r="M77" i="1"/>
  <c r="M73" i="1"/>
  <c r="M70" i="1"/>
  <c r="M55" i="1"/>
  <c r="M53" i="1"/>
  <c r="M51" i="1"/>
  <c r="M11" i="1"/>
  <c r="M9" i="1"/>
  <c r="M8" i="1"/>
  <c r="M7" i="1"/>
  <c r="M221" i="1"/>
  <c r="M218" i="1"/>
  <c r="M217" i="1"/>
  <c r="M216" i="1"/>
  <c r="M215" i="1"/>
  <c r="M214" i="1"/>
  <c r="M206" i="1"/>
  <c r="M204" i="1"/>
  <c r="M203" i="1"/>
  <c r="M202" i="1"/>
  <c r="M199" i="1"/>
  <c r="M198" i="1"/>
  <c r="M197" i="1"/>
  <c r="M196" i="1"/>
  <c r="M195" i="1"/>
  <c r="M194" i="1"/>
  <c r="M191" i="1"/>
  <c r="M190" i="1"/>
  <c r="M188" i="1"/>
  <c r="M186" i="1"/>
  <c r="M183" i="1"/>
  <c r="M181" i="1"/>
  <c r="M179" i="1"/>
  <c r="M173" i="1"/>
  <c r="M172" i="1"/>
  <c r="M169" i="1"/>
  <c r="M168" i="1"/>
  <c r="M165" i="1"/>
  <c r="M162" i="1"/>
  <c r="M161" i="1"/>
  <c r="M159" i="1"/>
  <c r="M157" i="1"/>
  <c r="M156" i="1"/>
  <c r="M155" i="1"/>
  <c r="M151" i="1"/>
  <c r="M150" i="1"/>
  <c r="M146" i="1"/>
  <c r="M142" i="1"/>
  <c r="M141" i="1"/>
  <c r="M140" i="1"/>
  <c r="M135" i="1"/>
  <c r="M131" i="1"/>
  <c r="M130" i="1"/>
  <c r="M128" i="1"/>
  <c r="M127" i="1"/>
  <c r="M126" i="1"/>
  <c r="M125" i="1"/>
  <c r="M124" i="1"/>
  <c r="M120" i="1"/>
  <c r="M119" i="1"/>
  <c r="M117" i="1"/>
  <c r="M115" i="1"/>
  <c r="M106" i="1"/>
  <c r="M105" i="1"/>
  <c r="M103" i="1"/>
  <c r="M102" i="1"/>
  <c r="M98" i="1"/>
  <c r="M96" i="1"/>
  <c r="M92" i="1"/>
  <c r="M88" i="1"/>
  <c r="M85" i="1"/>
  <c r="M84" i="1"/>
  <c r="M82" i="1"/>
  <c r="M80" i="1"/>
  <c r="M76" i="1"/>
  <c r="M75" i="1"/>
  <c r="M72" i="1"/>
  <c r="M68" i="1"/>
  <c r="M64" i="1"/>
  <c r="M63" i="1"/>
  <c r="M62" i="1"/>
  <c r="M60" i="1"/>
  <c r="M57" i="1"/>
  <c r="M56" i="1"/>
  <c r="M54" i="1"/>
  <c r="M52" i="1"/>
  <c r="M50" i="1"/>
  <c r="M49" i="1"/>
  <c r="M48" i="1"/>
  <c r="M46" i="1"/>
  <c r="M44" i="1"/>
  <c r="M42" i="1"/>
  <c r="M41" i="1"/>
  <c r="M40" i="1"/>
  <c r="M37" i="1"/>
  <c r="M34" i="1"/>
  <c r="M23" i="1"/>
  <c r="M21" i="1"/>
  <c r="M20" i="1"/>
  <c r="M18" i="1"/>
  <c r="M17" i="1"/>
  <c r="M16" i="1"/>
  <c r="M14" i="1"/>
  <c r="M13" i="1"/>
  <c r="M12" i="1"/>
  <c r="M10" i="1"/>
  <c r="M6" i="1"/>
  <c r="M5" i="1"/>
  <c r="M2" i="1"/>
  <c r="M193" i="1"/>
  <c r="M153" i="1"/>
  <c r="M33" i="1"/>
  <c r="M222" i="1"/>
  <c r="M219" i="1"/>
  <c r="M212" i="1"/>
  <c r="M211" i="1"/>
  <c r="M208" i="1"/>
  <c r="M207" i="1"/>
  <c r="M205" i="1"/>
  <c r="M201" i="1"/>
  <c r="M189" i="1"/>
  <c r="M187" i="1"/>
  <c r="M182" i="1"/>
  <c r="M178" i="1"/>
  <c r="M177" i="1"/>
  <c r="M176" i="1"/>
  <c r="M174" i="1"/>
  <c r="M170" i="1"/>
  <c r="M166" i="1"/>
  <c r="M164" i="1"/>
  <c r="M158" i="1"/>
  <c r="M154" i="1"/>
  <c r="M148" i="1"/>
  <c r="M145" i="1"/>
  <c r="M143" i="1"/>
  <c r="M139" i="1"/>
  <c r="M138" i="1"/>
  <c r="M133" i="1"/>
  <c r="M132" i="1"/>
  <c r="M123" i="1"/>
  <c r="M122" i="1"/>
  <c r="M121" i="1"/>
  <c r="M118" i="1"/>
  <c r="M113" i="1"/>
  <c r="M112" i="1"/>
  <c r="M111" i="1"/>
  <c r="M110" i="1"/>
  <c r="M109" i="1"/>
  <c r="M108" i="1"/>
  <c r="M107" i="1"/>
  <c r="M104" i="1"/>
  <c r="M101" i="1"/>
  <c r="M99" i="1"/>
  <c r="M94" i="1"/>
  <c r="M87" i="1"/>
  <c r="M83" i="1"/>
  <c r="M81" i="1"/>
  <c r="M74" i="1"/>
  <c r="M71" i="1"/>
  <c r="M69" i="1"/>
  <c r="M67" i="1"/>
  <c r="M66" i="1"/>
  <c r="M65" i="1"/>
  <c r="M59" i="1"/>
  <c r="M47" i="1"/>
  <c r="M45" i="1"/>
  <c r="M43" i="1"/>
  <c r="M39" i="1"/>
  <c r="M38" i="1"/>
  <c r="M36" i="1"/>
  <c r="M35" i="1"/>
  <c r="M32" i="1"/>
  <c r="M31" i="1"/>
  <c r="M29" i="1"/>
  <c r="M28" i="1"/>
  <c r="M27" i="1"/>
  <c r="M26" i="1"/>
  <c r="M24" i="1"/>
  <c r="M19" i="1"/>
  <c r="M15" i="1"/>
  <c r="M4" i="1"/>
  <c r="M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" i="1"/>
</calcChain>
</file>

<file path=xl/sharedStrings.xml><?xml version="1.0" encoding="utf-8"?>
<sst xmlns="http://schemas.openxmlformats.org/spreadsheetml/2006/main" count="3816" uniqueCount="626">
  <si>
    <t>ID</t>
  </si>
  <si>
    <t>Date of Consult</t>
  </si>
  <si>
    <t>Gender</t>
  </si>
  <si>
    <t>Date of birth</t>
  </si>
  <si>
    <t>Age Corrected</t>
  </si>
  <si>
    <t>ECOG</t>
  </si>
  <si>
    <t>KPS</t>
  </si>
  <si>
    <t>Prior Brain RT</t>
  </si>
  <si>
    <t>Radiation date(s)</t>
  </si>
  <si>
    <t>Radiation Type</t>
  </si>
  <si>
    <t>Total RT fractions</t>
  </si>
  <si>
    <t>Total RT dose</t>
  </si>
  <si>
    <t>Steroids</t>
  </si>
  <si>
    <t>Prior resection</t>
  </si>
  <si>
    <t>Concurrent Systemic or after</t>
  </si>
  <si>
    <t>Tumor Histology</t>
  </si>
  <si>
    <t>Primary or Secondary</t>
  </si>
  <si>
    <t>Tumor Location</t>
  </si>
  <si>
    <t>Metastasis</t>
  </si>
  <si>
    <t>Number of mets</t>
  </si>
  <si>
    <t>MGMT methylation</t>
  </si>
  <si>
    <t>1p/19q co-deletion</t>
  </si>
  <si>
    <t>Does Pt have controlled disease outside brain? Is their primary cancer still effecting them (Yes=complete response to Tx upon imaging/pathology, no=primary cancer is issue) effects them)</t>
  </si>
  <si>
    <t>Future Brain RT</t>
  </si>
  <si>
    <t>Male</t>
  </si>
  <si>
    <t>No</t>
  </si>
  <si>
    <t>9/5-9/11/13</t>
  </si>
  <si>
    <t>SRS</t>
  </si>
  <si>
    <t>Yes</t>
  </si>
  <si>
    <t>NSCLC</t>
  </si>
  <si>
    <t>secondary</t>
  </si>
  <si>
    <t>Right parietal lobe</t>
  </si>
  <si>
    <t>N/a</t>
  </si>
  <si>
    <t>yes</t>
  </si>
  <si>
    <t>no</t>
  </si>
  <si>
    <t>female</t>
  </si>
  <si>
    <t>9/5-9/24/13</t>
  </si>
  <si>
    <t>IMRT</t>
  </si>
  <si>
    <t>pre-B cell ALL</t>
  </si>
  <si>
    <t>unspecified</t>
  </si>
  <si>
    <t>multiple</t>
  </si>
  <si>
    <t xml:space="preserve">n/a </t>
  </si>
  <si>
    <t>n/a</t>
  </si>
  <si>
    <t>9/4-10/15/13</t>
  </si>
  <si>
    <t>EBRT</t>
  </si>
  <si>
    <t>WHO grade II oligoastrocytoma</t>
  </si>
  <si>
    <t>primary</t>
  </si>
  <si>
    <t>Left frontal lobe</t>
  </si>
  <si>
    <t>male</t>
  </si>
  <si>
    <t>9/26-10/2/13</t>
  </si>
  <si>
    <t>stage IV rectal adenocarcinoma</t>
  </si>
  <si>
    <t>cerebellum</t>
  </si>
  <si>
    <t>1, 1, 1</t>
  </si>
  <si>
    <t>24, 22, 24</t>
  </si>
  <si>
    <t>frontal, temporal, parietal</t>
  </si>
  <si>
    <t>10/1-10/22/13</t>
  </si>
  <si>
    <t>WBRT</t>
  </si>
  <si>
    <t>Multiple</t>
  </si>
  <si>
    <t>9/24-10/8/13</t>
  </si>
  <si>
    <t>multiple myeloma (other)</t>
  </si>
  <si>
    <t>diffuse dural</t>
  </si>
  <si>
    <t>10/1-10/10/13</t>
  </si>
  <si>
    <t>8 out of 14 completed</t>
  </si>
  <si>
    <t>cerebellum, bilateral hemispheres</t>
  </si>
  <si>
    <t>10/16/13, 10/14/13</t>
  </si>
  <si>
    <t>1, 1</t>
  </si>
  <si>
    <t>16, 20</t>
  </si>
  <si>
    <t>Pons, frontal</t>
  </si>
  <si>
    <t>10/2-10/15/13</t>
  </si>
  <si>
    <t>6/24/14, SRS</t>
  </si>
  <si>
    <t>Female</t>
  </si>
  <si>
    <t>1 fx to 2 lesions</t>
  </si>
  <si>
    <t>24, 22</t>
  </si>
  <si>
    <t>ER/PR/Her2 + breast cancer</t>
  </si>
  <si>
    <t>8/6/15, SRS, 2200fx1</t>
  </si>
  <si>
    <t>RCC</t>
  </si>
  <si>
    <t>Right frontal lobe, right middle frontal gyrus</t>
  </si>
  <si>
    <t>1/1/2015-IMRT, 3/6/15-SRS</t>
  </si>
  <si>
    <t>11/8-11/19/13</t>
  </si>
  <si>
    <t>1, 3</t>
  </si>
  <si>
    <t>24, 27</t>
  </si>
  <si>
    <t>stage IV RCC</t>
  </si>
  <si>
    <t>occipital</t>
  </si>
  <si>
    <t>11/8-1/2/14</t>
  </si>
  <si>
    <t>WHO grade IV GBM</t>
  </si>
  <si>
    <t>8/27/15-9/10/15-IMRT</t>
  </si>
  <si>
    <t>11/7-11/21/13</t>
  </si>
  <si>
    <t>high grade neoplasm, peripheral nerve sheath</t>
  </si>
  <si>
    <t>trigeminal cave, Meckels</t>
  </si>
  <si>
    <t>22, 22</t>
  </si>
  <si>
    <t>temporal, frontal</t>
  </si>
  <si>
    <t>melanoma</t>
  </si>
  <si>
    <t>left frontal</t>
  </si>
  <si>
    <t>11/22/13-1/10/14</t>
  </si>
  <si>
    <t>WHO grade III AA</t>
  </si>
  <si>
    <t>Right temporal lobe</t>
  </si>
  <si>
    <t>diseased progressed to WHO grade IV GBM in 2015</t>
  </si>
  <si>
    <t>participating in other clinical trials</t>
  </si>
  <si>
    <t>8/7-8/92012, 11/8/13</t>
  </si>
  <si>
    <t>3 fx to one lestion, 1 fx to other lesion</t>
  </si>
  <si>
    <t>24, 24</t>
  </si>
  <si>
    <t>Cerebellar vermis, superior frontal gyrus</t>
  </si>
  <si>
    <t>10/24-11/6/13</t>
  </si>
  <si>
    <t>5, 1, 1</t>
  </si>
  <si>
    <t>25, 24, 24</t>
  </si>
  <si>
    <t>SCLC</t>
  </si>
  <si>
    <t>brainstem</t>
  </si>
  <si>
    <t>NEVER RECEIVED Tx</t>
  </si>
  <si>
    <t>GBM</t>
  </si>
  <si>
    <t>left cerebellum</t>
  </si>
  <si>
    <t>yes (primary but multifocal)</t>
  </si>
  <si>
    <t>multifocal</t>
  </si>
  <si>
    <t xml:space="preserve"> 12/5/13, 6/26/14, 10/13/14, 6/12/15</t>
  </si>
  <si>
    <t>1 to all lesions</t>
  </si>
  <si>
    <t>22 to all lesions</t>
  </si>
  <si>
    <t>Right frontal lobe, cerebellar vermis, occipital lobe</t>
  </si>
  <si>
    <t>&gt;10</t>
  </si>
  <si>
    <t>Yes, 6/26/14-SRS, 10/13/14-SRS, 6/12/15-SRS</t>
  </si>
  <si>
    <t>11/13-1/14</t>
  </si>
  <si>
    <t>Vestibular schwanomma</t>
  </si>
  <si>
    <t>Cerebellum</t>
  </si>
  <si>
    <t>could not find</t>
  </si>
  <si>
    <t>Primary</t>
  </si>
  <si>
    <t>left temporal</t>
  </si>
  <si>
    <t>12/9/13-1/21/14</t>
  </si>
  <si>
    <t>Choroid glioma of 3rd ventricle</t>
  </si>
  <si>
    <t>Third ventricle</t>
  </si>
  <si>
    <t>12/17-1/2/14</t>
  </si>
  <si>
    <t>11 of 15</t>
  </si>
  <si>
    <t>frontal-parietal</t>
  </si>
  <si>
    <t>12/19/13-2/6/14</t>
  </si>
  <si>
    <t>Anaplastic ependymoma WHO grade III</t>
  </si>
  <si>
    <t>12/11/13-1/27/14</t>
  </si>
  <si>
    <t>Brainstem glioma</t>
  </si>
  <si>
    <t>Brainstem, pons</t>
  </si>
  <si>
    <t>4/11/13, 8/16/13, 11/21/13, 11/10/14-12/2/14</t>
  </si>
  <si>
    <t>SRS, WBRT</t>
  </si>
  <si>
    <t>1 fx to mets, 14 fraction with WBRT</t>
  </si>
  <si>
    <t>22, 22, 22, 20, and 35</t>
  </si>
  <si>
    <t>ER/PR (-) Her2 (+) breast cancer</t>
  </si>
  <si>
    <t>Cerebellum, right frontal lobe, right occipital lobe</t>
  </si>
  <si>
    <t>yes WBRT, 11/10-12/2/14</t>
  </si>
  <si>
    <t>1986, 12/10/13-1/28/14</t>
  </si>
  <si>
    <t>45, 59.4</t>
  </si>
  <si>
    <t>Left frontoparietal lobe</t>
  </si>
  <si>
    <t>12/1913-2/6/14</t>
  </si>
  <si>
    <t>WHO grade III AO</t>
  </si>
  <si>
    <t>Bifrontal lobes</t>
  </si>
  <si>
    <t>4/14-6/14</t>
  </si>
  <si>
    <t>Proton</t>
  </si>
  <si>
    <t>Pontine chordoma</t>
  </si>
  <si>
    <t>Brainstem</t>
  </si>
  <si>
    <t>1/13/14-1/17/14</t>
  </si>
  <si>
    <t>1, 3, 1</t>
  </si>
  <si>
    <t>22, 27, 20</t>
  </si>
  <si>
    <t>Right frontal lobe</t>
  </si>
  <si>
    <t>12/26/13-2/12/14</t>
  </si>
  <si>
    <t>grade IV anaplastic oligodendrolgioma</t>
  </si>
  <si>
    <t>recurrent</t>
  </si>
  <si>
    <t>frontal</t>
  </si>
  <si>
    <t>1/21/14-3/4/14</t>
  </si>
  <si>
    <t>Atypical meningioma</t>
  </si>
  <si>
    <t>12/9/13-1/27/14</t>
  </si>
  <si>
    <t>1/13/14-2/28/14</t>
  </si>
  <si>
    <t>31, 2</t>
  </si>
  <si>
    <t>55.8, 0.36</t>
  </si>
  <si>
    <t>WHO grade II astrocytoma</t>
  </si>
  <si>
    <t>Left temporal lobe</t>
  </si>
  <si>
    <t>appendiceal mucinous adenocarcinoma</t>
  </si>
  <si>
    <t>parietal</t>
  </si>
  <si>
    <t>2/4-2/10/14</t>
  </si>
  <si>
    <t>20, 27</t>
  </si>
  <si>
    <t>Metastatic melanoma</t>
  </si>
  <si>
    <t>2/3/14-3/20/14</t>
  </si>
  <si>
    <t>1995, 2/10/14-2/14/14</t>
  </si>
  <si>
    <t>Meningioma</t>
  </si>
  <si>
    <t>3/13/14-4/29/14</t>
  </si>
  <si>
    <t>59/4</t>
  </si>
  <si>
    <t>2/5-2/7/14</t>
  </si>
  <si>
    <t>1, 1, 1, 1</t>
  </si>
  <si>
    <t>22, 18, 22, 22</t>
  </si>
  <si>
    <t>stage IV breast</t>
  </si>
  <si>
    <t>supra and infra-tentorial</t>
  </si>
  <si>
    <t>3/10-3/27/14, WBRT</t>
  </si>
  <si>
    <t>2/11-3/25/14</t>
  </si>
  <si>
    <t>VMAT</t>
  </si>
  <si>
    <t xml:space="preserve"> </t>
  </si>
  <si>
    <t>46, 14</t>
  </si>
  <si>
    <t>right temporal</t>
  </si>
  <si>
    <t>2/13/14-2/20/14</t>
  </si>
  <si>
    <t>Right cavernous sinus</t>
  </si>
  <si>
    <t>5/13, 2/12/14</t>
  </si>
  <si>
    <t>Yes, 4/28/15-SRS, 1/7/15-SRS, 4/13/16-SRS</t>
  </si>
  <si>
    <t>stage IV NSCLC</t>
  </si>
  <si>
    <t>cerebellum (basal ganglia)</t>
  </si>
  <si>
    <t>2/14-2/21/14</t>
  </si>
  <si>
    <t>6 of 10</t>
  </si>
  <si>
    <t>18 of 30</t>
  </si>
  <si>
    <t>Lung-stage IIIb adenocarcinoma (also squamous cell carcinoma?)</t>
  </si>
  <si>
    <t>cerebellum, cerebrum</t>
  </si>
  <si>
    <t>3/21-3/26/14</t>
  </si>
  <si>
    <t>colon adenocarcinoma</t>
  </si>
  <si>
    <t xml:space="preserve">secondary </t>
  </si>
  <si>
    <t>left thalamus</t>
  </si>
  <si>
    <t>3/4-3/21/14</t>
  </si>
  <si>
    <t>breast cancer</t>
  </si>
  <si>
    <t>2/20-2/28/14</t>
  </si>
  <si>
    <t>1, 1, 5</t>
  </si>
  <si>
    <t>24, 24, 30</t>
  </si>
  <si>
    <t>Vaginal SCC</t>
  </si>
  <si>
    <t>bilateral frontal</t>
  </si>
  <si>
    <t>2/21-3/11/14</t>
  </si>
  <si>
    <t>stage IIIB NSCLC</t>
  </si>
  <si>
    <t>leptomeningeal</t>
  </si>
  <si>
    <t>temporal</t>
  </si>
  <si>
    <t>1 fx to AVM each date</t>
  </si>
  <si>
    <t>17 Gy</t>
  </si>
  <si>
    <t>AVM</t>
  </si>
  <si>
    <t>Right thalamus</t>
  </si>
  <si>
    <t>11/14, 6/15</t>
  </si>
  <si>
    <t>spinanaplastic olgoastrocytoma (WHO III)</t>
  </si>
  <si>
    <t>negative</t>
  </si>
  <si>
    <t>4/9-5/15/14</t>
  </si>
  <si>
    <t>5, 20 of 25</t>
  </si>
  <si>
    <t>50 of 60</t>
  </si>
  <si>
    <t>left parietal</t>
  </si>
  <si>
    <t>Tested but no result</t>
  </si>
  <si>
    <t>tested but no result</t>
  </si>
  <si>
    <t xml:space="preserve">5/15-5/17/13, 10/9/13 </t>
  </si>
  <si>
    <t>right parietal lobe</t>
  </si>
  <si>
    <t xml:space="preserve">Yes, 1/16/15-SRS, </t>
  </si>
  <si>
    <t>melanoma stage IV</t>
  </si>
  <si>
    <t>Left frontal lobe, left temporal lobe</t>
  </si>
  <si>
    <t>Yes, 8/14</t>
  </si>
  <si>
    <t>Anal squamous cell carcinoma</t>
  </si>
  <si>
    <t>Right frontal lobe, right parietal lobe</t>
  </si>
  <si>
    <t>Lung, prostate and melanoma</t>
  </si>
  <si>
    <t>Left parietal lobe, right sphenoid sinus</t>
  </si>
  <si>
    <t>Yes, 8/29/14-IMRT, 3/3/15-SRS</t>
  </si>
  <si>
    <t>4/21-6/3/14</t>
  </si>
  <si>
    <t>4/8-5/19/14</t>
  </si>
  <si>
    <t>WHO grade II diffuse astrocytoma</t>
  </si>
  <si>
    <t>Sample not sufficient</t>
  </si>
  <si>
    <t>IMRT/RA</t>
  </si>
  <si>
    <t>23, 7</t>
  </si>
  <si>
    <t>5/15-5/21/14</t>
  </si>
  <si>
    <t>WBRT 7/31/14</t>
  </si>
  <si>
    <t>4/3-4/22/14</t>
  </si>
  <si>
    <t>multiple lobes</t>
  </si>
  <si>
    <t>4/18/14-6/2/14</t>
  </si>
  <si>
    <t>Pituitary macroadenoma</t>
  </si>
  <si>
    <t>Left cavernous sinus</t>
  </si>
  <si>
    <t>4/29-5/1/14</t>
  </si>
  <si>
    <t>Left internal auditory canal</t>
  </si>
  <si>
    <t>4/24-5/7/14</t>
  </si>
  <si>
    <t>4/15-5/29/14</t>
  </si>
  <si>
    <t>right frontal</t>
  </si>
  <si>
    <t>5/13-5/15/14</t>
  </si>
  <si>
    <t>Right jugular foramen meningioma</t>
  </si>
  <si>
    <t>Right jugular foramen</t>
  </si>
  <si>
    <t>6/3-6/5/14</t>
  </si>
  <si>
    <t>Left sinus cavernous hemangioma</t>
  </si>
  <si>
    <t>5/1-5/20/14</t>
  </si>
  <si>
    <t>ovarian cancer</t>
  </si>
  <si>
    <t>5/5-5/16/14</t>
  </si>
  <si>
    <t>NSCLC with leptomeningeal disease</t>
  </si>
  <si>
    <t>Leptomeninges</t>
  </si>
  <si>
    <t>Leptomeningeal</t>
  </si>
  <si>
    <t>5/8-5/30/14</t>
  </si>
  <si>
    <t>7/30-8/5/14</t>
  </si>
  <si>
    <t>6/23-8/11/14</t>
  </si>
  <si>
    <t>unk</t>
  </si>
  <si>
    <t>right parotid adenocarcinoma</t>
  </si>
  <si>
    <t>right parietal</t>
  </si>
  <si>
    <t>7/16-8/27/14</t>
  </si>
  <si>
    <t>Right cavernous sinus meningioma</t>
  </si>
  <si>
    <t>6/26-7/3/14</t>
  </si>
  <si>
    <t>Stage IIIB NSCLC lung adenocarcinoma</t>
  </si>
  <si>
    <t>cerebellar</t>
  </si>
  <si>
    <t xml:space="preserve">6/10-6/17/14, 9/11/15, 9/16/15, </t>
  </si>
  <si>
    <t>5,1,1</t>
  </si>
  <si>
    <t>25, 21, 21</t>
  </si>
  <si>
    <t>stage IV lung adenocarcinoma</t>
  </si>
  <si>
    <t>midbrian, left brain, right brain</t>
  </si>
  <si>
    <t>Yes, 5/7/15-5/14/15-SRS, 9/16/15-SRS, 2/12/16-3/3/16-WBRT</t>
  </si>
  <si>
    <t>4/22-5/6/14</t>
  </si>
  <si>
    <t>4/1/15 SRS</t>
  </si>
  <si>
    <t>6/2-6/13/14</t>
  </si>
  <si>
    <t>7/16-7/18/14</t>
  </si>
  <si>
    <t>ovarian</t>
  </si>
  <si>
    <t>SRS 3/1/15</t>
  </si>
  <si>
    <t>6/25-7/15/14</t>
  </si>
  <si>
    <t>right Meckels Cave</t>
  </si>
  <si>
    <t>7/1-7/15/14</t>
  </si>
  <si>
    <t>carcinoma of brain</t>
  </si>
  <si>
    <t>unknown primary</t>
  </si>
  <si>
    <t>L cerebellum, left frontal lobe, occiptal lobe</t>
  </si>
  <si>
    <t>Yes, 9/11/14-9/15/14-SRS, 9/12/14-SRS</t>
  </si>
  <si>
    <t>NSCLC stage IV lung adenocarcinoma</t>
  </si>
  <si>
    <t>right cerebellum</t>
  </si>
  <si>
    <t>7/8-7/25/14</t>
  </si>
  <si>
    <t xml:space="preserve">7/23/14-8/5/14 </t>
  </si>
  <si>
    <t>VMAT/IGRT</t>
  </si>
  <si>
    <t>Left temporoparietal lobe</t>
  </si>
  <si>
    <t>7/15-7/28/14</t>
  </si>
  <si>
    <t>Stage IIIA T2N2 ER+PR+HER2N- IDC</t>
  </si>
  <si>
    <t>Cerebellum, left frontal lobe, left parietal lobe, right frontal lobe</t>
  </si>
  <si>
    <t>Yes, 2/23-2/26/15-SRS</t>
  </si>
  <si>
    <t>22, 18</t>
  </si>
  <si>
    <t>pT1cN0 IDC and stage IV ovarian serous papillary cancer</t>
  </si>
  <si>
    <t>Right frontal lobe, right parietal lobe, left parietal lobe, cerebellum</t>
  </si>
  <si>
    <t>Yes, 11/13/14-STS</t>
  </si>
  <si>
    <t>Yes (5/20-6/2/14)</t>
  </si>
  <si>
    <t>Metastatic breast cancer</t>
  </si>
  <si>
    <t>left Cerebellum</t>
  </si>
  <si>
    <t>7/29-9/9/14</t>
  </si>
  <si>
    <t>Yes, 8/13/14 is baseline</t>
  </si>
  <si>
    <t>8/13/14, 10/9-10/23/14</t>
  </si>
  <si>
    <t>WBRT, SRS</t>
  </si>
  <si>
    <t>1X2, 10</t>
  </si>
  <si>
    <t>24, 25</t>
  </si>
  <si>
    <t>Frontal meningioima with metastasis</t>
  </si>
  <si>
    <t>8/14-9/26/14</t>
  </si>
  <si>
    <t>WHO grade I pilocytic astrocytoma</t>
  </si>
  <si>
    <t>Left occipital lobe</t>
  </si>
  <si>
    <t>8/14-8/18/14</t>
  </si>
  <si>
    <t>3, 1</t>
  </si>
  <si>
    <t>30, 24</t>
  </si>
  <si>
    <t>cerebellum, supra and infra-tentorial</t>
  </si>
  <si>
    <t>16, 14</t>
  </si>
  <si>
    <t>Intracranial meningioma</t>
  </si>
  <si>
    <t>Right parietal lobe, left parietal lobe</t>
  </si>
  <si>
    <t>7/28-9/9/14</t>
  </si>
  <si>
    <t>22, 21</t>
  </si>
  <si>
    <t>Stage IV NSCLC</t>
  </si>
  <si>
    <t>Left frontal lobe, right frontal</t>
  </si>
  <si>
    <t>Yes, 8/1-8/3/15-SRT</t>
  </si>
  <si>
    <t>esophageal adenocarcinoma</t>
  </si>
  <si>
    <t>left frontral</t>
  </si>
  <si>
    <t>9/11-10/23/14</t>
  </si>
  <si>
    <t>Mixed subependymoma-Ependymoma</t>
  </si>
  <si>
    <t>Fourth ventricle</t>
  </si>
  <si>
    <t>10/6-11/20/14</t>
  </si>
  <si>
    <t>Grade III oligodendroglioma</t>
  </si>
  <si>
    <t>Left parietal lobe</t>
  </si>
  <si>
    <t>2/4-3/10/15</t>
  </si>
  <si>
    <t>Pineal germinoma</t>
  </si>
  <si>
    <t>Pineal gland</t>
  </si>
  <si>
    <t>9/10-10/23/14</t>
  </si>
  <si>
    <t>Grade II astrocytoma</t>
  </si>
  <si>
    <t>9/10-9/16/14</t>
  </si>
  <si>
    <t>Metastatic breast cancer to posterior calvarium</t>
  </si>
  <si>
    <t>Calvarium</t>
  </si>
  <si>
    <t>8/7-8/19/14</t>
  </si>
  <si>
    <t>9 of 10</t>
  </si>
  <si>
    <t>31 of 35</t>
  </si>
  <si>
    <t>8/28-9/4/14</t>
  </si>
  <si>
    <t>Cerebellar meningioma</t>
  </si>
  <si>
    <t>low grade oligodendroglioma</t>
  </si>
  <si>
    <t>Stage IV adenocarcinoma of lung</t>
  </si>
  <si>
    <t>11/6/2014-SRS</t>
  </si>
  <si>
    <t>0-1</t>
  </si>
  <si>
    <t>8/28-9/17/14</t>
  </si>
  <si>
    <t>8/15/15 SRS</t>
  </si>
  <si>
    <t>9/22-9/24/14</t>
  </si>
  <si>
    <t>Metastatic lung cancer (history of melanoma, renal cancer, and prostate cancer</t>
  </si>
  <si>
    <t>9/11-10/22/14</t>
  </si>
  <si>
    <t>Grade IV Glioblastoma with oligodendroglial component</t>
  </si>
  <si>
    <t>left occipital, right parietal, calvarium</t>
  </si>
  <si>
    <t>left parietal lobe (right temporal and parietal were resected)</t>
  </si>
  <si>
    <t>2 (4 if counting the resected)</t>
  </si>
  <si>
    <t>9/18-10/1/14</t>
  </si>
  <si>
    <t>7, 3 of 11</t>
  </si>
  <si>
    <t xml:space="preserve">14, 8 </t>
  </si>
  <si>
    <t>brainstem glioma, not biopsied</t>
  </si>
  <si>
    <t xml:space="preserve">primary </t>
  </si>
  <si>
    <t>10/2-11/18/14</t>
  </si>
  <si>
    <t>Grade III anaplastic astrocytoma</t>
  </si>
  <si>
    <t>9/26-9/30/14</t>
  </si>
  <si>
    <t>Metastatic colon cancer</t>
  </si>
  <si>
    <t>Right occipital lobe</t>
  </si>
  <si>
    <t>10/6-10/16/14</t>
  </si>
  <si>
    <t>10/9-10/16/14</t>
  </si>
  <si>
    <t>1, 5</t>
  </si>
  <si>
    <t>22x4, 25</t>
  </si>
  <si>
    <t>Metastatic stage IV NSCLC</t>
  </si>
  <si>
    <t>R frontal, R pons, L temporal, L cerebellar and R cerebellar</t>
  </si>
  <si>
    <t>&gt;4</t>
  </si>
  <si>
    <t>10/9-10/15/14</t>
  </si>
  <si>
    <t>22, 25</t>
  </si>
  <si>
    <t>stage II colon adenocarcinoma</t>
  </si>
  <si>
    <t>midline cerebellum, left pons</t>
  </si>
  <si>
    <t>10/23-10/28/14</t>
  </si>
  <si>
    <t>22, 27</t>
  </si>
  <si>
    <t>stage IIIC colon adenocarcinoma</t>
  </si>
  <si>
    <t>WBRT 12/1/14</t>
  </si>
  <si>
    <t>24x2</t>
  </si>
  <si>
    <t>Metastatic lung cancer</t>
  </si>
  <si>
    <t>Right temporoparietal lobe</t>
  </si>
  <si>
    <t>11/5-12/19/14</t>
  </si>
  <si>
    <t>N/A</t>
  </si>
  <si>
    <t>11/13-12/30/14</t>
  </si>
  <si>
    <t>Suprasellar craniopharyngioma</t>
  </si>
  <si>
    <t>Sella turcica</t>
  </si>
  <si>
    <t>no treatment</t>
  </si>
  <si>
    <t>Metastatic choriocarcinoma of testis</t>
  </si>
  <si>
    <t>10/281966</t>
  </si>
  <si>
    <t>10/27-11/14/14</t>
  </si>
  <si>
    <t>11/17-12/8/14</t>
  </si>
  <si>
    <t>lung adenocarcinoma</t>
  </si>
  <si>
    <t>11/5-12/17/14</t>
  </si>
  <si>
    <t>Left cavernous sinus hemangioma</t>
  </si>
  <si>
    <t>11/13-12/4/14</t>
  </si>
  <si>
    <t xml:space="preserve">Grade IV Glioblastoma </t>
  </si>
  <si>
    <t>22x2</t>
  </si>
  <si>
    <t>Cerebellum, left frontal lobe</t>
  </si>
  <si>
    <t>12/26-12/31/14</t>
  </si>
  <si>
    <t>Glioblastoma, primary and recurrent</t>
  </si>
  <si>
    <t>Right thalamus/right cerebral peduncle</t>
  </si>
  <si>
    <t>Metastatic NSCLC to brain</t>
  </si>
  <si>
    <t>11/23/14-1/7/15</t>
  </si>
  <si>
    <t>Grade IV Glioblastoma</t>
  </si>
  <si>
    <t>12/5-12/21/14</t>
  </si>
  <si>
    <t>1/8-1/14/14</t>
  </si>
  <si>
    <t>anaplastic oligodendroglioma</t>
  </si>
  <si>
    <t>right posterior peri-ventricular white matter</t>
  </si>
  <si>
    <t>12/22-12/31/14</t>
  </si>
  <si>
    <t>5, 1</t>
  </si>
  <si>
    <t>30, 22x2</t>
  </si>
  <si>
    <t>Metastatic urothelial carcinoma</t>
  </si>
  <si>
    <t>Yes, 5/12/15-SRS</t>
  </si>
  <si>
    <t>11/5-11/19/14</t>
  </si>
  <si>
    <t>rectosigmoid stage IIIb</t>
  </si>
  <si>
    <t>9/30-11/10/14</t>
  </si>
  <si>
    <t>Grade IV glioblastoma with recurrence</t>
  </si>
  <si>
    <t>12/11-12/23/14</t>
  </si>
  <si>
    <t>Diffuse supra and infratentorial areas</t>
  </si>
  <si>
    <t>Yes,SRS 2/11/16, 2/18/16 6/15/16</t>
  </si>
  <si>
    <t>lung (but could be breast)</t>
  </si>
  <si>
    <t>4/7-4/13/15</t>
  </si>
  <si>
    <t>Metastatic ovarian cancer</t>
  </si>
  <si>
    <t>Right parietal lobe, right occipital lobe, right superior sagittal sinus</t>
  </si>
  <si>
    <t>Yes, 6/3/15-SRS. 8/31-9/2/15-SRS, 12/4/15-SRS, 2/2/16-SRS</t>
  </si>
  <si>
    <t>1/14/15-2/9/15</t>
  </si>
  <si>
    <t>Diffuse supra and infratentorial areas, brainstem</t>
  </si>
  <si>
    <t>Yes, 9/17-9/23/2015-SRS</t>
  </si>
  <si>
    <t>2/3-3/12/15</t>
  </si>
  <si>
    <t>Protons</t>
  </si>
  <si>
    <t>Craniopharyngioma</t>
  </si>
  <si>
    <t>2005, 2/17-4/2/15</t>
  </si>
  <si>
    <t>28, 33</t>
  </si>
  <si>
    <t>56, 59.4</t>
  </si>
  <si>
    <t>Grade II astrocytoma with recurrent grade IV glioblastoma</t>
  </si>
  <si>
    <t>recurrent/primary</t>
  </si>
  <si>
    <t>3/12-3/18/15</t>
  </si>
  <si>
    <t>ES SCLC metastasis</t>
  </si>
  <si>
    <t>Yes, WBRT-8/25-9/8/15</t>
  </si>
  <si>
    <t>3/26-4/7/15</t>
  </si>
  <si>
    <t>3, 5, 1</t>
  </si>
  <si>
    <t>27, 30, 21</t>
  </si>
  <si>
    <t>Right frontal lobe, cerebellum</t>
  </si>
  <si>
    <t>Yes, 8/4/15-SRS, 3/3/16-3/7/16-SRT</t>
  </si>
  <si>
    <t>2/26-4/9/15</t>
  </si>
  <si>
    <t>Grade oligodendroglioma</t>
  </si>
  <si>
    <t>Metastatic renal cell carcinoma</t>
  </si>
  <si>
    <t>Left Occipital</t>
  </si>
  <si>
    <t>Yes, 9/10/2015-SRS, 4/21/2016-SRS </t>
  </si>
  <si>
    <t>2/9-2/27/15</t>
  </si>
  <si>
    <t>NSCLC stage IV</t>
  </si>
  <si>
    <t>left parietal bone</t>
  </si>
  <si>
    <t>3/31-4/6/15</t>
  </si>
  <si>
    <t>Metastatic squamous cell lung carcinoma</t>
  </si>
  <si>
    <t>Metastatic large cell neuroendocrine lung carcinoma</t>
  </si>
  <si>
    <t>Left thalamus</t>
  </si>
  <si>
    <t>3/19-4/7/15</t>
  </si>
  <si>
    <t>Cerebellum, occipital lobe</t>
  </si>
  <si>
    <t>Yes, SRS-12/16/2015 - 12/18/2015</t>
  </si>
  <si>
    <t>4/27-5/15/15</t>
  </si>
  <si>
    <t>Grade IV glioblastoma</t>
  </si>
  <si>
    <t>19, 21</t>
  </si>
  <si>
    <t>Right putamen, occipital lobe</t>
  </si>
  <si>
    <t>4/28-6/9/15</t>
  </si>
  <si>
    <t>Glioblastoma</t>
  </si>
  <si>
    <t>4/9-4/17/15</t>
  </si>
  <si>
    <t>Metastatic small cell lung cancer</t>
  </si>
  <si>
    <t>Right parietal lobe, cerebellum</t>
  </si>
  <si>
    <t>4/2-4/7/15</t>
  </si>
  <si>
    <t>Metastatic endometrial carcinoma</t>
  </si>
  <si>
    <t>Right frontal lobe, right basal ganglion, cerebellum</t>
  </si>
  <si>
    <t>Yes, WBRT-5/22-6/4/15</t>
  </si>
  <si>
    <t>20, 22</t>
  </si>
  <si>
    <t>Left parietal lobe, cerebellum</t>
  </si>
  <si>
    <t>Yes, SRS- 6/23/15</t>
  </si>
  <si>
    <t>Metastatic melanoma/carcinoma</t>
  </si>
  <si>
    <t>1/17-1/30/14</t>
  </si>
  <si>
    <t>cerebrum, cerebellum, pons</t>
  </si>
  <si>
    <t>5/19-5/26/15</t>
  </si>
  <si>
    <t>24, 20</t>
  </si>
  <si>
    <t>Yes, 9/11-9/23/15-WBRT</t>
  </si>
  <si>
    <t>5/14-6/25/15</t>
  </si>
  <si>
    <t>5/21-6/4/15</t>
  </si>
  <si>
    <t>6/17-8/3/15</t>
  </si>
  <si>
    <t>6/30-8/14/15</t>
  </si>
  <si>
    <t>7/16-8/31/15</t>
  </si>
  <si>
    <t>Anaplastic pleomorphic xanthroastrocytoma</t>
  </si>
  <si>
    <t>7/14-7/20/15</t>
  </si>
  <si>
    <t>Metastatic esophageal cancer</t>
  </si>
  <si>
    <t>7/6-7/23/15</t>
  </si>
  <si>
    <t>7/22-7/27/15</t>
  </si>
  <si>
    <t>8/4-9/18/15</t>
  </si>
  <si>
    <t>2007, 7/29/14</t>
  </si>
  <si>
    <t>8/26/15-9/11/15</t>
  </si>
  <si>
    <t>yes to first, no to second</t>
  </si>
  <si>
    <t>stage IV adenoidcystic carcinoma</t>
  </si>
  <si>
    <t>8/20/15-9/2/15</t>
  </si>
  <si>
    <t>Supra and Infra Tentorial</t>
  </si>
  <si>
    <t>9/22-9/24/15</t>
  </si>
  <si>
    <t>stage IV melanoma</t>
  </si>
  <si>
    <t>SRS, 12/1/15</t>
  </si>
  <si>
    <t>11/18-12/20/15</t>
  </si>
  <si>
    <t>11/3/2015-11/9/2015</t>
  </si>
  <si>
    <t>11/17/15-12/30/15</t>
  </si>
  <si>
    <t>NSGCT of testes</t>
  </si>
  <si>
    <t>11/17/15-11/19/15</t>
  </si>
  <si>
    <t>SCCA left parotid gland</t>
  </si>
  <si>
    <t>right frontoparietal lobe</t>
  </si>
  <si>
    <t>2/2/16-3/23/16</t>
  </si>
  <si>
    <t>IMPT</t>
  </si>
  <si>
    <t>low grade chondrosarcoma</t>
  </si>
  <si>
    <t>left petrous apex</t>
  </si>
  <si>
    <t>1/7/16-1/12/16</t>
  </si>
  <si>
    <t>Her2/BRAC-1 male breast adenocarcinoma</t>
  </si>
  <si>
    <t>1/14/16-1/21/16</t>
  </si>
  <si>
    <t>30, 22, 21</t>
  </si>
  <si>
    <t>right cerebellum, left temporal, left occipital</t>
  </si>
  <si>
    <t>3/24/16-3/28/16, 3/25/16</t>
  </si>
  <si>
    <t>Stage IV RCC</t>
  </si>
  <si>
    <t>Right parietal lobe, right and left frontal lobes</t>
  </si>
  <si>
    <t>3/3/16, 3/8/16</t>
  </si>
  <si>
    <t>1,1</t>
  </si>
  <si>
    <t>2000, 2000</t>
  </si>
  <si>
    <t>16 lesions, unspecified</t>
  </si>
  <si>
    <t>small cell neuroendocrine carcinoma of thyroid</t>
  </si>
  <si>
    <t>7/1/16, SRS, 2200 Fx1</t>
  </si>
  <si>
    <t>3/10/16-3/14/16</t>
  </si>
  <si>
    <t>vulvar melanoma</t>
  </si>
  <si>
    <t xml:space="preserve">righy frontal lobe </t>
  </si>
  <si>
    <t>3/15/16-4/11/16</t>
  </si>
  <si>
    <t>HER2+/Er+/PR+ Stage IV breast carcinoma</t>
  </si>
  <si>
    <t>Leptomeninges, L frontal lobe and bilateral cerebellar
folia</t>
  </si>
  <si>
    <t>3/22/16-5/2/16</t>
  </si>
  <si>
    <t>stage IV glioblastoma/astrocytoma/ganglioglioma</t>
  </si>
  <si>
    <t>4/5/16-4/12/16</t>
  </si>
  <si>
    <t>right breast carcinoma</t>
  </si>
  <si>
    <t>T2N1M0 moderately differentiated rectal adenocarcinoma</t>
  </si>
  <si>
    <t>left posterior cingulate gyrus, right periventricular white matter</t>
  </si>
  <si>
    <t>metastatic lobular breast cancer</t>
  </si>
  <si>
    <t>the left frontal lobe, anterior limb,  of the right internal capsule, right parietal lobe, and left occipital lobe</t>
  </si>
  <si>
    <t>6/16/16-7/28/16</t>
  </si>
  <si>
    <t>metastatic stage 1A moderate to well-differentiated lung adenocarcinoma</t>
  </si>
  <si>
    <t>right and left frontal and temporal lobes</t>
  </si>
  <si>
    <t>7/12/16-8/22/16</t>
  </si>
  <si>
    <t>right frontal lobe</t>
  </si>
  <si>
    <t>7/11/16-8/19/16</t>
  </si>
  <si>
    <t>left parietal lobe</t>
  </si>
  <si>
    <t>indeterminate</t>
  </si>
  <si>
    <t>WHO grade II meningioma</t>
  </si>
  <si>
    <t>7/19/16-8/1/16</t>
  </si>
  <si>
    <t xml:space="preserve">metastatic stage IV NSCLC </t>
  </si>
  <si>
    <t>bilateral cerebellum and the left cerebral hemisphere</t>
  </si>
  <si>
    <t>8/23/16-9/16/16, 9/19/16-10/4/16</t>
  </si>
  <si>
    <t>18, 12</t>
  </si>
  <si>
    <t>3600, 2400</t>
  </si>
  <si>
    <t>right temporal lobe, right frontal lobe</t>
  </si>
  <si>
    <t>11/9/16-12/22/16</t>
  </si>
  <si>
    <t>pituitary and cavernous sinus</t>
  </si>
  <si>
    <t>10/25/16-11/15/16</t>
  </si>
  <si>
    <t>leptomeningial disease from metastatic stage IV ER-/PR-/Her2neu+ breast cancer</t>
  </si>
  <si>
    <t>right posterior fossa, right cerebellum, cisternal segment of CN V</t>
  </si>
  <si>
    <t>metastatic lung adenocarcinoma</t>
  </si>
  <si>
    <t>left frontal, right occipital, and right parasagittal cerebellar, frontal gyrus</t>
  </si>
  <si>
    <t>11/23/16, 11/30/16</t>
  </si>
  <si>
    <t>2200, 2000</t>
  </si>
  <si>
    <t>stage IIIA metstatic melanoma</t>
  </si>
  <si>
    <t>left frontal and parietal lobes</t>
  </si>
  <si>
    <t>12/13/16-12/15-16</t>
  </si>
  <si>
    <t>left lateral ventricle</t>
  </si>
  <si>
    <t>12/8/16-12/15/16</t>
  </si>
  <si>
    <t>Metastatic NSCLC with squamous differentiation</t>
  </si>
  <si>
    <t>left frontal gyrus</t>
  </si>
  <si>
    <t>5/11/17-5/17/17</t>
  </si>
  <si>
    <t>carcinom of brain most likely NSCLC</t>
  </si>
  <si>
    <t>5/1/17-present</t>
  </si>
  <si>
    <t>28, 5 boost</t>
  </si>
  <si>
    <t>WHO grade III anaplastic oligodendroglioma</t>
  </si>
  <si>
    <t>bilateral frontal lobe, corpus collosum, left temporal lobe</t>
  </si>
  <si>
    <t>not at consult</t>
  </si>
  <si>
    <t>bilateral cerebrum and in right cerebellum</t>
  </si>
  <si>
    <t>stage 4 lung adenocarcinoma</t>
  </si>
  <si>
    <t>kaiser</t>
  </si>
  <si>
    <t>Age_Coded</t>
  </si>
  <si>
    <t>Gender_Coded</t>
  </si>
  <si>
    <t>Radiation_Coded</t>
  </si>
  <si>
    <t>Spread_Coded</t>
  </si>
  <si>
    <t>Mets_Coded</t>
  </si>
  <si>
    <t>Lung</t>
  </si>
  <si>
    <t>Histology</t>
  </si>
  <si>
    <t>Mets Subclass</t>
  </si>
  <si>
    <t>Mets</t>
  </si>
  <si>
    <t>Other</t>
  </si>
  <si>
    <t>WHO grade II</t>
  </si>
  <si>
    <t>Renal</t>
  </si>
  <si>
    <t>Breast</t>
  </si>
  <si>
    <t>WHO grade IV</t>
  </si>
  <si>
    <t>Melanoma</t>
  </si>
  <si>
    <t>WHO grade III</t>
  </si>
  <si>
    <t>WHO grade I</t>
  </si>
  <si>
    <t>GI</t>
  </si>
  <si>
    <t>GYN</t>
  </si>
  <si>
    <t>Benign</t>
  </si>
  <si>
    <t>Lung, GU, Melanoma</t>
  </si>
  <si>
    <t xml:space="preserve">Mets </t>
  </si>
  <si>
    <t>Head and Neck</t>
  </si>
  <si>
    <t>GU</t>
  </si>
  <si>
    <t>Histology_coded</t>
  </si>
  <si>
    <t>MetsType_coded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</si>
</sst>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0" applyFont="1" applyAlignment="1"/>
    <xf numFmtId="14" fontId="1" fillId="0" borderId="0" xfId="0" applyNumberFormat="1" applyFont="1" applyAlignment="1"/>
    <xf numFmtId="0" fontId="0" fillId="0" borderId="0" xfId="0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6"/>
  <sheetViews>
    <sheetView tabSelected="1" workbookViewId="0">
      <pane ySplit="1" topLeftCell="A2" activePane="bottomLeft" state="frozen"/>
      <selection activeCell="E1" sqref="E1"/>
      <selection pane="bottomLeft" activeCell="H16" sqref="H16"/>
    </sheetView>
  </sheetViews>
  <sheetFormatPr baseColWidth="10" defaultColWidth="8.83203125" defaultRowHeight="14" x14ac:dyDescent="0"/>
  <cols>
    <col min="1" max="1" width="8.83203125" style="3"/>
    <col min="2" max="2" width="10.6640625" style="4" bestFit="1" customWidth="1"/>
    <col min="3" max="4" width="8.83203125" style="3"/>
    <col min="5" max="5" width="10.6640625" style="4" bestFit="1" customWidth="1"/>
    <col min="6" max="10" width="8.83203125" style="3"/>
    <col min="11" max="11" width="10.6640625" style="4" bestFit="1" customWidth="1"/>
    <col min="12" max="18" width="8.83203125" style="3"/>
    <col min="19" max="19" width="8.83203125" style="7"/>
    <col min="20" max="20" width="17.83203125" style="7" bestFit="1" customWidth="1"/>
    <col min="21" max="23" width="17.83203125" style="7" customWidth="1"/>
    <col min="24" max="24" width="8.83203125" style="7"/>
    <col min="25" max="25" width="8.83203125" style="3"/>
    <col min="26" max="26" width="8.83203125" style="7"/>
    <col min="27" max="16384" width="8.83203125" style="3"/>
  </cols>
  <sheetData>
    <row r="1" spans="1:33" s="5" customFormat="1">
      <c r="A1" s="5" t="s">
        <v>0</v>
      </c>
      <c r="B1" s="6" t="s">
        <v>1</v>
      </c>
      <c r="C1" s="5" t="s">
        <v>2</v>
      </c>
      <c r="D1" s="5" t="s">
        <v>601</v>
      </c>
      <c r="E1" s="6" t="s">
        <v>3</v>
      </c>
      <c r="F1" s="5" t="s">
        <v>4</v>
      </c>
      <c r="G1" s="5" t="s">
        <v>600</v>
      </c>
      <c r="H1" s="5" t="s">
        <v>5</v>
      </c>
      <c r="I1" s="5" t="s">
        <v>6</v>
      </c>
      <c r="J1" s="5" t="s">
        <v>7</v>
      </c>
      <c r="K1" s="6" t="s">
        <v>8</v>
      </c>
      <c r="L1" s="5" t="s">
        <v>9</v>
      </c>
      <c r="M1" s="5" t="s">
        <v>602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606</v>
      </c>
      <c r="U1" s="5" t="s">
        <v>624</v>
      </c>
      <c r="V1" s="5" t="s">
        <v>607</v>
      </c>
      <c r="W1" s="5" t="s">
        <v>625</v>
      </c>
      <c r="X1" s="5" t="s">
        <v>16</v>
      </c>
      <c r="Y1" s="5" t="s">
        <v>603</v>
      </c>
      <c r="Z1" s="5" t="s">
        <v>17</v>
      </c>
      <c r="AA1" s="5" t="s">
        <v>18</v>
      </c>
      <c r="AB1" s="5" t="s">
        <v>604</v>
      </c>
      <c r="AC1" s="5" t="s">
        <v>19</v>
      </c>
      <c r="AD1" s="5" t="s">
        <v>20</v>
      </c>
      <c r="AE1" s="5" t="s">
        <v>21</v>
      </c>
      <c r="AF1" s="5" t="s">
        <v>22</v>
      </c>
      <c r="AG1" s="5" t="s">
        <v>23</v>
      </c>
    </row>
    <row r="2" spans="1:33">
      <c r="A2" s="3">
        <v>2</v>
      </c>
      <c r="B2" s="4">
        <v>41508</v>
      </c>
      <c r="C2" s="3" t="s">
        <v>24</v>
      </c>
      <c r="D2" s="3">
        <f>IF(C2="male", 1, 2)</f>
        <v>1</v>
      </c>
      <c r="E2" s="4">
        <v>19424</v>
      </c>
      <c r="F2" s="3">
        <v>60</v>
      </c>
      <c r="G2" s="3">
        <f>IF(F2&gt;59,2,1)</f>
        <v>2</v>
      </c>
      <c r="I2" s="3">
        <v>90</v>
      </c>
      <c r="J2" s="3" t="s">
        <v>25</v>
      </c>
      <c r="K2" s="4" t="s">
        <v>26</v>
      </c>
      <c r="L2" s="3" t="s">
        <v>27</v>
      </c>
      <c r="M2" s="3">
        <f>2</f>
        <v>2</v>
      </c>
      <c r="N2" s="3">
        <v>3</v>
      </c>
      <c r="O2" s="3">
        <v>24</v>
      </c>
      <c r="P2" s="3" t="s">
        <v>25</v>
      </c>
      <c r="Q2" s="3" t="s">
        <v>28</v>
      </c>
      <c r="R2" s="3" t="s">
        <v>28</v>
      </c>
      <c r="S2" s="7" t="s">
        <v>29</v>
      </c>
      <c r="T2" t="s">
        <v>608</v>
      </c>
      <c r="U2">
        <f>5</f>
        <v>5</v>
      </c>
      <c r="V2" t="s">
        <v>605</v>
      </c>
      <c r="W2" s="3">
        <f>1</f>
        <v>1</v>
      </c>
      <c r="X2" s="7" t="s">
        <v>30</v>
      </c>
      <c r="Y2" s="3">
        <f>2</f>
        <v>2</v>
      </c>
      <c r="Z2" s="7" t="s">
        <v>31</v>
      </c>
      <c r="AA2" s="3" t="s">
        <v>28</v>
      </c>
      <c r="AB2" s="3">
        <f>IF(AA2="yes",1,2)</f>
        <v>1</v>
      </c>
      <c r="AC2" s="3">
        <v>1</v>
      </c>
      <c r="AD2" s="3" t="s">
        <v>32</v>
      </c>
      <c r="AE2" s="3" t="s">
        <v>32</v>
      </c>
      <c r="AF2" s="3" t="s">
        <v>33</v>
      </c>
      <c r="AG2" s="3" t="s">
        <v>34</v>
      </c>
    </row>
    <row r="3" spans="1:33">
      <c r="A3" s="3">
        <v>3</v>
      </c>
      <c r="B3" s="4">
        <v>41513</v>
      </c>
      <c r="C3" s="3" t="s">
        <v>35</v>
      </c>
      <c r="D3" s="3">
        <f t="shared" ref="D3:D66" si="0">IF(C3="male", 1, 2)</f>
        <v>2</v>
      </c>
      <c r="E3" s="4">
        <v>18356</v>
      </c>
      <c r="F3" s="3">
        <v>63</v>
      </c>
      <c r="G3" s="3">
        <f t="shared" ref="G3:G66" si="1">IF(F3&gt;59,2,1)</f>
        <v>2</v>
      </c>
      <c r="I3" s="3">
        <v>100</v>
      </c>
      <c r="J3" s="3" t="s">
        <v>34</v>
      </c>
      <c r="K3" s="4" t="s">
        <v>36</v>
      </c>
      <c r="L3" s="3" t="s">
        <v>37</v>
      </c>
      <c r="M3" s="3">
        <f>1</f>
        <v>1</v>
      </c>
      <c r="N3" s="3">
        <v>13</v>
      </c>
      <c r="O3" s="3">
        <v>2340</v>
      </c>
      <c r="P3" s="3" t="s">
        <v>33</v>
      </c>
      <c r="Q3" s="3" t="s">
        <v>34</v>
      </c>
      <c r="R3" s="3" t="s">
        <v>34</v>
      </c>
      <c r="S3" s="7" t="s">
        <v>38</v>
      </c>
      <c r="T3" t="s">
        <v>609</v>
      </c>
      <c r="U3">
        <f>7</f>
        <v>7</v>
      </c>
      <c r="V3" t="s">
        <v>609</v>
      </c>
      <c r="W3" s="7">
        <v>9</v>
      </c>
      <c r="X3" s="7" t="s">
        <v>30</v>
      </c>
      <c r="Y3" s="3">
        <f>2</f>
        <v>2</v>
      </c>
      <c r="Z3" s="7" t="s">
        <v>39</v>
      </c>
      <c r="AA3" s="3" t="s">
        <v>33</v>
      </c>
      <c r="AB3" s="3">
        <f t="shared" ref="AB3:AB66" si="2">IF(AA3="yes",1,2)</f>
        <v>1</v>
      </c>
      <c r="AC3" s="3" t="s">
        <v>40</v>
      </c>
      <c r="AD3" s="3" t="s">
        <v>41</v>
      </c>
      <c r="AE3" s="3" t="s">
        <v>42</v>
      </c>
      <c r="AF3" s="3" t="s">
        <v>34</v>
      </c>
      <c r="AG3" s="3" t="s">
        <v>34</v>
      </c>
    </row>
    <row r="4" spans="1:33">
      <c r="A4" s="3">
        <v>4</v>
      </c>
      <c r="B4" s="4">
        <v>41506</v>
      </c>
      <c r="C4" s="3" t="s">
        <v>24</v>
      </c>
      <c r="D4" s="3">
        <f t="shared" si="0"/>
        <v>1</v>
      </c>
      <c r="E4" s="4">
        <v>27661</v>
      </c>
      <c r="F4" s="3">
        <v>37</v>
      </c>
      <c r="G4" s="3">
        <f t="shared" si="1"/>
        <v>1</v>
      </c>
      <c r="I4" s="3">
        <v>90</v>
      </c>
      <c r="J4" s="3" t="s">
        <v>25</v>
      </c>
      <c r="K4" s="4" t="s">
        <v>43</v>
      </c>
      <c r="L4" s="3" t="s">
        <v>44</v>
      </c>
      <c r="M4" s="3">
        <f>1</f>
        <v>1</v>
      </c>
      <c r="N4" s="3">
        <v>30</v>
      </c>
      <c r="O4" s="3">
        <v>54</v>
      </c>
      <c r="P4" s="3" t="s">
        <v>28</v>
      </c>
      <c r="Q4" s="3" t="s">
        <v>28</v>
      </c>
      <c r="R4" s="3" t="s">
        <v>33</v>
      </c>
      <c r="S4" s="7" t="s">
        <v>45</v>
      </c>
      <c r="T4" t="s">
        <v>610</v>
      </c>
      <c r="U4">
        <f>2</f>
        <v>2</v>
      </c>
      <c r="V4"/>
      <c r="W4" s="7">
        <f>0</f>
        <v>0</v>
      </c>
      <c r="X4" s="7" t="s">
        <v>46</v>
      </c>
      <c r="Y4" s="3">
        <f>1</f>
        <v>1</v>
      </c>
      <c r="Z4" s="2" t="s">
        <v>47</v>
      </c>
      <c r="AA4" s="3" t="s">
        <v>25</v>
      </c>
      <c r="AB4" s="3">
        <f t="shared" si="2"/>
        <v>2</v>
      </c>
      <c r="AC4" s="3">
        <v>0</v>
      </c>
      <c r="AD4" s="3" t="s">
        <v>32</v>
      </c>
      <c r="AE4" s="3" t="s">
        <v>28</v>
      </c>
      <c r="AF4" s="3" t="s">
        <v>33</v>
      </c>
      <c r="AG4" s="3" t="s">
        <v>34</v>
      </c>
    </row>
    <row r="5" spans="1:33">
      <c r="A5" s="3">
        <v>5</v>
      </c>
      <c r="B5" s="4">
        <v>41529</v>
      </c>
      <c r="C5" s="3" t="s">
        <v>48</v>
      </c>
      <c r="D5" s="3">
        <f t="shared" si="0"/>
        <v>1</v>
      </c>
      <c r="E5" s="4">
        <v>16085</v>
      </c>
      <c r="F5" s="3">
        <v>69</v>
      </c>
      <c r="G5" s="3">
        <f t="shared" si="1"/>
        <v>2</v>
      </c>
      <c r="I5" s="3">
        <v>60</v>
      </c>
      <c r="J5" s="3" t="s">
        <v>34</v>
      </c>
      <c r="K5" s="4" t="s">
        <v>49</v>
      </c>
      <c r="L5" s="3" t="s">
        <v>27</v>
      </c>
      <c r="M5" s="3">
        <f>2</f>
        <v>2</v>
      </c>
      <c r="N5" s="3">
        <v>3</v>
      </c>
      <c r="O5" s="3">
        <v>2400</v>
      </c>
      <c r="P5" s="3" t="s">
        <v>33</v>
      </c>
      <c r="Q5" s="3" t="s">
        <v>33</v>
      </c>
      <c r="R5" s="3" t="s">
        <v>33</v>
      </c>
      <c r="S5" s="7" t="s">
        <v>50</v>
      </c>
      <c r="T5" t="s">
        <v>608</v>
      </c>
      <c r="U5">
        <f>5</f>
        <v>5</v>
      </c>
      <c r="V5" t="s">
        <v>617</v>
      </c>
      <c r="W5" s="7">
        <f>3</f>
        <v>3</v>
      </c>
      <c r="X5" s="7" t="s">
        <v>30</v>
      </c>
      <c r="Y5" s="3">
        <f>2</f>
        <v>2</v>
      </c>
      <c r="Z5" s="7" t="s">
        <v>51</v>
      </c>
      <c r="AA5" s="3" t="s">
        <v>33</v>
      </c>
      <c r="AB5" s="3">
        <f t="shared" si="2"/>
        <v>1</v>
      </c>
      <c r="AC5" s="3">
        <v>1</v>
      </c>
      <c r="AD5" s="3" t="s">
        <v>41</v>
      </c>
      <c r="AE5" s="3" t="s">
        <v>42</v>
      </c>
      <c r="AF5" s="3" t="s">
        <v>34</v>
      </c>
      <c r="AG5" s="3" t="s">
        <v>34</v>
      </c>
    </row>
    <row r="6" spans="1:33">
      <c r="A6" s="3">
        <v>6</v>
      </c>
      <c r="B6" s="4">
        <v>41539</v>
      </c>
      <c r="C6" s="3" t="s">
        <v>35</v>
      </c>
      <c r="D6" s="3">
        <f t="shared" si="0"/>
        <v>2</v>
      </c>
      <c r="E6" s="4">
        <v>26705</v>
      </c>
      <c r="F6" s="3">
        <v>40</v>
      </c>
      <c r="G6" s="3">
        <f t="shared" si="1"/>
        <v>1</v>
      </c>
      <c r="H6" s="3">
        <v>2</v>
      </c>
      <c r="I6" s="3">
        <v>70</v>
      </c>
      <c r="J6" s="3" t="s">
        <v>33</v>
      </c>
      <c r="K6" s="4">
        <v>41655</v>
      </c>
      <c r="L6" s="3" t="s">
        <v>27</v>
      </c>
      <c r="M6" s="3">
        <f>2</f>
        <v>2</v>
      </c>
      <c r="N6" s="3" t="s">
        <v>52</v>
      </c>
      <c r="O6" s="3" t="s">
        <v>53</v>
      </c>
      <c r="P6" s="3" t="s">
        <v>33</v>
      </c>
      <c r="Q6" s="3" t="s">
        <v>34</v>
      </c>
      <c r="R6" s="3" t="s">
        <v>33</v>
      </c>
      <c r="S6" s="7" t="s">
        <v>29</v>
      </c>
      <c r="T6" t="s">
        <v>608</v>
      </c>
      <c r="U6">
        <f>5</f>
        <v>5</v>
      </c>
      <c r="V6" t="s">
        <v>605</v>
      </c>
      <c r="W6" s="3">
        <f>1</f>
        <v>1</v>
      </c>
      <c r="X6" s="7" t="s">
        <v>30</v>
      </c>
      <c r="Y6" s="3">
        <f>2</f>
        <v>2</v>
      </c>
      <c r="Z6" s="7" t="s">
        <v>54</v>
      </c>
      <c r="AA6" s="3" t="s">
        <v>33</v>
      </c>
      <c r="AB6" s="3">
        <f t="shared" si="2"/>
        <v>1</v>
      </c>
      <c r="AC6" s="3" t="s">
        <v>40</v>
      </c>
      <c r="AD6" s="3" t="s">
        <v>41</v>
      </c>
      <c r="AE6" s="3" t="s">
        <v>42</v>
      </c>
      <c r="AF6" s="3" t="s">
        <v>34</v>
      </c>
      <c r="AG6" s="3" t="s">
        <v>34</v>
      </c>
    </row>
    <row r="7" spans="1:33">
      <c r="A7" s="3">
        <v>7</v>
      </c>
      <c r="B7" s="4">
        <v>41536</v>
      </c>
      <c r="C7" s="3" t="s">
        <v>35</v>
      </c>
      <c r="D7" s="3">
        <f t="shared" si="0"/>
        <v>2</v>
      </c>
      <c r="E7" s="4">
        <v>17781</v>
      </c>
      <c r="F7" s="3">
        <v>65</v>
      </c>
      <c r="G7" s="3">
        <f t="shared" si="1"/>
        <v>2</v>
      </c>
      <c r="H7" s="3">
        <v>1</v>
      </c>
      <c r="I7" s="3">
        <v>90</v>
      </c>
      <c r="J7" s="3" t="s">
        <v>34</v>
      </c>
      <c r="K7" s="4" t="s">
        <v>55</v>
      </c>
      <c r="L7" s="3" t="s">
        <v>56</v>
      </c>
      <c r="M7" s="3">
        <f>3</f>
        <v>3</v>
      </c>
      <c r="N7" s="3">
        <v>14</v>
      </c>
      <c r="O7" s="3">
        <v>35</v>
      </c>
      <c r="P7" s="3" t="s">
        <v>34</v>
      </c>
      <c r="Q7" s="3" t="s">
        <v>34</v>
      </c>
      <c r="R7" s="3" t="s">
        <v>34</v>
      </c>
      <c r="S7" s="7" t="s">
        <v>29</v>
      </c>
      <c r="T7" t="s">
        <v>608</v>
      </c>
      <c r="U7">
        <f>5</f>
        <v>5</v>
      </c>
      <c r="V7" t="s">
        <v>605</v>
      </c>
      <c r="W7" s="3">
        <f>1</f>
        <v>1</v>
      </c>
      <c r="X7" s="7" t="s">
        <v>30</v>
      </c>
      <c r="Y7" s="3">
        <f>2</f>
        <v>2</v>
      </c>
      <c r="Z7" s="7" t="s">
        <v>39</v>
      </c>
      <c r="AA7" s="3" t="s">
        <v>33</v>
      </c>
      <c r="AB7" s="3">
        <f t="shared" si="2"/>
        <v>1</v>
      </c>
      <c r="AC7" s="3" t="s">
        <v>57</v>
      </c>
      <c r="AD7" s="3" t="s">
        <v>41</v>
      </c>
      <c r="AE7" s="3" t="s">
        <v>42</v>
      </c>
      <c r="AF7" s="3" t="s">
        <v>33</v>
      </c>
      <c r="AG7" s="3" t="s">
        <v>34</v>
      </c>
    </row>
    <row r="8" spans="1:33">
      <c r="A8" s="3">
        <v>8</v>
      </c>
      <c r="B8" s="4">
        <v>41536</v>
      </c>
      <c r="C8" s="3" t="s">
        <v>35</v>
      </c>
      <c r="D8" s="3">
        <f t="shared" si="0"/>
        <v>2</v>
      </c>
      <c r="E8" s="4">
        <v>21438</v>
      </c>
      <c r="F8" s="3">
        <v>55</v>
      </c>
      <c r="G8" s="3">
        <f t="shared" si="1"/>
        <v>1</v>
      </c>
      <c r="I8" s="3">
        <v>100</v>
      </c>
      <c r="J8" s="3" t="s">
        <v>34</v>
      </c>
      <c r="K8" s="4" t="s">
        <v>58</v>
      </c>
      <c r="L8" s="3" t="s">
        <v>56</v>
      </c>
      <c r="M8" s="3">
        <f>3</f>
        <v>3</v>
      </c>
      <c r="N8" s="3">
        <v>10</v>
      </c>
      <c r="O8" s="3">
        <v>30</v>
      </c>
      <c r="P8" s="3" t="s">
        <v>33</v>
      </c>
      <c r="Q8" s="3" t="s">
        <v>34</v>
      </c>
      <c r="R8" s="3" t="s">
        <v>33</v>
      </c>
      <c r="S8" s="7" t="s">
        <v>59</v>
      </c>
      <c r="T8" t="s">
        <v>609</v>
      </c>
      <c r="U8">
        <f>7</f>
        <v>7</v>
      </c>
      <c r="V8" t="s">
        <v>609</v>
      </c>
      <c r="W8" s="7">
        <v>9</v>
      </c>
      <c r="X8" s="7" t="s">
        <v>30</v>
      </c>
      <c r="Y8" s="3">
        <f>2</f>
        <v>2</v>
      </c>
      <c r="Z8" s="7" t="s">
        <v>60</v>
      </c>
      <c r="AA8" s="3" t="s">
        <v>33</v>
      </c>
      <c r="AB8" s="3">
        <f t="shared" si="2"/>
        <v>1</v>
      </c>
      <c r="AC8" s="3" t="s">
        <v>40</v>
      </c>
      <c r="AD8" s="3" t="s">
        <v>41</v>
      </c>
      <c r="AE8" s="3" t="s">
        <v>42</v>
      </c>
      <c r="AF8" s="3" t="s">
        <v>34</v>
      </c>
    </row>
    <row r="9" spans="1:33">
      <c r="A9" s="3">
        <v>9</v>
      </c>
      <c r="B9" s="4">
        <v>41540</v>
      </c>
      <c r="C9" s="3" t="s">
        <v>48</v>
      </c>
      <c r="D9" s="3">
        <f t="shared" si="0"/>
        <v>1</v>
      </c>
      <c r="E9" s="4">
        <v>386727</v>
      </c>
      <c r="F9" s="3">
        <v>54</v>
      </c>
      <c r="G9" s="3">
        <f t="shared" si="1"/>
        <v>1</v>
      </c>
      <c r="H9" s="3">
        <v>2</v>
      </c>
      <c r="I9" s="3">
        <v>60</v>
      </c>
      <c r="J9" s="3" t="s">
        <v>34</v>
      </c>
      <c r="K9" s="4" t="s">
        <v>61</v>
      </c>
      <c r="L9" s="3" t="s">
        <v>56</v>
      </c>
      <c r="M9" s="3">
        <f>3</f>
        <v>3</v>
      </c>
      <c r="N9" s="3" t="s">
        <v>62</v>
      </c>
      <c r="O9" s="3">
        <v>20</v>
      </c>
      <c r="P9" s="3" t="s">
        <v>33</v>
      </c>
      <c r="Q9" s="3" t="s">
        <v>34</v>
      </c>
      <c r="R9" s="3" t="s">
        <v>34</v>
      </c>
      <c r="S9" s="7" t="s">
        <v>29</v>
      </c>
      <c r="T9" t="s">
        <v>608</v>
      </c>
      <c r="U9">
        <f>5</f>
        <v>5</v>
      </c>
      <c r="V9" t="s">
        <v>605</v>
      </c>
      <c r="W9" s="3">
        <f>1</f>
        <v>1</v>
      </c>
      <c r="X9" s="7" t="s">
        <v>30</v>
      </c>
      <c r="Y9" s="3">
        <f>2</f>
        <v>2</v>
      </c>
      <c r="Z9" s="7" t="s">
        <v>63</v>
      </c>
      <c r="AA9" s="3" t="s">
        <v>33</v>
      </c>
      <c r="AB9" s="3">
        <f t="shared" si="2"/>
        <v>1</v>
      </c>
      <c r="AC9" s="3" t="s">
        <v>40</v>
      </c>
      <c r="AD9" s="3" t="s">
        <v>41</v>
      </c>
      <c r="AE9" s="3" t="s">
        <v>42</v>
      </c>
      <c r="AF9" s="3" t="s">
        <v>34</v>
      </c>
      <c r="AG9" s="3" t="s">
        <v>34</v>
      </c>
    </row>
    <row r="10" spans="1:33">
      <c r="A10" s="3">
        <v>10</v>
      </c>
      <c r="B10" s="4">
        <v>41542</v>
      </c>
      <c r="C10" s="3" t="s">
        <v>48</v>
      </c>
      <c r="D10" s="3">
        <f t="shared" si="0"/>
        <v>1</v>
      </c>
      <c r="E10" s="4">
        <v>17735</v>
      </c>
      <c r="F10" s="3">
        <v>65</v>
      </c>
      <c r="G10" s="3">
        <f t="shared" si="1"/>
        <v>2</v>
      </c>
      <c r="H10" s="3">
        <v>1</v>
      </c>
      <c r="I10" s="3">
        <v>80</v>
      </c>
      <c r="J10" s="3" t="s">
        <v>34</v>
      </c>
      <c r="K10" s="4" t="s">
        <v>64</v>
      </c>
      <c r="L10" s="3" t="s">
        <v>27</v>
      </c>
      <c r="M10" s="3">
        <f>2</f>
        <v>2</v>
      </c>
      <c r="N10" s="3" t="s">
        <v>65</v>
      </c>
      <c r="O10" s="3" t="s">
        <v>66</v>
      </c>
      <c r="P10" s="3" t="s">
        <v>33</v>
      </c>
      <c r="Q10" s="3" t="s">
        <v>34</v>
      </c>
      <c r="R10" s="3" t="s">
        <v>33</v>
      </c>
      <c r="S10" s="7" t="s">
        <v>29</v>
      </c>
      <c r="T10" t="s">
        <v>608</v>
      </c>
      <c r="U10">
        <f>5</f>
        <v>5</v>
      </c>
      <c r="V10" t="s">
        <v>605</v>
      </c>
      <c r="W10" s="3">
        <f>1</f>
        <v>1</v>
      </c>
      <c r="X10" s="7" t="s">
        <v>30</v>
      </c>
      <c r="Y10" s="3">
        <f>2</f>
        <v>2</v>
      </c>
      <c r="Z10" s="7" t="s">
        <v>67</v>
      </c>
      <c r="AA10" s="3" t="s">
        <v>33</v>
      </c>
      <c r="AB10" s="3">
        <f t="shared" si="2"/>
        <v>1</v>
      </c>
      <c r="AC10" s="3">
        <v>2</v>
      </c>
      <c r="AD10" s="3" t="s">
        <v>41</v>
      </c>
      <c r="AE10" s="3" t="s">
        <v>42</v>
      </c>
      <c r="AF10" s="3" t="s">
        <v>34</v>
      </c>
      <c r="AG10" s="3" t="s">
        <v>34</v>
      </c>
    </row>
    <row r="11" spans="1:33">
      <c r="A11" s="3">
        <v>11</v>
      </c>
      <c r="B11" s="4">
        <v>41548</v>
      </c>
      <c r="C11" s="3" t="s">
        <v>35</v>
      </c>
      <c r="D11" s="3">
        <f t="shared" si="0"/>
        <v>2</v>
      </c>
      <c r="E11" s="4">
        <v>15954</v>
      </c>
      <c r="F11" s="3">
        <v>70</v>
      </c>
      <c r="G11" s="3">
        <f t="shared" si="1"/>
        <v>2</v>
      </c>
      <c r="H11" s="3">
        <v>0</v>
      </c>
      <c r="I11" s="3">
        <v>100</v>
      </c>
      <c r="J11" s="3" t="s">
        <v>34</v>
      </c>
      <c r="K11" s="4" t="s">
        <v>68</v>
      </c>
      <c r="L11" s="3" t="s">
        <v>56</v>
      </c>
      <c r="M11" s="3">
        <f>3</f>
        <v>3</v>
      </c>
      <c r="N11" s="3">
        <v>10</v>
      </c>
      <c r="O11" s="3">
        <v>30</v>
      </c>
      <c r="P11" s="3" t="s">
        <v>33</v>
      </c>
      <c r="Q11" s="3" t="s">
        <v>34</v>
      </c>
      <c r="R11" s="3" t="s">
        <v>33</v>
      </c>
      <c r="S11" s="7" t="s">
        <v>29</v>
      </c>
      <c r="T11" t="s">
        <v>608</v>
      </c>
      <c r="U11">
        <f>5</f>
        <v>5</v>
      </c>
      <c r="V11" t="s">
        <v>605</v>
      </c>
      <c r="W11" s="3">
        <f>1</f>
        <v>1</v>
      </c>
      <c r="X11" s="7" t="s">
        <v>30</v>
      </c>
      <c r="Y11" s="3">
        <f>2</f>
        <v>2</v>
      </c>
      <c r="Z11" s="7" t="s">
        <v>39</v>
      </c>
      <c r="AA11" s="3" t="s">
        <v>33</v>
      </c>
      <c r="AB11" s="3">
        <f t="shared" si="2"/>
        <v>1</v>
      </c>
      <c r="AC11" s="3" t="s">
        <v>40</v>
      </c>
      <c r="AD11" s="3" t="s">
        <v>41</v>
      </c>
      <c r="AE11" s="3" t="s">
        <v>42</v>
      </c>
      <c r="AF11" s="3" t="s">
        <v>34</v>
      </c>
      <c r="AG11" s="3" t="s">
        <v>69</v>
      </c>
    </row>
    <row r="12" spans="1:33">
      <c r="A12" s="3">
        <v>12</v>
      </c>
      <c r="B12" s="4">
        <v>41550</v>
      </c>
      <c r="C12" s="3" t="s">
        <v>70</v>
      </c>
      <c r="D12" s="3">
        <f t="shared" si="0"/>
        <v>2</v>
      </c>
      <c r="E12" s="4">
        <v>26812</v>
      </c>
      <c r="F12" s="3">
        <v>40</v>
      </c>
      <c r="G12" s="3">
        <f t="shared" si="1"/>
        <v>1</v>
      </c>
      <c r="I12" s="3">
        <v>100</v>
      </c>
      <c r="J12" s="3" t="s">
        <v>25</v>
      </c>
      <c r="K12" s="4">
        <v>41561</v>
      </c>
      <c r="L12" s="3" t="s">
        <v>27</v>
      </c>
      <c r="M12" s="3">
        <f>2</f>
        <v>2</v>
      </c>
      <c r="N12" s="3" t="s">
        <v>71</v>
      </c>
      <c r="O12" s="3" t="s">
        <v>72</v>
      </c>
      <c r="P12" s="3" t="s">
        <v>28</v>
      </c>
      <c r="Q12" s="3" t="s">
        <v>25</v>
      </c>
      <c r="R12" s="3" t="s">
        <v>28</v>
      </c>
      <c r="S12" s="7" t="s">
        <v>73</v>
      </c>
      <c r="T12" t="s">
        <v>608</v>
      </c>
      <c r="U12">
        <f>5</f>
        <v>5</v>
      </c>
      <c r="V12" t="s">
        <v>612</v>
      </c>
      <c r="W12" s="3">
        <f>2</f>
        <v>2</v>
      </c>
      <c r="X12" s="7" t="s">
        <v>30</v>
      </c>
      <c r="Y12" s="3">
        <f>2</f>
        <v>2</v>
      </c>
      <c r="Z12" s="7" t="s">
        <v>47</v>
      </c>
      <c r="AA12" s="3" t="s">
        <v>28</v>
      </c>
      <c r="AB12" s="3">
        <f t="shared" si="2"/>
        <v>1</v>
      </c>
      <c r="AC12" s="3">
        <v>2</v>
      </c>
      <c r="AD12" s="3" t="s">
        <v>32</v>
      </c>
      <c r="AE12" s="3" t="s">
        <v>32</v>
      </c>
      <c r="AF12" s="3" t="s">
        <v>25</v>
      </c>
      <c r="AG12" s="3" t="s">
        <v>74</v>
      </c>
    </row>
    <row r="13" spans="1:33">
      <c r="A13" s="3">
        <v>13</v>
      </c>
      <c r="B13" s="4">
        <v>41557</v>
      </c>
      <c r="C13" s="3" t="s">
        <v>24</v>
      </c>
      <c r="D13" s="3">
        <f t="shared" si="0"/>
        <v>1</v>
      </c>
      <c r="E13" s="4">
        <v>21183</v>
      </c>
      <c r="F13" s="3">
        <v>55</v>
      </c>
      <c r="G13" s="3">
        <f t="shared" si="1"/>
        <v>1</v>
      </c>
      <c r="I13" s="3">
        <v>70</v>
      </c>
      <c r="J13" s="3" t="s">
        <v>34</v>
      </c>
      <c r="K13" s="4">
        <v>41577</v>
      </c>
      <c r="L13" s="3" t="s">
        <v>27</v>
      </c>
      <c r="M13" s="3">
        <f>2</f>
        <v>2</v>
      </c>
      <c r="N13" s="3">
        <v>1</v>
      </c>
      <c r="O13" s="3">
        <v>24</v>
      </c>
      <c r="P13" s="3" t="s">
        <v>25</v>
      </c>
      <c r="Q13" s="3" t="s">
        <v>25</v>
      </c>
      <c r="R13" s="3" t="s">
        <v>28</v>
      </c>
      <c r="S13" s="7" t="s">
        <v>75</v>
      </c>
      <c r="T13" t="s">
        <v>608</v>
      </c>
      <c r="U13">
        <f>5</f>
        <v>5</v>
      </c>
      <c r="V13" t="s">
        <v>611</v>
      </c>
      <c r="W13" s="7">
        <f>8</f>
        <v>8</v>
      </c>
      <c r="X13" s="7" t="s">
        <v>30</v>
      </c>
      <c r="Y13" s="3">
        <f>2</f>
        <v>2</v>
      </c>
      <c r="Z13" s="7" t="s">
        <v>76</v>
      </c>
      <c r="AA13" s="3" t="s">
        <v>28</v>
      </c>
      <c r="AB13" s="3">
        <f t="shared" si="2"/>
        <v>1</v>
      </c>
      <c r="AC13" s="3">
        <v>1</v>
      </c>
      <c r="AD13" s="3" t="s">
        <v>32</v>
      </c>
      <c r="AE13" s="3" t="s">
        <v>32</v>
      </c>
      <c r="AF13" s="3" t="s">
        <v>34</v>
      </c>
      <c r="AG13" s="3" t="s">
        <v>77</v>
      </c>
    </row>
    <row r="14" spans="1:33">
      <c r="A14" s="3">
        <v>14</v>
      </c>
      <c r="B14" s="4">
        <v>41557</v>
      </c>
      <c r="C14" s="3" t="s">
        <v>48</v>
      </c>
      <c r="D14" s="3">
        <f t="shared" si="0"/>
        <v>1</v>
      </c>
      <c r="E14" s="4">
        <v>14379</v>
      </c>
      <c r="F14" s="3">
        <v>74</v>
      </c>
      <c r="G14" s="3">
        <f t="shared" si="1"/>
        <v>2</v>
      </c>
      <c r="H14" s="3">
        <v>2</v>
      </c>
      <c r="I14" s="3">
        <v>60</v>
      </c>
      <c r="J14" s="3" t="s">
        <v>34</v>
      </c>
      <c r="K14" s="4" t="s">
        <v>78</v>
      </c>
      <c r="L14" s="3" t="s">
        <v>27</v>
      </c>
      <c r="M14" s="3">
        <f>2</f>
        <v>2</v>
      </c>
      <c r="N14" s="3" t="s">
        <v>79</v>
      </c>
      <c r="O14" s="3" t="s">
        <v>80</v>
      </c>
      <c r="P14" s="3" t="s">
        <v>33</v>
      </c>
      <c r="Q14" s="3" t="s">
        <v>33</v>
      </c>
      <c r="R14" s="3" t="s">
        <v>33</v>
      </c>
      <c r="S14" s="7" t="s">
        <v>81</v>
      </c>
      <c r="T14" t="s">
        <v>608</v>
      </c>
      <c r="U14">
        <f>5</f>
        <v>5</v>
      </c>
      <c r="V14" t="s">
        <v>611</v>
      </c>
      <c r="W14" s="7">
        <f>8</f>
        <v>8</v>
      </c>
      <c r="X14" s="7" t="s">
        <v>30</v>
      </c>
      <c r="Y14" s="3">
        <f>2</f>
        <v>2</v>
      </c>
      <c r="Z14" s="7" t="s">
        <v>82</v>
      </c>
      <c r="AA14" s="3" t="s">
        <v>33</v>
      </c>
      <c r="AB14" s="3">
        <f t="shared" si="2"/>
        <v>1</v>
      </c>
      <c r="AC14" s="3" t="s">
        <v>40</v>
      </c>
      <c r="AD14" s="3" t="s">
        <v>41</v>
      </c>
      <c r="AE14" s="3" t="s">
        <v>42</v>
      </c>
      <c r="AF14" s="3" t="s">
        <v>34</v>
      </c>
      <c r="AG14" s="3" t="s">
        <v>34</v>
      </c>
    </row>
    <row r="15" spans="1:33">
      <c r="A15" s="3">
        <v>15</v>
      </c>
      <c r="B15" s="4">
        <v>41562</v>
      </c>
      <c r="C15" s="3" t="s">
        <v>24</v>
      </c>
      <c r="D15" s="3">
        <f t="shared" si="0"/>
        <v>1</v>
      </c>
      <c r="E15" s="4">
        <v>32519</v>
      </c>
      <c r="F15" s="3">
        <v>24</v>
      </c>
      <c r="G15" s="3">
        <f t="shared" si="1"/>
        <v>1</v>
      </c>
      <c r="I15" s="3">
        <v>100</v>
      </c>
      <c r="J15" s="3" t="s">
        <v>25</v>
      </c>
      <c r="K15" s="4" t="s">
        <v>83</v>
      </c>
      <c r="L15" s="3" t="s">
        <v>44</v>
      </c>
      <c r="M15" s="3">
        <f>1</f>
        <v>1</v>
      </c>
      <c r="N15" s="3">
        <v>30</v>
      </c>
      <c r="O15" s="3">
        <v>60</v>
      </c>
      <c r="P15" s="3" t="s">
        <v>28</v>
      </c>
      <c r="Q15" s="3" t="s">
        <v>28</v>
      </c>
      <c r="R15" s="3" t="s">
        <v>28</v>
      </c>
      <c r="S15" s="7" t="s">
        <v>84</v>
      </c>
      <c r="T15" t="s">
        <v>613</v>
      </c>
      <c r="U15">
        <f>4</f>
        <v>4</v>
      </c>
      <c r="V15"/>
      <c r="W15" s="7">
        <f>0</f>
        <v>0</v>
      </c>
      <c r="X15" s="7" t="s">
        <v>46</v>
      </c>
      <c r="Y15" s="3">
        <f>1</f>
        <v>1</v>
      </c>
      <c r="Z15" s="2" t="s">
        <v>31</v>
      </c>
      <c r="AA15" s="3" t="s">
        <v>25</v>
      </c>
      <c r="AB15" s="3">
        <f t="shared" si="2"/>
        <v>2</v>
      </c>
      <c r="AC15" s="3">
        <v>0</v>
      </c>
      <c r="AD15" s="3" t="s">
        <v>28</v>
      </c>
      <c r="AE15" s="3" t="s">
        <v>32</v>
      </c>
      <c r="AF15" s="3" t="s">
        <v>33</v>
      </c>
      <c r="AG15" s="3" t="s">
        <v>85</v>
      </c>
    </row>
    <row r="16" spans="1:33">
      <c r="A16" s="3">
        <v>16</v>
      </c>
      <c r="B16" s="4">
        <v>41562</v>
      </c>
      <c r="C16" s="3" t="s">
        <v>35</v>
      </c>
      <c r="D16" s="3">
        <f t="shared" si="0"/>
        <v>2</v>
      </c>
      <c r="E16" s="4">
        <v>13233</v>
      </c>
      <c r="F16" s="3">
        <v>77</v>
      </c>
      <c r="G16" s="3">
        <f t="shared" si="1"/>
        <v>2</v>
      </c>
      <c r="I16" s="3">
        <v>90</v>
      </c>
      <c r="J16" s="3" t="s">
        <v>34</v>
      </c>
      <c r="K16" s="4" t="s">
        <v>86</v>
      </c>
      <c r="L16" s="3" t="s">
        <v>27</v>
      </c>
      <c r="M16" s="3">
        <f>2</f>
        <v>2</v>
      </c>
      <c r="N16" s="3">
        <v>5</v>
      </c>
      <c r="O16" s="3">
        <v>30</v>
      </c>
      <c r="P16" s="3" t="s">
        <v>33</v>
      </c>
      <c r="Q16" s="3" t="s">
        <v>34</v>
      </c>
      <c r="R16" s="3" t="s">
        <v>33</v>
      </c>
      <c r="S16" s="7" t="s">
        <v>87</v>
      </c>
      <c r="T16" t="s">
        <v>610</v>
      </c>
      <c r="U16">
        <f>2</f>
        <v>2</v>
      </c>
      <c r="V16"/>
      <c r="W16" s="7">
        <f>0</f>
        <v>0</v>
      </c>
      <c r="X16" s="7" t="s">
        <v>46</v>
      </c>
      <c r="Y16" s="3">
        <f>1</f>
        <v>1</v>
      </c>
      <c r="Z16" s="2" t="s">
        <v>88</v>
      </c>
      <c r="AA16" s="3" t="s">
        <v>34</v>
      </c>
      <c r="AB16" s="3">
        <f t="shared" si="2"/>
        <v>2</v>
      </c>
      <c r="AC16" s="3">
        <v>0</v>
      </c>
      <c r="AD16" s="3" t="s">
        <v>41</v>
      </c>
      <c r="AE16" s="3" t="s">
        <v>42</v>
      </c>
      <c r="AF16" s="3" t="s">
        <v>33</v>
      </c>
      <c r="AG16" s="3" t="s">
        <v>34</v>
      </c>
    </row>
    <row r="17" spans="1:35">
      <c r="A17" s="3">
        <v>17</v>
      </c>
      <c r="B17" s="4">
        <v>41563</v>
      </c>
      <c r="C17" s="3" t="s">
        <v>35</v>
      </c>
      <c r="D17" s="3">
        <f t="shared" si="0"/>
        <v>2</v>
      </c>
      <c r="E17" s="4">
        <v>17006</v>
      </c>
      <c r="F17" s="3">
        <v>67</v>
      </c>
      <c r="G17" s="3">
        <f t="shared" si="1"/>
        <v>2</v>
      </c>
      <c r="H17" s="3">
        <v>1</v>
      </c>
      <c r="I17" s="3">
        <v>80</v>
      </c>
      <c r="J17" s="3" t="s">
        <v>34</v>
      </c>
      <c r="K17" s="4">
        <v>41577</v>
      </c>
      <c r="L17" s="3" t="s">
        <v>27</v>
      </c>
      <c r="M17" s="3">
        <f>2</f>
        <v>2</v>
      </c>
      <c r="N17" s="3" t="s">
        <v>65</v>
      </c>
      <c r="O17" s="3" t="s">
        <v>89</v>
      </c>
      <c r="P17" s="3" t="s">
        <v>33</v>
      </c>
      <c r="Q17" s="3" t="s">
        <v>34</v>
      </c>
      <c r="R17" s="3" t="s">
        <v>33</v>
      </c>
      <c r="S17" s="7" t="s">
        <v>29</v>
      </c>
      <c r="T17" t="s">
        <v>608</v>
      </c>
      <c r="U17">
        <f>5</f>
        <v>5</v>
      </c>
      <c r="V17" t="s">
        <v>605</v>
      </c>
      <c r="W17" s="3">
        <f>1</f>
        <v>1</v>
      </c>
      <c r="X17" s="7" t="s">
        <v>30</v>
      </c>
      <c r="Y17" s="3">
        <f>2</f>
        <v>2</v>
      </c>
      <c r="Z17" s="7" t="s">
        <v>90</v>
      </c>
      <c r="AA17" s="3" t="s">
        <v>33</v>
      </c>
      <c r="AB17" s="3">
        <f t="shared" si="2"/>
        <v>1</v>
      </c>
      <c r="AC17" s="3">
        <v>2</v>
      </c>
      <c r="AD17" s="3" t="s">
        <v>41</v>
      </c>
      <c r="AE17" s="3" t="s">
        <v>42</v>
      </c>
      <c r="AF17" s="3" t="s">
        <v>33</v>
      </c>
      <c r="AG17" s="3" t="s">
        <v>34</v>
      </c>
    </row>
    <row r="18" spans="1:35">
      <c r="A18" s="3">
        <v>18</v>
      </c>
      <c r="B18" s="4">
        <v>41564</v>
      </c>
      <c r="C18" s="3" t="s">
        <v>35</v>
      </c>
      <c r="D18" s="3">
        <f t="shared" si="0"/>
        <v>2</v>
      </c>
      <c r="E18" s="4">
        <v>14583</v>
      </c>
      <c r="F18" s="3">
        <v>73</v>
      </c>
      <c r="G18" s="3">
        <f t="shared" si="1"/>
        <v>2</v>
      </c>
      <c r="I18" s="3">
        <v>90</v>
      </c>
      <c r="J18" s="3" t="s">
        <v>34</v>
      </c>
      <c r="K18" s="4">
        <v>41578</v>
      </c>
      <c r="L18" s="3" t="s">
        <v>27</v>
      </c>
      <c r="M18" s="3">
        <f>2</f>
        <v>2</v>
      </c>
      <c r="N18" s="3">
        <v>1</v>
      </c>
      <c r="O18" s="3">
        <v>20</v>
      </c>
      <c r="P18" s="3" t="s">
        <v>33</v>
      </c>
      <c r="Q18" s="3" t="s">
        <v>33</v>
      </c>
      <c r="R18" s="3" t="s">
        <v>34</v>
      </c>
      <c r="S18" s="7" t="s">
        <v>91</v>
      </c>
      <c r="T18" t="s">
        <v>608</v>
      </c>
      <c r="U18">
        <f>5</f>
        <v>5</v>
      </c>
      <c r="V18" t="s">
        <v>614</v>
      </c>
      <c r="W18" s="7">
        <f>7</f>
        <v>7</v>
      </c>
      <c r="X18" s="7" t="s">
        <v>30</v>
      </c>
      <c r="Y18" s="3">
        <f>2</f>
        <v>2</v>
      </c>
      <c r="Z18" s="7" t="s">
        <v>92</v>
      </c>
      <c r="AA18" s="3" t="s">
        <v>33</v>
      </c>
      <c r="AB18" s="3">
        <f t="shared" si="2"/>
        <v>1</v>
      </c>
      <c r="AC18" s="3">
        <v>1</v>
      </c>
      <c r="AD18" s="3" t="s">
        <v>41</v>
      </c>
      <c r="AE18" s="3" t="s">
        <v>42</v>
      </c>
      <c r="AF18" s="3" t="s">
        <v>34</v>
      </c>
      <c r="AG18" s="3" t="s">
        <v>34</v>
      </c>
    </row>
    <row r="19" spans="1:35">
      <c r="A19" s="3">
        <v>19</v>
      </c>
      <c r="B19" s="4">
        <v>41569</v>
      </c>
      <c r="C19" s="3" t="s">
        <v>24</v>
      </c>
      <c r="D19" s="3">
        <f t="shared" si="0"/>
        <v>1</v>
      </c>
      <c r="E19" s="4">
        <v>19689</v>
      </c>
      <c r="F19" s="3">
        <v>59</v>
      </c>
      <c r="G19" s="3">
        <f t="shared" si="1"/>
        <v>1</v>
      </c>
      <c r="I19" s="3">
        <v>70</v>
      </c>
      <c r="J19" s="3" t="s">
        <v>28</v>
      </c>
      <c r="K19" s="4" t="s">
        <v>93</v>
      </c>
      <c r="L19" s="3" t="s">
        <v>44</v>
      </c>
      <c r="M19" s="3">
        <f>1</f>
        <v>1</v>
      </c>
      <c r="N19" s="3">
        <v>33</v>
      </c>
      <c r="O19" s="3">
        <v>59.4</v>
      </c>
      <c r="P19" s="3" t="s">
        <v>28</v>
      </c>
      <c r="Q19" s="3" t="s">
        <v>28</v>
      </c>
      <c r="R19" s="3" t="s">
        <v>28</v>
      </c>
      <c r="S19" s="7" t="s">
        <v>94</v>
      </c>
      <c r="T19" t="s">
        <v>615</v>
      </c>
      <c r="U19">
        <f>3</f>
        <v>3</v>
      </c>
      <c r="V19"/>
      <c r="W19" s="7">
        <f>0</f>
        <v>0</v>
      </c>
      <c r="X19" s="7" t="s">
        <v>46</v>
      </c>
      <c r="Y19" s="3">
        <f>1</f>
        <v>1</v>
      </c>
      <c r="Z19" s="2" t="s">
        <v>95</v>
      </c>
      <c r="AA19" s="3" t="s">
        <v>25</v>
      </c>
      <c r="AB19" s="3">
        <f t="shared" si="2"/>
        <v>2</v>
      </c>
      <c r="AC19" s="3">
        <v>0</v>
      </c>
      <c r="AD19" s="3" t="s">
        <v>42</v>
      </c>
      <c r="AE19" s="3" t="s">
        <v>28</v>
      </c>
      <c r="AF19" s="3" t="s">
        <v>33</v>
      </c>
      <c r="AG19" s="3" t="s">
        <v>85</v>
      </c>
      <c r="AH19" s="3" t="s">
        <v>96</v>
      </c>
      <c r="AI19" s="3" t="s">
        <v>97</v>
      </c>
    </row>
    <row r="20" spans="1:35">
      <c r="A20" s="3">
        <v>20</v>
      </c>
      <c r="B20" s="4">
        <v>41569</v>
      </c>
      <c r="C20" s="3" t="s">
        <v>70</v>
      </c>
      <c r="D20" s="3">
        <f t="shared" si="0"/>
        <v>2</v>
      </c>
      <c r="E20" s="4">
        <v>16718</v>
      </c>
      <c r="F20" s="3">
        <v>68</v>
      </c>
      <c r="G20" s="3">
        <f t="shared" si="1"/>
        <v>2</v>
      </c>
      <c r="I20" s="3">
        <v>90</v>
      </c>
      <c r="J20" s="3" t="s">
        <v>28</v>
      </c>
      <c r="K20" s="4" t="s">
        <v>98</v>
      </c>
      <c r="L20" s="3" t="s">
        <v>27</v>
      </c>
      <c r="M20" s="3">
        <f>2</f>
        <v>2</v>
      </c>
      <c r="N20" s="3" t="s">
        <v>99</v>
      </c>
      <c r="O20" s="3" t="s">
        <v>100</v>
      </c>
      <c r="P20" s="3" t="s">
        <v>28</v>
      </c>
      <c r="Q20" s="3" t="s">
        <v>25</v>
      </c>
      <c r="R20" s="3" t="s">
        <v>28</v>
      </c>
      <c r="S20" s="7" t="s">
        <v>75</v>
      </c>
      <c r="T20" t="s">
        <v>608</v>
      </c>
      <c r="U20">
        <f>5</f>
        <v>5</v>
      </c>
      <c r="V20" t="s">
        <v>611</v>
      </c>
      <c r="W20" s="7">
        <f>8</f>
        <v>8</v>
      </c>
      <c r="X20" s="7" t="s">
        <v>30</v>
      </c>
      <c r="Y20" s="3">
        <f>2</f>
        <v>2</v>
      </c>
      <c r="Z20" s="7" t="s">
        <v>101</v>
      </c>
      <c r="AA20" s="3" t="s">
        <v>28</v>
      </c>
      <c r="AB20" s="3">
        <f t="shared" si="2"/>
        <v>1</v>
      </c>
      <c r="AC20" s="3">
        <v>2</v>
      </c>
      <c r="AD20" s="3" t="s">
        <v>32</v>
      </c>
      <c r="AE20" s="3" t="s">
        <v>32</v>
      </c>
      <c r="AF20" s="3" t="s">
        <v>34</v>
      </c>
      <c r="AG20" s="3" t="s">
        <v>34</v>
      </c>
    </row>
    <row r="21" spans="1:35">
      <c r="A21" s="3">
        <v>21</v>
      </c>
      <c r="C21" s="3" t="s">
        <v>35</v>
      </c>
      <c r="D21" s="3">
        <f t="shared" si="0"/>
        <v>2</v>
      </c>
      <c r="E21" s="4">
        <v>22402</v>
      </c>
      <c r="F21" s="3">
        <v>52</v>
      </c>
      <c r="G21" s="3">
        <f t="shared" si="1"/>
        <v>1</v>
      </c>
      <c r="H21" s="3">
        <v>0</v>
      </c>
      <c r="I21" s="3">
        <v>100</v>
      </c>
      <c r="J21" s="3" t="s">
        <v>33</v>
      </c>
      <c r="K21" s="4" t="s">
        <v>102</v>
      </c>
      <c r="L21" s="3" t="s">
        <v>27</v>
      </c>
      <c r="M21" s="3">
        <f>2</f>
        <v>2</v>
      </c>
      <c r="N21" s="3" t="s">
        <v>103</v>
      </c>
      <c r="O21" s="3" t="s">
        <v>104</v>
      </c>
      <c r="P21" s="3" t="s">
        <v>33</v>
      </c>
      <c r="Q21" s="3" t="s">
        <v>34</v>
      </c>
      <c r="R21" s="3" t="s">
        <v>33</v>
      </c>
      <c r="S21" s="7" t="s">
        <v>105</v>
      </c>
      <c r="T21" t="s">
        <v>608</v>
      </c>
      <c r="U21">
        <f>5</f>
        <v>5</v>
      </c>
      <c r="V21" t="s">
        <v>605</v>
      </c>
      <c r="W21" s="3">
        <f>1</f>
        <v>1</v>
      </c>
      <c r="X21" s="7" t="s">
        <v>30</v>
      </c>
      <c r="Y21" s="3">
        <f>2</f>
        <v>2</v>
      </c>
      <c r="Z21" s="7" t="s">
        <v>106</v>
      </c>
      <c r="AA21" s="3" t="s">
        <v>33</v>
      </c>
      <c r="AB21" s="3">
        <f t="shared" si="2"/>
        <v>1</v>
      </c>
      <c r="AC21" s="3">
        <v>2</v>
      </c>
      <c r="AD21" s="3" t="s">
        <v>41</v>
      </c>
      <c r="AE21" s="3" t="s">
        <v>42</v>
      </c>
      <c r="AF21" s="3" t="s">
        <v>34</v>
      </c>
      <c r="AG21" s="3" t="s">
        <v>34</v>
      </c>
    </row>
    <row r="22" spans="1:35">
      <c r="A22" s="3">
        <v>22</v>
      </c>
      <c r="B22" s="4">
        <v>41583</v>
      </c>
      <c r="C22" s="3" t="s">
        <v>35</v>
      </c>
      <c r="D22" s="3">
        <f t="shared" si="0"/>
        <v>2</v>
      </c>
      <c r="E22" s="4">
        <v>22370</v>
      </c>
      <c r="F22" s="3">
        <v>52</v>
      </c>
      <c r="G22" s="3">
        <f t="shared" si="1"/>
        <v>1</v>
      </c>
      <c r="I22" s="3">
        <v>90</v>
      </c>
      <c r="J22" s="3" t="s">
        <v>34</v>
      </c>
      <c r="K22" s="4" t="s">
        <v>107</v>
      </c>
      <c r="L22" s="3" t="s">
        <v>42</v>
      </c>
      <c r="M22" s="3">
        <f>5</f>
        <v>5</v>
      </c>
      <c r="N22" s="3" t="s">
        <v>42</v>
      </c>
      <c r="O22" s="3" t="s">
        <v>42</v>
      </c>
      <c r="P22" s="3" t="s">
        <v>33</v>
      </c>
      <c r="Q22" s="3" t="s">
        <v>33</v>
      </c>
      <c r="R22" s="3" t="s">
        <v>33</v>
      </c>
      <c r="S22" s="7" t="s">
        <v>108</v>
      </c>
      <c r="T22" t="s">
        <v>613</v>
      </c>
      <c r="U22">
        <f>4</f>
        <v>4</v>
      </c>
      <c r="V22"/>
      <c r="W22" s="7">
        <f>0</f>
        <v>0</v>
      </c>
      <c r="X22" s="7" t="s">
        <v>46</v>
      </c>
      <c r="Y22" s="3">
        <f>1</f>
        <v>1</v>
      </c>
      <c r="Z22" s="2" t="s">
        <v>109</v>
      </c>
      <c r="AA22" s="3" t="s">
        <v>110</v>
      </c>
      <c r="AB22" s="3">
        <f t="shared" si="2"/>
        <v>2</v>
      </c>
      <c r="AC22" s="3" t="s">
        <v>111</v>
      </c>
      <c r="AD22" s="3" t="s">
        <v>41</v>
      </c>
      <c r="AE22" s="3" t="s">
        <v>42</v>
      </c>
      <c r="AF22" s="3" t="s">
        <v>33</v>
      </c>
      <c r="AG22" s="3" t="s">
        <v>34</v>
      </c>
    </row>
    <row r="23" spans="1:35">
      <c r="A23" s="3">
        <v>23</v>
      </c>
      <c r="B23" s="4">
        <v>41590</v>
      </c>
      <c r="C23" s="3" t="s">
        <v>70</v>
      </c>
      <c r="D23" s="3">
        <f t="shared" si="0"/>
        <v>2</v>
      </c>
      <c r="E23" s="4">
        <v>17867</v>
      </c>
      <c r="F23" s="3">
        <v>64</v>
      </c>
      <c r="G23" s="3">
        <f t="shared" si="1"/>
        <v>2</v>
      </c>
      <c r="I23" s="3">
        <v>100</v>
      </c>
      <c r="J23" s="3" t="s">
        <v>28</v>
      </c>
      <c r="K23" s="4" t="s">
        <v>112</v>
      </c>
      <c r="L23" s="3" t="s">
        <v>27</v>
      </c>
      <c r="M23" s="3">
        <f>2</f>
        <v>2</v>
      </c>
      <c r="N23" s="3" t="s">
        <v>113</v>
      </c>
      <c r="O23" s="3" t="s">
        <v>114</v>
      </c>
      <c r="P23" s="3" t="s">
        <v>28</v>
      </c>
      <c r="Q23" s="3" t="s">
        <v>25</v>
      </c>
      <c r="R23" s="3" t="s">
        <v>28</v>
      </c>
      <c r="S23" s="7" t="s">
        <v>73</v>
      </c>
      <c r="T23" t="s">
        <v>608</v>
      </c>
      <c r="U23">
        <f>5</f>
        <v>5</v>
      </c>
      <c r="V23" t="s">
        <v>612</v>
      </c>
      <c r="W23" s="3">
        <f>2</f>
        <v>2</v>
      </c>
      <c r="X23" s="7" t="s">
        <v>30</v>
      </c>
      <c r="Y23" s="3">
        <f>2</f>
        <v>2</v>
      </c>
      <c r="Z23" s="7" t="s">
        <v>115</v>
      </c>
      <c r="AA23" s="3" t="s">
        <v>28</v>
      </c>
      <c r="AB23" s="3">
        <f t="shared" si="2"/>
        <v>1</v>
      </c>
      <c r="AC23" s="3" t="s">
        <v>116</v>
      </c>
      <c r="AD23" s="3" t="s">
        <v>32</v>
      </c>
      <c r="AE23" s="3" t="s">
        <v>32</v>
      </c>
      <c r="AF23" s="3" t="s">
        <v>34</v>
      </c>
      <c r="AG23" s="3" t="s">
        <v>117</v>
      </c>
    </row>
    <row r="24" spans="1:35">
      <c r="A24" s="3">
        <v>24</v>
      </c>
      <c r="C24" s="3" t="s">
        <v>24</v>
      </c>
      <c r="D24" s="3">
        <f t="shared" si="0"/>
        <v>1</v>
      </c>
      <c r="E24" s="4">
        <v>20224</v>
      </c>
      <c r="F24" s="3">
        <v>58</v>
      </c>
      <c r="G24" s="3">
        <f t="shared" si="1"/>
        <v>1</v>
      </c>
      <c r="I24" s="3">
        <v>100</v>
      </c>
      <c r="J24" s="3" t="s">
        <v>25</v>
      </c>
      <c r="K24" s="4" t="s">
        <v>118</v>
      </c>
      <c r="L24" s="3" t="s">
        <v>44</v>
      </c>
      <c r="M24" s="3">
        <f>1</f>
        <v>1</v>
      </c>
      <c r="N24" s="3">
        <v>30</v>
      </c>
      <c r="O24" s="3">
        <v>54</v>
      </c>
      <c r="P24" s="3" t="s">
        <v>28</v>
      </c>
      <c r="Q24" s="3" t="s">
        <v>25</v>
      </c>
      <c r="R24" s="3" t="s">
        <v>25</v>
      </c>
      <c r="S24" s="7" t="s">
        <v>119</v>
      </c>
      <c r="T24" t="s">
        <v>616</v>
      </c>
      <c r="U24">
        <f>1</f>
        <v>1</v>
      </c>
      <c r="V24"/>
      <c r="W24" s="7">
        <f>0</f>
        <v>0</v>
      </c>
      <c r="X24" s="7" t="s">
        <v>46</v>
      </c>
      <c r="Y24" s="3">
        <f>1</f>
        <v>1</v>
      </c>
      <c r="Z24" s="2" t="s">
        <v>120</v>
      </c>
      <c r="AA24" s="3" t="s">
        <v>25</v>
      </c>
      <c r="AB24" s="3">
        <f t="shared" si="2"/>
        <v>2</v>
      </c>
      <c r="AC24" s="3">
        <v>0</v>
      </c>
      <c r="AD24" s="3" t="s">
        <v>32</v>
      </c>
      <c r="AE24" s="3" t="s">
        <v>32</v>
      </c>
      <c r="AF24" s="3" t="s">
        <v>33</v>
      </c>
      <c r="AG24" s="3" t="s">
        <v>34</v>
      </c>
    </row>
    <row r="25" spans="1:35">
      <c r="A25" s="3">
        <v>25</v>
      </c>
      <c r="B25" s="4" t="s">
        <v>121</v>
      </c>
      <c r="C25" s="3" t="s">
        <v>48</v>
      </c>
      <c r="D25" s="3">
        <f t="shared" si="0"/>
        <v>1</v>
      </c>
      <c r="E25" s="4">
        <v>14781</v>
      </c>
      <c r="F25" s="3">
        <v>73</v>
      </c>
      <c r="G25" s="3">
        <f t="shared" si="1"/>
        <v>2</v>
      </c>
      <c r="H25" s="3">
        <v>2</v>
      </c>
      <c r="I25" s="3">
        <v>60</v>
      </c>
      <c r="J25" s="3" t="s">
        <v>34</v>
      </c>
      <c r="K25" s="4" t="s">
        <v>107</v>
      </c>
      <c r="L25" s="3" t="s">
        <v>42</v>
      </c>
      <c r="M25" s="3">
        <f>5</f>
        <v>5</v>
      </c>
      <c r="N25" s="3" t="s">
        <v>42</v>
      </c>
      <c r="O25" s="3" t="s">
        <v>42</v>
      </c>
      <c r="P25" s="3" t="s">
        <v>33</v>
      </c>
      <c r="Q25" s="3" t="s">
        <v>33</v>
      </c>
      <c r="R25" s="3" t="s">
        <v>33</v>
      </c>
      <c r="S25" s="7" t="s">
        <v>108</v>
      </c>
      <c r="T25" t="s">
        <v>613</v>
      </c>
      <c r="U25">
        <f>4</f>
        <v>4</v>
      </c>
      <c r="V25"/>
      <c r="W25" s="7">
        <f>0</f>
        <v>0</v>
      </c>
      <c r="X25" s="7" t="s">
        <v>122</v>
      </c>
      <c r="Y25" s="3">
        <f>1</f>
        <v>1</v>
      </c>
      <c r="Z25" s="2" t="s">
        <v>123</v>
      </c>
      <c r="AA25" s="3" t="s">
        <v>34</v>
      </c>
      <c r="AB25" s="3">
        <f t="shared" si="2"/>
        <v>2</v>
      </c>
      <c r="AC25" s="3">
        <v>0</v>
      </c>
      <c r="AD25" s="3" t="s">
        <v>41</v>
      </c>
      <c r="AE25" s="3" t="s">
        <v>42</v>
      </c>
      <c r="AF25" s="3" t="s">
        <v>33</v>
      </c>
      <c r="AG25" s="3" t="s">
        <v>34</v>
      </c>
    </row>
    <row r="26" spans="1:35">
      <c r="A26" s="3">
        <v>26</v>
      </c>
      <c r="B26" s="4">
        <v>41596</v>
      </c>
      <c r="C26" s="3" t="s">
        <v>70</v>
      </c>
      <c r="D26" s="3">
        <f t="shared" si="0"/>
        <v>2</v>
      </c>
      <c r="E26" s="4">
        <v>20102</v>
      </c>
      <c r="F26" s="3">
        <v>58</v>
      </c>
      <c r="G26" s="3">
        <f t="shared" si="1"/>
        <v>1</v>
      </c>
      <c r="I26" s="3">
        <v>90</v>
      </c>
      <c r="J26" s="3" t="s">
        <v>25</v>
      </c>
      <c r="K26" s="4" t="s">
        <v>124</v>
      </c>
      <c r="L26" s="3" t="s">
        <v>44</v>
      </c>
      <c r="M26" s="3">
        <f>1</f>
        <v>1</v>
      </c>
      <c r="N26" s="3">
        <v>29</v>
      </c>
      <c r="O26" s="3">
        <v>52.2</v>
      </c>
      <c r="P26" s="3" t="s">
        <v>25</v>
      </c>
      <c r="Q26" s="3" t="s">
        <v>28</v>
      </c>
      <c r="R26" s="3" t="s">
        <v>28</v>
      </c>
      <c r="S26" s="7" t="s">
        <v>125</v>
      </c>
      <c r="T26" t="s">
        <v>610</v>
      </c>
      <c r="U26">
        <f>2</f>
        <v>2</v>
      </c>
      <c r="V26"/>
      <c r="W26" s="7">
        <f>0</f>
        <v>0</v>
      </c>
      <c r="X26" s="7" t="s">
        <v>46</v>
      </c>
      <c r="Y26" s="3">
        <f>1</f>
        <v>1</v>
      </c>
      <c r="Z26" s="2" t="s">
        <v>126</v>
      </c>
      <c r="AA26" s="3" t="s">
        <v>25</v>
      </c>
      <c r="AB26" s="3">
        <f t="shared" si="2"/>
        <v>2</v>
      </c>
      <c r="AC26" s="3">
        <v>0</v>
      </c>
      <c r="AD26" s="3" t="s">
        <v>32</v>
      </c>
      <c r="AE26" s="3" t="s">
        <v>32</v>
      </c>
      <c r="AF26" s="3" t="s">
        <v>33</v>
      </c>
      <c r="AG26" s="3" t="s">
        <v>34</v>
      </c>
    </row>
    <row r="27" spans="1:35">
      <c r="A27" s="3">
        <v>27</v>
      </c>
      <c r="B27" s="4">
        <v>41596</v>
      </c>
      <c r="C27" s="3" t="s">
        <v>48</v>
      </c>
      <c r="D27" s="3">
        <f t="shared" si="0"/>
        <v>1</v>
      </c>
      <c r="E27" s="4">
        <v>14606</v>
      </c>
      <c r="F27" s="3">
        <v>73</v>
      </c>
      <c r="G27" s="3">
        <f t="shared" si="1"/>
        <v>2</v>
      </c>
      <c r="I27" s="3">
        <v>70</v>
      </c>
      <c r="J27" s="3" t="s">
        <v>34</v>
      </c>
      <c r="K27" s="4" t="s">
        <v>127</v>
      </c>
      <c r="L27" s="3" t="s">
        <v>37</v>
      </c>
      <c r="M27" s="3">
        <f>1</f>
        <v>1</v>
      </c>
      <c r="N27" s="3" t="s">
        <v>128</v>
      </c>
      <c r="O27" s="3">
        <v>2937</v>
      </c>
      <c r="P27" s="3" t="s">
        <v>34</v>
      </c>
      <c r="Q27" s="3" t="s">
        <v>34</v>
      </c>
      <c r="R27" s="3" t="s">
        <v>33</v>
      </c>
      <c r="S27" s="7" t="s">
        <v>108</v>
      </c>
      <c r="T27" t="s">
        <v>613</v>
      </c>
      <c r="U27">
        <f>4</f>
        <v>4</v>
      </c>
      <c r="V27"/>
      <c r="W27" s="7">
        <f>0</f>
        <v>0</v>
      </c>
      <c r="X27" s="7" t="s">
        <v>46</v>
      </c>
      <c r="Y27" s="3">
        <f>1</f>
        <v>1</v>
      </c>
      <c r="Z27" s="2" t="s">
        <v>129</v>
      </c>
      <c r="AA27" s="3" t="s">
        <v>34</v>
      </c>
      <c r="AB27" s="3">
        <f t="shared" si="2"/>
        <v>2</v>
      </c>
      <c r="AC27" s="3">
        <v>0</v>
      </c>
      <c r="AD27" s="3" t="s">
        <v>41</v>
      </c>
      <c r="AE27" s="3" t="s">
        <v>42</v>
      </c>
      <c r="AF27" s="3" t="s">
        <v>33</v>
      </c>
      <c r="AG27" s="3" t="s">
        <v>34</v>
      </c>
    </row>
    <row r="28" spans="1:35">
      <c r="A28" s="3">
        <v>28</v>
      </c>
      <c r="B28" s="4">
        <v>41596</v>
      </c>
      <c r="C28" s="3" t="s">
        <v>70</v>
      </c>
      <c r="D28" s="3">
        <f t="shared" si="0"/>
        <v>2</v>
      </c>
      <c r="E28" s="4">
        <v>22917</v>
      </c>
      <c r="F28" s="3">
        <v>51</v>
      </c>
      <c r="G28" s="3">
        <f t="shared" si="1"/>
        <v>1</v>
      </c>
      <c r="I28" s="3">
        <v>90</v>
      </c>
      <c r="J28" s="3" t="s">
        <v>25</v>
      </c>
      <c r="K28" s="4" t="s">
        <v>130</v>
      </c>
      <c r="L28" s="3" t="s">
        <v>37</v>
      </c>
      <c r="M28" s="3">
        <f>1</f>
        <v>1</v>
      </c>
      <c r="N28" s="3">
        <v>33</v>
      </c>
      <c r="O28" s="3">
        <v>59.4</v>
      </c>
      <c r="P28" s="3" t="s">
        <v>25</v>
      </c>
      <c r="Q28" s="3" t="s">
        <v>28</v>
      </c>
      <c r="R28" s="3" t="s">
        <v>25</v>
      </c>
      <c r="S28" s="7" t="s">
        <v>131</v>
      </c>
      <c r="T28" t="s">
        <v>615</v>
      </c>
      <c r="U28">
        <f>3</f>
        <v>3</v>
      </c>
      <c r="V28"/>
      <c r="W28" s="7">
        <f>0</f>
        <v>0</v>
      </c>
      <c r="X28" s="7" t="s">
        <v>46</v>
      </c>
      <c r="Y28" s="3">
        <f>1</f>
        <v>1</v>
      </c>
      <c r="Z28" s="2" t="s">
        <v>95</v>
      </c>
      <c r="AA28" s="3" t="s">
        <v>25</v>
      </c>
      <c r="AB28" s="3">
        <f t="shared" si="2"/>
        <v>2</v>
      </c>
      <c r="AC28" s="3">
        <v>0</v>
      </c>
      <c r="AD28" s="3" t="s">
        <v>32</v>
      </c>
      <c r="AE28" s="3" t="s">
        <v>32</v>
      </c>
      <c r="AF28" s="3" t="s">
        <v>33</v>
      </c>
      <c r="AG28" s="3" t="s">
        <v>34</v>
      </c>
    </row>
    <row r="29" spans="1:35">
      <c r="A29" s="3">
        <v>29</v>
      </c>
      <c r="B29" s="4">
        <v>41597</v>
      </c>
      <c r="C29" s="3" t="s">
        <v>24</v>
      </c>
      <c r="D29" s="3">
        <f t="shared" si="0"/>
        <v>1</v>
      </c>
      <c r="E29" s="4">
        <v>27300</v>
      </c>
      <c r="F29" s="3">
        <v>39</v>
      </c>
      <c r="G29" s="3">
        <f t="shared" si="1"/>
        <v>1</v>
      </c>
      <c r="I29" s="3">
        <v>100</v>
      </c>
      <c r="J29" s="3" t="s">
        <v>25</v>
      </c>
      <c r="K29" s="4" t="s">
        <v>132</v>
      </c>
      <c r="L29" s="3" t="s">
        <v>37</v>
      </c>
      <c r="M29" s="3">
        <f>1</f>
        <v>1</v>
      </c>
      <c r="N29" s="3">
        <v>31</v>
      </c>
      <c r="O29" s="3">
        <v>55.8</v>
      </c>
      <c r="P29" s="3" t="s">
        <v>28</v>
      </c>
      <c r="Q29" s="3" t="s">
        <v>25</v>
      </c>
      <c r="R29" s="3" t="s">
        <v>28</v>
      </c>
      <c r="S29" s="7" t="s">
        <v>133</v>
      </c>
      <c r="T29" t="s">
        <v>613</v>
      </c>
      <c r="U29">
        <f>4</f>
        <v>4</v>
      </c>
      <c r="V29"/>
      <c r="W29" s="7">
        <f>0</f>
        <v>0</v>
      </c>
      <c r="X29" s="7" t="s">
        <v>46</v>
      </c>
      <c r="Y29" s="3">
        <f>1</f>
        <v>1</v>
      </c>
      <c r="Z29" s="2" t="s">
        <v>134</v>
      </c>
      <c r="AA29" s="3" t="s">
        <v>25</v>
      </c>
      <c r="AB29" s="3">
        <f t="shared" si="2"/>
        <v>2</v>
      </c>
      <c r="AC29" s="3">
        <v>0</v>
      </c>
      <c r="AD29" s="3" t="s">
        <v>32</v>
      </c>
      <c r="AE29" s="3" t="s">
        <v>32</v>
      </c>
      <c r="AF29" s="3" t="s">
        <v>33</v>
      </c>
      <c r="AG29" s="3" t="s">
        <v>34</v>
      </c>
    </row>
    <row r="30" spans="1:35">
      <c r="A30" s="3">
        <v>30</v>
      </c>
      <c r="B30" s="4">
        <v>41578</v>
      </c>
      <c r="C30" s="3" t="s">
        <v>70</v>
      </c>
      <c r="D30" s="3">
        <f t="shared" si="0"/>
        <v>2</v>
      </c>
      <c r="E30" s="4">
        <v>20286</v>
      </c>
      <c r="F30" s="3">
        <v>58</v>
      </c>
      <c r="G30" s="3">
        <f t="shared" si="1"/>
        <v>1</v>
      </c>
      <c r="I30" s="3">
        <v>100</v>
      </c>
      <c r="J30" s="3" t="s">
        <v>28</v>
      </c>
      <c r="K30" s="4" t="s">
        <v>135</v>
      </c>
      <c r="L30" s="3" t="s">
        <v>136</v>
      </c>
      <c r="M30" s="3">
        <f>4</f>
        <v>4</v>
      </c>
      <c r="N30" s="3" t="s">
        <v>137</v>
      </c>
      <c r="O30" s="3" t="s">
        <v>138</v>
      </c>
      <c r="P30" s="3" t="s">
        <v>28</v>
      </c>
      <c r="Q30" s="3" t="s">
        <v>25</v>
      </c>
      <c r="R30" s="3" t="s">
        <v>28</v>
      </c>
      <c r="S30" s="7" t="s">
        <v>139</v>
      </c>
      <c r="T30" t="s">
        <v>608</v>
      </c>
      <c r="U30">
        <f>5</f>
        <v>5</v>
      </c>
      <c r="V30" t="s">
        <v>612</v>
      </c>
      <c r="W30" s="3">
        <f>2</f>
        <v>2</v>
      </c>
      <c r="X30" s="7" t="s">
        <v>30</v>
      </c>
      <c r="Y30" s="3">
        <f>2</f>
        <v>2</v>
      </c>
      <c r="Z30" s="7" t="s">
        <v>140</v>
      </c>
      <c r="AA30" s="3" t="s">
        <v>28</v>
      </c>
      <c r="AB30" s="3">
        <f t="shared" si="2"/>
        <v>1</v>
      </c>
      <c r="AC30" s="3">
        <v>3</v>
      </c>
      <c r="AD30" s="3" t="s">
        <v>41</v>
      </c>
      <c r="AE30" s="3" t="s">
        <v>42</v>
      </c>
      <c r="AF30" s="3" t="s">
        <v>34</v>
      </c>
      <c r="AG30" s="3" t="s">
        <v>141</v>
      </c>
    </row>
    <row r="31" spans="1:35">
      <c r="A31" s="3">
        <v>31</v>
      </c>
      <c r="C31" s="3" t="s">
        <v>70</v>
      </c>
      <c r="D31" s="3">
        <f t="shared" si="0"/>
        <v>2</v>
      </c>
      <c r="E31" s="4">
        <v>31273</v>
      </c>
      <c r="F31" s="3">
        <v>28</v>
      </c>
      <c r="G31" s="3">
        <f t="shared" si="1"/>
        <v>1</v>
      </c>
      <c r="I31" s="3">
        <v>80</v>
      </c>
      <c r="J31" s="3" t="s">
        <v>28</v>
      </c>
      <c r="K31" s="4" t="s">
        <v>142</v>
      </c>
      <c r="L31" s="3" t="s">
        <v>44</v>
      </c>
      <c r="M31" s="3">
        <f>1</f>
        <v>1</v>
      </c>
      <c r="N31" s="3">
        <v>33</v>
      </c>
      <c r="O31" s="3" t="s">
        <v>143</v>
      </c>
      <c r="P31" s="3" t="s">
        <v>28</v>
      </c>
      <c r="Q31" s="3" t="s">
        <v>28</v>
      </c>
      <c r="R31" s="3" t="s">
        <v>28</v>
      </c>
      <c r="S31" s="7" t="s">
        <v>94</v>
      </c>
      <c r="T31" t="s">
        <v>615</v>
      </c>
      <c r="U31">
        <f>3</f>
        <v>3</v>
      </c>
      <c r="V31"/>
      <c r="W31" s="7">
        <f>0</f>
        <v>0</v>
      </c>
      <c r="X31" s="7" t="s">
        <v>46</v>
      </c>
      <c r="Y31" s="3">
        <f>1</f>
        <v>1</v>
      </c>
      <c r="Z31" s="2" t="s">
        <v>144</v>
      </c>
      <c r="AA31" s="3" t="s">
        <v>25</v>
      </c>
      <c r="AB31" s="3">
        <f t="shared" si="2"/>
        <v>2</v>
      </c>
      <c r="AC31" s="3">
        <v>0</v>
      </c>
      <c r="AD31" s="3" t="s">
        <v>41</v>
      </c>
      <c r="AE31" s="3" t="s">
        <v>42</v>
      </c>
      <c r="AF31" s="3" t="s">
        <v>33</v>
      </c>
      <c r="AG31" s="3" t="s">
        <v>34</v>
      </c>
    </row>
    <row r="32" spans="1:35">
      <c r="A32" s="3">
        <v>32</v>
      </c>
      <c r="B32" s="4">
        <v>41604</v>
      </c>
      <c r="C32" s="3" t="s">
        <v>70</v>
      </c>
      <c r="D32" s="3">
        <f t="shared" si="0"/>
        <v>2</v>
      </c>
      <c r="E32" s="4">
        <v>25153</v>
      </c>
      <c r="F32" s="3">
        <v>45</v>
      </c>
      <c r="G32" s="3">
        <f t="shared" si="1"/>
        <v>1</v>
      </c>
      <c r="I32" s="3">
        <v>80</v>
      </c>
      <c r="J32" s="3" t="s">
        <v>25</v>
      </c>
      <c r="K32" s="4" t="s">
        <v>145</v>
      </c>
      <c r="L32" s="3" t="s">
        <v>44</v>
      </c>
      <c r="M32" s="3">
        <f>1</f>
        <v>1</v>
      </c>
      <c r="N32" s="3">
        <v>33</v>
      </c>
      <c r="O32" s="3">
        <v>59.4</v>
      </c>
      <c r="P32" s="3" t="s">
        <v>28</v>
      </c>
      <c r="Q32" s="3" t="s">
        <v>28</v>
      </c>
      <c r="R32" s="3" t="s">
        <v>28</v>
      </c>
      <c r="S32" s="7" t="s">
        <v>146</v>
      </c>
      <c r="T32" t="s">
        <v>615</v>
      </c>
      <c r="U32">
        <f>3</f>
        <v>3</v>
      </c>
      <c r="V32"/>
      <c r="W32" s="7">
        <f>0</f>
        <v>0</v>
      </c>
      <c r="X32" s="7" t="s">
        <v>46</v>
      </c>
      <c r="Y32" s="3">
        <f>1</f>
        <v>1</v>
      </c>
      <c r="Z32" s="2" t="s">
        <v>147</v>
      </c>
      <c r="AA32" s="3" t="s">
        <v>25</v>
      </c>
      <c r="AB32" s="3">
        <f t="shared" si="2"/>
        <v>2</v>
      </c>
      <c r="AC32" s="3">
        <v>0</v>
      </c>
      <c r="AD32" s="3" t="s">
        <v>32</v>
      </c>
      <c r="AE32" s="3" t="s">
        <v>42</v>
      </c>
      <c r="AF32" s="3" t="s">
        <v>33</v>
      </c>
      <c r="AG32" s="3" t="s">
        <v>34</v>
      </c>
    </row>
    <row r="33" spans="1:33">
      <c r="A33" s="3">
        <v>33</v>
      </c>
      <c r="C33" s="3" t="s">
        <v>24</v>
      </c>
      <c r="D33" s="3">
        <f t="shared" si="0"/>
        <v>1</v>
      </c>
      <c r="E33" s="4">
        <v>31178</v>
      </c>
      <c r="F33" s="3">
        <v>30</v>
      </c>
      <c r="G33" s="3">
        <f t="shared" si="1"/>
        <v>1</v>
      </c>
      <c r="I33" s="3">
        <v>70</v>
      </c>
      <c r="J33" s="3" t="s">
        <v>25</v>
      </c>
      <c r="K33" s="4" t="s">
        <v>148</v>
      </c>
      <c r="L33" s="3" t="s">
        <v>149</v>
      </c>
      <c r="M33" s="3">
        <f>1</f>
        <v>1</v>
      </c>
      <c r="N33" s="3">
        <v>40</v>
      </c>
      <c r="O33" s="3">
        <v>72</v>
      </c>
      <c r="P33" s="3" t="s">
        <v>25</v>
      </c>
      <c r="Q33" s="3" t="s">
        <v>28</v>
      </c>
      <c r="R33" s="3" t="s">
        <v>25</v>
      </c>
      <c r="S33" s="7" t="s">
        <v>150</v>
      </c>
      <c r="T33" t="s">
        <v>609</v>
      </c>
      <c r="U33">
        <f>7</f>
        <v>7</v>
      </c>
      <c r="V33"/>
      <c r="W33" s="7">
        <f>0</f>
        <v>0</v>
      </c>
      <c r="X33" s="7" t="s">
        <v>46</v>
      </c>
      <c r="Y33" s="3">
        <f>1</f>
        <v>1</v>
      </c>
      <c r="Z33" s="2" t="s">
        <v>151</v>
      </c>
      <c r="AA33" s="3" t="s">
        <v>25</v>
      </c>
      <c r="AB33" s="3">
        <f t="shared" si="2"/>
        <v>2</v>
      </c>
      <c r="AC33" s="3">
        <v>0</v>
      </c>
      <c r="AD33" s="3" t="s">
        <v>41</v>
      </c>
      <c r="AE33" s="3" t="s">
        <v>42</v>
      </c>
      <c r="AF33" s="3" t="s">
        <v>33</v>
      </c>
      <c r="AG33" s="3" t="s">
        <v>34</v>
      </c>
    </row>
    <row r="34" spans="1:33">
      <c r="A34" s="3">
        <v>34</v>
      </c>
      <c r="B34" s="4">
        <v>41618</v>
      </c>
      <c r="C34" s="3" t="s">
        <v>70</v>
      </c>
      <c r="D34" s="3">
        <f t="shared" si="0"/>
        <v>2</v>
      </c>
      <c r="E34" s="4">
        <v>27037</v>
      </c>
      <c r="F34" s="3">
        <v>39</v>
      </c>
      <c r="G34" s="3">
        <f t="shared" si="1"/>
        <v>1</v>
      </c>
      <c r="I34" s="3">
        <v>90</v>
      </c>
      <c r="J34" s="3" t="s">
        <v>25</v>
      </c>
      <c r="K34" s="4" t="s">
        <v>152</v>
      </c>
      <c r="L34" s="3" t="s">
        <v>27</v>
      </c>
      <c r="M34" s="3">
        <f>2</f>
        <v>2</v>
      </c>
      <c r="N34" s="3" t="s">
        <v>153</v>
      </c>
      <c r="O34" s="3" t="s">
        <v>154</v>
      </c>
      <c r="P34" s="3" t="s">
        <v>28</v>
      </c>
      <c r="Q34" s="3" t="s">
        <v>28</v>
      </c>
      <c r="R34" s="3" t="s">
        <v>33</v>
      </c>
      <c r="S34" s="7" t="s">
        <v>75</v>
      </c>
      <c r="T34" t="s">
        <v>608</v>
      </c>
      <c r="U34">
        <f>5</f>
        <v>5</v>
      </c>
      <c r="V34" t="s">
        <v>611</v>
      </c>
      <c r="W34" s="7">
        <f>8</f>
        <v>8</v>
      </c>
      <c r="X34" s="7" t="s">
        <v>30</v>
      </c>
      <c r="Y34" s="3">
        <f>2</f>
        <v>2</v>
      </c>
      <c r="Z34" s="7" t="s">
        <v>155</v>
      </c>
      <c r="AA34" s="3" t="s">
        <v>28</v>
      </c>
      <c r="AB34" s="3">
        <f t="shared" si="2"/>
        <v>1</v>
      </c>
      <c r="AC34" s="3">
        <v>3</v>
      </c>
      <c r="AD34" s="3" t="s">
        <v>32</v>
      </c>
      <c r="AE34" s="3" t="s">
        <v>32</v>
      </c>
      <c r="AF34" s="3" t="s">
        <v>34</v>
      </c>
      <c r="AG34" s="3" t="s">
        <v>34</v>
      </c>
    </row>
    <row r="35" spans="1:33">
      <c r="A35" s="3">
        <v>35</v>
      </c>
      <c r="B35" s="4">
        <v>41618</v>
      </c>
      <c r="C35" s="3" t="s">
        <v>48</v>
      </c>
      <c r="D35" s="3">
        <f t="shared" si="0"/>
        <v>1</v>
      </c>
      <c r="E35" s="4">
        <v>22497</v>
      </c>
      <c r="F35" s="3">
        <v>52</v>
      </c>
      <c r="G35" s="3">
        <f t="shared" si="1"/>
        <v>1</v>
      </c>
      <c r="I35" s="3">
        <v>90</v>
      </c>
      <c r="J35" s="3" t="s">
        <v>33</v>
      </c>
      <c r="K35" s="4" t="s">
        <v>156</v>
      </c>
      <c r="L35" s="3" t="s">
        <v>44</v>
      </c>
      <c r="M35" s="3">
        <f>1</f>
        <v>1</v>
      </c>
      <c r="N35" s="3">
        <v>33</v>
      </c>
      <c r="O35" s="3">
        <v>59</v>
      </c>
      <c r="P35" s="3" t="s">
        <v>33</v>
      </c>
      <c r="Q35" s="3" t="s">
        <v>34</v>
      </c>
      <c r="R35" s="3" t="s">
        <v>33</v>
      </c>
      <c r="S35" s="7" t="s">
        <v>157</v>
      </c>
      <c r="T35" t="s">
        <v>613</v>
      </c>
      <c r="U35">
        <v>4</v>
      </c>
      <c r="V35"/>
      <c r="W35" s="7">
        <v>0</v>
      </c>
      <c r="X35" s="7" t="s">
        <v>158</v>
      </c>
      <c r="Y35" s="3">
        <f>3</f>
        <v>3</v>
      </c>
      <c r="Z35" s="2" t="s">
        <v>159</v>
      </c>
      <c r="AA35" s="3" t="s">
        <v>34</v>
      </c>
      <c r="AB35" s="3">
        <f t="shared" si="2"/>
        <v>2</v>
      </c>
      <c r="AC35" s="3">
        <v>0</v>
      </c>
      <c r="AD35" s="3" t="s">
        <v>33</v>
      </c>
      <c r="AE35" s="3" t="s">
        <v>34</v>
      </c>
      <c r="AF35" s="3" t="s">
        <v>33</v>
      </c>
      <c r="AG35" s="3" t="s">
        <v>34</v>
      </c>
    </row>
    <row r="36" spans="1:33">
      <c r="A36" s="3">
        <v>36</v>
      </c>
      <c r="B36" s="4">
        <v>41625</v>
      </c>
      <c r="C36" s="3" t="s">
        <v>24</v>
      </c>
      <c r="D36" s="3">
        <f t="shared" si="0"/>
        <v>1</v>
      </c>
      <c r="E36" s="4">
        <v>19000</v>
      </c>
      <c r="F36" s="3">
        <v>61</v>
      </c>
      <c r="G36" s="3">
        <f t="shared" si="1"/>
        <v>2</v>
      </c>
      <c r="I36" s="3">
        <v>90</v>
      </c>
      <c r="J36" s="3" t="s">
        <v>25</v>
      </c>
      <c r="K36" s="4" t="s">
        <v>160</v>
      </c>
      <c r="L36" s="3" t="s">
        <v>44</v>
      </c>
      <c r="M36" s="3">
        <f>1</f>
        <v>1</v>
      </c>
      <c r="N36" s="3">
        <v>30</v>
      </c>
      <c r="O36" s="3">
        <v>60</v>
      </c>
      <c r="P36" s="3" t="s">
        <v>28</v>
      </c>
      <c r="Q36" s="3" t="s">
        <v>28</v>
      </c>
      <c r="R36" s="3" t="s">
        <v>28</v>
      </c>
      <c r="S36" s="7" t="s">
        <v>84</v>
      </c>
      <c r="T36" t="s">
        <v>613</v>
      </c>
      <c r="U36">
        <f>4</f>
        <v>4</v>
      </c>
      <c r="V36"/>
      <c r="W36" s="7">
        <f>0</f>
        <v>0</v>
      </c>
      <c r="X36" s="7" t="s">
        <v>46</v>
      </c>
      <c r="Y36" s="3">
        <f>1</f>
        <v>1</v>
      </c>
      <c r="Z36" s="2" t="s">
        <v>47</v>
      </c>
      <c r="AA36" s="3" t="s">
        <v>25</v>
      </c>
      <c r="AB36" s="3">
        <f t="shared" si="2"/>
        <v>2</v>
      </c>
      <c r="AC36" s="3">
        <v>0</v>
      </c>
      <c r="AD36" s="3" t="s">
        <v>42</v>
      </c>
      <c r="AE36" s="3" t="s">
        <v>32</v>
      </c>
      <c r="AF36" s="3" t="s">
        <v>33</v>
      </c>
      <c r="AG36" s="3" t="s">
        <v>34</v>
      </c>
    </row>
    <row r="37" spans="1:33">
      <c r="A37" s="3">
        <v>37</v>
      </c>
      <c r="B37" s="4">
        <v>41596</v>
      </c>
      <c r="C37" s="3" t="s">
        <v>24</v>
      </c>
      <c r="D37" s="3">
        <f t="shared" si="0"/>
        <v>1</v>
      </c>
      <c r="E37" s="4">
        <v>24488</v>
      </c>
      <c r="F37" s="3">
        <v>46</v>
      </c>
      <c r="G37" s="3">
        <f t="shared" si="1"/>
        <v>1</v>
      </c>
      <c r="I37" s="3">
        <v>100</v>
      </c>
      <c r="J37" s="3" t="s">
        <v>25</v>
      </c>
      <c r="K37" s="4">
        <v>41617</v>
      </c>
      <c r="L37" s="3" t="s">
        <v>27</v>
      </c>
      <c r="M37" s="3">
        <f>2</f>
        <v>2</v>
      </c>
      <c r="N37" s="3">
        <v>1</v>
      </c>
      <c r="O37" s="3">
        <v>22</v>
      </c>
      <c r="P37" s="3" t="s">
        <v>25</v>
      </c>
      <c r="Q37" s="3" t="s">
        <v>28</v>
      </c>
      <c r="R37" s="3" t="s">
        <v>25</v>
      </c>
      <c r="S37" s="7" t="s">
        <v>161</v>
      </c>
      <c r="T37" t="s">
        <v>610</v>
      </c>
      <c r="U37">
        <f>2</f>
        <v>2</v>
      </c>
      <c r="V37"/>
      <c r="W37" s="7">
        <f>0</f>
        <v>0</v>
      </c>
      <c r="X37" s="7" t="s">
        <v>46</v>
      </c>
      <c r="Y37" s="3">
        <f>1</f>
        <v>1</v>
      </c>
      <c r="Z37" s="2" t="s">
        <v>47</v>
      </c>
      <c r="AA37" s="3" t="s">
        <v>25</v>
      </c>
      <c r="AB37" s="3">
        <f t="shared" si="2"/>
        <v>2</v>
      </c>
      <c r="AC37" s="3">
        <v>0</v>
      </c>
      <c r="AD37" s="3" t="s">
        <v>32</v>
      </c>
      <c r="AE37" s="3" t="s">
        <v>32</v>
      </c>
      <c r="AF37" s="3" t="s">
        <v>33</v>
      </c>
      <c r="AG37" s="3" t="s">
        <v>34</v>
      </c>
    </row>
    <row r="38" spans="1:33">
      <c r="A38" s="3">
        <v>38</v>
      </c>
      <c r="B38" s="4">
        <v>41585</v>
      </c>
      <c r="C38" s="3" t="s">
        <v>24</v>
      </c>
      <c r="D38" s="3">
        <f t="shared" si="0"/>
        <v>1</v>
      </c>
      <c r="E38" s="4">
        <v>34544</v>
      </c>
      <c r="F38" s="3">
        <v>19</v>
      </c>
      <c r="G38" s="3">
        <f t="shared" si="1"/>
        <v>1</v>
      </c>
      <c r="I38" s="3">
        <v>100</v>
      </c>
      <c r="J38" s="3" t="s">
        <v>25</v>
      </c>
      <c r="K38" s="4" t="s">
        <v>162</v>
      </c>
      <c r="L38" s="3" t="s">
        <v>44</v>
      </c>
      <c r="M38" s="3">
        <f>1</f>
        <v>1</v>
      </c>
      <c r="N38" s="3">
        <v>33</v>
      </c>
      <c r="O38" s="3">
        <v>59.4</v>
      </c>
      <c r="P38" s="3" t="s">
        <v>25</v>
      </c>
      <c r="Q38" s="3" t="s">
        <v>28</v>
      </c>
      <c r="R38" s="3" t="s">
        <v>28</v>
      </c>
      <c r="S38" s="7" t="s">
        <v>94</v>
      </c>
      <c r="T38" t="s">
        <v>615</v>
      </c>
      <c r="U38">
        <f>3</f>
        <v>3</v>
      </c>
      <c r="V38"/>
      <c r="W38" s="7">
        <f>0</f>
        <v>0</v>
      </c>
      <c r="X38" s="7" t="s">
        <v>46</v>
      </c>
      <c r="Y38" s="3">
        <f>1</f>
        <v>1</v>
      </c>
      <c r="Z38" s="2" t="s">
        <v>47</v>
      </c>
      <c r="AA38" s="3" t="s">
        <v>25</v>
      </c>
      <c r="AB38" s="3">
        <f t="shared" si="2"/>
        <v>2</v>
      </c>
      <c r="AC38" s="3">
        <v>0</v>
      </c>
      <c r="AD38" s="3" t="s">
        <v>32</v>
      </c>
      <c r="AE38" s="3" t="s">
        <v>25</v>
      </c>
      <c r="AF38" s="3" t="s">
        <v>33</v>
      </c>
      <c r="AG38" s="3" t="s">
        <v>34</v>
      </c>
    </row>
    <row r="39" spans="1:33">
      <c r="A39" s="3">
        <v>39</v>
      </c>
      <c r="B39" s="4">
        <v>41625</v>
      </c>
      <c r="C39" s="3" t="s">
        <v>24</v>
      </c>
      <c r="D39" s="3">
        <f t="shared" si="0"/>
        <v>1</v>
      </c>
      <c r="E39" s="4">
        <v>19201</v>
      </c>
      <c r="F39" s="3">
        <v>61</v>
      </c>
      <c r="G39" s="3">
        <f t="shared" si="1"/>
        <v>2</v>
      </c>
      <c r="I39" s="3">
        <v>90</v>
      </c>
      <c r="J39" s="3" t="s">
        <v>25</v>
      </c>
      <c r="K39" s="4" t="s">
        <v>163</v>
      </c>
      <c r="L39" s="3" t="s">
        <v>37</v>
      </c>
      <c r="M39" s="3">
        <f>1</f>
        <v>1</v>
      </c>
      <c r="N39" s="3" t="s">
        <v>164</v>
      </c>
      <c r="O39" s="3" t="s">
        <v>165</v>
      </c>
      <c r="P39" s="3" t="s">
        <v>28</v>
      </c>
      <c r="Q39" s="3" t="s">
        <v>28</v>
      </c>
      <c r="R39" s="3" t="s">
        <v>28</v>
      </c>
      <c r="S39" s="7" t="s">
        <v>166</v>
      </c>
      <c r="T39" t="s">
        <v>610</v>
      </c>
      <c r="U39">
        <f>2</f>
        <v>2</v>
      </c>
      <c r="V39"/>
      <c r="W39" s="7">
        <f>0</f>
        <v>0</v>
      </c>
      <c r="X39" s="7" t="s">
        <v>46</v>
      </c>
      <c r="Y39" s="3">
        <f>1</f>
        <v>1</v>
      </c>
      <c r="Z39" s="2" t="s">
        <v>167</v>
      </c>
      <c r="AA39" s="3" t="s">
        <v>25</v>
      </c>
      <c r="AB39" s="3">
        <f t="shared" si="2"/>
        <v>2</v>
      </c>
      <c r="AC39" s="3">
        <v>0</v>
      </c>
      <c r="AD39" s="3" t="s">
        <v>32</v>
      </c>
      <c r="AE39" s="3" t="s">
        <v>42</v>
      </c>
      <c r="AF39" s="3" t="s">
        <v>33</v>
      </c>
      <c r="AG39" s="3" t="s">
        <v>34</v>
      </c>
    </row>
    <row r="40" spans="1:33">
      <c r="A40" s="3">
        <v>40</v>
      </c>
      <c r="B40" s="4">
        <v>41655</v>
      </c>
      <c r="C40" s="3" t="s">
        <v>35</v>
      </c>
      <c r="D40" s="3">
        <f t="shared" si="0"/>
        <v>2</v>
      </c>
      <c r="E40" s="4">
        <v>19850</v>
      </c>
      <c r="F40" s="3">
        <v>59</v>
      </c>
      <c r="G40" s="3">
        <f t="shared" si="1"/>
        <v>1</v>
      </c>
      <c r="H40" s="3">
        <v>1.5</v>
      </c>
      <c r="I40" s="3">
        <v>65</v>
      </c>
      <c r="J40" s="3" t="s">
        <v>34</v>
      </c>
      <c r="K40" s="4">
        <v>41677</v>
      </c>
      <c r="L40" s="3" t="s">
        <v>27</v>
      </c>
      <c r="M40" s="3">
        <f>2</f>
        <v>2</v>
      </c>
      <c r="N40" s="3">
        <v>1</v>
      </c>
      <c r="O40" s="3">
        <v>24</v>
      </c>
      <c r="P40" s="3" t="s">
        <v>34</v>
      </c>
      <c r="Q40" s="3" t="s">
        <v>34</v>
      </c>
      <c r="R40" s="3" t="s">
        <v>33</v>
      </c>
      <c r="S40" s="7" t="s">
        <v>168</v>
      </c>
      <c r="T40" t="s">
        <v>608</v>
      </c>
      <c r="U40">
        <f>5</f>
        <v>5</v>
      </c>
      <c r="V40" t="s">
        <v>617</v>
      </c>
      <c r="W40" s="7">
        <f>3</f>
        <v>3</v>
      </c>
      <c r="X40" s="7" t="s">
        <v>30</v>
      </c>
      <c r="Y40" s="3">
        <f>2</f>
        <v>2</v>
      </c>
      <c r="Z40" s="7" t="s">
        <v>169</v>
      </c>
      <c r="AA40" s="3" t="s">
        <v>33</v>
      </c>
      <c r="AB40" s="3">
        <f t="shared" si="2"/>
        <v>1</v>
      </c>
      <c r="AC40" s="3">
        <v>1</v>
      </c>
      <c r="AD40" s="3" t="s">
        <v>42</v>
      </c>
      <c r="AE40" s="3" t="s">
        <v>42</v>
      </c>
      <c r="AF40" s="3" t="s">
        <v>34</v>
      </c>
      <c r="AG40" s="3" t="s">
        <v>34</v>
      </c>
    </row>
    <row r="41" spans="1:33">
      <c r="A41" s="3">
        <v>41</v>
      </c>
      <c r="B41" s="4">
        <v>41655</v>
      </c>
      <c r="C41" s="3" t="s">
        <v>48</v>
      </c>
      <c r="D41" s="3">
        <f t="shared" si="0"/>
        <v>1</v>
      </c>
      <c r="E41" s="4">
        <v>18866</v>
      </c>
      <c r="F41" s="3">
        <v>62</v>
      </c>
      <c r="G41" s="3">
        <f t="shared" si="1"/>
        <v>2</v>
      </c>
      <c r="I41" s="3">
        <v>90</v>
      </c>
      <c r="J41" s="3" t="s">
        <v>34</v>
      </c>
      <c r="K41" s="4" t="s">
        <v>170</v>
      </c>
      <c r="L41" s="3" t="s">
        <v>27</v>
      </c>
      <c r="M41" s="3">
        <f>2</f>
        <v>2</v>
      </c>
      <c r="N41" s="3" t="s">
        <v>79</v>
      </c>
      <c r="O41" s="3" t="s">
        <v>171</v>
      </c>
      <c r="P41" s="3" t="s">
        <v>33</v>
      </c>
      <c r="Q41" s="3" t="s">
        <v>33</v>
      </c>
      <c r="R41" s="3" t="s">
        <v>33</v>
      </c>
      <c r="S41" s="7" t="s">
        <v>29</v>
      </c>
      <c r="T41" t="s">
        <v>608</v>
      </c>
      <c r="U41">
        <f>5</f>
        <v>5</v>
      </c>
      <c r="V41" t="s">
        <v>605</v>
      </c>
      <c r="W41" s="3">
        <f>1</f>
        <v>1</v>
      </c>
      <c r="X41" s="7" t="s">
        <v>30</v>
      </c>
      <c r="Y41" s="3">
        <f>2</f>
        <v>2</v>
      </c>
      <c r="Z41" s="7" t="s">
        <v>123</v>
      </c>
      <c r="AA41" s="3" t="s">
        <v>33</v>
      </c>
      <c r="AB41" s="3">
        <f t="shared" si="2"/>
        <v>1</v>
      </c>
      <c r="AC41" s="3">
        <v>2</v>
      </c>
      <c r="AD41" s="3" t="s">
        <v>41</v>
      </c>
      <c r="AE41" s="3" t="s">
        <v>42</v>
      </c>
      <c r="AF41" s="3" t="s">
        <v>34</v>
      </c>
      <c r="AG41" s="3" t="s">
        <v>34</v>
      </c>
    </row>
    <row r="42" spans="1:33">
      <c r="A42" s="3">
        <v>42</v>
      </c>
      <c r="B42" s="4">
        <v>41660</v>
      </c>
      <c r="C42" s="3" t="s">
        <v>24</v>
      </c>
      <c r="D42" s="3">
        <f t="shared" si="0"/>
        <v>1</v>
      </c>
      <c r="E42" s="4">
        <v>14016</v>
      </c>
      <c r="F42" s="3">
        <v>75</v>
      </c>
      <c r="G42" s="3">
        <f t="shared" si="1"/>
        <v>2</v>
      </c>
      <c r="I42" s="3">
        <v>80</v>
      </c>
      <c r="J42" s="3" t="s">
        <v>34</v>
      </c>
      <c r="K42" s="4">
        <v>41674</v>
      </c>
      <c r="L42" s="3" t="s">
        <v>27</v>
      </c>
      <c r="M42" s="3">
        <f>2</f>
        <v>2</v>
      </c>
      <c r="N42" s="3">
        <v>1</v>
      </c>
      <c r="O42" s="3">
        <v>24</v>
      </c>
      <c r="P42" s="3" t="s">
        <v>25</v>
      </c>
      <c r="Q42" s="3" t="s">
        <v>25</v>
      </c>
      <c r="R42" s="3" t="s">
        <v>33</v>
      </c>
      <c r="S42" s="7" t="s">
        <v>172</v>
      </c>
      <c r="T42" t="s">
        <v>608</v>
      </c>
      <c r="U42">
        <f>5</f>
        <v>5</v>
      </c>
      <c r="V42" t="s">
        <v>614</v>
      </c>
      <c r="W42" s="7">
        <f>7</f>
        <v>7</v>
      </c>
      <c r="X42" s="7" t="s">
        <v>30</v>
      </c>
      <c r="Y42" s="3">
        <f>2</f>
        <v>2</v>
      </c>
      <c r="Z42" s="7" t="s">
        <v>47</v>
      </c>
      <c r="AA42" s="3" t="s">
        <v>28</v>
      </c>
      <c r="AB42" s="3">
        <f t="shared" si="2"/>
        <v>1</v>
      </c>
      <c r="AC42" s="3">
        <v>2</v>
      </c>
      <c r="AD42" s="3" t="s">
        <v>32</v>
      </c>
      <c r="AE42" s="3" t="s">
        <v>32</v>
      </c>
      <c r="AF42" s="3" t="s">
        <v>34</v>
      </c>
      <c r="AG42" s="3" t="s">
        <v>34</v>
      </c>
    </row>
    <row r="43" spans="1:33">
      <c r="A43" s="3">
        <v>43</v>
      </c>
      <c r="B43" s="4">
        <v>41648</v>
      </c>
      <c r="C43" s="3" t="s">
        <v>70</v>
      </c>
      <c r="D43" s="3">
        <f t="shared" si="0"/>
        <v>2</v>
      </c>
      <c r="E43" s="4">
        <v>26826</v>
      </c>
      <c r="F43" s="3">
        <v>40</v>
      </c>
      <c r="G43" s="3">
        <f t="shared" si="1"/>
        <v>1</v>
      </c>
      <c r="I43" s="3">
        <v>50</v>
      </c>
      <c r="J43" s="3" t="s">
        <v>25</v>
      </c>
      <c r="K43" s="4" t="s">
        <v>173</v>
      </c>
      <c r="L43" s="3" t="s">
        <v>44</v>
      </c>
      <c r="M43" s="3">
        <f>1</f>
        <v>1</v>
      </c>
      <c r="N43" s="3">
        <v>33</v>
      </c>
      <c r="O43" s="3">
        <v>59.4</v>
      </c>
      <c r="P43" s="3" t="s">
        <v>28</v>
      </c>
      <c r="Q43" s="3" t="s">
        <v>28</v>
      </c>
      <c r="R43" s="3" t="s">
        <v>28</v>
      </c>
      <c r="S43" s="7" t="s">
        <v>84</v>
      </c>
      <c r="T43" t="s">
        <v>613</v>
      </c>
      <c r="U43">
        <f>4</f>
        <v>4</v>
      </c>
      <c r="V43"/>
      <c r="W43" s="7">
        <f>0</f>
        <v>0</v>
      </c>
      <c r="X43" s="7" t="s">
        <v>46</v>
      </c>
      <c r="Y43" s="3">
        <f>1</f>
        <v>1</v>
      </c>
      <c r="Z43" s="2" t="s">
        <v>47</v>
      </c>
      <c r="AA43" s="3" t="s">
        <v>25</v>
      </c>
      <c r="AB43" s="3">
        <f t="shared" si="2"/>
        <v>2</v>
      </c>
      <c r="AC43" s="3">
        <v>0</v>
      </c>
      <c r="AD43" s="3" t="s">
        <v>32</v>
      </c>
      <c r="AE43" s="3" t="s">
        <v>42</v>
      </c>
      <c r="AF43" s="3" t="s">
        <v>33</v>
      </c>
      <c r="AG43" s="3" t="s">
        <v>34</v>
      </c>
    </row>
    <row r="44" spans="1:33">
      <c r="A44" s="3">
        <v>44</v>
      </c>
      <c r="B44" s="4">
        <v>41660</v>
      </c>
      <c r="C44" s="3" t="s">
        <v>70</v>
      </c>
      <c r="D44" s="3">
        <f t="shared" si="0"/>
        <v>2</v>
      </c>
      <c r="E44" s="4">
        <v>26477</v>
      </c>
      <c r="F44" s="3">
        <v>41</v>
      </c>
      <c r="G44" s="3">
        <f t="shared" si="1"/>
        <v>1</v>
      </c>
      <c r="I44" s="3">
        <v>90</v>
      </c>
      <c r="J44" s="3" t="s">
        <v>28</v>
      </c>
      <c r="K44" s="4" t="s">
        <v>174</v>
      </c>
      <c r="L44" s="3" t="s">
        <v>27</v>
      </c>
      <c r="M44" s="3">
        <f>2</f>
        <v>2</v>
      </c>
      <c r="N44" s="3">
        <v>5</v>
      </c>
      <c r="O44" s="3">
        <v>25</v>
      </c>
      <c r="P44" s="3" t="s">
        <v>25</v>
      </c>
      <c r="Q44" s="3" t="s">
        <v>28</v>
      </c>
      <c r="R44" s="3" t="s">
        <v>25</v>
      </c>
      <c r="S44" s="7" t="s">
        <v>175</v>
      </c>
      <c r="T44" t="s">
        <v>616</v>
      </c>
      <c r="U44">
        <f>1</f>
        <v>1</v>
      </c>
      <c r="V44"/>
      <c r="W44" s="7">
        <f>0</f>
        <v>0</v>
      </c>
      <c r="X44" s="7" t="s">
        <v>158</v>
      </c>
      <c r="Y44" s="3">
        <f>3</f>
        <v>3</v>
      </c>
      <c r="Z44" s="2" t="s">
        <v>47</v>
      </c>
      <c r="AA44" s="3" t="s">
        <v>25</v>
      </c>
      <c r="AB44" s="3">
        <f t="shared" si="2"/>
        <v>2</v>
      </c>
      <c r="AC44" s="3">
        <v>0</v>
      </c>
      <c r="AD44" s="3" t="s">
        <v>32</v>
      </c>
      <c r="AE44" s="3" t="s">
        <v>32</v>
      </c>
      <c r="AF44" s="3" t="s">
        <v>33</v>
      </c>
      <c r="AG44" s="3" t="s">
        <v>34</v>
      </c>
    </row>
    <row r="45" spans="1:33">
      <c r="A45" s="3">
        <v>45</v>
      </c>
      <c r="B45" s="4">
        <v>41660</v>
      </c>
      <c r="C45" s="3" t="s">
        <v>24</v>
      </c>
      <c r="D45" s="3">
        <f t="shared" si="0"/>
        <v>1</v>
      </c>
      <c r="E45" s="4">
        <v>24461</v>
      </c>
      <c r="F45" s="3">
        <v>47</v>
      </c>
      <c r="G45" s="3">
        <f t="shared" si="1"/>
        <v>1</v>
      </c>
      <c r="I45" s="3">
        <v>80</v>
      </c>
      <c r="J45" s="3" t="s">
        <v>25</v>
      </c>
      <c r="K45" s="4" t="s">
        <v>176</v>
      </c>
      <c r="L45" s="3" t="s">
        <v>44</v>
      </c>
      <c r="M45" s="3">
        <f>1</f>
        <v>1</v>
      </c>
      <c r="N45" s="3">
        <v>33</v>
      </c>
      <c r="O45" s="3" t="s">
        <v>177</v>
      </c>
      <c r="P45" s="3" t="s">
        <v>28</v>
      </c>
      <c r="Q45" s="3" t="s">
        <v>28</v>
      </c>
      <c r="R45" s="3" t="s">
        <v>28</v>
      </c>
      <c r="S45" s="7" t="s">
        <v>84</v>
      </c>
      <c r="T45" t="s">
        <v>613</v>
      </c>
      <c r="U45">
        <f>4</f>
        <v>4</v>
      </c>
      <c r="V45"/>
      <c r="W45" s="7">
        <f>0</f>
        <v>0</v>
      </c>
      <c r="X45" s="7" t="s">
        <v>46</v>
      </c>
      <c r="Y45" s="3">
        <f>1</f>
        <v>1</v>
      </c>
      <c r="Z45" s="2" t="s">
        <v>144</v>
      </c>
      <c r="AA45" s="3" t="s">
        <v>25</v>
      </c>
      <c r="AB45" s="3">
        <f t="shared" si="2"/>
        <v>2</v>
      </c>
      <c r="AC45" s="3">
        <v>0</v>
      </c>
      <c r="AD45" s="3" t="s">
        <v>28</v>
      </c>
      <c r="AE45" s="3" t="s">
        <v>32</v>
      </c>
      <c r="AF45" s="3" t="s">
        <v>33</v>
      </c>
      <c r="AG45" s="3" t="s">
        <v>34</v>
      </c>
    </row>
    <row r="46" spans="1:33">
      <c r="A46" s="3">
        <v>46</v>
      </c>
      <c r="B46" s="4">
        <v>41660</v>
      </c>
      <c r="C46" s="3" t="s">
        <v>35</v>
      </c>
      <c r="D46" s="3">
        <f t="shared" si="0"/>
        <v>2</v>
      </c>
      <c r="E46" s="4">
        <v>17620</v>
      </c>
      <c r="F46" s="3">
        <v>65</v>
      </c>
      <c r="G46" s="3">
        <f t="shared" si="1"/>
        <v>2</v>
      </c>
      <c r="I46" s="3">
        <v>90</v>
      </c>
      <c r="J46" s="3" t="s">
        <v>33</v>
      </c>
      <c r="K46" s="4" t="s">
        <v>178</v>
      </c>
      <c r="L46" s="3" t="s">
        <v>27</v>
      </c>
      <c r="M46" s="3">
        <f>2</f>
        <v>2</v>
      </c>
      <c r="N46" s="3" t="s">
        <v>179</v>
      </c>
      <c r="O46" s="3" t="s">
        <v>180</v>
      </c>
      <c r="P46" s="3" t="s">
        <v>33</v>
      </c>
      <c r="Q46" s="3" t="s">
        <v>34</v>
      </c>
      <c r="R46" s="3" t="s">
        <v>34</v>
      </c>
      <c r="S46" s="7" t="s">
        <v>181</v>
      </c>
      <c r="T46" t="s">
        <v>608</v>
      </c>
      <c r="U46">
        <f>5</f>
        <v>5</v>
      </c>
      <c r="V46" t="s">
        <v>612</v>
      </c>
      <c r="W46" s="3">
        <f>2</f>
        <v>2</v>
      </c>
      <c r="X46" s="7" t="s">
        <v>30</v>
      </c>
      <c r="Y46" s="3">
        <f>2</f>
        <v>2</v>
      </c>
      <c r="Z46" s="7" t="s">
        <v>182</v>
      </c>
      <c r="AA46" s="3" t="s">
        <v>33</v>
      </c>
      <c r="AB46" s="3">
        <f t="shared" si="2"/>
        <v>1</v>
      </c>
      <c r="AC46" s="3">
        <v>2</v>
      </c>
      <c r="AD46" s="3" t="s">
        <v>41</v>
      </c>
      <c r="AE46" s="3" t="s">
        <v>42</v>
      </c>
      <c r="AF46" s="3" t="s">
        <v>34</v>
      </c>
      <c r="AG46" s="3" t="s">
        <v>183</v>
      </c>
    </row>
    <row r="47" spans="1:33">
      <c r="A47" s="3">
        <v>47</v>
      </c>
      <c r="B47" s="4">
        <v>41662</v>
      </c>
      <c r="C47" s="3" t="s">
        <v>48</v>
      </c>
      <c r="D47" s="3">
        <f t="shared" si="0"/>
        <v>1</v>
      </c>
      <c r="E47" s="4">
        <v>21044</v>
      </c>
      <c r="F47" s="3">
        <v>56</v>
      </c>
      <c r="G47" s="3">
        <f t="shared" si="1"/>
        <v>1</v>
      </c>
      <c r="I47" s="3">
        <v>100</v>
      </c>
      <c r="J47" s="3" t="s">
        <v>34</v>
      </c>
      <c r="K47" s="4" t="s">
        <v>184</v>
      </c>
      <c r="L47" s="3" t="s">
        <v>185</v>
      </c>
      <c r="M47" s="3">
        <f>1</f>
        <v>1</v>
      </c>
      <c r="N47" s="3" t="s">
        <v>186</v>
      </c>
      <c r="O47" s="3" t="s">
        <v>187</v>
      </c>
      <c r="P47" s="3" t="s">
        <v>33</v>
      </c>
      <c r="Q47" s="3" t="s">
        <v>33</v>
      </c>
      <c r="R47" s="3" t="s">
        <v>33</v>
      </c>
      <c r="S47" s="7" t="s">
        <v>108</v>
      </c>
      <c r="T47" t="s">
        <v>613</v>
      </c>
      <c r="U47">
        <f>4</f>
        <v>4</v>
      </c>
      <c r="V47"/>
      <c r="W47" s="7">
        <f>0</f>
        <v>0</v>
      </c>
      <c r="X47" s="7" t="s">
        <v>158</v>
      </c>
      <c r="Y47" s="3">
        <f>3</f>
        <v>3</v>
      </c>
      <c r="Z47" s="2" t="s">
        <v>188</v>
      </c>
      <c r="AA47" s="3" t="s">
        <v>34</v>
      </c>
      <c r="AB47" s="3">
        <f t="shared" si="2"/>
        <v>2</v>
      </c>
      <c r="AC47" s="3">
        <v>0</v>
      </c>
      <c r="AD47" s="3" t="s">
        <v>41</v>
      </c>
      <c r="AE47" s="3" t="s">
        <v>42</v>
      </c>
      <c r="AF47" s="3" t="s">
        <v>33</v>
      </c>
      <c r="AG47" s="3" t="s">
        <v>34</v>
      </c>
    </row>
    <row r="48" spans="1:33">
      <c r="A48" s="3">
        <v>48</v>
      </c>
      <c r="B48" s="4">
        <v>41667</v>
      </c>
      <c r="C48" s="3" t="s">
        <v>70</v>
      </c>
      <c r="D48" s="3">
        <f t="shared" si="0"/>
        <v>2</v>
      </c>
      <c r="E48" s="4">
        <v>15940</v>
      </c>
      <c r="F48" s="3">
        <v>70</v>
      </c>
      <c r="G48" s="3">
        <f t="shared" si="1"/>
        <v>2</v>
      </c>
      <c r="I48" s="3">
        <v>90</v>
      </c>
      <c r="J48" s="3" t="s">
        <v>25</v>
      </c>
      <c r="K48" s="4" t="s">
        <v>189</v>
      </c>
      <c r="L48" s="3" t="s">
        <v>27</v>
      </c>
      <c r="M48" s="3">
        <f>2</f>
        <v>2</v>
      </c>
      <c r="N48" s="3">
        <v>5</v>
      </c>
      <c r="O48" s="3">
        <v>27.5</v>
      </c>
      <c r="P48" s="3" t="s">
        <v>25</v>
      </c>
      <c r="Q48" s="3" t="s">
        <v>25</v>
      </c>
      <c r="R48" s="3" t="s">
        <v>25</v>
      </c>
      <c r="S48" s="7" t="s">
        <v>175</v>
      </c>
      <c r="T48" t="s">
        <v>616</v>
      </c>
      <c r="U48">
        <f>1</f>
        <v>1</v>
      </c>
      <c r="V48"/>
      <c r="W48" s="7">
        <f>0</f>
        <v>0</v>
      </c>
      <c r="X48" s="7" t="s">
        <v>46</v>
      </c>
      <c r="Y48" s="3">
        <f>1</f>
        <v>1</v>
      </c>
      <c r="Z48" s="2" t="s">
        <v>190</v>
      </c>
      <c r="AA48" s="3" t="s">
        <v>25</v>
      </c>
      <c r="AB48" s="3">
        <f t="shared" si="2"/>
        <v>2</v>
      </c>
      <c r="AC48" s="3">
        <v>0</v>
      </c>
      <c r="AD48" s="3" t="s">
        <v>32</v>
      </c>
      <c r="AE48" s="3" t="s">
        <v>32</v>
      </c>
      <c r="AF48" s="3" t="s">
        <v>33</v>
      </c>
      <c r="AG48" s="3" t="s">
        <v>34</v>
      </c>
    </row>
    <row r="49" spans="1:33">
      <c r="A49" s="3">
        <v>49</v>
      </c>
      <c r="B49" s="4">
        <v>41667</v>
      </c>
      <c r="C49" s="3" t="s">
        <v>24</v>
      </c>
      <c r="D49" s="3">
        <f t="shared" si="0"/>
        <v>1</v>
      </c>
      <c r="E49" s="4">
        <v>25060</v>
      </c>
      <c r="F49" s="3">
        <v>45</v>
      </c>
      <c r="G49" s="3">
        <f t="shared" si="1"/>
        <v>1</v>
      </c>
      <c r="I49" s="3">
        <v>90</v>
      </c>
      <c r="J49" s="3" t="s">
        <v>28</v>
      </c>
      <c r="K49" s="4" t="s">
        <v>191</v>
      </c>
      <c r="L49" s="3" t="s">
        <v>27</v>
      </c>
      <c r="M49" s="3">
        <f>2</f>
        <v>2</v>
      </c>
      <c r="N49" s="3">
        <v>1</v>
      </c>
      <c r="O49" s="3">
        <v>2400</v>
      </c>
      <c r="P49" s="3" t="s">
        <v>25</v>
      </c>
      <c r="Q49" s="3" t="s">
        <v>25</v>
      </c>
      <c r="R49" s="3" t="s">
        <v>28</v>
      </c>
      <c r="S49" s="7" t="s">
        <v>172</v>
      </c>
      <c r="T49" t="s">
        <v>608</v>
      </c>
      <c r="U49">
        <f>5</f>
        <v>5</v>
      </c>
      <c r="V49" t="s">
        <v>614</v>
      </c>
      <c r="W49" s="7">
        <f>7</f>
        <v>7</v>
      </c>
      <c r="X49" s="7" t="s">
        <v>30</v>
      </c>
      <c r="Y49" s="3">
        <f>2</f>
        <v>2</v>
      </c>
      <c r="Z49" s="7" t="s">
        <v>47</v>
      </c>
      <c r="AA49" s="3" t="s">
        <v>28</v>
      </c>
      <c r="AB49" s="3">
        <f t="shared" si="2"/>
        <v>1</v>
      </c>
      <c r="AC49" s="3">
        <v>4</v>
      </c>
      <c r="AD49" s="3" t="s">
        <v>32</v>
      </c>
      <c r="AE49" s="3" t="s">
        <v>32</v>
      </c>
      <c r="AF49" s="3" t="s">
        <v>34</v>
      </c>
      <c r="AG49" s="3" t="s">
        <v>192</v>
      </c>
    </row>
    <row r="50" spans="1:33">
      <c r="A50" s="3">
        <v>50</v>
      </c>
      <c r="B50" s="4">
        <v>41674</v>
      </c>
      <c r="C50" s="3" t="s">
        <v>35</v>
      </c>
      <c r="D50" s="3">
        <f t="shared" si="0"/>
        <v>2</v>
      </c>
      <c r="E50" s="4">
        <v>19577</v>
      </c>
      <c r="F50" s="3">
        <v>60</v>
      </c>
      <c r="G50" s="3">
        <f t="shared" si="1"/>
        <v>2</v>
      </c>
      <c r="I50" s="3">
        <v>90</v>
      </c>
      <c r="J50" s="3" t="s">
        <v>33</v>
      </c>
      <c r="K50" s="4">
        <v>41688</v>
      </c>
      <c r="L50" s="3" t="s">
        <v>27</v>
      </c>
      <c r="M50" s="3">
        <f>2</f>
        <v>2</v>
      </c>
      <c r="N50" s="3">
        <v>1</v>
      </c>
      <c r="O50" s="3">
        <v>24</v>
      </c>
      <c r="P50" s="3" t="s">
        <v>33</v>
      </c>
      <c r="Q50" s="3" t="s">
        <v>34</v>
      </c>
      <c r="R50" s="3" t="s">
        <v>33</v>
      </c>
      <c r="S50" s="7" t="s">
        <v>193</v>
      </c>
      <c r="T50" t="s">
        <v>608</v>
      </c>
      <c r="U50">
        <f>5</f>
        <v>5</v>
      </c>
      <c r="V50" t="s">
        <v>605</v>
      </c>
      <c r="W50" s="3">
        <f>1</f>
        <v>1</v>
      </c>
      <c r="X50" s="7" t="s">
        <v>30</v>
      </c>
      <c r="Y50" s="3">
        <f>2</f>
        <v>2</v>
      </c>
      <c r="Z50" s="7" t="s">
        <v>194</v>
      </c>
      <c r="AA50" s="3" t="s">
        <v>33</v>
      </c>
      <c r="AB50" s="3">
        <f t="shared" si="2"/>
        <v>1</v>
      </c>
      <c r="AC50" s="3" t="s">
        <v>40</v>
      </c>
      <c r="AD50" s="3" t="s">
        <v>41</v>
      </c>
      <c r="AE50" s="3" t="s">
        <v>42</v>
      </c>
      <c r="AF50" s="3" t="s">
        <v>34</v>
      </c>
      <c r="AG50" s="3" t="s">
        <v>34</v>
      </c>
    </row>
    <row r="51" spans="1:33">
      <c r="A51" s="3">
        <v>51</v>
      </c>
      <c r="B51" s="4">
        <v>41674</v>
      </c>
      <c r="C51" s="3" t="s">
        <v>35</v>
      </c>
      <c r="D51" s="3">
        <f t="shared" si="0"/>
        <v>2</v>
      </c>
      <c r="E51" s="4">
        <v>20131</v>
      </c>
      <c r="F51" s="3">
        <v>59</v>
      </c>
      <c r="G51" s="3">
        <f t="shared" si="1"/>
        <v>1</v>
      </c>
      <c r="I51" s="3">
        <v>90</v>
      </c>
      <c r="J51" s="3" t="s">
        <v>34</v>
      </c>
      <c r="K51" s="4" t="s">
        <v>195</v>
      </c>
      <c r="L51" s="3" t="s">
        <v>56</v>
      </c>
      <c r="M51" s="3">
        <f>3</f>
        <v>3</v>
      </c>
      <c r="N51" s="3" t="s">
        <v>196</v>
      </c>
      <c r="O51" s="3" t="s">
        <v>197</v>
      </c>
      <c r="P51" s="3" t="s">
        <v>33</v>
      </c>
      <c r="Q51" s="3" t="s">
        <v>34</v>
      </c>
      <c r="R51" s="3" t="s">
        <v>33</v>
      </c>
      <c r="S51" s="7" t="s">
        <v>198</v>
      </c>
      <c r="T51" t="s">
        <v>608</v>
      </c>
      <c r="U51">
        <f>5</f>
        <v>5</v>
      </c>
      <c r="V51" t="s">
        <v>605</v>
      </c>
      <c r="W51" s="3">
        <f>1</f>
        <v>1</v>
      </c>
      <c r="X51" s="7" t="s">
        <v>30</v>
      </c>
      <c r="Y51" s="3">
        <f>2</f>
        <v>2</v>
      </c>
      <c r="Z51" s="7" t="s">
        <v>199</v>
      </c>
      <c r="AA51" s="3" t="s">
        <v>33</v>
      </c>
      <c r="AB51" s="3">
        <f t="shared" si="2"/>
        <v>1</v>
      </c>
      <c r="AC51" s="3" t="s">
        <v>40</v>
      </c>
      <c r="AD51" s="3" t="s">
        <v>41</v>
      </c>
      <c r="AE51" s="3" t="s">
        <v>42</v>
      </c>
      <c r="AF51" s="3" t="s">
        <v>34</v>
      </c>
      <c r="AG51" s="3" t="s">
        <v>34</v>
      </c>
    </row>
    <row r="52" spans="1:33">
      <c r="A52" s="3">
        <v>52</v>
      </c>
      <c r="B52" s="4">
        <v>41695</v>
      </c>
      <c r="C52" s="3" t="s">
        <v>35</v>
      </c>
      <c r="D52" s="3">
        <f t="shared" si="0"/>
        <v>2</v>
      </c>
      <c r="E52" s="4">
        <v>17699</v>
      </c>
      <c r="F52" s="3">
        <v>65</v>
      </c>
      <c r="G52" s="3">
        <f t="shared" si="1"/>
        <v>2</v>
      </c>
      <c r="H52" s="3">
        <v>1</v>
      </c>
      <c r="I52" s="3">
        <v>90</v>
      </c>
      <c r="J52" s="3" t="s">
        <v>34</v>
      </c>
      <c r="K52" s="4" t="s">
        <v>200</v>
      </c>
      <c r="L52" s="3" t="s">
        <v>27</v>
      </c>
      <c r="M52" s="3">
        <f>2</f>
        <v>2</v>
      </c>
      <c r="N52" s="3">
        <v>3</v>
      </c>
      <c r="O52" s="3">
        <v>27</v>
      </c>
      <c r="P52" s="3" t="s">
        <v>33</v>
      </c>
      <c r="Q52" s="3" t="s">
        <v>33</v>
      </c>
      <c r="R52" s="3" t="s">
        <v>33</v>
      </c>
      <c r="S52" s="7" t="s">
        <v>201</v>
      </c>
      <c r="T52" t="s">
        <v>608</v>
      </c>
      <c r="U52">
        <f>5</f>
        <v>5</v>
      </c>
      <c r="V52" t="s">
        <v>617</v>
      </c>
      <c r="W52" s="7">
        <f>3</f>
        <v>3</v>
      </c>
      <c r="X52" s="7" t="s">
        <v>202</v>
      </c>
      <c r="Y52" s="3">
        <f>2</f>
        <v>2</v>
      </c>
      <c r="Z52" s="7" t="s">
        <v>203</v>
      </c>
      <c r="AA52" s="3" t="s">
        <v>33</v>
      </c>
      <c r="AB52" s="3">
        <f t="shared" si="2"/>
        <v>1</v>
      </c>
      <c r="AC52" s="3">
        <v>1</v>
      </c>
      <c r="AD52" s="3" t="s">
        <v>41</v>
      </c>
      <c r="AE52" s="3" t="s">
        <v>42</v>
      </c>
      <c r="AF52" s="3" t="s">
        <v>34</v>
      </c>
      <c r="AG52" s="3" t="s">
        <v>34</v>
      </c>
    </row>
    <row r="53" spans="1:33">
      <c r="A53" s="3">
        <v>53</v>
      </c>
      <c r="B53" s="4">
        <v>41695</v>
      </c>
      <c r="C53" s="3" t="s">
        <v>35</v>
      </c>
      <c r="D53" s="3">
        <f t="shared" si="0"/>
        <v>2</v>
      </c>
      <c r="E53" s="4">
        <v>29973</v>
      </c>
      <c r="F53" s="3">
        <v>32</v>
      </c>
      <c r="G53" s="3">
        <f t="shared" si="1"/>
        <v>1</v>
      </c>
      <c r="I53" s="3">
        <v>90</v>
      </c>
      <c r="J53" s="3" t="s">
        <v>34</v>
      </c>
      <c r="K53" s="4" t="s">
        <v>204</v>
      </c>
      <c r="L53" s="3" t="s">
        <v>56</v>
      </c>
      <c r="M53" s="3">
        <f>3</f>
        <v>3</v>
      </c>
      <c r="N53" s="3">
        <v>14</v>
      </c>
      <c r="O53" s="3">
        <v>35</v>
      </c>
      <c r="P53" s="3" t="s">
        <v>33</v>
      </c>
      <c r="Q53" s="3" t="s">
        <v>34</v>
      </c>
      <c r="R53" s="3" t="s">
        <v>33</v>
      </c>
      <c r="S53" s="7" t="s">
        <v>205</v>
      </c>
      <c r="T53" t="s">
        <v>608</v>
      </c>
      <c r="U53">
        <f>5</f>
        <v>5</v>
      </c>
      <c r="V53" t="s">
        <v>612</v>
      </c>
      <c r="W53" s="3">
        <f>2</f>
        <v>2</v>
      </c>
      <c r="X53" s="7" t="s">
        <v>202</v>
      </c>
      <c r="Y53" s="3">
        <f>2</f>
        <v>2</v>
      </c>
      <c r="Z53" s="7" t="s">
        <v>39</v>
      </c>
      <c r="AA53" s="3" t="s">
        <v>33</v>
      </c>
      <c r="AB53" s="3">
        <f t="shared" si="2"/>
        <v>1</v>
      </c>
      <c r="AC53" s="3" t="s">
        <v>40</v>
      </c>
      <c r="AD53" s="3" t="s">
        <v>41</v>
      </c>
      <c r="AE53" s="3" t="s">
        <v>42</v>
      </c>
      <c r="AF53" s="3" t="s">
        <v>34</v>
      </c>
      <c r="AG53" s="3" t="s">
        <v>34</v>
      </c>
    </row>
    <row r="54" spans="1:33">
      <c r="A54" s="3">
        <v>54</v>
      </c>
      <c r="C54" s="3" t="s">
        <v>35</v>
      </c>
      <c r="D54" s="3">
        <f t="shared" si="0"/>
        <v>2</v>
      </c>
      <c r="E54" s="4">
        <v>18951</v>
      </c>
      <c r="F54" s="3">
        <v>62</v>
      </c>
      <c r="G54" s="3">
        <f t="shared" si="1"/>
        <v>2</v>
      </c>
      <c r="H54" s="3">
        <v>1</v>
      </c>
      <c r="I54" s="3">
        <v>90</v>
      </c>
      <c r="J54" s="3" t="s">
        <v>33</v>
      </c>
      <c r="K54" s="4" t="s">
        <v>206</v>
      </c>
      <c r="L54" s="3" t="s">
        <v>27</v>
      </c>
      <c r="M54" s="3">
        <f>2</f>
        <v>2</v>
      </c>
      <c r="N54" s="3" t="s">
        <v>207</v>
      </c>
      <c r="O54" s="3" t="s">
        <v>208</v>
      </c>
      <c r="P54" s="3" t="s">
        <v>33</v>
      </c>
      <c r="Q54" s="3" t="s">
        <v>34</v>
      </c>
      <c r="R54" s="3" t="s">
        <v>34</v>
      </c>
      <c r="S54" s="7" t="s">
        <v>209</v>
      </c>
      <c r="T54" t="s">
        <v>608</v>
      </c>
      <c r="U54">
        <f>5</f>
        <v>5</v>
      </c>
      <c r="V54" t="s">
        <v>618</v>
      </c>
      <c r="W54" s="7">
        <f>5</f>
        <v>5</v>
      </c>
      <c r="X54" s="7" t="s">
        <v>202</v>
      </c>
      <c r="Y54" s="3">
        <f>2</f>
        <v>2</v>
      </c>
      <c r="Z54" s="7" t="s">
        <v>210</v>
      </c>
      <c r="AA54" s="3" t="s">
        <v>33</v>
      </c>
      <c r="AB54" s="3">
        <f t="shared" si="2"/>
        <v>1</v>
      </c>
      <c r="AC54" s="3" t="s">
        <v>40</v>
      </c>
      <c r="AD54" s="3" t="s">
        <v>41</v>
      </c>
      <c r="AE54" s="3" t="s">
        <v>42</v>
      </c>
      <c r="AF54" s="3" t="s">
        <v>34</v>
      </c>
      <c r="AG54" s="3" t="s">
        <v>34</v>
      </c>
    </row>
    <row r="55" spans="1:33">
      <c r="A55" s="3">
        <v>55</v>
      </c>
      <c r="B55" s="4">
        <v>41688</v>
      </c>
      <c r="C55" s="3" t="s">
        <v>35</v>
      </c>
      <c r="D55" s="3">
        <f t="shared" si="0"/>
        <v>2</v>
      </c>
      <c r="E55" s="4">
        <v>16810</v>
      </c>
      <c r="F55" s="3">
        <v>68</v>
      </c>
      <c r="G55" s="3">
        <f t="shared" si="1"/>
        <v>2</v>
      </c>
      <c r="H55" s="3">
        <v>2</v>
      </c>
      <c r="I55" s="3">
        <v>60</v>
      </c>
      <c r="J55" s="3" t="s">
        <v>34</v>
      </c>
      <c r="K55" s="4" t="s">
        <v>211</v>
      </c>
      <c r="L55" s="3" t="s">
        <v>56</v>
      </c>
      <c r="M55" s="3">
        <f>3</f>
        <v>3</v>
      </c>
      <c r="N55" s="3">
        <v>14</v>
      </c>
      <c r="O55" s="3">
        <v>35</v>
      </c>
      <c r="P55" s="3" t="s">
        <v>34</v>
      </c>
      <c r="Q55" s="3" t="s">
        <v>34</v>
      </c>
      <c r="R55" s="3" t="s">
        <v>34</v>
      </c>
      <c r="S55" s="7" t="s">
        <v>212</v>
      </c>
      <c r="T55" t="s">
        <v>608</v>
      </c>
      <c r="U55">
        <f>5</f>
        <v>5</v>
      </c>
      <c r="V55" t="s">
        <v>605</v>
      </c>
      <c r="W55" s="3">
        <f>1</f>
        <v>1</v>
      </c>
      <c r="X55" s="7" t="s">
        <v>202</v>
      </c>
      <c r="Y55" s="3">
        <f>2</f>
        <v>2</v>
      </c>
      <c r="Z55" s="7" t="s">
        <v>213</v>
      </c>
      <c r="AA55" s="3" t="s">
        <v>33</v>
      </c>
      <c r="AB55" s="3">
        <f t="shared" si="2"/>
        <v>1</v>
      </c>
      <c r="AC55" s="3" t="s">
        <v>40</v>
      </c>
      <c r="AD55" s="3" t="s">
        <v>41</v>
      </c>
      <c r="AE55" s="3" t="s">
        <v>42</v>
      </c>
      <c r="AF55" s="3" t="s">
        <v>33</v>
      </c>
      <c r="AG55" s="3" t="s">
        <v>34</v>
      </c>
    </row>
    <row r="56" spans="1:33">
      <c r="A56" s="3">
        <v>56</v>
      </c>
      <c r="B56" s="4">
        <v>41681</v>
      </c>
      <c r="C56" s="3" t="s">
        <v>48</v>
      </c>
      <c r="D56" s="3">
        <f t="shared" si="0"/>
        <v>1</v>
      </c>
      <c r="E56" s="4">
        <v>13053</v>
      </c>
      <c r="F56" s="3">
        <v>78</v>
      </c>
      <c r="G56" s="3">
        <f t="shared" si="1"/>
        <v>2</v>
      </c>
      <c r="H56" s="3">
        <v>1</v>
      </c>
      <c r="I56" s="3">
        <v>90</v>
      </c>
      <c r="J56" s="3" t="s">
        <v>34</v>
      </c>
      <c r="K56" s="4">
        <v>41697</v>
      </c>
      <c r="L56" s="3" t="s">
        <v>27</v>
      </c>
      <c r="M56" s="3">
        <f>2</f>
        <v>2</v>
      </c>
      <c r="N56" s="3">
        <v>1</v>
      </c>
      <c r="O56" s="3">
        <v>22</v>
      </c>
      <c r="P56" s="3" t="s">
        <v>33</v>
      </c>
      <c r="Q56" s="3" t="s">
        <v>34</v>
      </c>
      <c r="R56" s="3" t="s">
        <v>33</v>
      </c>
      <c r="S56" s="7" t="s">
        <v>91</v>
      </c>
      <c r="T56" t="s">
        <v>608</v>
      </c>
      <c r="U56">
        <f>5</f>
        <v>5</v>
      </c>
      <c r="V56" t="s">
        <v>614</v>
      </c>
      <c r="W56" s="7">
        <f>7</f>
        <v>7</v>
      </c>
      <c r="X56" s="7" t="s">
        <v>202</v>
      </c>
      <c r="Y56" s="3">
        <f>2</f>
        <v>2</v>
      </c>
      <c r="Z56" s="7" t="s">
        <v>214</v>
      </c>
      <c r="AA56" s="3" t="s">
        <v>33</v>
      </c>
      <c r="AB56" s="3">
        <f t="shared" si="2"/>
        <v>1</v>
      </c>
      <c r="AC56" s="3">
        <v>1</v>
      </c>
      <c r="AD56" s="3" t="s">
        <v>41</v>
      </c>
      <c r="AE56" s="3" t="s">
        <v>42</v>
      </c>
      <c r="AF56" s="3" t="s">
        <v>34</v>
      </c>
      <c r="AG56" s="3" t="s">
        <v>34</v>
      </c>
    </row>
    <row r="57" spans="1:33">
      <c r="A57" s="3">
        <v>57</v>
      </c>
      <c r="B57" s="4">
        <v>41702</v>
      </c>
      <c r="C57" s="3" t="s">
        <v>70</v>
      </c>
      <c r="D57" s="3">
        <f t="shared" si="0"/>
        <v>2</v>
      </c>
      <c r="E57" s="4">
        <v>25860</v>
      </c>
      <c r="F57" s="3">
        <v>43</v>
      </c>
      <c r="G57" s="3">
        <f t="shared" si="1"/>
        <v>1</v>
      </c>
      <c r="I57" s="3">
        <v>100</v>
      </c>
      <c r="J57" s="3" t="s">
        <v>28</v>
      </c>
      <c r="K57" s="4">
        <v>42474</v>
      </c>
      <c r="L57" s="3" t="s">
        <v>27</v>
      </c>
      <c r="M57" s="3">
        <f>2</f>
        <v>2</v>
      </c>
      <c r="N57" s="3" t="s">
        <v>215</v>
      </c>
      <c r="O57" s="3" t="s">
        <v>216</v>
      </c>
      <c r="P57" s="3" t="s">
        <v>25</v>
      </c>
      <c r="Q57" s="3" t="s">
        <v>25</v>
      </c>
      <c r="R57" s="3" t="s">
        <v>25</v>
      </c>
      <c r="S57" s="7" t="s">
        <v>217</v>
      </c>
      <c r="T57" t="s">
        <v>619</v>
      </c>
      <c r="U57">
        <f>6</f>
        <v>6</v>
      </c>
      <c r="V57"/>
      <c r="W57" s="7">
        <f>0</f>
        <v>0</v>
      </c>
      <c r="X57" s="7" t="s">
        <v>46</v>
      </c>
      <c r="Y57" s="3">
        <f>1</f>
        <v>1</v>
      </c>
      <c r="Z57" s="2" t="s">
        <v>218</v>
      </c>
      <c r="AA57" s="3" t="s">
        <v>25</v>
      </c>
      <c r="AB57" s="3">
        <f t="shared" si="2"/>
        <v>2</v>
      </c>
      <c r="AC57" s="3">
        <v>0</v>
      </c>
      <c r="AD57" s="3" t="s">
        <v>32</v>
      </c>
      <c r="AE57" s="3" t="s">
        <v>32</v>
      </c>
      <c r="AF57" s="3" t="s">
        <v>33</v>
      </c>
      <c r="AG57" s="3" t="s">
        <v>219</v>
      </c>
    </row>
    <row r="58" spans="1:33">
      <c r="A58" s="3">
        <v>58</v>
      </c>
      <c r="B58" s="4">
        <v>41702</v>
      </c>
      <c r="C58" s="3" t="s">
        <v>48</v>
      </c>
      <c r="D58" s="3">
        <f t="shared" si="0"/>
        <v>1</v>
      </c>
      <c r="E58" s="4">
        <v>31686</v>
      </c>
      <c r="F58" s="3">
        <v>27</v>
      </c>
      <c r="G58" s="3">
        <f t="shared" si="1"/>
        <v>1</v>
      </c>
      <c r="I58" s="3">
        <v>60</v>
      </c>
      <c r="J58" s="3" t="s">
        <v>34</v>
      </c>
      <c r="K58" s="4" t="s">
        <v>107</v>
      </c>
      <c r="L58" s="3" t="s">
        <v>42</v>
      </c>
      <c r="M58" s="3">
        <f>5</f>
        <v>5</v>
      </c>
      <c r="N58" s="3" t="s">
        <v>42</v>
      </c>
      <c r="O58" s="3" t="s">
        <v>42</v>
      </c>
      <c r="P58" s="3" t="s">
        <v>33</v>
      </c>
      <c r="Q58" s="3" t="s">
        <v>34</v>
      </c>
      <c r="R58" s="3" t="s">
        <v>33</v>
      </c>
      <c r="S58" s="7" t="s">
        <v>220</v>
      </c>
      <c r="T58" t="s">
        <v>615</v>
      </c>
      <c r="U58">
        <f>3</f>
        <v>3</v>
      </c>
      <c r="V58"/>
      <c r="W58" s="7">
        <f>0</f>
        <v>0</v>
      </c>
      <c r="X58" s="7" t="s">
        <v>202</v>
      </c>
      <c r="Y58" s="3">
        <f>2</f>
        <v>2</v>
      </c>
      <c r="Z58" s="7" t="s">
        <v>213</v>
      </c>
      <c r="AA58" s="3" t="s">
        <v>33</v>
      </c>
      <c r="AB58" s="3">
        <f t="shared" si="2"/>
        <v>1</v>
      </c>
      <c r="AC58" s="3" t="s">
        <v>40</v>
      </c>
      <c r="AD58" s="3" t="s">
        <v>41</v>
      </c>
      <c r="AE58" s="3" t="s">
        <v>221</v>
      </c>
      <c r="AF58" s="3" t="s">
        <v>34</v>
      </c>
      <c r="AG58" s="3" t="s">
        <v>34</v>
      </c>
    </row>
    <row r="59" spans="1:33">
      <c r="A59" s="3">
        <v>59</v>
      </c>
      <c r="B59" s="4">
        <v>41711</v>
      </c>
      <c r="C59" s="3" t="s">
        <v>48</v>
      </c>
      <c r="D59" s="3">
        <f t="shared" si="0"/>
        <v>1</v>
      </c>
      <c r="E59" s="4">
        <v>21993</v>
      </c>
      <c r="F59" s="3">
        <v>54</v>
      </c>
      <c r="G59" s="3">
        <f t="shared" si="1"/>
        <v>1</v>
      </c>
      <c r="I59" s="3">
        <v>50</v>
      </c>
      <c r="J59" s="3" t="s">
        <v>34</v>
      </c>
      <c r="K59" s="4" t="s">
        <v>222</v>
      </c>
      <c r="L59" s="3" t="s">
        <v>37</v>
      </c>
      <c r="M59" s="3">
        <f>1</f>
        <v>1</v>
      </c>
      <c r="N59" s="3" t="s">
        <v>223</v>
      </c>
      <c r="O59" s="3" t="s">
        <v>224</v>
      </c>
      <c r="P59" s="3" t="s">
        <v>33</v>
      </c>
      <c r="Q59" s="3" t="s">
        <v>34</v>
      </c>
      <c r="R59" s="3" t="s">
        <v>33</v>
      </c>
      <c r="S59" s="7" t="s">
        <v>108</v>
      </c>
      <c r="T59" t="s">
        <v>613</v>
      </c>
      <c r="U59">
        <f>4</f>
        <v>4</v>
      </c>
      <c r="V59"/>
      <c r="W59" s="7">
        <f>0</f>
        <v>0</v>
      </c>
      <c r="X59" s="7" t="s">
        <v>122</v>
      </c>
      <c r="Y59" s="3">
        <f>1</f>
        <v>1</v>
      </c>
      <c r="Z59" s="2" t="s">
        <v>225</v>
      </c>
      <c r="AA59" s="3" t="s">
        <v>34</v>
      </c>
      <c r="AB59" s="3">
        <f t="shared" si="2"/>
        <v>2</v>
      </c>
      <c r="AC59" s="3">
        <v>0</v>
      </c>
      <c r="AD59" s="3" t="s">
        <v>226</v>
      </c>
      <c r="AE59" s="3" t="s">
        <v>227</v>
      </c>
      <c r="AF59" s="3" t="s">
        <v>33</v>
      </c>
      <c r="AG59" s="3" t="s">
        <v>34</v>
      </c>
    </row>
    <row r="60" spans="1:33">
      <c r="A60" s="3">
        <v>60</v>
      </c>
      <c r="C60" s="3" t="s">
        <v>70</v>
      </c>
      <c r="D60" s="3">
        <f t="shared" si="0"/>
        <v>2</v>
      </c>
      <c r="E60" s="4">
        <v>18675</v>
      </c>
      <c r="F60" s="3">
        <v>62</v>
      </c>
      <c r="G60" s="3">
        <f t="shared" si="1"/>
        <v>2</v>
      </c>
      <c r="I60" s="3">
        <v>90</v>
      </c>
      <c r="J60" s="3" t="s">
        <v>28</v>
      </c>
      <c r="K60" s="4" t="s">
        <v>228</v>
      </c>
      <c r="L60" s="3" t="s">
        <v>27</v>
      </c>
      <c r="M60" s="3">
        <f>2</f>
        <v>2</v>
      </c>
      <c r="N60" s="3">
        <v>1</v>
      </c>
      <c r="O60" s="3">
        <v>24</v>
      </c>
      <c r="P60" s="3" t="s">
        <v>28</v>
      </c>
      <c r="Q60" s="3" t="s">
        <v>28</v>
      </c>
      <c r="R60" s="3" t="s">
        <v>28</v>
      </c>
      <c r="S60" s="7" t="s">
        <v>172</v>
      </c>
      <c r="T60" t="s">
        <v>608</v>
      </c>
      <c r="U60">
        <f>5</f>
        <v>5</v>
      </c>
      <c r="V60" t="s">
        <v>614</v>
      </c>
      <c r="W60" s="7">
        <f>7</f>
        <v>7</v>
      </c>
      <c r="X60" s="7" t="s">
        <v>30</v>
      </c>
      <c r="Y60" s="3">
        <f>2</f>
        <v>2</v>
      </c>
      <c r="Z60" s="7" t="s">
        <v>229</v>
      </c>
      <c r="AA60" s="3" t="s">
        <v>28</v>
      </c>
      <c r="AB60" s="3">
        <f t="shared" si="2"/>
        <v>1</v>
      </c>
      <c r="AC60" s="3">
        <v>3</v>
      </c>
      <c r="AD60" s="3" t="s">
        <v>32</v>
      </c>
      <c r="AE60" s="3" t="s">
        <v>32</v>
      </c>
      <c r="AF60" s="3" t="s">
        <v>34</v>
      </c>
      <c r="AG60" s="3" t="s">
        <v>230</v>
      </c>
    </row>
    <row r="61" spans="1:33">
      <c r="A61" s="3">
        <v>61</v>
      </c>
      <c r="B61" s="4">
        <v>41718</v>
      </c>
      <c r="C61" s="3" t="s">
        <v>48</v>
      </c>
      <c r="D61" s="3">
        <f t="shared" si="0"/>
        <v>1</v>
      </c>
      <c r="E61" s="4">
        <v>12810</v>
      </c>
      <c r="F61" s="3">
        <v>79</v>
      </c>
      <c r="G61" s="3">
        <f t="shared" si="1"/>
        <v>2</v>
      </c>
      <c r="I61" s="3">
        <v>85</v>
      </c>
      <c r="J61" s="3" t="s">
        <v>34</v>
      </c>
      <c r="K61" s="4" t="s">
        <v>107</v>
      </c>
      <c r="L61" s="3" t="s">
        <v>42</v>
      </c>
      <c r="M61" s="3">
        <f>5</f>
        <v>5</v>
      </c>
      <c r="N61" s="3" t="s">
        <v>42</v>
      </c>
      <c r="O61" s="3" t="s">
        <v>42</v>
      </c>
      <c r="P61" s="3" t="s">
        <v>34</v>
      </c>
      <c r="Q61" s="3" t="s">
        <v>34</v>
      </c>
      <c r="R61" s="3" t="s">
        <v>33</v>
      </c>
      <c r="S61" s="7" t="s">
        <v>231</v>
      </c>
      <c r="T61" t="s">
        <v>608</v>
      </c>
      <c r="U61">
        <f>5</f>
        <v>5</v>
      </c>
      <c r="V61" t="s">
        <v>614</v>
      </c>
      <c r="W61" s="7">
        <f>7</f>
        <v>7</v>
      </c>
      <c r="X61" s="7" t="s">
        <v>202</v>
      </c>
      <c r="Y61" s="3">
        <f>2</f>
        <v>2</v>
      </c>
      <c r="Z61" s="7" t="s">
        <v>39</v>
      </c>
      <c r="AA61" s="3" t="s">
        <v>33</v>
      </c>
      <c r="AB61" s="3">
        <f t="shared" si="2"/>
        <v>1</v>
      </c>
      <c r="AC61" s="3" t="s">
        <v>40</v>
      </c>
      <c r="AD61" s="3" t="s">
        <v>41</v>
      </c>
      <c r="AE61" s="3" t="s">
        <v>42</v>
      </c>
      <c r="AF61" s="3" t="s">
        <v>34</v>
      </c>
      <c r="AG61" s="3" t="s">
        <v>34</v>
      </c>
    </row>
    <row r="62" spans="1:33">
      <c r="A62" s="3">
        <v>62</v>
      </c>
      <c r="B62" s="4">
        <v>41716</v>
      </c>
      <c r="C62" s="3" t="s">
        <v>24</v>
      </c>
      <c r="D62" s="3">
        <f t="shared" si="0"/>
        <v>1</v>
      </c>
      <c r="E62" s="4">
        <v>15505</v>
      </c>
      <c r="F62" s="3">
        <v>71</v>
      </c>
      <c r="G62" s="3">
        <f t="shared" si="1"/>
        <v>2</v>
      </c>
      <c r="I62" s="3">
        <v>90</v>
      </c>
      <c r="J62" s="3" t="s">
        <v>28</v>
      </c>
      <c r="K62" s="4">
        <v>42443</v>
      </c>
      <c r="L62" s="3" t="s">
        <v>27</v>
      </c>
      <c r="M62" s="3">
        <f>2</f>
        <v>2</v>
      </c>
      <c r="N62" s="3">
        <v>1</v>
      </c>
      <c r="O62" s="3">
        <v>24</v>
      </c>
      <c r="P62" s="3" t="s">
        <v>28</v>
      </c>
      <c r="Q62" s="3" t="s">
        <v>28</v>
      </c>
      <c r="R62" s="3" t="s">
        <v>28</v>
      </c>
      <c r="S62" s="7" t="s">
        <v>172</v>
      </c>
      <c r="T62" t="s">
        <v>608</v>
      </c>
      <c r="U62">
        <f>5</f>
        <v>5</v>
      </c>
      <c r="V62" t="s">
        <v>614</v>
      </c>
      <c r="W62" s="7">
        <f>7</f>
        <v>7</v>
      </c>
      <c r="X62" s="7" t="s">
        <v>30</v>
      </c>
      <c r="Y62" s="3">
        <f>2</f>
        <v>2</v>
      </c>
      <c r="Z62" s="7" t="s">
        <v>232</v>
      </c>
      <c r="AA62" s="3" t="s">
        <v>28</v>
      </c>
      <c r="AB62" s="3">
        <f t="shared" si="2"/>
        <v>1</v>
      </c>
      <c r="AC62" s="3">
        <v>5</v>
      </c>
      <c r="AD62" s="3" t="s">
        <v>32</v>
      </c>
      <c r="AE62" s="3" t="s">
        <v>32</v>
      </c>
      <c r="AF62" s="3" t="s">
        <v>33</v>
      </c>
      <c r="AG62" s="3" t="s">
        <v>233</v>
      </c>
    </row>
    <row r="63" spans="1:33">
      <c r="A63" s="3">
        <v>63</v>
      </c>
      <c r="B63" s="4">
        <v>41716</v>
      </c>
      <c r="C63" s="3" t="s">
        <v>24</v>
      </c>
      <c r="D63" s="3">
        <f t="shared" si="0"/>
        <v>1</v>
      </c>
      <c r="E63" s="4">
        <v>18794</v>
      </c>
      <c r="F63" s="3">
        <v>62</v>
      </c>
      <c r="G63" s="3">
        <f t="shared" si="1"/>
        <v>2</v>
      </c>
      <c r="I63" s="3">
        <v>90</v>
      </c>
      <c r="J63" s="3" t="s">
        <v>25</v>
      </c>
      <c r="K63" s="4">
        <v>41743</v>
      </c>
      <c r="L63" s="3" t="s">
        <v>27</v>
      </c>
      <c r="M63" s="3">
        <f>2</f>
        <v>2</v>
      </c>
      <c r="N63" s="3">
        <v>3</v>
      </c>
      <c r="O63" s="3">
        <v>27</v>
      </c>
      <c r="P63" s="3" t="s">
        <v>25</v>
      </c>
      <c r="Q63" s="3" t="s">
        <v>33</v>
      </c>
      <c r="R63" s="3" t="s">
        <v>25</v>
      </c>
      <c r="S63" s="7" t="s">
        <v>234</v>
      </c>
      <c r="T63" t="s">
        <v>608</v>
      </c>
      <c r="U63">
        <f>5</f>
        <v>5</v>
      </c>
      <c r="V63" t="s">
        <v>617</v>
      </c>
      <c r="W63" s="7">
        <f>3</f>
        <v>3</v>
      </c>
      <c r="X63" s="7" t="s">
        <v>30</v>
      </c>
      <c r="Y63" s="3">
        <f>2</f>
        <v>2</v>
      </c>
      <c r="Z63" s="7" t="s">
        <v>235</v>
      </c>
      <c r="AA63" s="3" t="s">
        <v>28</v>
      </c>
      <c r="AB63" s="3">
        <f t="shared" si="2"/>
        <v>1</v>
      </c>
      <c r="AC63" s="3">
        <v>1</v>
      </c>
      <c r="AD63" s="3" t="s">
        <v>32</v>
      </c>
      <c r="AE63" s="3" t="s">
        <v>32</v>
      </c>
      <c r="AF63" s="3" t="s">
        <v>33</v>
      </c>
      <c r="AG63" s="3" t="s">
        <v>34</v>
      </c>
    </row>
    <row r="64" spans="1:33">
      <c r="A64" s="3">
        <v>64</v>
      </c>
      <c r="B64" s="4">
        <v>41716</v>
      </c>
      <c r="C64" s="3" t="s">
        <v>24</v>
      </c>
      <c r="D64" s="3">
        <f t="shared" si="0"/>
        <v>1</v>
      </c>
      <c r="E64" s="4">
        <v>11399</v>
      </c>
      <c r="F64" s="3">
        <v>83</v>
      </c>
      <c r="G64" s="3">
        <f t="shared" si="1"/>
        <v>2</v>
      </c>
      <c r="I64" s="3">
        <v>90</v>
      </c>
      <c r="J64" s="3" t="s">
        <v>25</v>
      </c>
      <c r="K64" s="4">
        <v>42443</v>
      </c>
      <c r="L64" s="3" t="s">
        <v>27</v>
      </c>
      <c r="M64" s="3">
        <f>2</f>
        <v>2</v>
      </c>
      <c r="N64" s="3">
        <v>1</v>
      </c>
      <c r="O64" s="3">
        <v>24</v>
      </c>
      <c r="P64" s="3" t="s">
        <v>25</v>
      </c>
      <c r="Q64" s="3" t="s">
        <v>25</v>
      </c>
      <c r="R64" s="3" t="s">
        <v>25</v>
      </c>
      <c r="S64" s="7" t="s">
        <v>236</v>
      </c>
      <c r="T64" t="s">
        <v>608</v>
      </c>
      <c r="U64">
        <f>5</f>
        <v>5</v>
      </c>
      <c r="V64" t="s">
        <v>620</v>
      </c>
      <c r="W64" s="3">
        <f>1</f>
        <v>1</v>
      </c>
      <c r="X64" s="7" t="s">
        <v>30</v>
      </c>
      <c r="Y64" s="3">
        <f>2</f>
        <v>2</v>
      </c>
      <c r="Z64" s="7" t="s">
        <v>237</v>
      </c>
      <c r="AA64" s="3" t="s">
        <v>28</v>
      </c>
      <c r="AB64" s="3">
        <f t="shared" si="2"/>
        <v>1</v>
      </c>
      <c r="AC64" s="3">
        <v>3</v>
      </c>
      <c r="AD64" s="3" t="s">
        <v>32</v>
      </c>
      <c r="AE64" s="3" t="s">
        <v>32</v>
      </c>
      <c r="AF64" s="3" t="s">
        <v>33</v>
      </c>
      <c r="AG64" s="3" t="s">
        <v>238</v>
      </c>
    </row>
    <row r="65" spans="1:33">
      <c r="A65" s="3">
        <v>65</v>
      </c>
      <c r="B65" s="4">
        <v>41723</v>
      </c>
      <c r="C65" s="3" t="s">
        <v>35</v>
      </c>
      <c r="D65" s="3">
        <f t="shared" si="0"/>
        <v>2</v>
      </c>
      <c r="E65" s="4">
        <v>18736</v>
      </c>
      <c r="F65" s="3">
        <v>62</v>
      </c>
      <c r="G65" s="3">
        <f t="shared" si="1"/>
        <v>2</v>
      </c>
      <c r="I65" s="3">
        <v>50</v>
      </c>
      <c r="J65" s="3" t="s">
        <v>34</v>
      </c>
      <c r="K65" s="4" t="s">
        <v>239</v>
      </c>
      <c r="L65" s="3" t="s">
        <v>37</v>
      </c>
      <c r="M65" s="3">
        <f>1</f>
        <v>1</v>
      </c>
      <c r="N65" s="3">
        <v>30</v>
      </c>
      <c r="O65" s="3">
        <v>60</v>
      </c>
      <c r="P65" s="3" t="s">
        <v>33</v>
      </c>
      <c r="Q65" s="3" t="s">
        <v>33</v>
      </c>
      <c r="R65" s="3" t="s">
        <v>33</v>
      </c>
      <c r="S65" s="7" t="s">
        <v>108</v>
      </c>
      <c r="T65" t="s">
        <v>613</v>
      </c>
      <c r="U65">
        <f>4</f>
        <v>4</v>
      </c>
      <c r="V65"/>
      <c r="W65" s="7">
        <f>0</f>
        <v>0</v>
      </c>
      <c r="X65" s="7" t="s">
        <v>46</v>
      </c>
      <c r="Y65" s="3">
        <f>1</f>
        <v>1</v>
      </c>
      <c r="Z65" s="2" t="s">
        <v>210</v>
      </c>
      <c r="AA65" s="3" t="s">
        <v>34</v>
      </c>
      <c r="AB65" s="3">
        <f t="shared" si="2"/>
        <v>2</v>
      </c>
      <c r="AC65" s="3">
        <v>0</v>
      </c>
      <c r="AD65" s="3" t="s">
        <v>227</v>
      </c>
      <c r="AE65" s="3" t="s">
        <v>227</v>
      </c>
      <c r="AF65" s="3" t="s">
        <v>33</v>
      </c>
      <c r="AG65" s="3" t="s">
        <v>34</v>
      </c>
    </row>
    <row r="66" spans="1:33">
      <c r="A66" s="3">
        <v>66</v>
      </c>
      <c r="B66" s="4">
        <v>41723</v>
      </c>
      <c r="C66" s="3" t="s">
        <v>24</v>
      </c>
      <c r="D66" s="3">
        <f t="shared" si="0"/>
        <v>1</v>
      </c>
      <c r="E66" s="4">
        <v>22433</v>
      </c>
      <c r="F66" s="3">
        <v>52</v>
      </c>
      <c r="G66" s="3">
        <f t="shared" si="1"/>
        <v>1</v>
      </c>
      <c r="I66" s="3">
        <v>90</v>
      </c>
      <c r="J66" s="3" t="s">
        <v>25</v>
      </c>
      <c r="K66" s="4" t="s">
        <v>240</v>
      </c>
      <c r="L66" s="3" t="s">
        <v>44</v>
      </c>
      <c r="M66" s="3">
        <f>1</f>
        <v>1</v>
      </c>
      <c r="N66" s="3">
        <v>30</v>
      </c>
      <c r="O66" s="3">
        <v>60</v>
      </c>
      <c r="P66" s="3" t="s">
        <v>28</v>
      </c>
      <c r="Q66" s="3" t="s">
        <v>34</v>
      </c>
      <c r="R66" s="3" t="s">
        <v>28</v>
      </c>
      <c r="S66" s="7" t="s">
        <v>241</v>
      </c>
      <c r="T66" t="s">
        <v>610</v>
      </c>
      <c r="U66">
        <f>2</f>
        <v>2</v>
      </c>
      <c r="V66"/>
      <c r="W66" s="7">
        <f>0</f>
        <v>0</v>
      </c>
      <c r="X66" s="7" t="s">
        <v>46</v>
      </c>
      <c r="Y66" s="3">
        <f>1</f>
        <v>1</v>
      </c>
      <c r="Z66" s="2" t="s">
        <v>167</v>
      </c>
      <c r="AA66" s="3" t="s">
        <v>25</v>
      </c>
      <c r="AB66" s="3">
        <f t="shared" si="2"/>
        <v>2</v>
      </c>
      <c r="AC66" s="3">
        <v>0</v>
      </c>
      <c r="AD66" s="3" t="s">
        <v>242</v>
      </c>
      <c r="AE66" s="3" t="s">
        <v>32</v>
      </c>
      <c r="AF66" s="3" t="s">
        <v>33</v>
      </c>
      <c r="AG66" s="3" t="s">
        <v>34</v>
      </c>
    </row>
    <row r="67" spans="1:33">
      <c r="A67" s="3">
        <v>67</v>
      </c>
      <c r="B67" s="4">
        <v>41723</v>
      </c>
      <c r="C67" s="3" t="s">
        <v>70</v>
      </c>
      <c r="D67" s="3">
        <f t="shared" ref="D67:D130" si="3">IF(C67="male", 1, 2)</f>
        <v>2</v>
      </c>
      <c r="E67" s="4">
        <v>19919</v>
      </c>
      <c r="F67" s="3">
        <v>59</v>
      </c>
      <c r="G67" s="3">
        <f t="shared" ref="G67:G130" si="4">IF(F67&gt;59,2,1)</f>
        <v>1</v>
      </c>
      <c r="I67" s="3">
        <v>80</v>
      </c>
      <c r="J67" s="3" t="s">
        <v>25</v>
      </c>
      <c r="K67" s="4" t="s">
        <v>239</v>
      </c>
      <c r="L67" s="3" t="s">
        <v>243</v>
      </c>
      <c r="M67" s="3">
        <f>1</f>
        <v>1</v>
      </c>
      <c r="N67" s="3" t="s">
        <v>244</v>
      </c>
      <c r="O67" s="3" t="s">
        <v>187</v>
      </c>
      <c r="P67" s="3" t="s">
        <v>28</v>
      </c>
      <c r="Q67" s="3" t="s">
        <v>28</v>
      </c>
      <c r="R67" s="3" t="s">
        <v>28</v>
      </c>
      <c r="S67" s="7" t="s">
        <v>84</v>
      </c>
      <c r="T67" t="s">
        <v>613</v>
      </c>
      <c r="U67">
        <f>4</f>
        <v>4</v>
      </c>
      <c r="V67"/>
      <c r="W67" s="7">
        <f>0</f>
        <v>0</v>
      </c>
      <c r="X67" s="7" t="s">
        <v>46</v>
      </c>
      <c r="Y67" s="3">
        <f>1</f>
        <v>1</v>
      </c>
      <c r="Z67" s="2" t="s">
        <v>167</v>
      </c>
      <c r="AA67" s="3" t="s">
        <v>25</v>
      </c>
      <c r="AB67" s="3">
        <f t="shared" ref="AB67:AB130" si="5">IF(AA67="yes",1,2)</f>
        <v>2</v>
      </c>
      <c r="AC67" s="3">
        <v>0</v>
      </c>
      <c r="AD67" s="3" t="s">
        <v>242</v>
      </c>
      <c r="AE67" s="3" t="s">
        <v>28</v>
      </c>
      <c r="AF67" s="3" t="s">
        <v>33</v>
      </c>
      <c r="AG67" s="3" t="s">
        <v>34</v>
      </c>
    </row>
    <row r="68" spans="1:33">
      <c r="A68" s="3">
        <v>68</v>
      </c>
      <c r="C68" s="3" t="s">
        <v>48</v>
      </c>
      <c r="D68" s="3">
        <f t="shared" si="3"/>
        <v>1</v>
      </c>
      <c r="E68" s="4">
        <v>16944</v>
      </c>
      <c r="F68" s="3">
        <v>67</v>
      </c>
      <c r="G68" s="3">
        <f t="shared" si="4"/>
        <v>2</v>
      </c>
      <c r="I68" s="3">
        <v>90</v>
      </c>
      <c r="J68" s="3" t="s">
        <v>34</v>
      </c>
      <c r="K68" s="4" t="s">
        <v>245</v>
      </c>
      <c r="L68" s="3" t="s">
        <v>27</v>
      </c>
      <c r="M68" s="3">
        <f>2</f>
        <v>2</v>
      </c>
      <c r="N68" s="3">
        <v>3</v>
      </c>
      <c r="O68" s="3">
        <v>30</v>
      </c>
      <c r="P68" s="3" t="s">
        <v>33</v>
      </c>
      <c r="Q68" s="3" t="s">
        <v>34</v>
      </c>
      <c r="R68" s="3" t="s">
        <v>33</v>
      </c>
      <c r="S68" s="7" t="s">
        <v>231</v>
      </c>
      <c r="T68" t="s">
        <v>608</v>
      </c>
      <c r="U68">
        <f>5</f>
        <v>5</v>
      </c>
      <c r="V68" t="s">
        <v>614</v>
      </c>
      <c r="W68" s="7">
        <f>7</f>
        <v>7</v>
      </c>
      <c r="X68" s="7" t="s">
        <v>202</v>
      </c>
      <c r="Y68" s="3">
        <f>2</f>
        <v>2</v>
      </c>
      <c r="Z68" s="7" t="s">
        <v>188</v>
      </c>
      <c r="AA68" s="3" t="s">
        <v>33</v>
      </c>
      <c r="AB68" s="3">
        <f t="shared" si="5"/>
        <v>1</v>
      </c>
      <c r="AC68" s="3">
        <v>1</v>
      </c>
      <c r="AD68" s="3" t="s">
        <v>41</v>
      </c>
      <c r="AE68" s="3" t="s">
        <v>42</v>
      </c>
      <c r="AF68" s="3" t="s">
        <v>34</v>
      </c>
      <c r="AG68" s="3" t="s">
        <v>246</v>
      </c>
    </row>
    <row r="69" spans="1:33">
      <c r="A69" s="3">
        <v>70</v>
      </c>
      <c r="C69" s="3" t="s">
        <v>24</v>
      </c>
      <c r="D69" s="3">
        <f t="shared" si="3"/>
        <v>1</v>
      </c>
      <c r="E69" s="4">
        <v>26997</v>
      </c>
      <c r="F69" s="3">
        <v>40</v>
      </c>
      <c r="G69" s="3">
        <f t="shared" si="4"/>
        <v>1</v>
      </c>
      <c r="I69" s="3">
        <v>80</v>
      </c>
      <c r="J69" s="3" t="s">
        <v>25</v>
      </c>
      <c r="K69" s="4" t="s">
        <v>239</v>
      </c>
      <c r="L69" s="3" t="s">
        <v>44</v>
      </c>
      <c r="M69" s="3">
        <f>1</f>
        <v>1</v>
      </c>
      <c r="N69" s="3">
        <v>30</v>
      </c>
      <c r="O69" s="3">
        <v>60</v>
      </c>
      <c r="P69" s="3" t="s">
        <v>28</v>
      </c>
      <c r="Q69" s="3" t="s">
        <v>28</v>
      </c>
      <c r="R69" s="3" t="s">
        <v>28</v>
      </c>
      <c r="S69" s="7" t="s">
        <v>84</v>
      </c>
      <c r="T69" t="s">
        <v>613</v>
      </c>
      <c r="U69">
        <f>4</f>
        <v>4</v>
      </c>
      <c r="V69"/>
      <c r="W69" s="7">
        <f>0</f>
        <v>0</v>
      </c>
      <c r="X69" s="7" t="s">
        <v>46</v>
      </c>
      <c r="Y69" s="3">
        <f>1</f>
        <v>1</v>
      </c>
      <c r="Z69" s="2" t="s">
        <v>47</v>
      </c>
      <c r="AA69" s="3" t="s">
        <v>25</v>
      </c>
      <c r="AB69" s="3">
        <f t="shared" si="5"/>
        <v>2</v>
      </c>
      <c r="AC69" s="3">
        <v>0</v>
      </c>
      <c r="AD69" s="3" t="s">
        <v>28</v>
      </c>
      <c r="AE69" s="3" t="s">
        <v>32</v>
      </c>
      <c r="AF69" s="3" t="s">
        <v>33</v>
      </c>
      <c r="AG69" s="3" t="s">
        <v>34</v>
      </c>
    </row>
    <row r="70" spans="1:33">
      <c r="A70" s="3">
        <v>71</v>
      </c>
      <c r="C70" s="3" t="s">
        <v>35</v>
      </c>
      <c r="D70" s="3">
        <f t="shared" si="3"/>
        <v>2</v>
      </c>
      <c r="E70" s="4">
        <v>19230</v>
      </c>
      <c r="F70" s="3">
        <v>61</v>
      </c>
      <c r="G70" s="3">
        <f t="shared" si="4"/>
        <v>2</v>
      </c>
      <c r="H70" s="3">
        <v>1</v>
      </c>
      <c r="I70" s="3">
        <v>90</v>
      </c>
      <c r="J70" s="3" t="s">
        <v>34</v>
      </c>
      <c r="K70" s="4" t="s">
        <v>247</v>
      </c>
      <c r="L70" s="3" t="s">
        <v>56</v>
      </c>
      <c r="M70" s="3">
        <f>3</f>
        <v>3</v>
      </c>
      <c r="N70" s="3">
        <v>14</v>
      </c>
      <c r="O70" s="3">
        <v>35</v>
      </c>
      <c r="P70" s="3" t="s">
        <v>33</v>
      </c>
      <c r="Q70" s="3" t="s">
        <v>34</v>
      </c>
      <c r="R70" s="3" t="s">
        <v>33</v>
      </c>
      <c r="S70" s="7" t="s">
        <v>205</v>
      </c>
      <c r="T70" t="s">
        <v>621</v>
      </c>
      <c r="U70">
        <f>5</f>
        <v>5</v>
      </c>
      <c r="V70" t="s">
        <v>612</v>
      </c>
      <c r="W70" s="3">
        <f>2</f>
        <v>2</v>
      </c>
      <c r="X70" s="7" t="s">
        <v>202</v>
      </c>
      <c r="Y70" s="3">
        <f>2</f>
        <v>2</v>
      </c>
      <c r="Z70" s="7" t="s">
        <v>248</v>
      </c>
      <c r="AA70" s="3" t="s">
        <v>33</v>
      </c>
      <c r="AB70" s="3">
        <f t="shared" si="5"/>
        <v>1</v>
      </c>
      <c r="AC70" s="3">
        <v>2</v>
      </c>
      <c r="AD70" s="3" t="s">
        <v>42</v>
      </c>
      <c r="AE70" s="3" t="s">
        <v>42</v>
      </c>
      <c r="AF70" s="3" t="s">
        <v>34</v>
      </c>
      <c r="AG70" s="3" t="s">
        <v>34</v>
      </c>
    </row>
    <row r="71" spans="1:33">
      <c r="A71" s="3">
        <v>72</v>
      </c>
      <c r="C71" s="3" t="s">
        <v>24</v>
      </c>
      <c r="D71" s="3">
        <f t="shared" si="3"/>
        <v>1</v>
      </c>
      <c r="E71" s="4">
        <v>22525</v>
      </c>
      <c r="F71" s="3">
        <v>52</v>
      </c>
      <c r="G71" s="3">
        <f t="shared" si="4"/>
        <v>1</v>
      </c>
      <c r="I71" s="3">
        <v>100</v>
      </c>
      <c r="J71" s="3" t="s">
        <v>25</v>
      </c>
      <c r="K71" s="4" t="s">
        <v>249</v>
      </c>
      <c r="L71" s="3" t="s">
        <v>44</v>
      </c>
      <c r="M71" s="3">
        <f>1</f>
        <v>1</v>
      </c>
      <c r="N71" s="3">
        <v>30</v>
      </c>
      <c r="O71" s="3">
        <v>54</v>
      </c>
      <c r="P71" s="3" t="s">
        <v>28</v>
      </c>
      <c r="Q71" s="3" t="s">
        <v>28</v>
      </c>
      <c r="R71" s="3" t="s">
        <v>25</v>
      </c>
      <c r="S71" s="7" t="s">
        <v>250</v>
      </c>
      <c r="T71" t="s">
        <v>619</v>
      </c>
      <c r="U71">
        <f>6</f>
        <v>6</v>
      </c>
      <c r="V71"/>
      <c r="W71" s="7">
        <f>0</f>
        <v>0</v>
      </c>
      <c r="X71" s="7" t="s">
        <v>46</v>
      </c>
      <c r="Y71" s="3">
        <f>1</f>
        <v>1</v>
      </c>
      <c r="Z71" s="2" t="s">
        <v>251</v>
      </c>
      <c r="AA71" s="3" t="s">
        <v>25</v>
      </c>
      <c r="AB71" s="3">
        <f t="shared" si="5"/>
        <v>2</v>
      </c>
      <c r="AC71" s="3">
        <v>0</v>
      </c>
      <c r="AD71" s="3" t="s">
        <v>32</v>
      </c>
      <c r="AE71" s="3" t="s">
        <v>32</v>
      </c>
      <c r="AF71" s="3" t="s">
        <v>33</v>
      </c>
      <c r="AG71" s="3" t="s">
        <v>34</v>
      </c>
    </row>
    <row r="72" spans="1:33">
      <c r="A72" s="3">
        <v>73</v>
      </c>
      <c r="C72" s="3" t="s">
        <v>24</v>
      </c>
      <c r="D72" s="3">
        <f t="shared" si="3"/>
        <v>1</v>
      </c>
      <c r="E72" s="4">
        <v>16235</v>
      </c>
      <c r="F72" s="3">
        <v>69</v>
      </c>
      <c r="G72" s="3">
        <f t="shared" si="4"/>
        <v>2</v>
      </c>
      <c r="I72" s="3">
        <v>90</v>
      </c>
      <c r="J72" s="3" t="s">
        <v>25</v>
      </c>
      <c r="K72" s="4" t="s">
        <v>252</v>
      </c>
      <c r="L72" s="3" t="s">
        <v>27</v>
      </c>
      <c r="M72" s="3">
        <f>2</f>
        <v>2</v>
      </c>
      <c r="N72" s="3">
        <v>3</v>
      </c>
      <c r="O72" s="3">
        <v>18</v>
      </c>
      <c r="P72" s="3" t="s">
        <v>25</v>
      </c>
      <c r="Q72" s="3" t="s">
        <v>25</v>
      </c>
      <c r="R72" s="3" t="s">
        <v>25</v>
      </c>
      <c r="S72" s="7" t="s">
        <v>119</v>
      </c>
      <c r="T72" t="s">
        <v>616</v>
      </c>
      <c r="U72">
        <f>1</f>
        <v>1</v>
      </c>
      <c r="V72"/>
      <c r="W72" s="7">
        <f>0</f>
        <v>0</v>
      </c>
      <c r="X72" s="7" t="s">
        <v>46</v>
      </c>
      <c r="Y72" s="3">
        <f>1</f>
        <v>1</v>
      </c>
      <c r="Z72" s="2" t="s">
        <v>253</v>
      </c>
      <c r="AA72" s="3" t="s">
        <v>25</v>
      </c>
      <c r="AB72" s="3">
        <f t="shared" si="5"/>
        <v>2</v>
      </c>
      <c r="AC72" s="3">
        <v>0</v>
      </c>
      <c r="AD72" s="3" t="s">
        <v>32</v>
      </c>
      <c r="AE72" s="3" t="s">
        <v>42</v>
      </c>
      <c r="AF72" s="3" t="s">
        <v>33</v>
      </c>
      <c r="AG72" s="3" t="s">
        <v>34</v>
      </c>
    </row>
    <row r="73" spans="1:33">
      <c r="A73" s="3">
        <v>74</v>
      </c>
      <c r="C73" s="3" t="s">
        <v>48</v>
      </c>
      <c r="D73" s="3">
        <f t="shared" si="3"/>
        <v>1</v>
      </c>
      <c r="E73" s="4">
        <v>22440</v>
      </c>
      <c r="F73" s="3">
        <v>52</v>
      </c>
      <c r="G73" s="3">
        <f t="shared" si="4"/>
        <v>1</v>
      </c>
      <c r="H73" s="3">
        <v>1</v>
      </c>
      <c r="I73" s="3">
        <v>90</v>
      </c>
      <c r="J73" s="3" t="s">
        <v>34</v>
      </c>
      <c r="K73" s="4" t="s">
        <v>254</v>
      </c>
      <c r="L73" s="3" t="s">
        <v>56</v>
      </c>
      <c r="M73" s="3">
        <f>3</f>
        <v>3</v>
      </c>
      <c r="N73" s="3">
        <v>10</v>
      </c>
      <c r="O73" s="3">
        <v>30</v>
      </c>
      <c r="P73" s="3" t="s">
        <v>33</v>
      </c>
      <c r="Q73" s="3" t="s">
        <v>34</v>
      </c>
      <c r="R73" s="3" t="s">
        <v>33</v>
      </c>
      <c r="S73" s="7" t="s">
        <v>75</v>
      </c>
      <c r="T73" t="s">
        <v>608</v>
      </c>
      <c r="U73">
        <f>5</f>
        <v>5</v>
      </c>
      <c r="V73" t="s">
        <v>611</v>
      </c>
      <c r="W73" s="7">
        <f>8</f>
        <v>8</v>
      </c>
      <c r="X73" s="7" t="s">
        <v>202</v>
      </c>
      <c r="Y73" s="3">
        <f>2</f>
        <v>2</v>
      </c>
      <c r="Z73" s="7" t="s">
        <v>39</v>
      </c>
      <c r="AA73" s="3" t="s">
        <v>33</v>
      </c>
      <c r="AB73" s="3">
        <f t="shared" si="5"/>
        <v>1</v>
      </c>
      <c r="AC73" s="3" t="s">
        <v>40</v>
      </c>
      <c r="AD73" s="3" t="s">
        <v>42</v>
      </c>
      <c r="AE73" s="3" t="s">
        <v>42</v>
      </c>
      <c r="AF73" s="3" t="s">
        <v>34</v>
      </c>
      <c r="AG73" s="3" t="s">
        <v>34</v>
      </c>
    </row>
    <row r="74" spans="1:33">
      <c r="A74" s="3">
        <v>75</v>
      </c>
      <c r="C74" s="3" t="s">
        <v>35</v>
      </c>
      <c r="D74" s="3">
        <f t="shared" si="3"/>
        <v>2</v>
      </c>
      <c r="E74" s="4">
        <v>17760</v>
      </c>
      <c r="F74" s="3">
        <v>65</v>
      </c>
      <c r="G74" s="3">
        <f t="shared" si="4"/>
        <v>2</v>
      </c>
      <c r="I74" s="3">
        <v>70</v>
      </c>
      <c r="J74" s="3" t="s">
        <v>34</v>
      </c>
      <c r="K74" s="4" t="s">
        <v>255</v>
      </c>
      <c r="L74" s="3" t="s">
        <v>37</v>
      </c>
      <c r="M74" s="3">
        <f>1</f>
        <v>1</v>
      </c>
      <c r="N74" s="3">
        <v>30</v>
      </c>
      <c r="O74" s="3">
        <v>60</v>
      </c>
      <c r="P74" s="3" t="s">
        <v>33</v>
      </c>
      <c r="Q74" s="3" t="s">
        <v>33</v>
      </c>
      <c r="R74" s="3" t="s">
        <v>33</v>
      </c>
      <c r="S74" s="7" t="s">
        <v>84</v>
      </c>
      <c r="T74" t="s">
        <v>613</v>
      </c>
      <c r="U74">
        <f>4</f>
        <v>4</v>
      </c>
      <c r="V74"/>
      <c r="W74" s="7">
        <f>0</f>
        <v>0</v>
      </c>
      <c r="X74" s="7" t="s">
        <v>46</v>
      </c>
      <c r="Y74" s="3">
        <f>1</f>
        <v>1</v>
      </c>
      <c r="Z74" s="2" t="s">
        <v>256</v>
      </c>
      <c r="AA74" s="3" t="s">
        <v>34</v>
      </c>
      <c r="AB74" s="3">
        <f t="shared" si="5"/>
        <v>2</v>
      </c>
      <c r="AC74" s="3">
        <v>0</v>
      </c>
      <c r="AD74" s="3" t="s">
        <v>42</v>
      </c>
      <c r="AE74" s="3" t="s">
        <v>42</v>
      </c>
      <c r="AF74" s="3" t="s">
        <v>33</v>
      </c>
      <c r="AG74" s="3" t="s">
        <v>34</v>
      </c>
    </row>
    <row r="75" spans="1:33">
      <c r="A75" s="3">
        <v>76</v>
      </c>
      <c r="C75" s="3" t="s">
        <v>70</v>
      </c>
      <c r="D75" s="3">
        <f t="shared" si="3"/>
        <v>2</v>
      </c>
      <c r="E75" s="4">
        <v>23374</v>
      </c>
      <c r="F75" s="3">
        <v>50</v>
      </c>
      <c r="G75" s="3">
        <f t="shared" si="4"/>
        <v>1</v>
      </c>
      <c r="I75" s="3">
        <v>90</v>
      </c>
      <c r="J75" s="3" t="s">
        <v>25</v>
      </c>
      <c r="K75" s="4" t="s">
        <v>257</v>
      </c>
      <c r="L75" s="3" t="s">
        <v>27</v>
      </c>
      <c r="M75" s="3">
        <f>2</f>
        <v>2</v>
      </c>
      <c r="N75" s="3">
        <v>3</v>
      </c>
      <c r="O75" s="3">
        <v>30</v>
      </c>
      <c r="P75" s="3" t="s">
        <v>25</v>
      </c>
      <c r="Q75" s="3" t="s">
        <v>28</v>
      </c>
      <c r="R75" s="3" t="s">
        <v>25</v>
      </c>
      <c r="S75" s="7" t="s">
        <v>258</v>
      </c>
      <c r="T75" t="s">
        <v>616</v>
      </c>
      <c r="U75">
        <f>1</f>
        <v>1</v>
      </c>
      <c r="V75"/>
      <c r="W75" s="7">
        <f>0</f>
        <v>0</v>
      </c>
      <c r="X75" s="7" t="s">
        <v>46</v>
      </c>
      <c r="Y75" s="3">
        <f>1</f>
        <v>1</v>
      </c>
      <c r="Z75" s="2" t="s">
        <v>259</v>
      </c>
      <c r="AA75" s="3" t="s">
        <v>25</v>
      </c>
      <c r="AB75" s="3">
        <f t="shared" si="5"/>
        <v>2</v>
      </c>
      <c r="AC75" s="3">
        <v>0</v>
      </c>
      <c r="AD75" s="3" t="s">
        <v>32</v>
      </c>
      <c r="AE75" s="3" t="s">
        <v>32</v>
      </c>
      <c r="AF75" s="3" t="s">
        <v>33</v>
      </c>
      <c r="AG75" s="3" t="s">
        <v>34</v>
      </c>
    </row>
    <row r="76" spans="1:33">
      <c r="A76" s="3">
        <v>77</v>
      </c>
      <c r="C76" s="3" t="s">
        <v>24</v>
      </c>
      <c r="D76" s="3">
        <f t="shared" si="3"/>
        <v>1</v>
      </c>
      <c r="E76" s="4">
        <v>27401</v>
      </c>
      <c r="F76" s="3">
        <v>39</v>
      </c>
      <c r="G76" s="3">
        <f t="shared" si="4"/>
        <v>1</v>
      </c>
      <c r="I76" s="3">
        <v>100</v>
      </c>
      <c r="J76" s="3" t="s">
        <v>25</v>
      </c>
      <c r="K76" s="4" t="s">
        <v>260</v>
      </c>
      <c r="L76" s="3" t="s">
        <v>27</v>
      </c>
      <c r="M76" s="3">
        <f>2</f>
        <v>2</v>
      </c>
      <c r="N76" s="3">
        <v>3</v>
      </c>
      <c r="O76" s="3">
        <v>18</v>
      </c>
      <c r="P76" s="3" t="s">
        <v>25</v>
      </c>
      <c r="Q76" s="3" t="s">
        <v>25</v>
      </c>
      <c r="R76" s="3" t="s">
        <v>25</v>
      </c>
      <c r="S76" s="7" t="s">
        <v>261</v>
      </c>
      <c r="T76" t="s">
        <v>616</v>
      </c>
      <c r="U76">
        <f>1</f>
        <v>1</v>
      </c>
      <c r="V76"/>
      <c r="W76" s="7">
        <f>0</f>
        <v>0</v>
      </c>
      <c r="X76" s="7" t="s">
        <v>46</v>
      </c>
      <c r="Y76" s="3">
        <f>1</f>
        <v>1</v>
      </c>
      <c r="Z76" s="2" t="s">
        <v>251</v>
      </c>
      <c r="AA76" s="3" t="s">
        <v>25</v>
      </c>
      <c r="AB76" s="3">
        <f t="shared" si="5"/>
        <v>2</v>
      </c>
      <c r="AC76" s="3">
        <v>0</v>
      </c>
      <c r="AD76" s="3" t="s">
        <v>32</v>
      </c>
      <c r="AE76" s="3" t="s">
        <v>32</v>
      </c>
      <c r="AF76" s="3" t="s">
        <v>33</v>
      </c>
      <c r="AG76" s="3" t="s">
        <v>34</v>
      </c>
    </row>
    <row r="77" spans="1:33">
      <c r="A77" s="3">
        <v>78</v>
      </c>
      <c r="C77" s="3" t="s">
        <v>35</v>
      </c>
      <c r="D77" s="3">
        <f t="shared" si="3"/>
        <v>2</v>
      </c>
      <c r="E77" s="4">
        <v>21943</v>
      </c>
      <c r="F77" s="3">
        <v>54</v>
      </c>
      <c r="G77" s="3">
        <f t="shared" si="4"/>
        <v>1</v>
      </c>
      <c r="H77" s="3">
        <v>1</v>
      </c>
      <c r="I77" s="3">
        <v>85</v>
      </c>
      <c r="J77" s="3" t="s">
        <v>33</v>
      </c>
      <c r="K77" s="4" t="s">
        <v>262</v>
      </c>
      <c r="L77" s="3" t="s">
        <v>56</v>
      </c>
      <c r="M77" s="3">
        <f>3</f>
        <v>3</v>
      </c>
      <c r="N77" s="3">
        <v>14</v>
      </c>
      <c r="O77" s="3">
        <v>35</v>
      </c>
      <c r="P77" s="3" t="s">
        <v>33</v>
      </c>
      <c r="Q77" s="3" t="s">
        <v>34</v>
      </c>
      <c r="R77" s="3" t="s">
        <v>34</v>
      </c>
      <c r="S77" s="7" t="s">
        <v>263</v>
      </c>
      <c r="T77" t="s">
        <v>608</v>
      </c>
      <c r="U77">
        <f>5</f>
        <v>5</v>
      </c>
      <c r="V77" t="s">
        <v>618</v>
      </c>
      <c r="W77" s="7">
        <f>5</f>
        <v>5</v>
      </c>
      <c r="X77" s="7" t="s">
        <v>202</v>
      </c>
      <c r="Y77" s="3">
        <f>2</f>
        <v>2</v>
      </c>
      <c r="Z77" s="7" t="s">
        <v>225</v>
      </c>
      <c r="AA77" s="3" t="s">
        <v>33</v>
      </c>
      <c r="AB77" s="3">
        <f t="shared" si="5"/>
        <v>1</v>
      </c>
      <c r="AC77" s="3">
        <v>2</v>
      </c>
      <c r="AD77" s="3" t="s">
        <v>42</v>
      </c>
      <c r="AE77" s="3" t="s">
        <v>42</v>
      </c>
      <c r="AF77" s="3" t="s">
        <v>34</v>
      </c>
      <c r="AG77" s="3" t="s">
        <v>34</v>
      </c>
    </row>
    <row r="78" spans="1:33">
      <c r="A78" s="3">
        <v>79</v>
      </c>
      <c r="C78" s="3" t="s">
        <v>70</v>
      </c>
      <c r="D78" s="3">
        <f t="shared" si="3"/>
        <v>2</v>
      </c>
      <c r="E78" s="4">
        <v>25287</v>
      </c>
      <c r="F78" s="3">
        <v>45</v>
      </c>
      <c r="G78" s="3">
        <f t="shared" si="4"/>
        <v>1</v>
      </c>
      <c r="I78" s="3">
        <v>60</v>
      </c>
      <c r="J78" s="3" t="s">
        <v>25</v>
      </c>
      <c r="K78" s="4" t="s">
        <v>264</v>
      </c>
      <c r="L78" s="3" t="s">
        <v>56</v>
      </c>
      <c r="M78" s="3">
        <f>3</f>
        <v>3</v>
      </c>
      <c r="N78" s="3">
        <v>10</v>
      </c>
      <c r="O78" s="3">
        <v>30</v>
      </c>
      <c r="P78" s="3" t="s">
        <v>28</v>
      </c>
      <c r="Q78" s="3" t="s">
        <v>25</v>
      </c>
      <c r="R78" s="3" t="s">
        <v>28</v>
      </c>
      <c r="S78" s="7" t="s">
        <v>265</v>
      </c>
      <c r="T78" t="s">
        <v>608</v>
      </c>
      <c r="U78">
        <f>5</f>
        <v>5</v>
      </c>
      <c r="V78" t="s">
        <v>605</v>
      </c>
      <c r="W78" s="3">
        <f>1</f>
        <v>1</v>
      </c>
      <c r="X78" s="7" t="s">
        <v>30</v>
      </c>
      <c r="Y78" s="3">
        <f>2</f>
        <v>2</v>
      </c>
      <c r="Z78" s="7" t="s">
        <v>266</v>
      </c>
      <c r="AA78" s="3" t="s">
        <v>28</v>
      </c>
      <c r="AB78" s="3">
        <f t="shared" si="5"/>
        <v>1</v>
      </c>
      <c r="AC78" s="3" t="s">
        <v>267</v>
      </c>
      <c r="AD78" s="3" t="s">
        <v>32</v>
      </c>
      <c r="AE78" s="3" t="s">
        <v>32</v>
      </c>
      <c r="AF78" s="3" t="s">
        <v>34</v>
      </c>
      <c r="AG78" s="3" t="s">
        <v>34</v>
      </c>
    </row>
    <row r="79" spans="1:33">
      <c r="A79" s="3">
        <v>80</v>
      </c>
      <c r="C79" s="3" t="s">
        <v>35</v>
      </c>
      <c r="D79" s="3">
        <f t="shared" si="3"/>
        <v>2</v>
      </c>
      <c r="E79" s="4">
        <v>19283</v>
      </c>
      <c r="F79" s="3">
        <v>61</v>
      </c>
      <c r="G79" s="3">
        <f t="shared" si="4"/>
        <v>2</v>
      </c>
      <c r="I79" s="3">
        <v>90</v>
      </c>
      <c r="J79" s="3" t="s">
        <v>34</v>
      </c>
      <c r="K79" s="4" t="s">
        <v>268</v>
      </c>
      <c r="L79" s="3" t="s">
        <v>56</v>
      </c>
      <c r="M79" s="3">
        <f>3</f>
        <v>3</v>
      </c>
      <c r="N79" s="3">
        <v>14</v>
      </c>
      <c r="O79" s="3">
        <v>35</v>
      </c>
      <c r="P79" s="3" t="s">
        <v>33</v>
      </c>
      <c r="Q79" s="3" t="s">
        <v>34</v>
      </c>
      <c r="R79" s="3" t="s">
        <v>33</v>
      </c>
      <c r="S79" s="7" t="s">
        <v>75</v>
      </c>
      <c r="T79" t="s">
        <v>608</v>
      </c>
      <c r="U79">
        <f>5</f>
        <v>5</v>
      </c>
      <c r="V79" t="s">
        <v>611</v>
      </c>
      <c r="W79" s="7">
        <f>8</f>
        <v>8</v>
      </c>
      <c r="X79" s="7" t="s">
        <v>202</v>
      </c>
      <c r="Y79" s="3">
        <f>2</f>
        <v>2</v>
      </c>
      <c r="Z79" s="7" t="s">
        <v>39</v>
      </c>
      <c r="AA79" s="3" t="s">
        <v>33</v>
      </c>
      <c r="AB79" s="3">
        <f t="shared" si="5"/>
        <v>1</v>
      </c>
      <c r="AC79" s="3" t="s">
        <v>40</v>
      </c>
      <c r="AD79" s="3" t="s">
        <v>42</v>
      </c>
      <c r="AE79" s="3" t="s">
        <v>42</v>
      </c>
      <c r="AF79" s="3" t="s">
        <v>34</v>
      </c>
      <c r="AG79" s="3" t="s">
        <v>34</v>
      </c>
    </row>
    <row r="80" spans="1:33">
      <c r="A80" s="3">
        <v>81</v>
      </c>
      <c r="C80" s="3" t="s">
        <v>35</v>
      </c>
      <c r="D80" s="3">
        <f t="shared" si="3"/>
        <v>2</v>
      </c>
      <c r="E80" s="4">
        <v>24693</v>
      </c>
      <c r="F80" s="3">
        <v>46</v>
      </c>
      <c r="G80" s="3">
        <f t="shared" si="4"/>
        <v>1</v>
      </c>
      <c r="I80" s="3">
        <v>100</v>
      </c>
      <c r="J80" s="3" t="s">
        <v>34</v>
      </c>
      <c r="K80" s="4" t="s">
        <v>269</v>
      </c>
      <c r="L80" s="3" t="s">
        <v>27</v>
      </c>
      <c r="M80" s="3">
        <f>2</f>
        <v>2</v>
      </c>
      <c r="N80" s="3">
        <v>6</v>
      </c>
      <c r="O80" s="3">
        <v>54</v>
      </c>
      <c r="P80" s="3" t="s">
        <v>34</v>
      </c>
      <c r="Q80" s="3" t="s">
        <v>34</v>
      </c>
      <c r="R80" s="3" t="s">
        <v>33</v>
      </c>
      <c r="S80" s="7" t="s">
        <v>205</v>
      </c>
      <c r="T80" t="s">
        <v>608</v>
      </c>
      <c r="U80">
        <f>5</f>
        <v>5</v>
      </c>
      <c r="V80" t="s">
        <v>612</v>
      </c>
      <c r="W80" s="3">
        <f>2</f>
        <v>2</v>
      </c>
      <c r="X80" s="7" t="s">
        <v>202</v>
      </c>
      <c r="Y80" s="3">
        <f>2</f>
        <v>2</v>
      </c>
      <c r="Z80" s="7" t="s">
        <v>159</v>
      </c>
      <c r="AA80" s="3" t="s">
        <v>33</v>
      </c>
      <c r="AB80" s="3">
        <f t="shared" si="5"/>
        <v>1</v>
      </c>
      <c r="AC80" s="3">
        <v>1</v>
      </c>
      <c r="AD80" s="3" t="s">
        <v>42</v>
      </c>
      <c r="AE80" s="3" t="s">
        <v>42</v>
      </c>
      <c r="AF80" s="3" t="s">
        <v>34</v>
      </c>
      <c r="AG80" s="3" t="s">
        <v>34</v>
      </c>
    </row>
    <row r="81" spans="1:33">
      <c r="A81" s="3">
        <v>82</v>
      </c>
      <c r="B81" s="4">
        <v>41674</v>
      </c>
      <c r="C81" s="3" t="s">
        <v>24</v>
      </c>
      <c r="D81" s="3">
        <f t="shared" si="3"/>
        <v>1</v>
      </c>
      <c r="E81" s="4">
        <v>17090</v>
      </c>
      <c r="F81" s="3">
        <v>67</v>
      </c>
      <c r="G81" s="3">
        <f t="shared" si="4"/>
        <v>2</v>
      </c>
      <c r="I81" s="3">
        <v>80</v>
      </c>
      <c r="J81" s="3" t="s">
        <v>25</v>
      </c>
      <c r="K81" s="4" t="s">
        <v>270</v>
      </c>
      <c r="L81" s="3" t="s">
        <v>44</v>
      </c>
      <c r="M81" s="3">
        <f>1</f>
        <v>1</v>
      </c>
      <c r="N81" s="3">
        <v>33</v>
      </c>
      <c r="O81" s="3">
        <v>59.4</v>
      </c>
      <c r="P81" s="3" t="s">
        <v>28</v>
      </c>
      <c r="Q81" s="3" t="s">
        <v>28</v>
      </c>
      <c r="R81" s="3" t="s">
        <v>28</v>
      </c>
      <c r="S81" s="7" t="s">
        <v>84</v>
      </c>
      <c r="T81" t="s">
        <v>613</v>
      </c>
      <c r="U81">
        <f>4</f>
        <v>4</v>
      </c>
      <c r="V81"/>
      <c r="W81" s="7">
        <f>0</f>
        <v>0</v>
      </c>
      <c r="X81" s="7" t="s">
        <v>46</v>
      </c>
      <c r="Y81" s="3">
        <f>1</f>
        <v>1</v>
      </c>
      <c r="Z81" s="2" t="s">
        <v>167</v>
      </c>
      <c r="AA81" s="3" t="s">
        <v>25</v>
      </c>
      <c r="AB81" s="3">
        <f t="shared" si="5"/>
        <v>2</v>
      </c>
      <c r="AC81" s="3">
        <v>0</v>
      </c>
      <c r="AD81" s="3" t="s">
        <v>271</v>
      </c>
      <c r="AE81" s="3" t="s">
        <v>271</v>
      </c>
      <c r="AF81" s="3" t="s">
        <v>33</v>
      </c>
      <c r="AG81" s="3" t="s">
        <v>34</v>
      </c>
    </row>
    <row r="82" spans="1:33">
      <c r="A82" s="3">
        <v>84</v>
      </c>
      <c r="C82" s="3" t="s">
        <v>48</v>
      </c>
      <c r="D82" s="3">
        <f t="shared" si="3"/>
        <v>1</v>
      </c>
      <c r="E82" s="4">
        <v>19245</v>
      </c>
      <c r="F82" s="3">
        <v>61</v>
      </c>
      <c r="G82" s="3">
        <f t="shared" si="4"/>
        <v>2</v>
      </c>
      <c r="H82" s="3">
        <v>1</v>
      </c>
      <c r="I82" s="3">
        <v>90</v>
      </c>
      <c r="J82" s="3" t="s">
        <v>34</v>
      </c>
      <c r="K82" s="4">
        <v>41803</v>
      </c>
      <c r="L82" s="3" t="s">
        <v>27</v>
      </c>
      <c r="M82" s="3">
        <f>2</f>
        <v>2</v>
      </c>
      <c r="N82" s="3">
        <v>1</v>
      </c>
      <c r="O82" s="3">
        <v>24</v>
      </c>
      <c r="P82" s="3" t="s">
        <v>33</v>
      </c>
      <c r="Q82" s="3" t="s">
        <v>34</v>
      </c>
      <c r="R82" s="3" t="s">
        <v>33</v>
      </c>
      <c r="S82" s="7" t="s">
        <v>272</v>
      </c>
      <c r="T82" t="s">
        <v>608</v>
      </c>
      <c r="U82">
        <f>5</f>
        <v>5</v>
      </c>
      <c r="V82" t="s">
        <v>622</v>
      </c>
      <c r="W82" s="7">
        <f>6</f>
        <v>6</v>
      </c>
      <c r="X82" s="7" t="s">
        <v>202</v>
      </c>
      <c r="Y82" s="3">
        <f>2</f>
        <v>2</v>
      </c>
      <c r="Z82" s="7" t="s">
        <v>273</v>
      </c>
      <c r="AA82" s="3" t="s">
        <v>33</v>
      </c>
      <c r="AB82" s="3">
        <f t="shared" si="5"/>
        <v>1</v>
      </c>
      <c r="AC82" s="3" t="s">
        <v>40</v>
      </c>
      <c r="AD82" s="3" t="s">
        <v>42</v>
      </c>
      <c r="AE82" s="3" t="s">
        <v>42</v>
      </c>
      <c r="AF82" s="3" t="s">
        <v>34</v>
      </c>
      <c r="AG82" s="3" t="s">
        <v>34</v>
      </c>
    </row>
    <row r="83" spans="1:33">
      <c r="A83" s="3">
        <v>85</v>
      </c>
      <c r="C83" s="3" t="s">
        <v>70</v>
      </c>
      <c r="D83" s="3">
        <f t="shared" si="3"/>
        <v>2</v>
      </c>
      <c r="E83" s="4">
        <v>20075</v>
      </c>
      <c r="F83" s="3">
        <v>60</v>
      </c>
      <c r="G83" s="3">
        <f t="shared" si="4"/>
        <v>2</v>
      </c>
      <c r="I83" s="3">
        <v>80</v>
      </c>
      <c r="J83" s="3" t="s">
        <v>25</v>
      </c>
      <c r="K83" s="4" t="s">
        <v>274</v>
      </c>
      <c r="L83" s="3" t="s">
        <v>44</v>
      </c>
      <c r="M83" s="3">
        <f>1</f>
        <v>1</v>
      </c>
      <c r="N83" s="3">
        <v>30</v>
      </c>
      <c r="O83" s="3">
        <v>54</v>
      </c>
      <c r="P83" s="3" t="s">
        <v>25</v>
      </c>
      <c r="Q83" s="3" t="s">
        <v>25</v>
      </c>
      <c r="R83" s="3" t="s">
        <v>25</v>
      </c>
      <c r="S83" s="7" t="s">
        <v>275</v>
      </c>
      <c r="T83" t="s">
        <v>616</v>
      </c>
      <c r="U83">
        <f>1</f>
        <v>1</v>
      </c>
      <c r="V83"/>
      <c r="W83" s="7">
        <f>0</f>
        <v>0</v>
      </c>
      <c r="X83" s="7" t="s">
        <v>46</v>
      </c>
      <c r="Y83" s="3">
        <f>1</f>
        <v>1</v>
      </c>
      <c r="Z83" s="2" t="s">
        <v>190</v>
      </c>
      <c r="AA83" s="3" t="s">
        <v>25</v>
      </c>
      <c r="AB83" s="3">
        <f t="shared" si="5"/>
        <v>2</v>
      </c>
      <c r="AC83" s="3">
        <v>0</v>
      </c>
      <c r="AD83" s="3" t="s">
        <v>42</v>
      </c>
      <c r="AE83" s="3" t="s">
        <v>32</v>
      </c>
      <c r="AF83" s="3" t="s">
        <v>33</v>
      </c>
      <c r="AG83" s="3" t="s">
        <v>34</v>
      </c>
    </row>
    <row r="84" spans="1:33">
      <c r="A84" s="3">
        <v>86</v>
      </c>
      <c r="C84" s="3" t="s">
        <v>48</v>
      </c>
      <c r="D84" s="3">
        <f t="shared" si="3"/>
        <v>1</v>
      </c>
      <c r="E84" s="4">
        <v>15592</v>
      </c>
      <c r="F84" s="3">
        <v>71</v>
      </c>
      <c r="G84" s="3">
        <f t="shared" si="4"/>
        <v>2</v>
      </c>
      <c r="I84" s="3">
        <v>100</v>
      </c>
      <c r="J84" s="3" t="s">
        <v>33</v>
      </c>
      <c r="K84" s="4" t="s">
        <v>276</v>
      </c>
      <c r="L84" s="3" t="s">
        <v>27</v>
      </c>
      <c r="M84" s="3">
        <f>2</f>
        <v>2</v>
      </c>
      <c r="N84" s="3">
        <v>3</v>
      </c>
      <c r="O84" s="3">
        <v>27</v>
      </c>
      <c r="P84" s="3" t="s">
        <v>33</v>
      </c>
      <c r="Q84" s="3" t="s">
        <v>33</v>
      </c>
      <c r="R84" s="3" t="s">
        <v>34</v>
      </c>
      <c r="S84" s="7" t="s">
        <v>277</v>
      </c>
      <c r="T84" t="s">
        <v>608</v>
      </c>
      <c r="U84">
        <f>5</f>
        <v>5</v>
      </c>
      <c r="V84" t="s">
        <v>605</v>
      </c>
      <c r="W84" s="3">
        <f>1</f>
        <v>1</v>
      </c>
      <c r="X84" s="7" t="s">
        <v>202</v>
      </c>
      <c r="Y84" s="3">
        <f>2</f>
        <v>2</v>
      </c>
      <c r="Z84" s="7" t="s">
        <v>278</v>
      </c>
      <c r="AA84" s="3" t="s">
        <v>33</v>
      </c>
      <c r="AB84" s="3">
        <f t="shared" si="5"/>
        <v>1</v>
      </c>
      <c r="AC84" s="3">
        <v>1</v>
      </c>
      <c r="AD84" s="3" t="s">
        <v>42</v>
      </c>
      <c r="AE84" s="3" t="s">
        <v>42</v>
      </c>
      <c r="AF84" s="3" t="s">
        <v>34</v>
      </c>
      <c r="AG84" s="3" t="s">
        <v>34</v>
      </c>
    </row>
    <row r="85" spans="1:33">
      <c r="A85" s="3">
        <v>87</v>
      </c>
      <c r="C85" s="3" t="s">
        <v>24</v>
      </c>
      <c r="D85" s="3">
        <f t="shared" si="3"/>
        <v>1</v>
      </c>
      <c r="E85" s="4">
        <v>14380</v>
      </c>
      <c r="F85" s="3">
        <v>75</v>
      </c>
      <c r="G85" s="3">
        <f t="shared" si="4"/>
        <v>2</v>
      </c>
      <c r="I85" s="3">
        <v>70</v>
      </c>
      <c r="J85" s="3" t="s">
        <v>25</v>
      </c>
      <c r="K85" s="4" t="s">
        <v>279</v>
      </c>
      <c r="L85" s="3" t="s">
        <v>27</v>
      </c>
      <c r="M85" s="3">
        <f>2</f>
        <v>2</v>
      </c>
      <c r="N85" s="3" t="s">
        <v>280</v>
      </c>
      <c r="O85" s="3" t="s">
        <v>281</v>
      </c>
      <c r="P85" s="3" t="s">
        <v>25</v>
      </c>
      <c r="Q85" s="3" t="s">
        <v>25</v>
      </c>
      <c r="R85" s="3" t="s">
        <v>28</v>
      </c>
      <c r="S85" s="7" t="s">
        <v>282</v>
      </c>
      <c r="T85" t="s">
        <v>608</v>
      </c>
      <c r="U85">
        <f>5</f>
        <v>5</v>
      </c>
      <c r="V85" t="s">
        <v>605</v>
      </c>
      <c r="W85" s="3">
        <f>1</f>
        <v>1</v>
      </c>
      <c r="X85" s="7" t="s">
        <v>30</v>
      </c>
      <c r="Y85" s="3">
        <f>2</f>
        <v>2</v>
      </c>
      <c r="Z85" s="7" t="s">
        <v>283</v>
      </c>
      <c r="AA85" s="3" t="s">
        <v>28</v>
      </c>
      <c r="AB85" s="3">
        <f t="shared" si="5"/>
        <v>1</v>
      </c>
      <c r="AC85" s="3" t="s">
        <v>116</v>
      </c>
      <c r="AD85" s="3" t="s">
        <v>42</v>
      </c>
      <c r="AE85" s="3" t="s">
        <v>32</v>
      </c>
      <c r="AF85" s="3" t="s">
        <v>34</v>
      </c>
      <c r="AG85" s="3" t="s">
        <v>284</v>
      </c>
    </row>
    <row r="86" spans="1:33">
      <c r="A86" s="3">
        <v>88</v>
      </c>
      <c r="C86" s="3" t="s">
        <v>35</v>
      </c>
      <c r="D86" s="3">
        <f t="shared" si="3"/>
        <v>2</v>
      </c>
      <c r="E86" s="4">
        <v>22924</v>
      </c>
      <c r="F86" s="3">
        <v>51</v>
      </c>
      <c r="G86" s="3">
        <f t="shared" si="4"/>
        <v>1</v>
      </c>
      <c r="H86" s="3">
        <v>1</v>
      </c>
      <c r="I86" s="3">
        <v>90</v>
      </c>
      <c r="J86" s="3" t="s">
        <v>33</v>
      </c>
      <c r="K86" s="4" t="s">
        <v>285</v>
      </c>
      <c r="L86" s="3" t="s">
        <v>56</v>
      </c>
      <c r="M86" s="3">
        <f>3</f>
        <v>3</v>
      </c>
      <c r="N86" s="3">
        <v>10</v>
      </c>
      <c r="O86" s="3">
        <v>30</v>
      </c>
      <c r="P86" s="3" t="s">
        <v>33</v>
      </c>
      <c r="Q86" s="3" t="s">
        <v>34</v>
      </c>
      <c r="R86" s="3" t="s">
        <v>34</v>
      </c>
      <c r="S86" s="7" t="s">
        <v>29</v>
      </c>
      <c r="T86" t="s">
        <v>608</v>
      </c>
      <c r="U86">
        <f>5</f>
        <v>5</v>
      </c>
      <c r="V86" t="s">
        <v>605</v>
      </c>
      <c r="W86" s="3">
        <f>1</f>
        <v>1</v>
      </c>
      <c r="X86" s="7" t="s">
        <v>202</v>
      </c>
      <c r="Y86" s="3">
        <f>2</f>
        <v>2</v>
      </c>
      <c r="Z86" s="7" t="s">
        <v>39</v>
      </c>
      <c r="AA86" s="3" t="s">
        <v>33</v>
      </c>
      <c r="AB86" s="3">
        <f t="shared" si="5"/>
        <v>1</v>
      </c>
      <c r="AC86" s="3" t="s">
        <v>40</v>
      </c>
      <c r="AD86" s="3" t="s">
        <v>42</v>
      </c>
      <c r="AE86" s="3" t="s">
        <v>42</v>
      </c>
      <c r="AF86" s="3" t="s">
        <v>33</v>
      </c>
      <c r="AG86" s="3" t="s">
        <v>286</v>
      </c>
    </row>
    <row r="87" spans="1:33">
      <c r="A87" s="3">
        <v>89</v>
      </c>
      <c r="C87" s="3" t="s">
        <v>48</v>
      </c>
      <c r="D87" s="3">
        <f t="shared" si="3"/>
        <v>1</v>
      </c>
      <c r="E87" s="4">
        <v>20954</v>
      </c>
      <c r="F87" s="3">
        <v>57</v>
      </c>
      <c r="G87" s="3">
        <f t="shared" si="4"/>
        <v>1</v>
      </c>
      <c r="I87" s="3">
        <v>70</v>
      </c>
      <c r="J87" s="3" t="s">
        <v>33</v>
      </c>
      <c r="K87" s="4" t="s">
        <v>287</v>
      </c>
      <c r="L87" s="3" t="s">
        <v>37</v>
      </c>
      <c r="M87" s="3">
        <f>1</f>
        <v>1</v>
      </c>
      <c r="N87" s="3">
        <v>10</v>
      </c>
      <c r="O87" s="3">
        <v>35</v>
      </c>
      <c r="P87" s="3" t="s">
        <v>33</v>
      </c>
      <c r="Q87" s="3" t="s">
        <v>33</v>
      </c>
      <c r="R87" s="3" t="s">
        <v>33</v>
      </c>
      <c r="S87" s="7" t="s">
        <v>108</v>
      </c>
      <c r="T87" t="s">
        <v>613</v>
      </c>
      <c r="U87">
        <f>4</f>
        <v>4</v>
      </c>
      <c r="V87"/>
      <c r="W87" s="7">
        <f>0</f>
        <v>0</v>
      </c>
      <c r="X87" s="7" t="s">
        <v>158</v>
      </c>
      <c r="Y87" s="3">
        <f>3</f>
        <v>3</v>
      </c>
      <c r="Z87" s="2" t="s">
        <v>225</v>
      </c>
      <c r="AA87" s="3" t="s">
        <v>33</v>
      </c>
      <c r="AB87" s="3">
        <f t="shared" si="5"/>
        <v>1</v>
      </c>
      <c r="AC87" s="3">
        <v>1</v>
      </c>
      <c r="AD87" s="3" t="s">
        <v>42</v>
      </c>
      <c r="AE87" s="3" t="s">
        <v>42</v>
      </c>
      <c r="AF87" s="3" t="s">
        <v>33</v>
      </c>
      <c r="AG87" s="3" t="s">
        <v>34</v>
      </c>
    </row>
    <row r="88" spans="1:33">
      <c r="A88" s="3">
        <v>90</v>
      </c>
      <c r="C88" s="3" t="s">
        <v>35</v>
      </c>
      <c r="D88" s="3">
        <f t="shared" si="3"/>
        <v>2</v>
      </c>
      <c r="E88" s="4">
        <v>17859</v>
      </c>
      <c r="F88" s="3">
        <v>65</v>
      </c>
      <c r="G88" s="3">
        <f t="shared" si="4"/>
        <v>2</v>
      </c>
      <c r="I88" s="3">
        <v>100</v>
      </c>
      <c r="J88" s="3" t="s">
        <v>34</v>
      </c>
      <c r="K88" s="4" t="s">
        <v>288</v>
      </c>
      <c r="L88" s="3" t="s">
        <v>27</v>
      </c>
      <c r="M88" s="3">
        <f>2</f>
        <v>2</v>
      </c>
      <c r="N88" s="3">
        <v>3</v>
      </c>
      <c r="O88" s="3">
        <v>27</v>
      </c>
      <c r="P88" s="3" t="s">
        <v>33</v>
      </c>
      <c r="Q88" s="3" t="s">
        <v>33</v>
      </c>
      <c r="R88" s="3" t="s">
        <v>34</v>
      </c>
      <c r="S88" s="7" t="s">
        <v>289</v>
      </c>
      <c r="T88" t="s">
        <v>608</v>
      </c>
      <c r="U88">
        <f>5</f>
        <v>5</v>
      </c>
      <c r="V88" t="s">
        <v>618</v>
      </c>
      <c r="W88" s="7">
        <f>5</f>
        <v>5</v>
      </c>
      <c r="X88" s="7" t="s">
        <v>202</v>
      </c>
      <c r="Y88" s="3">
        <f>2</f>
        <v>2</v>
      </c>
      <c r="Z88" s="7" t="s">
        <v>256</v>
      </c>
      <c r="AA88" s="3" t="s">
        <v>33</v>
      </c>
      <c r="AB88" s="3">
        <f t="shared" si="5"/>
        <v>1</v>
      </c>
      <c r="AC88" s="3">
        <v>1</v>
      </c>
      <c r="AD88" s="3" t="s">
        <v>42</v>
      </c>
      <c r="AE88" s="3" t="s">
        <v>42</v>
      </c>
      <c r="AF88" s="3" t="s">
        <v>33</v>
      </c>
      <c r="AG88" s="3" t="s">
        <v>290</v>
      </c>
    </row>
    <row r="89" spans="1:33">
      <c r="A89" s="3">
        <v>91</v>
      </c>
      <c r="C89" s="3" t="s">
        <v>35</v>
      </c>
      <c r="D89" s="3">
        <f t="shared" si="3"/>
        <v>2</v>
      </c>
      <c r="E89" s="4">
        <v>16996</v>
      </c>
      <c r="F89" s="3">
        <v>67</v>
      </c>
      <c r="G89" s="3">
        <f t="shared" si="4"/>
        <v>2</v>
      </c>
      <c r="H89" s="3">
        <v>1</v>
      </c>
      <c r="I89" s="3">
        <v>80</v>
      </c>
      <c r="J89" s="3" t="s">
        <v>34</v>
      </c>
      <c r="K89" s="4" t="s">
        <v>291</v>
      </c>
      <c r="L89" s="3" t="s">
        <v>56</v>
      </c>
      <c r="M89" s="3">
        <f>3</f>
        <v>3</v>
      </c>
      <c r="N89" s="3">
        <v>14</v>
      </c>
      <c r="O89" s="3">
        <v>35</v>
      </c>
      <c r="P89" s="3" t="s">
        <v>33</v>
      </c>
      <c r="Q89" s="3" t="s">
        <v>34</v>
      </c>
      <c r="R89" s="3" t="s">
        <v>33</v>
      </c>
      <c r="S89" s="7" t="s">
        <v>205</v>
      </c>
      <c r="T89" t="s">
        <v>608</v>
      </c>
      <c r="U89">
        <f>5</f>
        <v>5</v>
      </c>
      <c r="V89" t="s">
        <v>612</v>
      </c>
      <c r="W89" s="3">
        <f>2</f>
        <v>2</v>
      </c>
      <c r="X89" s="7" t="s">
        <v>202</v>
      </c>
      <c r="Y89" s="3">
        <f>2</f>
        <v>2</v>
      </c>
      <c r="Z89" s="7" t="s">
        <v>292</v>
      </c>
      <c r="AA89" s="3" t="s">
        <v>33</v>
      </c>
      <c r="AB89" s="3">
        <f t="shared" si="5"/>
        <v>1</v>
      </c>
      <c r="AC89" s="3">
        <v>1</v>
      </c>
      <c r="AD89" s="3" t="s">
        <v>42</v>
      </c>
      <c r="AE89" s="3" t="s">
        <v>42</v>
      </c>
      <c r="AF89" s="3" t="s">
        <v>34</v>
      </c>
      <c r="AG89" s="3" t="s">
        <v>33</v>
      </c>
    </row>
    <row r="90" spans="1:33">
      <c r="A90" s="3">
        <v>92</v>
      </c>
      <c r="C90" s="3" t="s">
        <v>24</v>
      </c>
      <c r="D90" s="3">
        <f t="shared" si="3"/>
        <v>1</v>
      </c>
      <c r="E90" s="4">
        <v>13446</v>
      </c>
      <c r="F90" s="3">
        <v>77</v>
      </c>
      <c r="G90" s="3">
        <f t="shared" si="4"/>
        <v>2</v>
      </c>
      <c r="I90" s="3">
        <v>70</v>
      </c>
      <c r="J90" s="3" t="s">
        <v>25</v>
      </c>
      <c r="K90" s="4" t="s">
        <v>293</v>
      </c>
      <c r="L90" s="3" t="s">
        <v>56</v>
      </c>
      <c r="M90" s="3">
        <f>3</f>
        <v>3</v>
      </c>
      <c r="N90" s="3">
        <v>10</v>
      </c>
      <c r="O90" s="3">
        <v>30</v>
      </c>
      <c r="P90" s="3" t="s">
        <v>28</v>
      </c>
      <c r="Q90" s="3" t="s">
        <v>28</v>
      </c>
      <c r="R90" s="3" t="s">
        <v>25</v>
      </c>
      <c r="S90" s="7" t="s">
        <v>294</v>
      </c>
      <c r="T90" s="2" t="s">
        <v>609</v>
      </c>
      <c r="U90">
        <f>7</f>
        <v>7</v>
      </c>
      <c r="V90" t="s">
        <v>609</v>
      </c>
      <c r="W90" s="7">
        <v>9</v>
      </c>
      <c r="X90" s="7" t="s">
        <v>295</v>
      </c>
      <c r="Y90" s="3">
        <f>2</f>
        <v>2</v>
      </c>
      <c r="Z90" s="2" t="s">
        <v>296</v>
      </c>
      <c r="AA90" s="3" t="s">
        <v>28</v>
      </c>
      <c r="AB90" s="3">
        <f t="shared" si="5"/>
        <v>1</v>
      </c>
      <c r="AC90" s="3">
        <v>3</v>
      </c>
      <c r="AD90" s="3" t="s">
        <v>42</v>
      </c>
      <c r="AE90" s="3" t="s">
        <v>42</v>
      </c>
      <c r="AF90" s="3" t="s">
        <v>33</v>
      </c>
      <c r="AG90" s="3" t="s">
        <v>297</v>
      </c>
    </row>
    <row r="91" spans="1:33">
      <c r="A91" s="3">
        <v>93</v>
      </c>
      <c r="C91" s="3" t="s">
        <v>48</v>
      </c>
      <c r="D91" s="3">
        <f t="shared" si="3"/>
        <v>1</v>
      </c>
      <c r="E91" s="4">
        <v>19695</v>
      </c>
      <c r="F91" s="3">
        <v>60</v>
      </c>
      <c r="G91" s="3">
        <f t="shared" si="4"/>
        <v>2</v>
      </c>
      <c r="I91" s="3">
        <v>80</v>
      </c>
      <c r="J91" s="3" t="s">
        <v>33</v>
      </c>
      <c r="K91" s="4" t="s">
        <v>107</v>
      </c>
      <c r="L91" s="3" t="s">
        <v>42</v>
      </c>
      <c r="M91" s="3">
        <f>5</f>
        <v>5</v>
      </c>
      <c r="N91" s="3" t="s">
        <v>42</v>
      </c>
      <c r="O91" s="3" t="s">
        <v>42</v>
      </c>
      <c r="P91" s="3" t="s">
        <v>33</v>
      </c>
      <c r="Q91" s="3" t="s">
        <v>33</v>
      </c>
      <c r="R91" s="3" t="s">
        <v>34</v>
      </c>
      <c r="S91" s="7" t="s">
        <v>108</v>
      </c>
      <c r="T91" t="s">
        <v>613</v>
      </c>
      <c r="U91">
        <f>4</f>
        <v>4</v>
      </c>
      <c r="V91"/>
      <c r="W91" s="7">
        <f>0</f>
        <v>0</v>
      </c>
      <c r="X91" s="7" t="s">
        <v>158</v>
      </c>
      <c r="Y91" s="3">
        <f>3</f>
        <v>3</v>
      </c>
      <c r="Z91" s="2" t="s">
        <v>123</v>
      </c>
      <c r="AA91" s="3" t="s">
        <v>33</v>
      </c>
      <c r="AB91" s="3">
        <f t="shared" si="5"/>
        <v>1</v>
      </c>
      <c r="AC91" s="3">
        <v>1</v>
      </c>
      <c r="AD91" s="3" t="s">
        <v>42</v>
      </c>
      <c r="AE91" s="3" t="s">
        <v>42</v>
      </c>
      <c r="AF91" s="3" t="s">
        <v>33</v>
      </c>
      <c r="AG91" s="3" t="s">
        <v>34</v>
      </c>
    </row>
    <row r="92" spans="1:33">
      <c r="A92" s="3">
        <v>94</v>
      </c>
      <c r="C92" s="3" t="s">
        <v>35</v>
      </c>
      <c r="D92" s="3">
        <f t="shared" si="3"/>
        <v>2</v>
      </c>
      <c r="E92" s="4">
        <v>16667</v>
      </c>
      <c r="F92" s="3">
        <v>68</v>
      </c>
      <c r="G92" s="3">
        <f t="shared" si="4"/>
        <v>2</v>
      </c>
      <c r="H92" s="3">
        <v>0</v>
      </c>
      <c r="I92" s="3">
        <v>100</v>
      </c>
      <c r="J92" s="3" t="s">
        <v>33</v>
      </c>
      <c r="K92" s="4">
        <v>41849</v>
      </c>
      <c r="L92" s="3" t="s">
        <v>27</v>
      </c>
      <c r="M92" s="3">
        <f>2</f>
        <v>2</v>
      </c>
      <c r="N92" s="3">
        <v>1</v>
      </c>
      <c r="O92" s="3">
        <v>24</v>
      </c>
      <c r="P92" s="3" t="s">
        <v>33</v>
      </c>
      <c r="Q92" s="3" t="s">
        <v>34</v>
      </c>
      <c r="R92" s="3" t="s">
        <v>33</v>
      </c>
      <c r="S92" s="7" t="s">
        <v>298</v>
      </c>
      <c r="T92" t="s">
        <v>608</v>
      </c>
      <c r="U92">
        <f>5</f>
        <v>5</v>
      </c>
      <c r="V92" t="s">
        <v>605</v>
      </c>
      <c r="W92" s="3">
        <f>1</f>
        <v>1</v>
      </c>
      <c r="X92" s="7" t="s">
        <v>202</v>
      </c>
      <c r="Y92" s="3">
        <f>2</f>
        <v>2</v>
      </c>
      <c r="Z92" s="7" t="s">
        <v>299</v>
      </c>
      <c r="AA92" s="3" t="s">
        <v>33</v>
      </c>
      <c r="AB92" s="3">
        <f t="shared" si="5"/>
        <v>1</v>
      </c>
      <c r="AC92" s="3">
        <v>2</v>
      </c>
      <c r="AD92" s="3" t="s">
        <v>42</v>
      </c>
      <c r="AE92" s="3" t="s">
        <v>42</v>
      </c>
      <c r="AF92" s="3" t="s">
        <v>34</v>
      </c>
      <c r="AG92" s="3" t="s">
        <v>34</v>
      </c>
    </row>
    <row r="93" spans="1:33">
      <c r="A93" s="3">
        <v>95</v>
      </c>
      <c r="C93" s="3" t="s">
        <v>48</v>
      </c>
      <c r="D93" s="3">
        <f t="shared" si="3"/>
        <v>1</v>
      </c>
      <c r="E93" s="4">
        <v>14976</v>
      </c>
      <c r="F93" s="3">
        <v>73</v>
      </c>
      <c r="G93" s="3">
        <f t="shared" si="4"/>
        <v>2</v>
      </c>
      <c r="H93" s="3">
        <v>3</v>
      </c>
      <c r="I93" s="3">
        <v>50</v>
      </c>
      <c r="J93" s="3" t="s">
        <v>34</v>
      </c>
      <c r="K93" s="4" t="s">
        <v>300</v>
      </c>
      <c r="L93" s="3" t="s">
        <v>56</v>
      </c>
      <c r="M93" s="3">
        <f>3</f>
        <v>3</v>
      </c>
      <c r="N93" s="3">
        <v>14</v>
      </c>
      <c r="O93" s="3">
        <v>35</v>
      </c>
      <c r="P93" s="3" t="s">
        <v>33</v>
      </c>
      <c r="Q93" s="3" t="s">
        <v>33</v>
      </c>
      <c r="R93" s="3" t="s">
        <v>34</v>
      </c>
      <c r="S93" s="7" t="s">
        <v>29</v>
      </c>
      <c r="T93" t="s">
        <v>608</v>
      </c>
      <c r="U93">
        <f>5</f>
        <v>5</v>
      </c>
      <c r="V93" t="s">
        <v>605</v>
      </c>
      <c r="W93" s="3">
        <f>1</f>
        <v>1</v>
      </c>
      <c r="X93" s="7" t="s">
        <v>30</v>
      </c>
      <c r="Y93" s="3">
        <f>2</f>
        <v>2</v>
      </c>
      <c r="Z93" s="7" t="s">
        <v>92</v>
      </c>
      <c r="AA93" s="3" t="s">
        <v>33</v>
      </c>
      <c r="AB93" s="3">
        <f t="shared" si="5"/>
        <v>1</v>
      </c>
      <c r="AC93" s="3">
        <v>1</v>
      </c>
      <c r="AD93" s="3" t="s">
        <v>42</v>
      </c>
      <c r="AE93" s="3" t="s">
        <v>42</v>
      </c>
      <c r="AF93" s="3" t="s">
        <v>33</v>
      </c>
      <c r="AG93" s="3" t="s">
        <v>34</v>
      </c>
    </row>
    <row r="94" spans="1:33">
      <c r="A94" s="3">
        <v>96</v>
      </c>
      <c r="C94" s="3" t="s">
        <v>24</v>
      </c>
      <c r="D94" s="3">
        <f t="shared" si="3"/>
        <v>1</v>
      </c>
      <c r="E94" s="4">
        <v>21145</v>
      </c>
      <c r="F94" s="3">
        <v>56</v>
      </c>
      <c r="G94" s="3">
        <f t="shared" si="4"/>
        <v>1</v>
      </c>
      <c r="I94" s="3">
        <v>90</v>
      </c>
      <c r="J94" s="3" t="s">
        <v>28</v>
      </c>
      <c r="K94" s="4" t="s">
        <v>301</v>
      </c>
      <c r="L94" s="3" t="s">
        <v>302</v>
      </c>
      <c r="M94" s="3">
        <f>1</f>
        <v>1</v>
      </c>
      <c r="N94" s="3">
        <v>10</v>
      </c>
      <c r="O94" s="3">
        <v>35</v>
      </c>
      <c r="P94" s="3" t="s">
        <v>28</v>
      </c>
      <c r="Q94" s="3" t="s">
        <v>28</v>
      </c>
      <c r="R94" s="3" t="s">
        <v>28</v>
      </c>
      <c r="S94" s="7" t="s">
        <v>84</v>
      </c>
      <c r="T94" t="s">
        <v>613</v>
      </c>
      <c r="U94">
        <f>4</f>
        <v>4</v>
      </c>
      <c r="V94"/>
      <c r="W94" s="7">
        <f>0</f>
        <v>0</v>
      </c>
      <c r="X94" s="7" t="s">
        <v>158</v>
      </c>
      <c r="Y94" s="3">
        <f>3</f>
        <v>3</v>
      </c>
      <c r="Z94" s="2" t="s">
        <v>303</v>
      </c>
      <c r="AA94" s="3" t="s">
        <v>25</v>
      </c>
      <c r="AB94" s="3">
        <f t="shared" si="5"/>
        <v>2</v>
      </c>
      <c r="AC94" s="3">
        <v>0</v>
      </c>
      <c r="AD94" s="3" t="s">
        <v>42</v>
      </c>
      <c r="AE94" s="3" t="s">
        <v>42</v>
      </c>
      <c r="AF94" s="3" t="s">
        <v>28</v>
      </c>
      <c r="AG94" s="3" t="s">
        <v>25</v>
      </c>
    </row>
    <row r="95" spans="1:33">
      <c r="A95" s="3">
        <v>97</v>
      </c>
      <c r="C95" s="3" t="s">
        <v>70</v>
      </c>
      <c r="D95" s="3">
        <f t="shared" si="3"/>
        <v>2</v>
      </c>
      <c r="E95" s="4">
        <v>26620</v>
      </c>
      <c r="F95" s="3">
        <v>41</v>
      </c>
      <c r="G95" s="3">
        <f t="shared" si="4"/>
        <v>1</v>
      </c>
      <c r="I95" s="3">
        <v>80</v>
      </c>
      <c r="J95" s="3" t="s">
        <v>25</v>
      </c>
      <c r="K95" s="4" t="s">
        <v>304</v>
      </c>
      <c r="L95" s="3" t="s">
        <v>56</v>
      </c>
      <c r="M95" s="3">
        <f>3</f>
        <v>3</v>
      </c>
      <c r="N95" s="3">
        <v>10</v>
      </c>
      <c r="O95" s="3">
        <v>30</v>
      </c>
      <c r="P95" s="3" t="s">
        <v>28</v>
      </c>
      <c r="Q95" s="3" t="s">
        <v>25</v>
      </c>
      <c r="R95" s="3" t="s">
        <v>28</v>
      </c>
      <c r="S95" s="7" t="s">
        <v>305</v>
      </c>
      <c r="T95" t="s">
        <v>608</v>
      </c>
      <c r="U95">
        <f>5</f>
        <v>5</v>
      </c>
      <c r="V95" t="s">
        <v>612</v>
      </c>
      <c r="W95" s="3">
        <f>2</f>
        <v>2</v>
      </c>
      <c r="X95" s="7" t="s">
        <v>30</v>
      </c>
      <c r="Y95" s="3">
        <f>2</f>
        <v>2</v>
      </c>
      <c r="Z95" s="7" t="s">
        <v>306</v>
      </c>
      <c r="AA95" s="3" t="s">
        <v>28</v>
      </c>
      <c r="AB95" s="3">
        <f t="shared" si="5"/>
        <v>1</v>
      </c>
      <c r="AC95" s="3" t="s">
        <v>116</v>
      </c>
      <c r="AD95" s="3" t="s">
        <v>32</v>
      </c>
      <c r="AE95" s="3" t="s">
        <v>32</v>
      </c>
      <c r="AF95" s="3" t="s">
        <v>28</v>
      </c>
      <c r="AG95" s="3" t="s">
        <v>307</v>
      </c>
    </row>
    <row r="96" spans="1:33">
      <c r="A96" s="3">
        <v>98</v>
      </c>
      <c r="C96" s="3" t="s">
        <v>70</v>
      </c>
      <c r="D96" s="3">
        <f t="shared" si="3"/>
        <v>2</v>
      </c>
      <c r="E96" s="4">
        <v>15401</v>
      </c>
      <c r="F96" s="3">
        <v>72</v>
      </c>
      <c r="G96" s="3">
        <f t="shared" si="4"/>
        <v>2</v>
      </c>
      <c r="I96" s="3">
        <v>100</v>
      </c>
      <c r="J96" s="3" t="s">
        <v>25</v>
      </c>
      <c r="K96" s="4">
        <v>41859</v>
      </c>
      <c r="L96" s="3" t="s">
        <v>27</v>
      </c>
      <c r="M96" s="3">
        <f>2</f>
        <v>2</v>
      </c>
      <c r="N96" s="3" t="s">
        <v>65</v>
      </c>
      <c r="O96" s="3" t="s">
        <v>308</v>
      </c>
      <c r="P96" s="3" t="s">
        <v>28</v>
      </c>
      <c r="Q96" s="3" t="s">
        <v>25</v>
      </c>
      <c r="R96" s="3" t="s">
        <v>28</v>
      </c>
      <c r="S96" s="7" t="s">
        <v>309</v>
      </c>
      <c r="T96" t="s">
        <v>608</v>
      </c>
      <c r="U96">
        <f>5</f>
        <v>5</v>
      </c>
      <c r="V96" t="s">
        <v>618</v>
      </c>
      <c r="W96" s="7">
        <f>5</f>
        <v>5</v>
      </c>
      <c r="X96" s="7" t="s">
        <v>30</v>
      </c>
      <c r="Y96" s="3">
        <f>2</f>
        <v>2</v>
      </c>
      <c r="Z96" s="7" t="s">
        <v>310</v>
      </c>
      <c r="AA96" s="3" t="s">
        <v>28</v>
      </c>
      <c r="AB96" s="3">
        <f t="shared" si="5"/>
        <v>1</v>
      </c>
      <c r="AC96" s="3" t="s">
        <v>116</v>
      </c>
      <c r="AD96" s="3" t="s">
        <v>42</v>
      </c>
      <c r="AE96" s="3" t="s">
        <v>42</v>
      </c>
      <c r="AF96" s="3" t="s">
        <v>34</v>
      </c>
      <c r="AG96" s="3" t="s">
        <v>311</v>
      </c>
    </row>
    <row r="97" spans="1:33">
      <c r="A97" s="3">
        <v>99</v>
      </c>
      <c r="C97" s="3" t="s">
        <v>48</v>
      </c>
      <c r="D97" s="3">
        <f t="shared" si="3"/>
        <v>1</v>
      </c>
      <c r="E97" s="4">
        <v>16301</v>
      </c>
      <c r="F97" s="3">
        <v>69</v>
      </c>
      <c r="G97" s="3">
        <f t="shared" si="4"/>
        <v>2</v>
      </c>
      <c r="I97" s="3">
        <v>90</v>
      </c>
      <c r="J97" s="3" t="s">
        <v>33</v>
      </c>
      <c r="K97" s="4" t="s">
        <v>107</v>
      </c>
      <c r="L97" s="3" t="s">
        <v>42</v>
      </c>
      <c r="M97" s="3">
        <f>5</f>
        <v>5</v>
      </c>
      <c r="N97" s="3" t="s">
        <v>42</v>
      </c>
      <c r="O97" s="3" t="s">
        <v>42</v>
      </c>
      <c r="P97" s="3" t="s">
        <v>33</v>
      </c>
      <c r="Q97" s="3" t="s">
        <v>34</v>
      </c>
      <c r="R97" s="3" t="s">
        <v>33</v>
      </c>
      <c r="S97" s="7" t="s">
        <v>91</v>
      </c>
      <c r="T97" t="s">
        <v>608</v>
      </c>
      <c r="U97">
        <f>5</f>
        <v>5</v>
      </c>
      <c r="V97" t="s">
        <v>614</v>
      </c>
      <c r="W97" s="7">
        <f>7</f>
        <v>7</v>
      </c>
      <c r="X97" s="7" t="s">
        <v>202</v>
      </c>
      <c r="Y97" s="3">
        <f>2</f>
        <v>2</v>
      </c>
      <c r="Z97" s="7" t="s">
        <v>39</v>
      </c>
      <c r="AA97" s="3" t="s">
        <v>33</v>
      </c>
      <c r="AB97" s="3">
        <f t="shared" si="5"/>
        <v>1</v>
      </c>
      <c r="AC97" s="3" t="s">
        <v>40</v>
      </c>
      <c r="AD97" s="3" t="s">
        <v>42</v>
      </c>
      <c r="AE97" s="3" t="s">
        <v>42</v>
      </c>
      <c r="AF97" s="3" t="s">
        <v>34</v>
      </c>
      <c r="AG97" s="3" t="s">
        <v>34</v>
      </c>
    </row>
    <row r="98" spans="1:33">
      <c r="A98" s="3">
        <v>101</v>
      </c>
      <c r="B98" s="4">
        <v>41765</v>
      </c>
      <c r="C98" s="3" t="s">
        <v>24</v>
      </c>
      <c r="D98" s="3">
        <f t="shared" si="3"/>
        <v>1</v>
      </c>
      <c r="E98" s="4">
        <v>23230</v>
      </c>
      <c r="F98" s="3">
        <v>52</v>
      </c>
      <c r="G98" s="3">
        <f t="shared" si="4"/>
        <v>1</v>
      </c>
      <c r="I98" s="3">
        <v>80</v>
      </c>
      <c r="J98" s="3" t="s">
        <v>312</v>
      </c>
      <c r="K98" s="4">
        <v>41852</v>
      </c>
      <c r="L98" s="3" t="s">
        <v>27</v>
      </c>
      <c r="M98" s="3">
        <f>2</f>
        <v>2</v>
      </c>
      <c r="N98" s="3">
        <v>1</v>
      </c>
      <c r="O98" s="3">
        <v>24</v>
      </c>
      <c r="P98" s="3" t="s">
        <v>25</v>
      </c>
      <c r="Q98" s="3" t="s">
        <v>25</v>
      </c>
      <c r="R98" s="3" t="s">
        <v>28</v>
      </c>
      <c r="S98" s="7" t="s">
        <v>313</v>
      </c>
      <c r="T98" t="s">
        <v>608</v>
      </c>
      <c r="U98">
        <f>5</f>
        <v>5</v>
      </c>
      <c r="V98" t="s">
        <v>612</v>
      </c>
      <c r="W98" s="3">
        <f>2</f>
        <v>2</v>
      </c>
      <c r="X98" s="7" t="s">
        <v>30</v>
      </c>
      <c r="Y98" s="3">
        <f>2</f>
        <v>2</v>
      </c>
      <c r="Z98" s="7" t="s">
        <v>314</v>
      </c>
      <c r="AA98" s="3" t="s">
        <v>28</v>
      </c>
      <c r="AB98" s="3">
        <f t="shared" si="5"/>
        <v>1</v>
      </c>
      <c r="AC98" s="3">
        <v>2</v>
      </c>
      <c r="AD98" s="3" t="s">
        <v>42</v>
      </c>
      <c r="AE98" s="3" t="s">
        <v>42</v>
      </c>
      <c r="AF98" s="3" t="s">
        <v>34</v>
      </c>
      <c r="AG98" s="3" t="s">
        <v>34</v>
      </c>
    </row>
    <row r="99" spans="1:33">
      <c r="A99" s="3">
        <v>102</v>
      </c>
      <c r="B99" s="4">
        <v>41830</v>
      </c>
      <c r="C99" s="3" t="s">
        <v>24</v>
      </c>
      <c r="D99" s="3">
        <f t="shared" si="3"/>
        <v>1</v>
      </c>
      <c r="E99" s="4">
        <v>25114</v>
      </c>
      <c r="F99" s="3">
        <v>45</v>
      </c>
      <c r="G99" s="3">
        <f t="shared" si="4"/>
        <v>1</v>
      </c>
      <c r="I99" s="3">
        <v>60</v>
      </c>
      <c r="J99" s="3" t="s">
        <v>25</v>
      </c>
      <c r="K99" s="4" t="s">
        <v>315</v>
      </c>
      <c r="L99" s="3" t="s">
        <v>44</v>
      </c>
      <c r="M99" s="3">
        <f>1</f>
        <v>1</v>
      </c>
      <c r="N99" s="3">
        <v>30</v>
      </c>
      <c r="O99" s="3">
        <v>60</v>
      </c>
      <c r="P99" s="3" t="s">
        <v>28</v>
      </c>
      <c r="Q99" s="3" t="s">
        <v>28</v>
      </c>
      <c r="R99" s="3" t="s">
        <v>28</v>
      </c>
      <c r="S99" s="7" t="s">
        <v>84</v>
      </c>
      <c r="T99" t="s">
        <v>613</v>
      </c>
      <c r="U99">
        <f>4</f>
        <v>4</v>
      </c>
      <c r="V99"/>
      <c r="W99" s="7">
        <f>0</f>
        <v>0</v>
      </c>
      <c r="X99" s="7" t="s">
        <v>46</v>
      </c>
      <c r="Y99" s="3">
        <f>1</f>
        <v>1</v>
      </c>
      <c r="Z99" s="2" t="s">
        <v>144</v>
      </c>
      <c r="AA99" s="3" t="s">
        <v>25</v>
      </c>
      <c r="AB99" s="3">
        <f t="shared" si="5"/>
        <v>2</v>
      </c>
      <c r="AC99" s="3">
        <v>0</v>
      </c>
      <c r="AD99" s="3" t="s">
        <v>25</v>
      </c>
      <c r="AE99" s="3" t="s">
        <v>25</v>
      </c>
      <c r="AF99" s="3" t="s">
        <v>33</v>
      </c>
      <c r="AG99" s="3" t="s">
        <v>34</v>
      </c>
    </row>
    <row r="100" spans="1:33">
      <c r="A100" s="3">
        <v>104</v>
      </c>
      <c r="B100" s="4">
        <v>41920</v>
      </c>
      <c r="C100" s="3" t="s">
        <v>24</v>
      </c>
      <c r="D100" s="3">
        <f t="shared" si="3"/>
        <v>1</v>
      </c>
      <c r="E100" s="4">
        <v>21507</v>
      </c>
      <c r="F100" s="3">
        <v>55</v>
      </c>
      <c r="G100" s="3">
        <f t="shared" si="4"/>
        <v>1</v>
      </c>
      <c r="I100" s="3">
        <v>70</v>
      </c>
      <c r="J100" s="3" t="s">
        <v>316</v>
      </c>
      <c r="K100" s="4" t="s">
        <v>317</v>
      </c>
      <c r="L100" s="3" t="s">
        <v>318</v>
      </c>
      <c r="M100" s="3">
        <f>4</f>
        <v>4</v>
      </c>
      <c r="N100" s="3" t="s">
        <v>319</v>
      </c>
      <c r="O100" s="3" t="s">
        <v>320</v>
      </c>
      <c r="P100" s="3" t="s">
        <v>28</v>
      </c>
      <c r="Q100" s="3" t="s">
        <v>28</v>
      </c>
      <c r="R100" s="3" t="s">
        <v>28</v>
      </c>
      <c r="S100" s="7" t="s">
        <v>321</v>
      </c>
      <c r="T100" t="s">
        <v>616</v>
      </c>
      <c r="U100">
        <f>1</f>
        <v>1</v>
      </c>
      <c r="V100"/>
      <c r="W100" s="7">
        <f>0</f>
        <v>0</v>
      </c>
      <c r="X100" s="7" t="s">
        <v>30</v>
      </c>
      <c r="Y100" s="3">
        <f>2</f>
        <v>2</v>
      </c>
      <c r="Z100" s="7" t="s">
        <v>47</v>
      </c>
      <c r="AA100" s="3" t="s">
        <v>28</v>
      </c>
      <c r="AB100" s="3">
        <f t="shared" si="5"/>
        <v>1</v>
      </c>
      <c r="AC100" s="3">
        <v>2</v>
      </c>
      <c r="AD100" s="3" t="s">
        <v>42</v>
      </c>
      <c r="AE100" s="3" t="s">
        <v>42</v>
      </c>
      <c r="AF100" s="3" t="s">
        <v>34</v>
      </c>
      <c r="AG100" s="3" t="s">
        <v>34</v>
      </c>
    </row>
    <row r="101" spans="1:33">
      <c r="A101" s="3">
        <v>105</v>
      </c>
      <c r="B101" s="4">
        <v>41842</v>
      </c>
      <c r="C101" s="3" t="s">
        <v>70</v>
      </c>
      <c r="D101" s="3">
        <f t="shared" si="3"/>
        <v>2</v>
      </c>
      <c r="E101" s="4">
        <v>15721</v>
      </c>
      <c r="F101" s="3">
        <v>71</v>
      </c>
      <c r="G101" s="3">
        <f t="shared" si="4"/>
        <v>2</v>
      </c>
      <c r="I101" s="3">
        <v>70</v>
      </c>
      <c r="J101" s="3" t="s">
        <v>28</v>
      </c>
      <c r="K101" s="4" t="s">
        <v>322</v>
      </c>
      <c r="L101" s="3" t="s">
        <v>44</v>
      </c>
      <c r="M101" s="3">
        <f>1</f>
        <v>1</v>
      </c>
      <c r="N101" s="3">
        <v>30</v>
      </c>
      <c r="O101" s="3">
        <v>54</v>
      </c>
      <c r="P101" s="3" t="s">
        <v>25</v>
      </c>
      <c r="Q101" s="3" t="s">
        <v>28</v>
      </c>
      <c r="R101" s="3" t="s">
        <v>25</v>
      </c>
      <c r="S101" s="7" t="s">
        <v>323</v>
      </c>
      <c r="T101" t="s">
        <v>616</v>
      </c>
      <c r="U101">
        <f>1</f>
        <v>1</v>
      </c>
      <c r="V101"/>
      <c r="W101" s="7">
        <f>0</f>
        <v>0</v>
      </c>
      <c r="X101" s="7" t="s">
        <v>46</v>
      </c>
      <c r="Y101" s="3">
        <f>1</f>
        <v>1</v>
      </c>
      <c r="Z101" s="2" t="s">
        <v>324</v>
      </c>
      <c r="AA101" s="3" t="s">
        <v>25</v>
      </c>
      <c r="AB101" s="3">
        <f t="shared" si="5"/>
        <v>2</v>
      </c>
      <c r="AC101" s="3">
        <v>0</v>
      </c>
      <c r="AD101" s="3" t="s">
        <v>42</v>
      </c>
      <c r="AE101" s="3" t="s">
        <v>42</v>
      </c>
      <c r="AF101" s="3" t="s">
        <v>33</v>
      </c>
      <c r="AG101" s="3" t="s">
        <v>34</v>
      </c>
    </row>
    <row r="102" spans="1:33">
      <c r="A102" s="3">
        <v>106</v>
      </c>
      <c r="B102" s="4">
        <v>41845</v>
      </c>
      <c r="C102" s="3" t="s">
        <v>48</v>
      </c>
      <c r="D102" s="3">
        <f t="shared" si="3"/>
        <v>1</v>
      </c>
      <c r="E102" s="4">
        <v>19532</v>
      </c>
      <c r="F102" s="3">
        <v>61</v>
      </c>
      <c r="G102" s="3">
        <f t="shared" si="4"/>
        <v>2</v>
      </c>
      <c r="H102" s="3">
        <v>0</v>
      </c>
      <c r="I102" s="3">
        <v>100</v>
      </c>
      <c r="J102" s="3" t="s">
        <v>34</v>
      </c>
      <c r="K102" s="4" t="s">
        <v>325</v>
      </c>
      <c r="L102" s="3" t="s">
        <v>27</v>
      </c>
      <c r="M102" s="3">
        <f>2</f>
        <v>2</v>
      </c>
      <c r="N102" s="3" t="s">
        <v>326</v>
      </c>
      <c r="O102" s="3" t="s">
        <v>327</v>
      </c>
      <c r="P102" s="3" t="s">
        <v>33</v>
      </c>
      <c r="Q102" s="3" t="s">
        <v>34</v>
      </c>
      <c r="R102" s="3" t="s">
        <v>33</v>
      </c>
      <c r="S102" s="7" t="s">
        <v>91</v>
      </c>
      <c r="T102" t="s">
        <v>608</v>
      </c>
      <c r="U102">
        <f>5</f>
        <v>5</v>
      </c>
      <c r="V102" t="s">
        <v>614</v>
      </c>
      <c r="W102" s="7">
        <f>7</f>
        <v>7</v>
      </c>
      <c r="X102" s="7" t="s">
        <v>202</v>
      </c>
      <c r="Y102" s="3">
        <f>2</f>
        <v>2</v>
      </c>
      <c r="Z102" s="7" t="s">
        <v>328</v>
      </c>
      <c r="AA102" s="3" t="s">
        <v>33</v>
      </c>
      <c r="AB102" s="3">
        <f t="shared" si="5"/>
        <v>1</v>
      </c>
      <c r="AC102" s="3">
        <v>3</v>
      </c>
      <c r="AD102" s="3" t="s">
        <v>42</v>
      </c>
      <c r="AE102" s="3" t="s">
        <v>42</v>
      </c>
      <c r="AF102" s="3" t="s">
        <v>34</v>
      </c>
      <c r="AG102" s="3" t="s">
        <v>34</v>
      </c>
    </row>
    <row r="103" spans="1:33">
      <c r="A103" s="3">
        <v>108</v>
      </c>
      <c r="C103" s="3" t="s">
        <v>70</v>
      </c>
      <c r="D103" s="3">
        <f t="shared" si="3"/>
        <v>2</v>
      </c>
      <c r="E103" s="4">
        <v>25650</v>
      </c>
      <c r="F103" s="3">
        <v>44</v>
      </c>
      <c r="G103" s="3">
        <f t="shared" si="4"/>
        <v>1</v>
      </c>
      <c r="I103" s="3">
        <v>80</v>
      </c>
      <c r="J103" s="3" t="s">
        <v>25</v>
      </c>
      <c r="K103" s="4">
        <v>41852</v>
      </c>
      <c r="L103" s="3" t="s">
        <v>27</v>
      </c>
      <c r="M103" s="3">
        <f>2</f>
        <v>2</v>
      </c>
      <c r="N103" s="3" t="s">
        <v>65</v>
      </c>
      <c r="O103" s="3" t="s">
        <v>329</v>
      </c>
      <c r="P103" s="3" t="s">
        <v>25</v>
      </c>
      <c r="Q103" s="3" t="s">
        <v>25</v>
      </c>
      <c r="R103" s="3" t="s">
        <v>25</v>
      </c>
      <c r="S103" s="7" t="s">
        <v>330</v>
      </c>
      <c r="T103" t="s">
        <v>616</v>
      </c>
      <c r="U103">
        <f>1</f>
        <v>1</v>
      </c>
      <c r="V103"/>
      <c r="W103" s="7">
        <f>0</f>
        <v>0</v>
      </c>
      <c r="X103" s="7" t="s">
        <v>46</v>
      </c>
      <c r="Y103" s="3">
        <f>1</f>
        <v>1</v>
      </c>
      <c r="Z103" s="2" t="s">
        <v>331</v>
      </c>
      <c r="AA103" s="3" t="s">
        <v>25</v>
      </c>
      <c r="AB103" s="3">
        <f t="shared" si="5"/>
        <v>2</v>
      </c>
      <c r="AC103" s="3">
        <v>0</v>
      </c>
      <c r="AD103" s="3" t="s">
        <v>32</v>
      </c>
      <c r="AE103" s="3" t="s">
        <v>42</v>
      </c>
      <c r="AF103" s="3" t="s">
        <v>33</v>
      </c>
      <c r="AG103" s="3" t="s">
        <v>34</v>
      </c>
    </row>
    <row r="104" spans="1:33">
      <c r="A104" s="3">
        <v>109</v>
      </c>
      <c r="B104" s="4">
        <v>41827</v>
      </c>
      <c r="C104" s="3" t="s">
        <v>70</v>
      </c>
      <c r="D104" s="3">
        <f t="shared" si="3"/>
        <v>2</v>
      </c>
      <c r="E104" s="4">
        <v>16856</v>
      </c>
      <c r="F104" s="3">
        <v>68</v>
      </c>
      <c r="G104" s="3">
        <f t="shared" si="4"/>
        <v>2</v>
      </c>
      <c r="I104" s="3">
        <v>80</v>
      </c>
      <c r="J104" s="3" t="s">
        <v>25</v>
      </c>
      <c r="K104" s="4" t="s">
        <v>332</v>
      </c>
      <c r="L104" s="3" t="s">
        <v>44</v>
      </c>
      <c r="M104" s="3">
        <f>1</f>
        <v>1</v>
      </c>
      <c r="N104" s="3">
        <v>31</v>
      </c>
      <c r="O104" s="3">
        <v>55.8</v>
      </c>
      <c r="P104" s="3" t="s">
        <v>28</v>
      </c>
      <c r="Q104" s="3" t="s">
        <v>25</v>
      </c>
      <c r="R104" s="3" t="s">
        <v>28</v>
      </c>
      <c r="S104" s="7" t="s">
        <v>166</v>
      </c>
      <c r="T104" t="s">
        <v>610</v>
      </c>
      <c r="U104">
        <f>2</f>
        <v>2</v>
      </c>
      <c r="V104"/>
      <c r="W104" s="7">
        <f>0</f>
        <v>0</v>
      </c>
      <c r="X104" s="7" t="s">
        <v>46</v>
      </c>
      <c r="Y104" s="3">
        <f>1</f>
        <v>1</v>
      </c>
      <c r="Z104" s="2" t="s">
        <v>155</v>
      </c>
      <c r="AA104" s="3" t="s">
        <v>25</v>
      </c>
      <c r="AB104" s="3">
        <f t="shared" si="5"/>
        <v>2</v>
      </c>
      <c r="AC104" s="3">
        <v>0</v>
      </c>
      <c r="AD104" s="3" t="s">
        <v>32</v>
      </c>
      <c r="AE104" s="3" t="s">
        <v>42</v>
      </c>
      <c r="AF104" s="3" t="s">
        <v>33</v>
      </c>
      <c r="AG104" s="3" t="s">
        <v>34</v>
      </c>
    </row>
    <row r="105" spans="1:33">
      <c r="A105" s="3">
        <v>110</v>
      </c>
      <c r="C105" s="3" t="s">
        <v>24</v>
      </c>
      <c r="D105" s="3">
        <f t="shared" si="3"/>
        <v>1</v>
      </c>
      <c r="E105" s="4">
        <v>13429</v>
      </c>
      <c r="F105" s="3">
        <v>78</v>
      </c>
      <c r="G105" s="3">
        <f t="shared" si="4"/>
        <v>2</v>
      </c>
      <c r="H105" s="3">
        <v>1</v>
      </c>
      <c r="I105" s="3">
        <v>100</v>
      </c>
      <c r="J105" s="3" t="s">
        <v>25</v>
      </c>
      <c r="K105" s="4">
        <v>41894</v>
      </c>
      <c r="L105" s="3" t="s">
        <v>27</v>
      </c>
      <c r="M105" s="3">
        <f>2</f>
        <v>2</v>
      </c>
      <c r="N105" s="3" t="s">
        <v>65</v>
      </c>
      <c r="O105" s="3" t="s">
        <v>333</v>
      </c>
      <c r="P105" s="3" t="s">
        <v>28</v>
      </c>
      <c r="Q105" s="3" t="s">
        <v>25</v>
      </c>
      <c r="R105" s="3" t="s">
        <v>28</v>
      </c>
      <c r="S105" s="7" t="s">
        <v>334</v>
      </c>
      <c r="T105" t="s">
        <v>608</v>
      </c>
      <c r="U105">
        <f>5</f>
        <v>5</v>
      </c>
      <c r="V105" t="s">
        <v>605</v>
      </c>
      <c r="W105" s="3">
        <f>1</f>
        <v>1</v>
      </c>
      <c r="X105" s="7" t="s">
        <v>30</v>
      </c>
      <c r="Y105" s="3">
        <f>2</f>
        <v>2</v>
      </c>
      <c r="Z105" s="7" t="s">
        <v>335</v>
      </c>
      <c r="AA105" s="3" t="s">
        <v>28</v>
      </c>
      <c r="AB105" s="3">
        <f t="shared" si="5"/>
        <v>1</v>
      </c>
      <c r="AC105" s="3">
        <v>6</v>
      </c>
      <c r="AD105" s="3" t="s">
        <v>42</v>
      </c>
      <c r="AE105" s="3" t="s">
        <v>42</v>
      </c>
      <c r="AF105" s="3" t="s">
        <v>34</v>
      </c>
      <c r="AG105" s="3" t="s">
        <v>336</v>
      </c>
    </row>
    <row r="106" spans="1:33">
      <c r="A106" s="3">
        <v>111</v>
      </c>
      <c r="C106" s="3" t="s">
        <v>48</v>
      </c>
      <c r="D106" s="3">
        <f t="shared" si="3"/>
        <v>1</v>
      </c>
      <c r="E106" s="4">
        <v>20682</v>
      </c>
      <c r="F106" s="3">
        <v>58</v>
      </c>
      <c r="G106" s="3">
        <f t="shared" si="4"/>
        <v>1</v>
      </c>
      <c r="H106" s="3">
        <v>0</v>
      </c>
      <c r="I106" s="3">
        <v>100</v>
      </c>
      <c r="J106" s="3" t="s">
        <v>34</v>
      </c>
      <c r="K106" s="4">
        <v>41904</v>
      </c>
      <c r="L106" s="3" t="s">
        <v>27</v>
      </c>
      <c r="M106" s="3">
        <f>2</f>
        <v>2</v>
      </c>
      <c r="N106" s="3">
        <v>1</v>
      </c>
      <c r="O106" s="3">
        <v>22</v>
      </c>
      <c r="P106" s="3" t="s">
        <v>34</v>
      </c>
      <c r="Q106" s="3" t="s">
        <v>34</v>
      </c>
      <c r="R106" s="3" t="s">
        <v>34</v>
      </c>
      <c r="S106" s="7" t="s">
        <v>337</v>
      </c>
      <c r="T106" t="s">
        <v>608</v>
      </c>
      <c r="U106">
        <f>5</f>
        <v>5</v>
      </c>
      <c r="V106" t="s">
        <v>617</v>
      </c>
      <c r="W106" s="7">
        <f>3</f>
        <v>3</v>
      </c>
      <c r="X106" s="7" t="s">
        <v>30</v>
      </c>
      <c r="Y106" s="3">
        <f>2</f>
        <v>2</v>
      </c>
      <c r="Z106" s="7" t="s">
        <v>338</v>
      </c>
      <c r="AA106" s="3" t="s">
        <v>33</v>
      </c>
      <c r="AB106" s="3">
        <f t="shared" si="5"/>
        <v>1</v>
      </c>
      <c r="AC106" s="3">
        <v>2</v>
      </c>
      <c r="AD106" s="3" t="s">
        <v>42</v>
      </c>
      <c r="AE106" s="3" t="s">
        <v>42</v>
      </c>
      <c r="AF106" s="3" t="s">
        <v>33</v>
      </c>
      <c r="AG106" s="3" t="s">
        <v>34</v>
      </c>
    </row>
    <row r="107" spans="1:33">
      <c r="A107" s="3">
        <v>112</v>
      </c>
      <c r="C107" s="3" t="s">
        <v>24</v>
      </c>
      <c r="D107" s="3">
        <f t="shared" si="3"/>
        <v>1</v>
      </c>
      <c r="E107" s="4">
        <v>20067</v>
      </c>
      <c r="F107" s="3">
        <v>60</v>
      </c>
      <c r="G107" s="3">
        <f t="shared" si="4"/>
        <v>2</v>
      </c>
      <c r="I107" s="3">
        <v>90</v>
      </c>
      <c r="J107" s="3" t="s">
        <v>25</v>
      </c>
      <c r="K107" s="4" t="s">
        <v>339</v>
      </c>
      <c r="L107" s="3" t="s">
        <v>44</v>
      </c>
      <c r="M107" s="3">
        <f>1</f>
        <v>1</v>
      </c>
      <c r="N107" s="3">
        <v>30</v>
      </c>
      <c r="O107" s="3">
        <v>54</v>
      </c>
      <c r="P107" s="3" t="s">
        <v>25</v>
      </c>
      <c r="Q107" s="3" t="s">
        <v>28</v>
      </c>
      <c r="R107" s="3" t="s">
        <v>25</v>
      </c>
      <c r="S107" s="7" t="s">
        <v>340</v>
      </c>
      <c r="T107" t="s">
        <v>616</v>
      </c>
      <c r="U107">
        <f>1</f>
        <v>1</v>
      </c>
      <c r="V107"/>
      <c r="W107" s="7">
        <f>0</f>
        <v>0</v>
      </c>
      <c r="X107" s="7" t="s">
        <v>46</v>
      </c>
      <c r="Y107" s="3">
        <f>1</f>
        <v>1</v>
      </c>
      <c r="Z107" s="2" t="s">
        <v>341</v>
      </c>
      <c r="AA107" s="3" t="s">
        <v>25</v>
      </c>
      <c r="AB107" s="3">
        <f t="shared" si="5"/>
        <v>2</v>
      </c>
      <c r="AC107" s="3">
        <v>0</v>
      </c>
      <c r="AD107" s="3" t="s">
        <v>32</v>
      </c>
      <c r="AE107" s="3" t="s">
        <v>42</v>
      </c>
      <c r="AF107" s="3" t="s">
        <v>33</v>
      </c>
      <c r="AG107" s="3" t="s">
        <v>34</v>
      </c>
    </row>
    <row r="108" spans="1:33">
      <c r="A108" s="3">
        <v>113</v>
      </c>
      <c r="B108" s="4">
        <v>41863</v>
      </c>
      <c r="C108" s="3" t="s">
        <v>70</v>
      </c>
      <c r="D108" s="3">
        <f t="shared" si="3"/>
        <v>2</v>
      </c>
      <c r="E108" s="4">
        <v>18343</v>
      </c>
      <c r="F108" s="3">
        <v>65</v>
      </c>
      <c r="G108" s="3">
        <f t="shared" si="4"/>
        <v>2</v>
      </c>
      <c r="I108" s="3">
        <v>80</v>
      </c>
      <c r="J108" s="3" t="s">
        <v>25</v>
      </c>
      <c r="K108" s="4" t="s">
        <v>342</v>
      </c>
      <c r="L108" s="3" t="s">
        <v>44</v>
      </c>
      <c r="M108" s="3">
        <f>1</f>
        <v>1</v>
      </c>
      <c r="N108" s="3">
        <v>33</v>
      </c>
      <c r="O108" s="3">
        <v>59.4</v>
      </c>
      <c r="P108" s="3" t="s">
        <v>28</v>
      </c>
      <c r="Q108" s="3" t="s">
        <v>28</v>
      </c>
      <c r="R108" s="3" t="s">
        <v>28</v>
      </c>
      <c r="S108" s="7" t="s">
        <v>343</v>
      </c>
      <c r="T108" t="s">
        <v>615</v>
      </c>
      <c r="U108">
        <f>3</f>
        <v>3</v>
      </c>
      <c r="V108"/>
      <c r="W108" s="7">
        <f>0</f>
        <v>0</v>
      </c>
      <c r="X108" s="7" t="s">
        <v>46</v>
      </c>
      <c r="Y108" s="3">
        <f>1</f>
        <v>1</v>
      </c>
      <c r="Z108" s="2" t="s">
        <v>344</v>
      </c>
      <c r="AA108" s="3" t="s">
        <v>25</v>
      </c>
      <c r="AB108" s="3">
        <f t="shared" si="5"/>
        <v>2</v>
      </c>
      <c r="AC108" s="3">
        <v>0</v>
      </c>
      <c r="AD108" s="3" t="s">
        <v>32</v>
      </c>
      <c r="AE108" s="3" t="s">
        <v>28</v>
      </c>
      <c r="AF108" s="3" t="s">
        <v>33</v>
      </c>
      <c r="AG108" s="3" t="s">
        <v>34</v>
      </c>
    </row>
    <row r="109" spans="1:33">
      <c r="A109" s="3">
        <v>114</v>
      </c>
      <c r="C109" s="3" t="s">
        <v>24</v>
      </c>
      <c r="D109" s="3">
        <f t="shared" si="3"/>
        <v>1</v>
      </c>
      <c r="E109" s="4">
        <v>34982</v>
      </c>
      <c r="F109" s="3">
        <v>19</v>
      </c>
      <c r="G109" s="3">
        <f t="shared" si="4"/>
        <v>1</v>
      </c>
      <c r="I109" s="3">
        <v>100</v>
      </c>
      <c r="J109" s="3" t="s">
        <v>25</v>
      </c>
      <c r="K109" s="4" t="s">
        <v>345</v>
      </c>
      <c r="L109" s="3" t="s">
        <v>44</v>
      </c>
      <c r="M109" s="3">
        <f>1</f>
        <v>1</v>
      </c>
      <c r="N109" s="3">
        <v>24</v>
      </c>
      <c r="O109" s="3">
        <v>36</v>
      </c>
      <c r="P109" s="3" t="s">
        <v>28</v>
      </c>
      <c r="Q109" s="3" t="s">
        <v>28</v>
      </c>
      <c r="R109" s="3" t="s">
        <v>28</v>
      </c>
      <c r="S109" s="7" t="s">
        <v>346</v>
      </c>
      <c r="T109" t="s">
        <v>615</v>
      </c>
      <c r="U109">
        <f>3</f>
        <v>3</v>
      </c>
      <c r="V109"/>
      <c r="W109" s="7">
        <f>0</f>
        <v>0</v>
      </c>
      <c r="X109" s="7" t="s">
        <v>46</v>
      </c>
      <c r="Y109" s="3">
        <f>1</f>
        <v>1</v>
      </c>
      <c r="Z109" s="2" t="s">
        <v>347</v>
      </c>
      <c r="AA109" s="3" t="s">
        <v>25</v>
      </c>
      <c r="AB109" s="3">
        <f t="shared" si="5"/>
        <v>2</v>
      </c>
      <c r="AC109" s="3">
        <v>0</v>
      </c>
      <c r="AD109" s="3" t="s">
        <v>32</v>
      </c>
      <c r="AE109" s="3" t="s">
        <v>32</v>
      </c>
      <c r="AF109" s="3" t="s">
        <v>33</v>
      </c>
      <c r="AG109" s="3" t="s">
        <v>34</v>
      </c>
    </row>
    <row r="110" spans="1:33">
      <c r="A110" s="3">
        <v>115</v>
      </c>
      <c r="B110" s="4">
        <v>41894</v>
      </c>
      <c r="C110" s="3" t="s">
        <v>70</v>
      </c>
      <c r="D110" s="3">
        <f t="shared" si="3"/>
        <v>2</v>
      </c>
      <c r="E110" s="4">
        <v>30068</v>
      </c>
      <c r="F110" s="3">
        <v>32</v>
      </c>
      <c r="G110" s="3">
        <f t="shared" si="4"/>
        <v>1</v>
      </c>
      <c r="I110" s="3">
        <v>90</v>
      </c>
      <c r="J110" s="3" t="s">
        <v>25</v>
      </c>
      <c r="K110" s="4" t="s">
        <v>348</v>
      </c>
      <c r="L110" s="3" t="s">
        <v>243</v>
      </c>
      <c r="M110" s="3">
        <f>1</f>
        <v>1</v>
      </c>
      <c r="N110" s="3">
        <v>30</v>
      </c>
      <c r="O110" s="3">
        <v>54</v>
      </c>
      <c r="P110" s="3" t="s">
        <v>25</v>
      </c>
      <c r="Q110" s="3" t="s">
        <v>28</v>
      </c>
      <c r="R110" s="3" t="s">
        <v>28</v>
      </c>
      <c r="S110" s="7" t="s">
        <v>349</v>
      </c>
      <c r="T110" t="s">
        <v>610</v>
      </c>
      <c r="U110">
        <f>2</f>
        <v>2</v>
      </c>
      <c r="V110"/>
      <c r="W110" s="7">
        <f>0</f>
        <v>0</v>
      </c>
      <c r="X110" s="7" t="s">
        <v>46</v>
      </c>
      <c r="Y110" s="3">
        <f>1</f>
        <v>1</v>
      </c>
      <c r="Z110" s="2" t="s">
        <v>167</v>
      </c>
      <c r="AA110" s="3" t="s">
        <v>25</v>
      </c>
      <c r="AB110" s="3">
        <f t="shared" si="5"/>
        <v>2</v>
      </c>
      <c r="AC110" s="3">
        <v>0</v>
      </c>
      <c r="AD110" s="3" t="s">
        <v>28</v>
      </c>
      <c r="AE110" s="3" t="s">
        <v>25</v>
      </c>
      <c r="AF110" s="3" t="s">
        <v>33</v>
      </c>
      <c r="AG110" s="3" t="s">
        <v>34</v>
      </c>
    </row>
    <row r="111" spans="1:33">
      <c r="A111" s="3">
        <v>116</v>
      </c>
      <c r="C111" s="3" t="s">
        <v>70</v>
      </c>
      <c r="D111" s="3">
        <f t="shared" si="3"/>
        <v>2</v>
      </c>
      <c r="E111" s="4">
        <v>14311</v>
      </c>
      <c r="F111" s="3">
        <v>75</v>
      </c>
      <c r="G111" s="3">
        <f t="shared" si="4"/>
        <v>2</v>
      </c>
      <c r="I111" s="3">
        <v>80</v>
      </c>
      <c r="J111" s="3" t="s">
        <v>25</v>
      </c>
      <c r="K111" s="4" t="s">
        <v>350</v>
      </c>
      <c r="L111" s="3" t="s">
        <v>44</v>
      </c>
      <c r="M111" s="3">
        <f>1</f>
        <v>1</v>
      </c>
      <c r="N111" s="3">
        <v>5</v>
      </c>
      <c r="O111" s="3">
        <v>30</v>
      </c>
      <c r="P111" s="3" t="s">
        <v>25</v>
      </c>
      <c r="Q111" s="3" t="s">
        <v>25</v>
      </c>
      <c r="R111" s="3" t="s">
        <v>28</v>
      </c>
      <c r="S111" s="7" t="s">
        <v>351</v>
      </c>
      <c r="T111" t="s">
        <v>608</v>
      </c>
      <c r="U111">
        <f>5</f>
        <v>5</v>
      </c>
      <c r="V111" t="s">
        <v>612</v>
      </c>
      <c r="W111" s="3">
        <f>2</f>
        <v>2</v>
      </c>
      <c r="X111" s="7" t="s">
        <v>30</v>
      </c>
      <c r="Y111" s="3">
        <f>2</f>
        <v>2</v>
      </c>
      <c r="Z111" s="7" t="s">
        <v>352</v>
      </c>
      <c r="AA111" s="3" t="s">
        <v>28</v>
      </c>
      <c r="AB111" s="3">
        <f t="shared" si="5"/>
        <v>1</v>
      </c>
      <c r="AC111" s="3">
        <v>1</v>
      </c>
      <c r="AD111" s="3" t="s">
        <v>25</v>
      </c>
      <c r="AE111" s="3" t="s">
        <v>25</v>
      </c>
      <c r="AF111" s="3" t="s">
        <v>34</v>
      </c>
      <c r="AG111" s="3" t="s">
        <v>34</v>
      </c>
    </row>
    <row r="112" spans="1:33">
      <c r="A112" s="3">
        <v>118</v>
      </c>
      <c r="B112" s="4">
        <v>41835</v>
      </c>
      <c r="C112" s="3" t="s">
        <v>48</v>
      </c>
      <c r="D112" s="3">
        <f t="shared" si="3"/>
        <v>1</v>
      </c>
      <c r="E112" s="4">
        <v>29029</v>
      </c>
      <c r="F112" s="3">
        <v>35</v>
      </c>
      <c r="G112" s="3">
        <f t="shared" si="4"/>
        <v>1</v>
      </c>
      <c r="I112" s="3">
        <v>90</v>
      </c>
      <c r="J112" s="3" t="s">
        <v>33</v>
      </c>
      <c r="K112" s="4" t="s">
        <v>353</v>
      </c>
      <c r="L112" s="3" t="s">
        <v>37</v>
      </c>
      <c r="M112" s="3">
        <f>1</f>
        <v>1</v>
      </c>
      <c r="N112" s="3" t="s">
        <v>354</v>
      </c>
      <c r="O112" s="3" t="s">
        <v>355</v>
      </c>
      <c r="P112" s="3" t="s">
        <v>33</v>
      </c>
      <c r="Q112" s="3" t="s">
        <v>33</v>
      </c>
      <c r="R112" s="3" t="s">
        <v>33</v>
      </c>
      <c r="S112" s="7" t="s">
        <v>108</v>
      </c>
      <c r="T112" t="s">
        <v>613</v>
      </c>
      <c r="U112">
        <f>4</f>
        <v>4</v>
      </c>
      <c r="V112"/>
      <c r="W112" s="7">
        <f>0</f>
        <v>0</v>
      </c>
      <c r="X112" s="7" t="s">
        <v>158</v>
      </c>
      <c r="Y112" s="3">
        <f>3</f>
        <v>3</v>
      </c>
      <c r="Z112" s="2" t="s">
        <v>256</v>
      </c>
      <c r="AA112" s="3" t="s">
        <v>34</v>
      </c>
      <c r="AB112" s="3">
        <f t="shared" si="5"/>
        <v>2</v>
      </c>
      <c r="AC112" s="3">
        <v>0</v>
      </c>
      <c r="AD112" s="3" t="s">
        <v>42</v>
      </c>
      <c r="AE112" s="3" t="s">
        <v>42</v>
      </c>
      <c r="AF112" s="3" t="s">
        <v>33</v>
      </c>
      <c r="AG112" s="3" t="s">
        <v>34</v>
      </c>
    </row>
    <row r="113" spans="1:33">
      <c r="A113" s="3">
        <v>121</v>
      </c>
      <c r="C113" s="3" t="s">
        <v>70</v>
      </c>
      <c r="D113" s="3">
        <f t="shared" si="3"/>
        <v>2</v>
      </c>
      <c r="E113" s="4">
        <v>10331</v>
      </c>
      <c r="F113" s="3">
        <v>87</v>
      </c>
      <c r="G113" s="3">
        <f t="shared" si="4"/>
        <v>2</v>
      </c>
      <c r="I113" s="3">
        <v>8161740</v>
      </c>
      <c r="J113" s="3" t="s">
        <v>25</v>
      </c>
      <c r="K113" s="4" t="s">
        <v>356</v>
      </c>
      <c r="L113" s="3" t="s">
        <v>44</v>
      </c>
      <c r="M113" s="3">
        <f>1</f>
        <v>1</v>
      </c>
      <c r="N113" s="3">
        <v>5</v>
      </c>
      <c r="O113" s="3">
        <v>25</v>
      </c>
      <c r="P113" s="3" t="s">
        <v>25</v>
      </c>
      <c r="Q113" s="3" t="s">
        <v>25</v>
      </c>
      <c r="R113" s="3" t="s">
        <v>25</v>
      </c>
      <c r="S113" s="7" t="s">
        <v>357</v>
      </c>
      <c r="T113" t="s">
        <v>616</v>
      </c>
      <c r="U113">
        <f>1</f>
        <v>1</v>
      </c>
      <c r="V113"/>
      <c r="W113" s="7">
        <f>0</f>
        <v>0</v>
      </c>
      <c r="X113" s="7" t="s">
        <v>46</v>
      </c>
      <c r="Y113" s="3">
        <f>1</f>
        <v>1</v>
      </c>
      <c r="Z113" s="2" t="s">
        <v>120</v>
      </c>
      <c r="AA113" s="3" t="s">
        <v>25</v>
      </c>
      <c r="AB113" s="3">
        <f t="shared" si="5"/>
        <v>2</v>
      </c>
      <c r="AC113" s="3">
        <v>0</v>
      </c>
      <c r="AD113" s="3" t="s">
        <v>42</v>
      </c>
      <c r="AE113" s="3" t="s">
        <v>32</v>
      </c>
      <c r="AF113" s="3" t="s">
        <v>33</v>
      </c>
      <c r="AG113" s="3" t="s">
        <v>34</v>
      </c>
    </row>
    <row r="114" spans="1:33">
      <c r="A114" s="3">
        <v>122</v>
      </c>
      <c r="C114" s="3" t="s">
        <v>48</v>
      </c>
      <c r="D114" s="3">
        <f t="shared" si="3"/>
        <v>1</v>
      </c>
      <c r="E114" s="4">
        <v>26411</v>
      </c>
      <c r="F114" s="3">
        <v>42</v>
      </c>
      <c r="G114" s="3">
        <f t="shared" si="4"/>
        <v>1</v>
      </c>
      <c r="I114" s="3">
        <v>90</v>
      </c>
      <c r="J114" s="3" t="s">
        <v>34</v>
      </c>
      <c r="K114" s="4" t="s">
        <v>107</v>
      </c>
      <c r="L114" s="3" t="s">
        <v>42</v>
      </c>
      <c r="M114" s="3">
        <f>5</f>
        <v>5</v>
      </c>
      <c r="N114" s="3" t="s">
        <v>42</v>
      </c>
      <c r="O114" s="3" t="s">
        <v>42</v>
      </c>
      <c r="P114" s="3" t="s">
        <v>34</v>
      </c>
      <c r="Q114" s="3" t="s">
        <v>33</v>
      </c>
      <c r="R114" s="3" t="s">
        <v>33</v>
      </c>
      <c r="S114" s="7" t="s">
        <v>358</v>
      </c>
      <c r="T114" t="s">
        <v>610</v>
      </c>
      <c r="U114">
        <f>2</f>
        <v>2</v>
      </c>
      <c r="V114"/>
      <c r="W114" s="7">
        <f>0</f>
        <v>0</v>
      </c>
      <c r="X114" s="7" t="s">
        <v>158</v>
      </c>
      <c r="Y114" s="3">
        <f>3</f>
        <v>3</v>
      </c>
      <c r="Z114" s="2" t="s">
        <v>256</v>
      </c>
      <c r="AA114" s="3" t="s">
        <v>34</v>
      </c>
      <c r="AB114" s="3">
        <f t="shared" si="5"/>
        <v>2</v>
      </c>
      <c r="AC114" s="3">
        <v>0</v>
      </c>
      <c r="AD114" s="3" t="s">
        <v>42</v>
      </c>
      <c r="AE114" s="3" t="s">
        <v>33</v>
      </c>
      <c r="AF114" s="3" t="s">
        <v>33</v>
      </c>
      <c r="AG114" s="3" t="s">
        <v>34</v>
      </c>
    </row>
    <row r="115" spans="1:33">
      <c r="A115" s="3">
        <v>123</v>
      </c>
      <c r="C115" s="3" t="s">
        <v>24</v>
      </c>
      <c r="D115" s="3">
        <f t="shared" si="3"/>
        <v>1</v>
      </c>
      <c r="E115" s="4">
        <v>21119</v>
      </c>
      <c r="F115" s="3">
        <v>56</v>
      </c>
      <c r="G115" s="3">
        <f t="shared" si="4"/>
        <v>1</v>
      </c>
      <c r="I115" s="3">
        <v>80</v>
      </c>
      <c r="J115" s="3" t="s">
        <v>34</v>
      </c>
      <c r="K115" s="4">
        <v>41893</v>
      </c>
      <c r="L115" s="3" t="s">
        <v>27</v>
      </c>
      <c r="M115" s="3">
        <f>2</f>
        <v>2</v>
      </c>
      <c r="N115" s="3">
        <v>1</v>
      </c>
      <c r="O115" s="3">
        <v>22</v>
      </c>
      <c r="P115" s="3" t="s">
        <v>25</v>
      </c>
      <c r="Q115" s="3" t="s">
        <v>28</v>
      </c>
      <c r="R115" s="3" t="s">
        <v>25</v>
      </c>
      <c r="S115" s="7" t="s">
        <v>359</v>
      </c>
      <c r="T115" t="s">
        <v>608</v>
      </c>
      <c r="U115">
        <f>5</f>
        <v>5</v>
      </c>
      <c r="V115" t="s">
        <v>605</v>
      </c>
      <c r="W115" s="3">
        <f>1</f>
        <v>1</v>
      </c>
      <c r="X115" s="7" t="s">
        <v>30</v>
      </c>
      <c r="Y115" s="3">
        <f>2</f>
        <v>2</v>
      </c>
      <c r="Z115" s="7" t="s">
        <v>47</v>
      </c>
      <c r="AA115" s="3" t="s">
        <v>28</v>
      </c>
      <c r="AB115" s="3">
        <f t="shared" si="5"/>
        <v>1</v>
      </c>
      <c r="AC115" s="3">
        <v>10</v>
      </c>
      <c r="AD115" s="3" t="s">
        <v>32</v>
      </c>
      <c r="AE115" s="3" t="s">
        <v>32</v>
      </c>
      <c r="AF115" s="3" t="s">
        <v>34</v>
      </c>
      <c r="AG115" s="3" t="s">
        <v>360</v>
      </c>
    </row>
    <row r="116" spans="1:33">
      <c r="A116" s="3">
        <v>124</v>
      </c>
      <c r="C116" s="3" t="s">
        <v>35</v>
      </c>
      <c r="D116" s="3">
        <f t="shared" si="3"/>
        <v>2</v>
      </c>
      <c r="E116" s="4">
        <v>22172</v>
      </c>
      <c r="F116" s="3">
        <v>53</v>
      </c>
      <c r="G116" s="3">
        <f t="shared" si="4"/>
        <v>1</v>
      </c>
      <c r="H116" s="3" t="s">
        <v>361</v>
      </c>
      <c r="I116" s="3">
        <v>90</v>
      </c>
      <c r="J116" s="3" t="s">
        <v>33</v>
      </c>
      <c r="K116" s="4" t="s">
        <v>362</v>
      </c>
      <c r="L116" s="3" t="s">
        <v>56</v>
      </c>
      <c r="M116" s="3">
        <f>3</f>
        <v>3</v>
      </c>
      <c r="N116" s="3">
        <v>14</v>
      </c>
      <c r="O116" s="3">
        <v>35</v>
      </c>
      <c r="P116" s="3" t="s">
        <v>33</v>
      </c>
      <c r="Q116" s="3" t="s">
        <v>34</v>
      </c>
      <c r="R116" s="3" t="s">
        <v>33</v>
      </c>
      <c r="S116" s="7" t="s">
        <v>231</v>
      </c>
      <c r="T116" t="s">
        <v>608</v>
      </c>
      <c r="U116">
        <f>5</f>
        <v>5</v>
      </c>
      <c r="V116" t="s">
        <v>614</v>
      </c>
      <c r="W116" s="7">
        <f>7</f>
        <v>7</v>
      </c>
      <c r="X116" s="7" t="s">
        <v>202</v>
      </c>
      <c r="Y116" s="3">
        <f>2</f>
        <v>2</v>
      </c>
      <c r="Z116" s="7" t="s">
        <v>39</v>
      </c>
      <c r="AA116" s="3" t="s">
        <v>33</v>
      </c>
      <c r="AB116" s="3">
        <f t="shared" si="5"/>
        <v>1</v>
      </c>
      <c r="AC116" s="3" t="s">
        <v>40</v>
      </c>
      <c r="AD116" s="3" t="s">
        <v>42</v>
      </c>
      <c r="AE116" s="3" t="s">
        <v>42</v>
      </c>
      <c r="AF116" s="3" t="s">
        <v>34</v>
      </c>
      <c r="AG116" s="3" t="s">
        <v>363</v>
      </c>
    </row>
    <row r="117" spans="1:33">
      <c r="A117" s="3">
        <v>125</v>
      </c>
      <c r="C117" s="3" t="s">
        <v>24</v>
      </c>
      <c r="D117" s="3">
        <f t="shared" si="3"/>
        <v>1</v>
      </c>
      <c r="E117" s="4">
        <v>17976</v>
      </c>
      <c r="F117" s="3">
        <v>65</v>
      </c>
      <c r="G117" s="3">
        <f t="shared" si="4"/>
        <v>2</v>
      </c>
      <c r="I117" s="3">
        <v>80</v>
      </c>
      <c r="J117" s="3" t="s">
        <v>25</v>
      </c>
      <c r="K117" s="4" t="s">
        <v>364</v>
      </c>
      <c r="L117" s="3" t="s">
        <v>27</v>
      </c>
      <c r="M117" s="3">
        <f>2</f>
        <v>2</v>
      </c>
      <c r="N117" s="3">
        <v>3</v>
      </c>
      <c r="O117" s="3">
        <v>30</v>
      </c>
      <c r="P117" s="3" t="s">
        <v>28</v>
      </c>
      <c r="Q117" s="3" t="s">
        <v>28</v>
      </c>
      <c r="R117" s="3" t="s">
        <v>28</v>
      </c>
      <c r="S117" s="7" t="s">
        <v>365</v>
      </c>
      <c r="T117" t="s">
        <v>608</v>
      </c>
      <c r="U117">
        <f>5</f>
        <v>5</v>
      </c>
      <c r="V117" t="s">
        <v>605</v>
      </c>
      <c r="W117" s="3">
        <f>1</f>
        <v>1</v>
      </c>
      <c r="X117" s="7" t="s">
        <v>30</v>
      </c>
      <c r="Y117" s="3">
        <f>2</f>
        <v>2</v>
      </c>
      <c r="Z117" s="7" t="s">
        <v>95</v>
      </c>
      <c r="AA117" s="3" t="s">
        <v>28</v>
      </c>
      <c r="AB117" s="3">
        <f t="shared" si="5"/>
        <v>1</v>
      </c>
      <c r="AC117" s="3">
        <v>2</v>
      </c>
      <c r="AD117" s="3" t="s">
        <v>42</v>
      </c>
      <c r="AE117" s="3" t="s">
        <v>32</v>
      </c>
      <c r="AF117" s="3" t="s">
        <v>33</v>
      </c>
      <c r="AG117" s="3" t="s">
        <v>34</v>
      </c>
    </row>
    <row r="118" spans="1:33">
      <c r="A118" s="3">
        <v>126</v>
      </c>
      <c r="B118" s="4">
        <v>41877</v>
      </c>
      <c r="C118" s="3" t="s">
        <v>24</v>
      </c>
      <c r="D118" s="3">
        <f t="shared" si="3"/>
        <v>1</v>
      </c>
      <c r="E118" s="4">
        <v>25030</v>
      </c>
      <c r="F118" s="3">
        <v>46</v>
      </c>
      <c r="G118" s="3">
        <f t="shared" si="4"/>
        <v>1</v>
      </c>
      <c r="H118" s="3">
        <v>1</v>
      </c>
      <c r="I118" s="3">
        <v>90</v>
      </c>
      <c r="J118" s="3" t="s">
        <v>25</v>
      </c>
      <c r="K118" s="4" t="s">
        <v>366</v>
      </c>
      <c r="L118" s="3" t="s">
        <v>185</v>
      </c>
      <c r="M118" s="3">
        <f>1</f>
        <v>1</v>
      </c>
      <c r="N118" s="3" t="s">
        <v>244</v>
      </c>
      <c r="O118" s="3" t="s">
        <v>187</v>
      </c>
      <c r="P118" s="3" t="s">
        <v>28</v>
      </c>
      <c r="Q118" s="3" t="s">
        <v>28</v>
      </c>
      <c r="R118" s="3" t="s">
        <v>28</v>
      </c>
      <c r="S118" s="7" t="s">
        <v>367</v>
      </c>
      <c r="T118" t="s">
        <v>613</v>
      </c>
      <c r="U118">
        <f>4</f>
        <v>4</v>
      </c>
      <c r="V118"/>
      <c r="W118" s="7">
        <f>0</f>
        <v>0</v>
      </c>
      <c r="X118" s="7" t="s">
        <v>46</v>
      </c>
      <c r="Y118" s="3">
        <f>1</f>
        <v>1</v>
      </c>
      <c r="Z118" s="2" t="s">
        <v>147</v>
      </c>
      <c r="AA118" s="3" t="s">
        <v>25</v>
      </c>
      <c r="AB118" s="3">
        <f t="shared" si="5"/>
        <v>2</v>
      </c>
      <c r="AC118" s="3">
        <v>0</v>
      </c>
      <c r="AD118" s="3" t="s">
        <v>42</v>
      </c>
      <c r="AE118" s="3" t="s">
        <v>25</v>
      </c>
      <c r="AF118" s="3" t="s">
        <v>33</v>
      </c>
      <c r="AG118" s="3" t="s">
        <v>34</v>
      </c>
    </row>
    <row r="119" spans="1:33">
      <c r="A119" s="3">
        <v>127</v>
      </c>
      <c r="B119" s="4">
        <v>41879</v>
      </c>
      <c r="C119" s="3" t="s">
        <v>35</v>
      </c>
      <c r="D119" s="3">
        <f t="shared" si="3"/>
        <v>2</v>
      </c>
      <c r="E119" s="4">
        <v>23100</v>
      </c>
      <c r="F119" s="3">
        <v>51</v>
      </c>
      <c r="G119" s="3">
        <f t="shared" si="4"/>
        <v>1</v>
      </c>
      <c r="H119" s="3">
        <v>2</v>
      </c>
      <c r="I119" s="3">
        <v>70</v>
      </c>
      <c r="J119" s="3" t="s">
        <v>34</v>
      </c>
      <c r="K119" s="4">
        <v>41907</v>
      </c>
      <c r="L119" s="3" t="s">
        <v>27</v>
      </c>
      <c r="M119" s="3">
        <f>2</f>
        <v>2</v>
      </c>
      <c r="N119" s="3">
        <v>1</v>
      </c>
      <c r="O119" s="3">
        <v>24</v>
      </c>
      <c r="P119" s="3" t="s">
        <v>34</v>
      </c>
      <c r="Q119" s="3" t="s">
        <v>34</v>
      </c>
      <c r="R119" s="3" t="s">
        <v>33</v>
      </c>
      <c r="S119" s="7" t="s">
        <v>205</v>
      </c>
      <c r="T119" t="s">
        <v>608</v>
      </c>
      <c r="U119">
        <f>5</f>
        <v>5</v>
      </c>
      <c r="V119" t="s">
        <v>612</v>
      </c>
      <c r="W119" s="3">
        <f>2</f>
        <v>2</v>
      </c>
      <c r="X119" s="7" t="s">
        <v>202</v>
      </c>
      <c r="Y119" s="3">
        <f>2</f>
        <v>2</v>
      </c>
      <c r="Z119" s="7" t="s">
        <v>368</v>
      </c>
      <c r="AA119" s="3" t="s">
        <v>33</v>
      </c>
      <c r="AB119" s="3">
        <f t="shared" si="5"/>
        <v>1</v>
      </c>
      <c r="AC119" s="3" t="s">
        <v>40</v>
      </c>
      <c r="AD119" s="3" t="s">
        <v>42</v>
      </c>
      <c r="AE119" s="3" t="s">
        <v>42</v>
      </c>
      <c r="AF119" s="3" t="s">
        <v>34</v>
      </c>
      <c r="AG119" s="3" t="s">
        <v>34</v>
      </c>
    </row>
    <row r="120" spans="1:33">
      <c r="A120" s="3">
        <v>128</v>
      </c>
      <c r="C120" s="3" t="s">
        <v>35</v>
      </c>
      <c r="D120" s="3">
        <f t="shared" si="3"/>
        <v>2</v>
      </c>
      <c r="E120" s="4">
        <v>27573</v>
      </c>
      <c r="F120" s="3">
        <v>39</v>
      </c>
      <c r="G120" s="3">
        <f t="shared" si="4"/>
        <v>1</v>
      </c>
      <c r="I120" s="3">
        <v>100</v>
      </c>
      <c r="J120" s="3" t="s">
        <v>33</v>
      </c>
      <c r="K120" s="4">
        <v>41901</v>
      </c>
      <c r="L120" s="3" t="s">
        <v>27</v>
      </c>
      <c r="M120" s="3">
        <f>2</f>
        <v>2</v>
      </c>
      <c r="N120" s="3">
        <v>1</v>
      </c>
      <c r="O120" s="3">
        <v>24</v>
      </c>
      <c r="P120" s="3" t="s">
        <v>34</v>
      </c>
      <c r="Q120" s="3" t="s">
        <v>33</v>
      </c>
      <c r="R120" s="3" t="s">
        <v>33</v>
      </c>
      <c r="S120" s="7" t="s">
        <v>231</v>
      </c>
      <c r="T120" t="s">
        <v>608</v>
      </c>
      <c r="U120">
        <f>5</f>
        <v>5</v>
      </c>
      <c r="V120" t="s">
        <v>614</v>
      </c>
      <c r="W120" s="7">
        <f>7</f>
        <v>7</v>
      </c>
      <c r="X120" s="7" t="s">
        <v>202</v>
      </c>
      <c r="Y120" s="3">
        <f>2</f>
        <v>2</v>
      </c>
      <c r="Z120" s="7" t="s">
        <v>369</v>
      </c>
      <c r="AA120" s="3" t="s">
        <v>33</v>
      </c>
      <c r="AB120" s="3">
        <f t="shared" si="5"/>
        <v>1</v>
      </c>
      <c r="AC120" s="3" t="s">
        <v>370</v>
      </c>
      <c r="AD120" s="3" t="s">
        <v>42</v>
      </c>
      <c r="AE120" s="3" t="s">
        <v>42</v>
      </c>
      <c r="AF120" s="3" t="s">
        <v>33</v>
      </c>
      <c r="AG120" s="3" t="s">
        <v>34</v>
      </c>
    </row>
    <row r="121" spans="1:33">
      <c r="A121" s="3">
        <v>129</v>
      </c>
      <c r="C121" s="3" t="s">
        <v>48</v>
      </c>
      <c r="D121" s="3">
        <f t="shared" si="3"/>
        <v>1</v>
      </c>
      <c r="E121" s="4">
        <v>16889</v>
      </c>
      <c r="F121" s="3">
        <v>68</v>
      </c>
      <c r="G121" s="3">
        <f t="shared" si="4"/>
        <v>2</v>
      </c>
      <c r="H121" s="3">
        <v>1</v>
      </c>
      <c r="I121" s="3">
        <v>90</v>
      </c>
      <c r="J121" s="3" t="s">
        <v>34</v>
      </c>
      <c r="K121" s="4" t="s">
        <v>371</v>
      </c>
      <c r="L121" s="3" t="s">
        <v>44</v>
      </c>
      <c r="M121" s="3">
        <f>1</f>
        <v>1</v>
      </c>
      <c r="N121" s="3" t="s">
        <v>372</v>
      </c>
      <c r="O121" s="3" t="s">
        <v>373</v>
      </c>
      <c r="P121" s="3" t="s">
        <v>33</v>
      </c>
      <c r="Q121" s="3" t="s">
        <v>33</v>
      </c>
      <c r="R121" s="3" t="s">
        <v>33</v>
      </c>
      <c r="S121" s="7" t="s">
        <v>108</v>
      </c>
      <c r="T121" t="s">
        <v>613</v>
      </c>
      <c r="U121">
        <f>4</f>
        <v>4</v>
      </c>
      <c r="V121"/>
      <c r="W121" s="7">
        <f>0</f>
        <v>0</v>
      </c>
      <c r="X121" s="7" t="s">
        <v>46</v>
      </c>
      <c r="Y121" s="3">
        <f>1</f>
        <v>1</v>
      </c>
      <c r="Z121" s="2" t="s">
        <v>188</v>
      </c>
      <c r="AA121" s="3" t="s">
        <v>34</v>
      </c>
      <c r="AB121" s="3">
        <f t="shared" si="5"/>
        <v>2</v>
      </c>
      <c r="AC121" s="3">
        <v>0</v>
      </c>
      <c r="AD121" s="3" t="s">
        <v>42</v>
      </c>
      <c r="AE121" s="3" t="s">
        <v>42</v>
      </c>
      <c r="AF121" s="3" t="s">
        <v>33</v>
      </c>
      <c r="AG121" s="3" t="s">
        <v>34</v>
      </c>
    </row>
    <row r="122" spans="1:33">
      <c r="A122" s="3">
        <v>130</v>
      </c>
      <c r="C122" s="3" t="s">
        <v>35</v>
      </c>
      <c r="D122" s="3">
        <f t="shared" si="3"/>
        <v>2</v>
      </c>
      <c r="E122" s="4">
        <v>35265</v>
      </c>
      <c r="F122" s="3">
        <v>18</v>
      </c>
      <c r="G122" s="3">
        <f t="shared" si="4"/>
        <v>1</v>
      </c>
      <c r="I122" s="3">
        <v>50</v>
      </c>
      <c r="J122" s="3" t="s">
        <v>34</v>
      </c>
      <c r="K122" s="4" t="s">
        <v>348</v>
      </c>
      <c r="L122" s="3" t="s">
        <v>37</v>
      </c>
      <c r="M122" s="3">
        <f>1</f>
        <v>1</v>
      </c>
      <c r="N122" s="3">
        <v>31</v>
      </c>
      <c r="O122" s="3">
        <v>5580</v>
      </c>
      <c r="P122" s="3" t="s">
        <v>33</v>
      </c>
      <c r="Q122" s="3" t="s">
        <v>34</v>
      </c>
      <c r="R122" s="3" t="s">
        <v>33</v>
      </c>
      <c r="S122" s="7" t="s">
        <v>374</v>
      </c>
      <c r="T122" t="s">
        <v>613</v>
      </c>
      <c r="U122">
        <f>4</f>
        <v>4</v>
      </c>
      <c r="V122"/>
      <c r="W122" s="7">
        <f>0</f>
        <v>0</v>
      </c>
      <c r="X122" s="7" t="s">
        <v>375</v>
      </c>
      <c r="Y122" s="3">
        <f>1</f>
        <v>1</v>
      </c>
      <c r="Z122" s="2" t="s">
        <v>106</v>
      </c>
      <c r="AA122" s="3" t="s">
        <v>34</v>
      </c>
      <c r="AB122" s="3">
        <f t="shared" si="5"/>
        <v>2</v>
      </c>
      <c r="AC122" s="3">
        <v>0</v>
      </c>
      <c r="AD122" s="3" t="s">
        <v>42</v>
      </c>
      <c r="AE122" s="3" t="s">
        <v>42</v>
      </c>
      <c r="AF122" s="3" t="s">
        <v>33</v>
      </c>
      <c r="AG122" s="3" t="s">
        <v>34</v>
      </c>
    </row>
    <row r="123" spans="1:33">
      <c r="A123" s="3">
        <v>131</v>
      </c>
      <c r="C123" s="3" t="s">
        <v>24</v>
      </c>
      <c r="D123" s="3">
        <f t="shared" si="3"/>
        <v>1</v>
      </c>
      <c r="E123" s="4">
        <v>24212</v>
      </c>
      <c r="F123" s="3">
        <v>48</v>
      </c>
      <c r="G123" s="3">
        <f t="shared" si="4"/>
        <v>1</v>
      </c>
      <c r="I123" s="3">
        <v>80</v>
      </c>
      <c r="J123" s="3" t="s">
        <v>25</v>
      </c>
      <c r="K123" s="4" t="s">
        <v>376</v>
      </c>
      <c r="L123" s="3" t="s">
        <v>44</v>
      </c>
      <c r="M123" s="3">
        <f>1</f>
        <v>1</v>
      </c>
      <c r="N123" s="3">
        <v>33</v>
      </c>
      <c r="O123" s="3">
        <v>59.4</v>
      </c>
      <c r="P123" s="3" t="s">
        <v>28</v>
      </c>
      <c r="Q123" s="3" t="s">
        <v>28</v>
      </c>
      <c r="R123" s="3" t="s">
        <v>28</v>
      </c>
      <c r="S123" s="7" t="s">
        <v>377</v>
      </c>
      <c r="T123" t="s">
        <v>615</v>
      </c>
      <c r="U123">
        <f>3</f>
        <v>3</v>
      </c>
      <c r="V123"/>
      <c r="W123" s="7">
        <f>0</f>
        <v>0</v>
      </c>
      <c r="X123" s="7" t="s">
        <v>46</v>
      </c>
      <c r="Y123" s="3">
        <f>1</f>
        <v>1</v>
      </c>
      <c r="Z123" s="2" t="s">
        <v>47</v>
      </c>
      <c r="AA123" s="3" t="s">
        <v>25</v>
      </c>
      <c r="AB123" s="3">
        <f t="shared" si="5"/>
        <v>2</v>
      </c>
      <c r="AC123" s="3">
        <v>0</v>
      </c>
      <c r="AD123" s="3" t="s">
        <v>42</v>
      </c>
      <c r="AE123" s="3" t="s">
        <v>25</v>
      </c>
      <c r="AF123" s="3" t="s">
        <v>33</v>
      </c>
      <c r="AG123" s="3" t="s">
        <v>34</v>
      </c>
    </row>
    <row r="124" spans="1:33">
      <c r="A124" s="3">
        <v>132</v>
      </c>
      <c r="C124" s="3" t="s">
        <v>70</v>
      </c>
      <c r="D124" s="3">
        <f t="shared" si="3"/>
        <v>2</v>
      </c>
      <c r="E124" s="4">
        <v>11703</v>
      </c>
      <c r="F124" s="3">
        <v>83</v>
      </c>
      <c r="G124" s="3">
        <f t="shared" si="4"/>
        <v>2</v>
      </c>
      <c r="I124" s="3">
        <v>90</v>
      </c>
      <c r="J124" s="3" t="s">
        <v>25</v>
      </c>
      <c r="K124" s="4" t="s">
        <v>378</v>
      </c>
      <c r="L124" s="3" t="s">
        <v>27</v>
      </c>
      <c r="M124" s="3">
        <f>2</f>
        <v>2</v>
      </c>
      <c r="N124" s="3">
        <v>3</v>
      </c>
      <c r="O124" s="3">
        <v>27</v>
      </c>
      <c r="P124" s="3" t="s">
        <v>28</v>
      </c>
      <c r="Q124" s="3" t="s">
        <v>25</v>
      </c>
      <c r="R124" s="3" t="s">
        <v>28</v>
      </c>
      <c r="S124" s="7" t="s">
        <v>379</v>
      </c>
      <c r="T124" t="s">
        <v>608</v>
      </c>
      <c r="U124">
        <f>5</f>
        <v>5</v>
      </c>
      <c r="V124" t="s">
        <v>617</v>
      </c>
      <c r="W124" s="7">
        <f>3</f>
        <v>3</v>
      </c>
      <c r="X124" s="7" t="s">
        <v>30</v>
      </c>
      <c r="Y124" s="3">
        <f>2</f>
        <v>2</v>
      </c>
      <c r="Z124" s="7" t="s">
        <v>31</v>
      </c>
      <c r="AA124" s="3" t="s">
        <v>28</v>
      </c>
      <c r="AB124" s="3">
        <f t="shared" si="5"/>
        <v>1</v>
      </c>
      <c r="AC124" s="3">
        <v>1</v>
      </c>
      <c r="AD124" s="3" t="s">
        <v>42</v>
      </c>
      <c r="AE124" s="3" t="s">
        <v>32</v>
      </c>
      <c r="AF124" s="3" t="s">
        <v>34</v>
      </c>
      <c r="AG124" s="3" t="s">
        <v>34</v>
      </c>
    </row>
    <row r="125" spans="1:33">
      <c r="A125" s="3">
        <v>133</v>
      </c>
      <c r="C125" s="3" t="s">
        <v>70</v>
      </c>
      <c r="D125" s="3">
        <f t="shared" si="3"/>
        <v>2</v>
      </c>
      <c r="E125" s="4">
        <v>14153</v>
      </c>
      <c r="F125" s="3">
        <v>75</v>
      </c>
      <c r="G125" s="3">
        <f t="shared" si="4"/>
        <v>2</v>
      </c>
      <c r="I125" s="3">
        <v>90</v>
      </c>
      <c r="J125" s="3" t="s">
        <v>25</v>
      </c>
      <c r="K125" s="4">
        <v>41914</v>
      </c>
      <c r="L125" s="3" t="s">
        <v>27</v>
      </c>
      <c r="M125" s="3">
        <f>2</f>
        <v>2</v>
      </c>
      <c r="N125" s="3">
        <v>1</v>
      </c>
      <c r="O125" s="3">
        <v>24</v>
      </c>
      <c r="P125" s="3" t="s">
        <v>25</v>
      </c>
      <c r="Q125" s="3" t="s">
        <v>25</v>
      </c>
      <c r="R125" s="3" t="s">
        <v>28</v>
      </c>
      <c r="S125" s="7" t="s">
        <v>172</v>
      </c>
      <c r="T125" t="s">
        <v>608</v>
      </c>
      <c r="U125">
        <f>5</f>
        <v>5</v>
      </c>
      <c r="V125" t="s">
        <v>614</v>
      </c>
      <c r="W125" s="7">
        <f>7</f>
        <v>7</v>
      </c>
      <c r="X125" s="7" t="s">
        <v>30</v>
      </c>
      <c r="Y125" s="3">
        <f>2</f>
        <v>2</v>
      </c>
      <c r="Z125" s="7" t="s">
        <v>380</v>
      </c>
      <c r="AA125" s="3" t="s">
        <v>28</v>
      </c>
      <c r="AB125" s="3">
        <f t="shared" si="5"/>
        <v>1</v>
      </c>
      <c r="AC125" s="3">
        <v>1</v>
      </c>
      <c r="AD125" s="3" t="s">
        <v>42</v>
      </c>
      <c r="AE125" s="3" t="s">
        <v>42</v>
      </c>
      <c r="AF125" s="3" t="s">
        <v>34</v>
      </c>
      <c r="AG125" s="3" t="s">
        <v>34</v>
      </c>
    </row>
    <row r="126" spans="1:33">
      <c r="A126" s="3">
        <v>134</v>
      </c>
      <c r="C126" s="3" t="s">
        <v>48</v>
      </c>
      <c r="D126" s="3">
        <f t="shared" si="3"/>
        <v>1</v>
      </c>
      <c r="E126" s="4">
        <v>13807</v>
      </c>
      <c r="F126" s="3">
        <v>76</v>
      </c>
      <c r="G126" s="3">
        <f t="shared" si="4"/>
        <v>2</v>
      </c>
      <c r="H126" s="3">
        <v>2</v>
      </c>
      <c r="I126" s="3">
        <v>70</v>
      </c>
      <c r="J126" s="3" t="s">
        <v>34</v>
      </c>
      <c r="K126" s="4" t="s">
        <v>381</v>
      </c>
      <c r="L126" s="3" t="s">
        <v>27</v>
      </c>
      <c r="M126" s="3">
        <f>2</f>
        <v>2</v>
      </c>
      <c r="N126" s="3" t="s">
        <v>79</v>
      </c>
      <c r="O126" s="3" t="s">
        <v>100</v>
      </c>
      <c r="P126" s="3" t="s">
        <v>33</v>
      </c>
      <c r="Q126" s="3" t="s">
        <v>33</v>
      </c>
      <c r="R126" s="3" t="s">
        <v>33</v>
      </c>
      <c r="S126" s="7" t="s">
        <v>91</v>
      </c>
      <c r="T126" t="s">
        <v>608</v>
      </c>
      <c r="U126">
        <f>5</f>
        <v>5</v>
      </c>
      <c r="V126" t="s">
        <v>614</v>
      </c>
      <c r="W126" s="7">
        <f>7</f>
        <v>7</v>
      </c>
      <c r="X126" s="7" t="s">
        <v>202</v>
      </c>
      <c r="Y126" s="3">
        <f>2</f>
        <v>2</v>
      </c>
      <c r="Z126" s="7" t="s">
        <v>256</v>
      </c>
      <c r="AA126" s="3" t="s">
        <v>33</v>
      </c>
      <c r="AB126" s="3">
        <f t="shared" si="5"/>
        <v>1</v>
      </c>
      <c r="AC126" s="3">
        <v>1</v>
      </c>
      <c r="AD126" s="3" t="s">
        <v>42</v>
      </c>
      <c r="AE126" s="3" t="s">
        <v>42</v>
      </c>
      <c r="AF126" s="3" t="s">
        <v>33</v>
      </c>
      <c r="AG126" s="3" t="s">
        <v>34</v>
      </c>
    </row>
    <row r="127" spans="1:33">
      <c r="A127" s="3">
        <v>135</v>
      </c>
      <c r="B127" s="4">
        <v>41907</v>
      </c>
      <c r="C127" s="3" t="s">
        <v>70</v>
      </c>
      <c r="D127" s="3">
        <f t="shared" si="3"/>
        <v>2</v>
      </c>
      <c r="E127" s="4">
        <v>17261</v>
      </c>
      <c r="F127" s="3">
        <v>67</v>
      </c>
      <c r="G127" s="3">
        <f t="shared" si="4"/>
        <v>2</v>
      </c>
      <c r="H127" s="3">
        <v>0</v>
      </c>
      <c r="I127" s="3">
        <v>100</v>
      </c>
      <c r="J127" s="3" t="s">
        <v>25</v>
      </c>
      <c r="K127" s="4" t="s">
        <v>382</v>
      </c>
      <c r="L127" s="3" t="s">
        <v>27</v>
      </c>
      <c r="M127" s="3">
        <f>2</f>
        <v>2</v>
      </c>
      <c r="N127" s="3" t="s">
        <v>383</v>
      </c>
      <c r="O127" s="3" t="s">
        <v>384</v>
      </c>
      <c r="P127" s="3" t="s">
        <v>33</v>
      </c>
      <c r="Q127" s="3" t="s">
        <v>25</v>
      </c>
      <c r="R127" s="3" t="s">
        <v>28</v>
      </c>
      <c r="S127" s="7" t="s">
        <v>385</v>
      </c>
      <c r="T127" t="s">
        <v>608</v>
      </c>
      <c r="U127">
        <f>5</f>
        <v>5</v>
      </c>
      <c r="V127" t="s">
        <v>605</v>
      </c>
      <c r="W127" s="3">
        <f>1</f>
        <v>1</v>
      </c>
      <c r="X127" s="7" t="s">
        <v>30</v>
      </c>
      <c r="Y127" s="3">
        <f>2</f>
        <v>2</v>
      </c>
      <c r="Z127" s="7" t="s">
        <v>386</v>
      </c>
      <c r="AA127" s="3" t="s">
        <v>28</v>
      </c>
      <c r="AB127" s="3">
        <f t="shared" si="5"/>
        <v>1</v>
      </c>
      <c r="AC127" s="3" t="s">
        <v>387</v>
      </c>
      <c r="AD127" s="3" t="s">
        <v>32</v>
      </c>
      <c r="AE127" s="3" t="s">
        <v>32</v>
      </c>
      <c r="AF127" s="3" t="s">
        <v>34</v>
      </c>
      <c r="AG127" s="3" t="s">
        <v>34</v>
      </c>
    </row>
    <row r="128" spans="1:33">
      <c r="A128" s="3">
        <v>136</v>
      </c>
      <c r="B128" s="4">
        <v>41905</v>
      </c>
      <c r="C128" s="3" t="s">
        <v>35</v>
      </c>
      <c r="D128" s="3">
        <f t="shared" si="3"/>
        <v>2</v>
      </c>
      <c r="E128" s="4">
        <v>15105</v>
      </c>
      <c r="F128" s="3">
        <v>73</v>
      </c>
      <c r="G128" s="3">
        <f t="shared" si="4"/>
        <v>2</v>
      </c>
      <c r="H128" s="3">
        <v>1</v>
      </c>
      <c r="I128" s="3">
        <v>90</v>
      </c>
      <c r="J128" s="3" t="s">
        <v>33</v>
      </c>
      <c r="K128" s="4" t="s">
        <v>388</v>
      </c>
      <c r="L128" s="3" t="s">
        <v>27</v>
      </c>
      <c r="M128" s="3">
        <f>2</f>
        <v>2</v>
      </c>
      <c r="N128" s="3" t="s">
        <v>383</v>
      </c>
      <c r="O128" s="3" t="s">
        <v>389</v>
      </c>
      <c r="P128" s="3" t="s">
        <v>33</v>
      </c>
      <c r="Q128" s="3" t="s">
        <v>33</v>
      </c>
      <c r="R128" s="3" t="s">
        <v>34</v>
      </c>
      <c r="S128" s="7" t="s">
        <v>390</v>
      </c>
      <c r="T128" t="s">
        <v>608</v>
      </c>
      <c r="U128">
        <f>5</f>
        <v>5</v>
      </c>
      <c r="V128" t="s">
        <v>617</v>
      </c>
      <c r="W128" s="7">
        <f>3</f>
        <v>3</v>
      </c>
      <c r="X128" s="7" t="s">
        <v>202</v>
      </c>
      <c r="Y128" s="3">
        <f>2</f>
        <v>2</v>
      </c>
      <c r="Z128" s="7" t="s">
        <v>391</v>
      </c>
      <c r="AA128" s="3" t="s">
        <v>33</v>
      </c>
      <c r="AB128" s="3">
        <f t="shared" si="5"/>
        <v>1</v>
      </c>
      <c r="AC128" s="3">
        <v>2</v>
      </c>
      <c r="AD128" s="3" t="s">
        <v>42</v>
      </c>
      <c r="AE128" s="3" t="s">
        <v>42</v>
      </c>
      <c r="AF128" s="3" t="s">
        <v>34</v>
      </c>
      <c r="AG128" s="3" t="s">
        <v>34</v>
      </c>
    </row>
    <row r="129" spans="1:33">
      <c r="A129" s="3">
        <v>137</v>
      </c>
      <c r="C129" s="3" t="s">
        <v>48</v>
      </c>
      <c r="D129" s="3">
        <f t="shared" si="3"/>
        <v>1</v>
      </c>
      <c r="E129" s="4">
        <v>29496</v>
      </c>
      <c r="F129" s="3">
        <v>34</v>
      </c>
      <c r="G129" s="3">
        <f t="shared" si="4"/>
        <v>1</v>
      </c>
      <c r="I129" s="3">
        <v>90</v>
      </c>
      <c r="J129" s="3" t="s">
        <v>34</v>
      </c>
      <c r="K129" s="4" t="s">
        <v>107</v>
      </c>
      <c r="L129" s="3" t="s">
        <v>42</v>
      </c>
      <c r="M129" s="3">
        <f>5</f>
        <v>5</v>
      </c>
      <c r="N129" s="3" t="s">
        <v>42</v>
      </c>
      <c r="O129" s="3" t="s">
        <v>42</v>
      </c>
      <c r="P129" s="3" t="s">
        <v>33</v>
      </c>
      <c r="Q129" s="3" t="s">
        <v>33</v>
      </c>
      <c r="R129" s="3" t="s">
        <v>33</v>
      </c>
      <c r="S129" s="7" t="s">
        <v>108</v>
      </c>
      <c r="T129" t="s">
        <v>613</v>
      </c>
      <c r="U129">
        <f>4</f>
        <v>4</v>
      </c>
      <c r="V129"/>
      <c r="W129" s="7">
        <f>0</f>
        <v>0</v>
      </c>
      <c r="X129" s="7" t="s">
        <v>46</v>
      </c>
      <c r="Y129" s="3">
        <f>1</f>
        <v>1</v>
      </c>
      <c r="Z129" s="2" t="s">
        <v>159</v>
      </c>
      <c r="AA129" s="3" t="s">
        <v>34</v>
      </c>
      <c r="AB129" s="3">
        <f t="shared" si="5"/>
        <v>2</v>
      </c>
      <c r="AC129" s="3">
        <v>0</v>
      </c>
      <c r="AD129" s="3" t="s">
        <v>42</v>
      </c>
      <c r="AE129" s="3" t="s">
        <v>42</v>
      </c>
      <c r="AF129" s="3" t="s">
        <v>33</v>
      </c>
      <c r="AG129" s="3" t="s">
        <v>34</v>
      </c>
    </row>
    <row r="130" spans="1:33">
      <c r="A130" s="3">
        <v>138</v>
      </c>
      <c r="C130" s="3" t="s">
        <v>35</v>
      </c>
      <c r="D130" s="3">
        <f t="shared" si="3"/>
        <v>2</v>
      </c>
      <c r="E130" s="4">
        <v>16245</v>
      </c>
      <c r="F130" s="3">
        <v>70</v>
      </c>
      <c r="G130" s="3">
        <f t="shared" si="4"/>
        <v>2</v>
      </c>
      <c r="I130" s="3">
        <v>80</v>
      </c>
      <c r="J130" s="3" t="s">
        <v>34</v>
      </c>
      <c r="K130" s="4" t="s">
        <v>392</v>
      </c>
      <c r="L130" s="3" t="s">
        <v>27</v>
      </c>
      <c r="M130" s="3">
        <f>2</f>
        <v>2</v>
      </c>
      <c r="N130" s="3" t="s">
        <v>79</v>
      </c>
      <c r="O130" s="3" t="s">
        <v>393</v>
      </c>
      <c r="P130" s="3" t="s">
        <v>34</v>
      </c>
      <c r="Q130" s="3" t="s">
        <v>33</v>
      </c>
      <c r="R130" s="3" t="s">
        <v>34</v>
      </c>
      <c r="S130" s="7" t="s">
        <v>394</v>
      </c>
      <c r="T130" t="s">
        <v>608</v>
      </c>
      <c r="U130">
        <f>5</f>
        <v>5</v>
      </c>
      <c r="V130" t="s">
        <v>617</v>
      </c>
      <c r="W130" s="7">
        <f>3</f>
        <v>3</v>
      </c>
      <c r="X130" s="7" t="s">
        <v>202</v>
      </c>
      <c r="Y130" s="3">
        <f>2</f>
        <v>2</v>
      </c>
      <c r="Z130" s="7" t="s">
        <v>92</v>
      </c>
      <c r="AA130" s="3" t="s">
        <v>33</v>
      </c>
      <c r="AB130" s="3">
        <f t="shared" si="5"/>
        <v>1</v>
      </c>
      <c r="AC130" s="3">
        <v>2</v>
      </c>
      <c r="AD130" s="3" t="s">
        <v>42</v>
      </c>
      <c r="AE130" s="3" t="s">
        <v>42</v>
      </c>
      <c r="AF130" s="3" t="s">
        <v>33</v>
      </c>
      <c r="AG130" s="3" t="s">
        <v>395</v>
      </c>
    </row>
    <row r="131" spans="1:33">
      <c r="A131" s="3">
        <v>139</v>
      </c>
      <c r="C131" s="3" t="s">
        <v>70</v>
      </c>
      <c r="D131" s="3">
        <f t="shared" ref="D131:D194" si="6">IF(C131="male", 1, 2)</f>
        <v>2</v>
      </c>
      <c r="E131" s="4">
        <v>15048</v>
      </c>
      <c r="F131" s="3">
        <v>73</v>
      </c>
      <c r="G131" s="3">
        <f t="shared" ref="G131:G194" si="7">IF(F131&gt;59,2,1)</f>
        <v>2</v>
      </c>
      <c r="I131" s="3">
        <v>80</v>
      </c>
      <c r="J131" s="3" t="s">
        <v>25</v>
      </c>
      <c r="K131" s="4">
        <v>41948</v>
      </c>
      <c r="L131" s="3" t="s">
        <v>27</v>
      </c>
      <c r="M131" s="3">
        <f>2</f>
        <v>2</v>
      </c>
      <c r="N131" s="3">
        <v>1</v>
      </c>
      <c r="O131" s="3" t="s">
        <v>396</v>
      </c>
      <c r="P131" s="3" t="s">
        <v>25</v>
      </c>
      <c r="Q131" s="3" t="s">
        <v>25</v>
      </c>
      <c r="R131" s="3" t="s">
        <v>28</v>
      </c>
      <c r="S131" s="7" t="s">
        <v>397</v>
      </c>
      <c r="T131" t="s">
        <v>608</v>
      </c>
      <c r="U131">
        <f>5</f>
        <v>5</v>
      </c>
      <c r="V131" t="s">
        <v>605</v>
      </c>
      <c r="W131" s="3">
        <f>1</f>
        <v>1</v>
      </c>
      <c r="X131" s="7" t="s">
        <v>30</v>
      </c>
      <c r="Y131" s="3">
        <f>2</f>
        <v>2</v>
      </c>
      <c r="Z131" s="7" t="s">
        <v>398</v>
      </c>
      <c r="AA131" s="3" t="s">
        <v>28</v>
      </c>
      <c r="AB131" s="3">
        <f t="shared" ref="AB131:AB194" si="8">IF(AA131="yes",1,2)</f>
        <v>1</v>
      </c>
      <c r="AC131" s="3">
        <v>2</v>
      </c>
      <c r="AD131" s="3" t="s">
        <v>42</v>
      </c>
      <c r="AE131" s="3" t="s">
        <v>42</v>
      </c>
      <c r="AF131" s="3" t="s">
        <v>34</v>
      </c>
      <c r="AG131" s="3" t="s">
        <v>34</v>
      </c>
    </row>
    <row r="132" spans="1:33">
      <c r="A132" s="3">
        <v>140</v>
      </c>
      <c r="C132" s="3" t="s">
        <v>24</v>
      </c>
      <c r="D132" s="3">
        <f t="shared" si="6"/>
        <v>1</v>
      </c>
      <c r="E132" s="4">
        <v>20892</v>
      </c>
      <c r="F132" s="3">
        <v>57</v>
      </c>
      <c r="G132" s="3">
        <f t="shared" si="7"/>
        <v>1</v>
      </c>
      <c r="I132" s="3">
        <v>100</v>
      </c>
      <c r="J132" s="3" t="s">
        <v>25</v>
      </c>
      <c r="K132" s="4" t="s">
        <v>399</v>
      </c>
      <c r="L132" s="3" t="s">
        <v>44</v>
      </c>
      <c r="M132" s="3">
        <f>1</f>
        <v>1</v>
      </c>
      <c r="N132" s="3">
        <v>30</v>
      </c>
      <c r="O132" s="3">
        <v>54</v>
      </c>
      <c r="P132" s="3" t="s">
        <v>25</v>
      </c>
      <c r="Q132" s="3" t="s">
        <v>28</v>
      </c>
      <c r="R132" s="3" t="s">
        <v>25</v>
      </c>
      <c r="S132" s="7" t="s">
        <v>175</v>
      </c>
      <c r="T132" t="s">
        <v>616</v>
      </c>
      <c r="U132">
        <f>1</f>
        <v>1</v>
      </c>
      <c r="V132"/>
      <c r="W132" s="7">
        <f>0</f>
        <v>0</v>
      </c>
      <c r="X132" s="7" t="s">
        <v>46</v>
      </c>
      <c r="Y132" s="3">
        <f>1</f>
        <v>1</v>
      </c>
      <c r="Z132" s="2" t="s">
        <v>344</v>
      </c>
      <c r="AA132" s="3" t="s">
        <v>25</v>
      </c>
      <c r="AB132" s="3">
        <f t="shared" si="8"/>
        <v>2</v>
      </c>
      <c r="AC132" s="3">
        <v>0</v>
      </c>
      <c r="AD132" s="3" t="s">
        <v>42</v>
      </c>
      <c r="AE132" s="3" t="s">
        <v>400</v>
      </c>
      <c r="AF132" s="3" t="s">
        <v>33</v>
      </c>
      <c r="AG132" s="3" t="s">
        <v>34</v>
      </c>
    </row>
    <row r="133" spans="1:33">
      <c r="A133" s="3">
        <v>141</v>
      </c>
      <c r="C133" s="3" t="s">
        <v>24</v>
      </c>
      <c r="D133" s="3">
        <f t="shared" si="6"/>
        <v>1</v>
      </c>
      <c r="E133" s="4">
        <v>17254</v>
      </c>
      <c r="F133" s="3">
        <v>67</v>
      </c>
      <c r="G133" s="3">
        <f t="shared" si="7"/>
        <v>2</v>
      </c>
      <c r="I133" s="3">
        <v>80</v>
      </c>
      <c r="J133" s="3" t="s">
        <v>25</v>
      </c>
      <c r="K133" s="4" t="s">
        <v>401</v>
      </c>
      <c r="L133" s="3" t="s">
        <v>44</v>
      </c>
      <c r="M133" s="3">
        <f>1</f>
        <v>1</v>
      </c>
      <c r="N133" s="3">
        <v>30</v>
      </c>
      <c r="O133" s="3">
        <v>54</v>
      </c>
      <c r="P133" s="3" t="s">
        <v>25</v>
      </c>
      <c r="Q133" s="3" t="s">
        <v>28</v>
      </c>
      <c r="R133" s="3" t="s">
        <v>25</v>
      </c>
      <c r="S133" s="7" t="s">
        <v>402</v>
      </c>
      <c r="T133" t="s">
        <v>616</v>
      </c>
      <c r="U133">
        <f>1</f>
        <v>1</v>
      </c>
      <c r="V133"/>
      <c r="W133" s="7">
        <f>0</f>
        <v>0</v>
      </c>
      <c r="X133" s="7" t="s">
        <v>46</v>
      </c>
      <c r="Y133" s="3">
        <f>1</f>
        <v>1</v>
      </c>
      <c r="Z133" s="2" t="s">
        <v>403</v>
      </c>
      <c r="AA133" s="3" t="s">
        <v>25</v>
      </c>
      <c r="AB133" s="3">
        <f t="shared" si="8"/>
        <v>2</v>
      </c>
      <c r="AC133" s="3">
        <v>0</v>
      </c>
      <c r="AD133" s="3" t="s">
        <v>32</v>
      </c>
      <c r="AE133" s="3" t="s">
        <v>32</v>
      </c>
      <c r="AF133" s="3" t="s">
        <v>33</v>
      </c>
      <c r="AG133" s="3" t="s">
        <v>34</v>
      </c>
    </row>
    <row r="134" spans="1:33">
      <c r="A134" s="3">
        <v>142</v>
      </c>
      <c r="C134" s="3" t="s">
        <v>35</v>
      </c>
      <c r="D134" s="3">
        <f t="shared" si="6"/>
        <v>2</v>
      </c>
      <c r="E134" s="4">
        <v>19570</v>
      </c>
      <c r="F134" s="3">
        <v>61</v>
      </c>
      <c r="G134" s="3">
        <f t="shared" si="7"/>
        <v>2</v>
      </c>
      <c r="I134" s="3">
        <v>80</v>
      </c>
      <c r="J134" s="3" t="s">
        <v>33</v>
      </c>
      <c r="K134" s="4" t="s">
        <v>107</v>
      </c>
      <c r="L134" s="3" t="s">
        <v>42</v>
      </c>
      <c r="M134" s="3">
        <f>5</f>
        <v>5</v>
      </c>
      <c r="N134" s="3" t="s">
        <v>42</v>
      </c>
      <c r="O134" s="3" t="s">
        <v>42</v>
      </c>
      <c r="P134" s="3" t="s">
        <v>34</v>
      </c>
      <c r="Q134" s="3" t="s">
        <v>33</v>
      </c>
      <c r="R134" s="3" t="s">
        <v>33</v>
      </c>
      <c r="S134" s="7" t="s">
        <v>108</v>
      </c>
      <c r="T134" t="s">
        <v>613</v>
      </c>
      <c r="U134">
        <f>4</f>
        <v>4</v>
      </c>
      <c r="V134"/>
      <c r="W134" s="7">
        <f>0</f>
        <v>0</v>
      </c>
      <c r="X134" s="7" t="s">
        <v>158</v>
      </c>
      <c r="Y134" s="3">
        <f>3</f>
        <v>3</v>
      </c>
      <c r="Z134" s="2" t="s">
        <v>256</v>
      </c>
      <c r="AA134" s="3" t="s">
        <v>34</v>
      </c>
      <c r="AB134" s="3">
        <f t="shared" si="8"/>
        <v>2</v>
      </c>
      <c r="AC134" s="3">
        <v>0</v>
      </c>
      <c r="AD134" s="3" t="s">
        <v>42</v>
      </c>
      <c r="AE134" s="3" t="s">
        <v>42</v>
      </c>
      <c r="AF134" s="3" t="s">
        <v>33</v>
      </c>
      <c r="AG134" s="3" t="s">
        <v>34</v>
      </c>
    </row>
    <row r="135" spans="1:33">
      <c r="A135" s="3">
        <v>143</v>
      </c>
      <c r="C135" s="3" t="s">
        <v>24</v>
      </c>
      <c r="D135" s="3">
        <f t="shared" si="6"/>
        <v>1</v>
      </c>
      <c r="E135" s="4">
        <v>21854</v>
      </c>
      <c r="F135" s="3">
        <v>55</v>
      </c>
      <c r="G135" s="3">
        <f t="shared" si="7"/>
        <v>1</v>
      </c>
      <c r="H135" s="3">
        <v>0</v>
      </c>
      <c r="I135" s="3">
        <v>100</v>
      </c>
      <c r="J135" s="3" t="s">
        <v>25</v>
      </c>
      <c r="K135" s="4">
        <v>41942</v>
      </c>
      <c r="L135" s="3" t="s">
        <v>27</v>
      </c>
      <c r="M135" s="3">
        <f>2</f>
        <v>2</v>
      </c>
      <c r="N135" s="3">
        <v>1</v>
      </c>
      <c r="O135" s="3">
        <v>22</v>
      </c>
      <c r="P135" s="3" t="s">
        <v>25</v>
      </c>
      <c r="Q135" s="3" t="s">
        <v>25</v>
      </c>
      <c r="R135" s="3" t="s">
        <v>28</v>
      </c>
      <c r="S135" s="7" t="s">
        <v>405</v>
      </c>
      <c r="T135" t="s">
        <v>608</v>
      </c>
      <c r="U135">
        <f>5</f>
        <v>5</v>
      </c>
      <c r="V135" t="s">
        <v>623</v>
      </c>
      <c r="W135" s="7">
        <f>4</f>
        <v>4</v>
      </c>
      <c r="X135" s="7" t="s">
        <v>30</v>
      </c>
      <c r="Y135" s="3">
        <f>2</f>
        <v>2</v>
      </c>
      <c r="Z135" s="7" t="s">
        <v>344</v>
      </c>
      <c r="AA135" s="3" t="s">
        <v>28</v>
      </c>
      <c r="AB135" s="3">
        <f t="shared" si="8"/>
        <v>1</v>
      </c>
      <c r="AC135" s="3">
        <v>1</v>
      </c>
      <c r="AD135" s="3" t="s">
        <v>32</v>
      </c>
      <c r="AE135" s="3" t="s">
        <v>32</v>
      </c>
      <c r="AF135" s="3" t="s">
        <v>34</v>
      </c>
      <c r="AG135" s="3" t="s">
        <v>34</v>
      </c>
    </row>
    <row r="136" spans="1:33">
      <c r="A136" s="3">
        <v>144</v>
      </c>
      <c r="C136" s="3" t="s">
        <v>70</v>
      </c>
      <c r="D136" s="3">
        <f t="shared" si="6"/>
        <v>2</v>
      </c>
      <c r="E136" s="4" t="s">
        <v>406</v>
      </c>
      <c r="F136" s="3">
        <v>59</v>
      </c>
      <c r="G136" s="3">
        <f t="shared" si="7"/>
        <v>1</v>
      </c>
      <c r="I136" s="3">
        <v>90</v>
      </c>
      <c r="J136" s="3" t="s">
        <v>28</v>
      </c>
      <c r="K136" s="4" t="s">
        <v>407</v>
      </c>
      <c r="L136" s="3" t="s">
        <v>56</v>
      </c>
      <c r="M136" s="3">
        <f>3</f>
        <v>3</v>
      </c>
      <c r="N136" s="3">
        <v>14</v>
      </c>
      <c r="O136" s="3">
        <v>35</v>
      </c>
      <c r="P136" s="3" t="s">
        <v>25</v>
      </c>
      <c r="Q136" s="3" t="s">
        <v>25</v>
      </c>
      <c r="R136" s="3" t="s">
        <v>28</v>
      </c>
      <c r="S136" s="7" t="s">
        <v>313</v>
      </c>
      <c r="T136" t="s">
        <v>608</v>
      </c>
      <c r="U136">
        <f>5</f>
        <v>5</v>
      </c>
      <c r="V136" t="s">
        <v>612</v>
      </c>
      <c r="W136" s="3">
        <f>2</f>
        <v>2</v>
      </c>
      <c r="X136" s="7" t="s">
        <v>30</v>
      </c>
      <c r="Y136" s="3">
        <f>2</f>
        <v>2</v>
      </c>
      <c r="Z136" s="7" t="s">
        <v>120</v>
      </c>
      <c r="AA136" s="3" t="s">
        <v>28</v>
      </c>
      <c r="AB136" s="3">
        <f t="shared" si="8"/>
        <v>1</v>
      </c>
      <c r="AC136" s="3" t="s">
        <v>116</v>
      </c>
      <c r="AD136" s="3" t="s">
        <v>42</v>
      </c>
      <c r="AE136" s="3" t="s">
        <v>32</v>
      </c>
      <c r="AF136" s="3" t="s">
        <v>34</v>
      </c>
      <c r="AG136" s="3" t="s">
        <v>34</v>
      </c>
    </row>
    <row r="137" spans="1:33">
      <c r="A137" s="3">
        <v>145</v>
      </c>
      <c r="C137" s="3" t="s">
        <v>35</v>
      </c>
      <c r="D137" s="3">
        <f t="shared" si="6"/>
        <v>2</v>
      </c>
      <c r="E137" s="4">
        <v>13518</v>
      </c>
      <c r="F137" s="3">
        <v>77</v>
      </c>
      <c r="G137" s="3">
        <f t="shared" si="7"/>
        <v>2</v>
      </c>
      <c r="I137" s="3">
        <v>80</v>
      </c>
      <c r="J137" s="3" t="s">
        <v>34</v>
      </c>
      <c r="K137" s="4" t="s">
        <v>408</v>
      </c>
      <c r="L137" s="3" t="s">
        <v>56</v>
      </c>
      <c r="M137" s="3">
        <f>3</f>
        <v>3</v>
      </c>
      <c r="N137" s="3">
        <v>14</v>
      </c>
      <c r="O137" s="3">
        <v>35</v>
      </c>
      <c r="P137" s="3" t="s">
        <v>33</v>
      </c>
      <c r="Q137" s="3" t="s">
        <v>34</v>
      </c>
      <c r="R137" s="3" t="s">
        <v>33</v>
      </c>
      <c r="S137" s="7" t="s">
        <v>409</v>
      </c>
      <c r="T137" t="s">
        <v>608</v>
      </c>
      <c r="U137">
        <f>5</f>
        <v>5</v>
      </c>
      <c r="V137" t="s">
        <v>605</v>
      </c>
      <c r="W137" s="3">
        <f>1</f>
        <v>1</v>
      </c>
      <c r="X137" s="7" t="s">
        <v>202</v>
      </c>
      <c r="Y137" s="3">
        <f>2</f>
        <v>2</v>
      </c>
      <c r="Z137" s="7" t="s">
        <v>299</v>
      </c>
      <c r="AA137" s="3" t="s">
        <v>33</v>
      </c>
      <c r="AB137" s="3">
        <f t="shared" si="8"/>
        <v>1</v>
      </c>
      <c r="AC137" s="3" t="s">
        <v>40</v>
      </c>
      <c r="AD137" s="3" t="s">
        <v>42</v>
      </c>
      <c r="AE137" s="3" t="s">
        <v>42</v>
      </c>
      <c r="AF137" s="3" t="s">
        <v>33</v>
      </c>
      <c r="AG137" s="3" t="s">
        <v>34</v>
      </c>
    </row>
    <row r="138" spans="1:33">
      <c r="A138" s="3">
        <v>146</v>
      </c>
      <c r="C138" s="3" t="s">
        <v>70</v>
      </c>
      <c r="D138" s="3">
        <f t="shared" si="6"/>
        <v>2</v>
      </c>
      <c r="E138" s="4">
        <v>23844</v>
      </c>
      <c r="F138" s="3">
        <v>49</v>
      </c>
      <c r="G138" s="3">
        <f t="shared" si="7"/>
        <v>1</v>
      </c>
      <c r="I138" s="3">
        <v>90</v>
      </c>
      <c r="J138" s="3" t="s">
        <v>25</v>
      </c>
      <c r="K138" s="4" t="s">
        <v>410</v>
      </c>
      <c r="L138" s="3" t="s">
        <v>44</v>
      </c>
      <c r="M138" s="3">
        <f>1</f>
        <v>1</v>
      </c>
      <c r="N138" s="3">
        <v>29</v>
      </c>
      <c r="O138" s="3">
        <v>52.2</v>
      </c>
      <c r="P138" s="3" t="s">
        <v>25</v>
      </c>
      <c r="Q138" s="3" t="s">
        <v>25</v>
      </c>
      <c r="R138" s="3" t="s">
        <v>25</v>
      </c>
      <c r="S138" s="7" t="s">
        <v>411</v>
      </c>
      <c r="T138" t="s">
        <v>619</v>
      </c>
      <c r="U138">
        <f>6</f>
        <v>6</v>
      </c>
      <c r="V138"/>
      <c r="W138" s="7">
        <f>0</f>
        <v>0</v>
      </c>
      <c r="X138" s="7" t="s">
        <v>46</v>
      </c>
      <c r="Y138" s="3">
        <f>1</f>
        <v>1</v>
      </c>
      <c r="Z138" s="2" t="s">
        <v>251</v>
      </c>
      <c r="AA138" s="3" t="s">
        <v>25</v>
      </c>
      <c r="AB138" s="3">
        <f t="shared" si="8"/>
        <v>2</v>
      </c>
      <c r="AC138" s="3">
        <v>0</v>
      </c>
      <c r="AD138" s="3" t="s">
        <v>32</v>
      </c>
      <c r="AE138" s="3" t="s">
        <v>32</v>
      </c>
      <c r="AF138" s="3" t="s">
        <v>33</v>
      </c>
      <c r="AG138" s="3" t="s">
        <v>34</v>
      </c>
    </row>
    <row r="139" spans="1:33">
      <c r="A139" s="3">
        <v>147</v>
      </c>
      <c r="C139" s="3" t="s">
        <v>24</v>
      </c>
      <c r="D139" s="3">
        <f t="shared" si="6"/>
        <v>1</v>
      </c>
      <c r="E139" s="4">
        <v>13731</v>
      </c>
      <c r="F139" s="3">
        <v>77</v>
      </c>
      <c r="G139" s="3">
        <f t="shared" si="7"/>
        <v>2</v>
      </c>
      <c r="I139" s="3">
        <v>80</v>
      </c>
      <c r="J139" s="3" t="s">
        <v>25</v>
      </c>
      <c r="K139" s="4" t="s">
        <v>412</v>
      </c>
      <c r="L139" s="3" t="s">
        <v>44</v>
      </c>
      <c r="M139" s="3">
        <f>1</f>
        <v>1</v>
      </c>
      <c r="N139" s="3">
        <v>15</v>
      </c>
      <c r="O139" s="3">
        <v>40.049999999999997</v>
      </c>
      <c r="P139" s="3" t="s">
        <v>28</v>
      </c>
      <c r="Q139" s="3" t="s">
        <v>28</v>
      </c>
      <c r="R139" s="3" t="s">
        <v>28</v>
      </c>
      <c r="S139" s="7" t="s">
        <v>413</v>
      </c>
      <c r="T139" t="s">
        <v>613</v>
      </c>
      <c r="U139">
        <f>4</f>
        <v>4</v>
      </c>
      <c r="V139"/>
      <c r="W139" s="7">
        <f>0</f>
        <v>0</v>
      </c>
      <c r="X139" s="7" t="s">
        <v>46</v>
      </c>
      <c r="Y139" s="3">
        <f>1</f>
        <v>1</v>
      </c>
      <c r="Z139" s="2" t="s">
        <v>167</v>
      </c>
      <c r="AA139" s="3" t="s">
        <v>25</v>
      </c>
      <c r="AB139" s="3">
        <f t="shared" si="8"/>
        <v>2</v>
      </c>
      <c r="AC139" s="3">
        <v>0</v>
      </c>
      <c r="AD139" s="3" t="s">
        <v>42</v>
      </c>
      <c r="AE139" s="3" t="s">
        <v>42</v>
      </c>
      <c r="AF139" s="3" t="s">
        <v>33</v>
      </c>
      <c r="AG139" s="3" t="s">
        <v>34</v>
      </c>
    </row>
    <row r="140" spans="1:33">
      <c r="A140" s="3">
        <v>148</v>
      </c>
      <c r="C140" s="3" t="s">
        <v>70</v>
      </c>
      <c r="D140" s="3">
        <f t="shared" si="6"/>
        <v>2</v>
      </c>
      <c r="E140" s="4">
        <v>15988</v>
      </c>
      <c r="F140" s="3">
        <v>71</v>
      </c>
      <c r="G140" s="3">
        <f t="shared" si="7"/>
        <v>2</v>
      </c>
      <c r="H140" s="3">
        <v>2</v>
      </c>
      <c r="I140" s="3">
        <v>80</v>
      </c>
      <c r="J140" s="3" t="s">
        <v>25</v>
      </c>
      <c r="K140" s="4">
        <v>41995</v>
      </c>
      <c r="L140" s="3" t="s">
        <v>27</v>
      </c>
      <c r="M140" s="3">
        <f>2</f>
        <v>2</v>
      </c>
      <c r="N140" s="3">
        <v>1</v>
      </c>
      <c r="O140" s="3" t="s">
        <v>414</v>
      </c>
      <c r="P140" s="3" t="s">
        <v>28</v>
      </c>
      <c r="Q140" s="3" t="s">
        <v>25</v>
      </c>
      <c r="R140" s="3" t="s">
        <v>34</v>
      </c>
      <c r="S140" s="7" t="s">
        <v>334</v>
      </c>
      <c r="T140" t="s">
        <v>608</v>
      </c>
      <c r="U140">
        <f>5</f>
        <v>5</v>
      </c>
      <c r="V140" t="s">
        <v>605</v>
      </c>
      <c r="W140" s="3">
        <f>1</f>
        <v>1</v>
      </c>
      <c r="X140" s="7" t="s">
        <v>30</v>
      </c>
      <c r="Y140" s="3">
        <f>2</f>
        <v>2</v>
      </c>
      <c r="Z140" s="7" t="s">
        <v>415</v>
      </c>
      <c r="AA140" s="3" t="s">
        <v>28</v>
      </c>
      <c r="AB140" s="3">
        <f t="shared" si="8"/>
        <v>1</v>
      </c>
      <c r="AC140" s="3">
        <v>2</v>
      </c>
      <c r="AD140" s="3" t="s">
        <v>42</v>
      </c>
      <c r="AE140" s="3" t="s">
        <v>32</v>
      </c>
      <c r="AF140" s="3" t="s">
        <v>34</v>
      </c>
      <c r="AG140" s="3" t="s">
        <v>34</v>
      </c>
    </row>
    <row r="141" spans="1:33">
      <c r="A141" s="3">
        <v>150</v>
      </c>
      <c r="B141" s="4">
        <v>41975</v>
      </c>
      <c r="C141" s="3" t="s">
        <v>70</v>
      </c>
      <c r="D141" s="3">
        <f t="shared" si="6"/>
        <v>2</v>
      </c>
      <c r="E141" s="4">
        <v>31141</v>
      </c>
      <c r="F141" s="3">
        <v>29</v>
      </c>
      <c r="G141" s="3">
        <f t="shared" si="7"/>
        <v>1</v>
      </c>
      <c r="I141" s="3">
        <v>90</v>
      </c>
      <c r="J141" s="3" t="s">
        <v>28</v>
      </c>
      <c r="K141" s="4" t="s">
        <v>416</v>
      </c>
      <c r="L141" s="3" t="s">
        <v>27</v>
      </c>
      <c r="M141" s="3">
        <f>2</f>
        <v>2</v>
      </c>
      <c r="N141" s="3">
        <v>5</v>
      </c>
      <c r="O141" s="3">
        <v>30</v>
      </c>
      <c r="P141" s="3" t="s">
        <v>28</v>
      </c>
      <c r="Q141" s="3" t="s">
        <v>28</v>
      </c>
      <c r="R141" s="3" t="s">
        <v>28</v>
      </c>
      <c r="S141" s="7" t="s">
        <v>417</v>
      </c>
      <c r="T141" t="s">
        <v>613</v>
      </c>
      <c r="U141">
        <f>4</f>
        <v>4</v>
      </c>
      <c r="V141"/>
      <c r="W141" s="7">
        <f>0</f>
        <v>0</v>
      </c>
      <c r="X141" s="7" t="s">
        <v>158</v>
      </c>
      <c r="Y141" s="3">
        <f>3</f>
        <v>3</v>
      </c>
      <c r="Z141" s="2" t="s">
        <v>418</v>
      </c>
      <c r="AA141" s="3" t="s">
        <v>25</v>
      </c>
      <c r="AB141" s="3">
        <f t="shared" si="8"/>
        <v>2</v>
      </c>
      <c r="AC141" s="3">
        <v>0</v>
      </c>
      <c r="AD141" s="3" t="s">
        <v>42</v>
      </c>
      <c r="AE141" s="3" t="s">
        <v>42</v>
      </c>
      <c r="AF141" s="3" t="s">
        <v>34</v>
      </c>
      <c r="AG141" s="3" t="s">
        <v>34</v>
      </c>
    </row>
    <row r="142" spans="1:33">
      <c r="A142" s="3">
        <v>151</v>
      </c>
      <c r="C142" s="3" t="s">
        <v>70</v>
      </c>
      <c r="D142" s="3">
        <f t="shared" si="6"/>
        <v>2</v>
      </c>
      <c r="E142" s="4">
        <v>20844</v>
      </c>
      <c r="F142" s="3">
        <v>58</v>
      </c>
      <c r="G142" s="3">
        <f t="shared" si="7"/>
        <v>1</v>
      </c>
      <c r="I142" s="3">
        <v>90</v>
      </c>
      <c r="J142" s="3" t="s">
        <v>25</v>
      </c>
      <c r="K142" s="4">
        <v>41989</v>
      </c>
      <c r="L142" s="3" t="s">
        <v>27</v>
      </c>
      <c r="M142" s="3">
        <f>2</f>
        <v>2</v>
      </c>
      <c r="N142" s="3">
        <v>1</v>
      </c>
      <c r="O142" s="3">
        <v>24</v>
      </c>
      <c r="P142" s="3" t="s">
        <v>28</v>
      </c>
      <c r="Q142" s="3" t="s">
        <v>25</v>
      </c>
      <c r="R142" s="3" t="s">
        <v>28</v>
      </c>
      <c r="S142" s="7" t="s">
        <v>419</v>
      </c>
      <c r="T142" t="s">
        <v>608</v>
      </c>
      <c r="U142">
        <f>5</f>
        <v>5</v>
      </c>
      <c r="V142" t="s">
        <v>605</v>
      </c>
      <c r="W142" s="3">
        <f>1</f>
        <v>1</v>
      </c>
      <c r="X142" s="7" t="s">
        <v>30</v>
      </c>
      <c r="Y142" s="3">
        <f>2</f>
        <v>2</v>
      </c>
      <c r="Z142" s="7" t="s">
        <v>31</v>
      </c>
      <c r="AA142" s="3" t="s">
        <v>28</v>
      </c>
      <c r="AB142" s="3">
        <f t="shared" si="8"/>
        <v>1</v>
      </c>
      <c r="AC142" s="3">
        <v>1</v>
      </c>
      <c r="AD142" s="3" t="s">
        <v>42</v>
      </c>
      <c r="AE142" s="3" t="s">
        <v>32</v>
      </c>
      <c r="AF142" s="3" t="s">
        <v>34</v>
      </c>
      <c r="AG142" s="3" t="s">
        <v>34</v>
      </c>
    </row>
    <row r="143" spans="1:33">
      <c r="A143" s="3">
        <v>152</v>
      </c>
      <c r="C143" s="3" t="s">
        <v>48</v>
      </c>
      <c r="D143" s="3">
        <f t="shared" si="6"/>
        <v>1</v>
      </c>
      <c r="E143" s="4">
        <v>15594</v>
      </c>
      <c r="F143" s="3">
        <v>72</v>
      </c>
      <c r="G143" s="3">
        <f t="shared" si="7"/>
        <v>2</v>
      </c>
      <c r="I143" s="3">
        <v>70</v>
      </c>
      <c r="J143" s="3" t="s">
        <v>25</v>
      </c>
      <c r="K143" s="4" t="s">
        <v>420</v>
      </c>
      <c r="L143" s="3" t="s">
        <v>37</v>
      </c>
      <c r="M143" s="3">
        <f>1</f>
        <v>1</v>
      </c>
      <c r="N143" s="3">
        <v>30</v>
      </c>
      <c r="O143" s="3">
        <v>60</v>
      </c>
      <c r="P143" s="3" t="s">
        <v>28</v>
      </c>
      <c r="Q143" s="3" t="s">
        <v>28</v>
      </c>
      <c r="R143" s="3" t="s">
        <v>28</v>
      </c>
      <c r="S143" s="7" t="s">
        <v>421</v>
      </c>
      <c r="T143" t="s">
        <v>613</v>
      </c>
      <c r="U143">
        <f>4</f>
        <v>4</v>
      </c>
      <c r="V143"/>
      <c r="W143" s="7">
        <f>0</f>
        <v>0</v>
      </c>
      <c r="X143" s="7" t="s">
        <v>46</v>
      </c>
      <c r="Y143" s="3">
        <f>1</f>
        <v>1</v>
      </c>
      <c r="Z143" s="2" t="s">
        <v>147</v>
      </c>
      <c r="AA143" s="3" t="s">
        <v>25</v>
      </c>
      <c r="AB143" s="3">
        <f t="shared" si="8"/>
        <v>2</v>
      </c>
      <c r="AC143" s="3">
        <v>0</v>
      </c>
      <c r="AD143" s="3" t="s">
        <v>28</v>
      </c>
      <c r="AE143" s="3" t="s">
        <v>400</v>
      </c>
      <c r="AF143" s="3" t="s">
        <v>33</v>
      </c>
      <c r="AG143" s="3" t="s">
        <v>34</v>
      </c>
    </row>
    <row r="144" spans="1:33">
      <c r="A144" s="3">
        <v>153</v>
      </c>
      <c r="C144" s="3" t="s">
        <v>48</v>
      </c>
      <c r="D144" s="3">
        <f t="shared" si="6"/>
        <v>1</v>
      </c>
      <c r="E144" s="4">
        <v>14471</v>
      </c>
      <c r="F144" s="3">
        <v>75</v>
      </c>
      <c r="G144" s="3">
        <f t="shared" si="7"/>
        <v>2</v>
      </c>
      <c r="I144" s="3">
        <v>80</v>
      </c>
      <c r="J144" s="3" t="s">
        <v>34</v>
      </c>
      <c r="K144" s="4" t="s">
        <v>422</v>
      </c>
      <c r="L144" s="3" t="s">
        <v>56</v>
      </c>
      <c r="M144" s="3">
        <f>3</f>
        <v>3</v>
      </c>
      <c r="N144" s="3" t="s">
        <v>196</v>
      </c>
      <c r="O144" s="3" t="s">
        <v>197</v>
      </c>
      <c r="P144" s="3" t="s">
        <v>33</v>
      </c>
      <c r="Q144" s="3" t="s">
        <v>34</v>
      </c>
      <c r="R144" s="3" t="s">
        <v>33</v>
      </c>
      <c r="S144" s="7" t="s">
        <v>409</v>
      </c>
      <c r="T144" t="s">
        <v>608</v>
      </c>
      <c r="U144">
        <f>5</f>
        <v>5</v>
      </c>
      <c r="V144" t="s">
        <v>605</v>
      </c>
      <c r="W144" s="3">
        <f>1</f>
        <v>1</v>
      </c>
      <c r="X144" s="7" t="s">
        <v>202</v>
      </c>
      <c r="Y144" s="3">
        <f>2</f>
        <v>2</v>
      </c>
      <c r="Z144" s="7" t="s">
        <v>213</v>
      </c>
      <c r="AA144" s="3" t="s">
        <v>33</v>
      </c>
      <c r="AB144" s="3">
        <f t="shared" si="8"/>
        <v>1</v>
      </c>
      <c r="AC144" s="3" t="s">
        <v>40</v>
      </c>
      <c r="AD144" s="3" t="s">
        <v>42</v>
      </c>
      <c r="AE144" s="3" t="s">
        <v>42</v>
      </c>
      <c r="AF144" s="3" t="s">
        <v>34</v>
      </c>
      <c r="AG144" s="3" t="s">
        <v>34</v>
      </c>
    </row>
    <row r="145" spans="1:33">
      <c r="A145" s="3">
        <v>154</v>
      </c>
      <c r="C145" s="3" t="s">
        <v>35</v>
      </c>
      <c r="D145" s="3">
        <f t="shared" si="6"/>
        <v>2</v>
      </c>
      <c r="E145" s="4">
        <v>26538</v>
      </c>
      <c r="F145" s="3">
        <v>42</v>
      </c>
      <c r="G145" s="3">
        <f t="shared" si="7"/>
        <v>1</v>
      </c>
      <c r="I145" s="3">
        <v>70</v>
      </c>
      <c r="J145" s="3" t="s">
        <v>33</v>
      </c>
      <c r="K145" s="4" t="s">
        <v>423</v>
      </c>
      <c r="L145" s="3" t="s">
        <v>37</v>
      </c>
      <c r="M145" s="3">
        <f>1</f>
        <v>1</v>
      </c>
      <c r="N145" s="3">
        <v>5</v>
      </c>
      <c r="O145" s="3">
        <v>30</v>
      </c>
      <c r="P145" s="3" t="s">
        <v>33</v>
      </c>
      <c r="Q145" s="3" t="s">
        <v>33</v>
      </c>
      <c r="R145" s="3" t="s">
        <v>33</v>
      </c>
      <c r="S145" s="7" t="s">
        <v>424</v>
      </c>
      <c r="T145" t="s">
        <v>615</v>
      </c>
      <c r="U145">
        <f>3</f>
        <v>3</v>
      </c>
      <c r="V145"/>
      <c r="W145" s="7">
        <f>0</f>
        <v>0</v>
      </c>
      <c r="X145" s="7" t="s">
        <v>158</v>
      </c>
      <c r="Y145" s="3">
        <f>3</f>
        <v>3</v>
      </c>
      <c r="Z145" s="2" t="s">
        <v>425</v>
      </c>
      <c r="AA145" s="3" t="s">
        <v>34</v>
      </c>
      <c r="AB145" s="3">
        <f t="shared" si="8"/>
        <v>2</v>
      </c>
      <c r="AC145" s="3">
        <v>0</v>
      </c>
      <c r="AD145" s="3" t="s">
        <v>42</v>
      </c>
      <c r="AE145" s="3" t="s">
        <v>33</v>
      </c>
      <c r="AF145" s="3" t="s">
        <v>33</v>
      </c>
      <c r="AG145" s="3" t="s">
        <v>34</v>
      </c>
    </row>
    <row r="146" spans="1:33">
      <c r="A146" s="3">
        <v>155</v>
      </c>
      <c r="C146" s="3" t="s">
        <v>24</v>
      </c>
      <c r="D146" s="3">
        <f t="shared" si="6"/>
        <v>1</v>
      </c>
      <c r="E146" s="4">
        <v>18386</v>
      </c>
      <c r="F146" s="3">
        <v>64</v>
      </c>
      <c r="G146" s="3">
        <f t="shared" si="7"/>
        <v>2</v>
      </c>
      <c r="I146" s="3">
        <v>80</v>
      </c>
      <c r="J146" s="3" t="s">
        <v>25</v>
      </c>
      <c r="K146" s="4" t="s">
        <v>426</v>
      </c>
      <c r="L146" s="3" t="s">
        <v>27</v>
      </c>
      <c r="M146" s="3">
        <f>2</f>
        <v>2</v>
      </c>
      <c r="N146" s="3" t="s">
        <v>427</v>
      </c>
      <c r="O146" s="3" t="s">
        <v>428</v>
      </c>
      <c r="P146" s="3" t="s">
        <v>28</v>
      </c>
      <c r="Q146" s="3" t="s">
        <v>25</v>
      </c>
      <c r="R146" s="3" t="s">
        <v>28</v>
      </c>
      <c r="S146" s="7" t="s">
        <v>429</v>
      </c>
      <c r="T146" t="s">
        <v>608</v>
      </c>
      <c r="U146">
        <f>5</f>
        <v>5</v>
      </c>
      <c r="V146" t="s">
        <v>623</v>
      </c>
      <c r="W146" s="7">
        <f>4</f>
        <v>4</v>
      </c>
      <c r="X146" s="7" t="s">
        <v>30</v>
      </c>
      <c r="Y146" s="3">
        <f>2</f>
        <v>2</v>
      </c>
      <c r="Z146" s="7" t="s">
        <v>218</v>
      </c>
      <c r="AA146" s="3" t="s">
        <v>28</v>
      </c>
      <c r="AB146" s="3">
        <f t="shared" si="8"/>
        <v>1</v>
      </c>
      <c r="AC146" s="3">
        <v>3</v>
      </c>
      <c r="AD146" s="3" t="s">
        <v>42</v>
      </c>
      <c r="AE146" s="3" t="s">
        <v>32</v>
      </c>
      <c r="AF146" s="3" t="s">
        <v>33</v>
      </c>
      <c r="AG146" s="3" t="s">
        <v>430</v>
      </c>
    </row>
    <row r="147" spans="1:33">
      <c r="A147" s="3">
        <v>156</v>
      </c>
      <c r="C147" s="3" t="s">
        <v>48</v>
      </c>
      <c r="D147" s="3">
        <f t="shared" si="6"/>
        <v>1</v>
      </c>
      <c r="E147" s="4">
        <v>21255</v>
      </c>
      <c r="F147" s="3">
        <v>56</v>
      </c>
      <c r="G147" s="3">
        <f t="shared" si="7"/>
        <v>1</v>
      </c>
      <c r="I147" s="3">
        <v>90</v>
      </c>
      <c r="J147" s="3" t="s">
        <v>34</v>
      </c>
      <c r="K147" s="4" t="s">
        <v>431</v>
      </c>
      <c r="L147" s="3" t="s">
        <v>56</v>
      </c>
      <c r="M147" s="3">
        <f>3</f>
        <v>3</v>
      </c>
      <c r="N147" s="3">
        <v>10</v>
      </c>
      <c r="O147" s="3">
        <v>30</v>
      </c>
      <c r="P147" s="3" t="s">
        <v>33</v>
      </c>
      <c r="Q147" s="3" t="s">
        <v>34</v>
      </c>
      <c r="R147" s="3" t="s">
        <v>33</v>
      </c>
      <c r="S147" s="7" t="s">
        <v>432</v>
      </c>
      <c r="T147" t="s">
        <v>608</v>
      </c>
      <c r="U147">
        <f>5</f>
        <v>5</v>
      </c>
      <c r="V147" t="s">
        <v>617</v>
      </c>
      <c r="W147" s="7">
        <f>3</f>
        <v>3</v>
      </c>
      <c r="X147" s="7" t="s">
        <v>202</v>
      </c>
      <c r="Y147" s="3">
        <f>2</f>
        <v>2</v>
      </c>
      <c r="Z147" s="7" t="s">
        <v>182</v>
      </c>
      <c r="AA147" s="3" t="s">
        <v>33</v>
      </c>
      <c r="AB147" s="3">
        <f t="shared" si="8"/>
        <v>1</v>
      </c>
      <c r="AC147" s="3" t="s">
        <v>40</v>
      </c>
      <c r="AD147" s="3" t="s">
        <v>42</v>
      </c>
      <c r="AE147" s="3" t="s">
        <v>42</v>
      </c>
      <c r="AF147" s="3" t="s">
        <v>34</v>
      </c>
      <c r="AG147" s="3" t="s">
        <v>34</v>
      </c>
    </row>
    <row r="148" spans="1:33">
      <c r="A148" s="3">
        <v>157</v>
      </c>
      <c r="C148" s="3" t="s">
        <v>24</v>
      </c>
      <c r="D148" s="3">
        <f t="shared" si="6"/>
        <v>1</v>
      </c>
      <c r="E148" s="4">
        <v>15559</v>
      </c>
      <c r="F148" s="3">
        <v>72</v>
      </c>
      <c r="G148" s="3">
        <f t="shared" si="7"/>
        <v>2</v>
      </c>
      <c r="I148" s="3">
        <v>90</v>
      </c>
      <c r="J148" s="3" t="s">
        <v>28</v>
      </c>
      <c r="K148" s="4" t="s">
        <v>433</v>
      </c>
      <c r="L148" s="3" t="s">
        <v>44</v>
      </c>
      <c r="M148" s="3">
        <f>1</f>
        <v>1</v>
      </c>
      <c r="N148" s="3">
        <v>30</v>
      </c>
      <c r="O148" s="3">
        <v>54</v>
      </c>
      <c r="P148" s="3" t="s">
        <v>28</v>
      </c>
      <c r="Q148" s="3" t="s">
        <v>28</v>
      </c>
      <c r="R148" s="3" t="s">
        <v>28</v>
      </c>
      <c r="S148" s="7" t="s">
        <v>434</v>
      </c>
      <c r="T148" t="s">
        <v>613</v>
      </c>
      <c r="U148">
        <f>4</f>
        <v>4</v>
      </c>
      <c r="V148"/>
      <c r="W148" s="7">
        <f>0</f>
        <v>0</v>
      </c>
      <c r="X148" s="7" t="s">
        <v>46</v>
      </c>
      <c r="Y148" s="3">
        <f>1</f>
        <v>1</v>
      </c>
      <c r="Z148" s="2" t="s">
        <v>120</v>
      </c>
      <c r="AA148" s="3" t="s">
        <v>25</v>
      </c>
      <c r="AB148" s="3">
        <f t="shared" si="8"/>
        <v>2</v>
      </c>
      <c r="AC148" s="3">
        <v>0</v>
      </c>
      <c r="AD148" s="3" t="s">
        <v>42</v>
      </c>
      <c r="AE148" s="3" t="s">
        <v>42</v>
      </c>
      <c r="AF148" s="3" t="s">
        <v>34</v>
      </c>
      <c r="AG148" s="3" t="s">
        <v>34</v>
      </c>
    </row>
    <row r="149" spans="1:33">
      <c r="A149" s="3">
        <v>158</v>
      </c>
      <c r="C149" s="3" t="s">
        <v>70</v>
      </c>
      <c r="D149" s="3">
        <f t="shared" si="6"/>
        <v>2</v>
      </c>
      <c r="E149" s="4">
        <v>20012</v>
      </c>
      <c r="F149" s="3">
        <v>60</v>
      </c>
      <c r="G149" s="3">
        <f t="shared" si="7"/>
        <v>2</v>
      </c>
      <c r="H149" s="3">
        <v>0</v>
      </c>
      <c r="I149" s="3">
        <v>100</v>
      </c>
      <c r="J149" s="3" t="s">
        <v>25</v>
      </c>
      <c r="K149" s="4" t="s">
        <v>435</v>
      </c>
      <c r="L149" s="3" t="s">
        <v>56</v>
      </c>
      <c r="M149" s="3">
        <f>3</f>
        <v>3</v>
      </c>
      <c r="N149" s="3">
        <v>10</v>
      </c>
      <c r="O149" s="3">
        <v>30</v>
      </c>
      <c r="P149" s="3" t="s">
        <v>28</v>
      </c>
      <c r="Q149" s="3" t="s">
        <v>25</v>
      </c>
      <c r="R149" s="3" t="s">
        <v>28</v>
      </c>
      <c r="S149" s="7" t="s">
        <v>419</v>
      </c>
      <c r="T149" t="s">
        <v>608</v>
      </c>
      <c r="U149">
        <f>5</f>
        <v>5</v>
      </c>
      <c r="V149" t="s">
        <v>605</v>
      </c>
      <c r="W149" s="3">
        <f>1</f>
        <v>1</v>
      </c>
      <c r="X149" s="7" t="s">
        <v>30</v>
      </c>
      <c r="Y149" s="3">
        <f>2</f>
        <v>2</v>
      </c>
      <c r="Z149" s="7" t="s">
        <v>436</v>
      </c>
      <c r="AA149" s="3" t="s">
        <v>28</v>
      </c>
      <c r="AB149" s="3">
        <f t="shared" si="8"/>
        <v>1</v>
      </c>
      <c r="AC149" s="3" t="s">
        <v>116</v>
      </c>
      <c r="AD149" s="3" t="s">
        <v>32</v>
      </c>
      <c r="AE149" s="3" t="s">
        <v>32</v>
      </c>
      <c r="AF149" s="3" t="s">
        <v>34</v>
      </c>
      <c r="AG149" s="3" t="s">
        <v>437</v>
      </c>
    </row>
    <row r="150" spans="1:33">
      <c r="A150" s="3">
        <v>159</v>
      </c>
      <c r="C150" s="3" t="s">
        <v>35</v>
      </c>
      <c r="D150" s="3">
        <f t="shared" si="6"/>
        <v>2</v>
      </c>
      <c r="E150" s="4">
        <v>24156</v>
      </c>
      <c r="F150" s="3">
        <v>48</v>
      </c>
      <c r="G150" s="3">
        <f t="shared" si="7"/>
        <v>1</v>
      </c>
      <c r="H150" s="3">
        <v>0</v>
      </c>
      <c r="I150" s="3">
        <v>100</v>
      </c>
      <c r="J150" s="3" t="s">
        <v>34</v>
      </c>
      <c r="K150" s="4">
        <v>42032</v>
      </c>
      <c r="L150" s="3" t="s">
        <v>27</v>
      </c>
      <c r="M150" s="3">
        <f>2</f>
        <v>2</v>
      </c>
      <c r="N150" s="3">
        <v>1</v>
      </c>
      <c r="O150" s="3">
        <v>22</v>
      </c>
      <c r="P150" s="3" t="s">
        <v>33</v>
      </c>
      <c r="Q150" s="3" t="s">
        <v>34</v>
      </c>
      <c r="R150" s="3" t="s">
        <v>34</v>
      </c>
      <c r="S150" s="7" t="s">
        <v>438</v>
      </c>
      <c r="T150" t="s">
        <v>608</v>
      </c>
      <c r="U150">
        <f>5</f>
        <v>5</v>
      </c>
      <c r="V150" t="s">
        <v>605</v>
      </c>
      <c r="W150" s="3">
        <f>1</f>
        <v>1</v>
      </c>
      <c r="X150" s="7" t="s">
        <v>30</v>
      </c>
      <c r="Y150" s="3">
        <f>2</f>
        <v>2</v>
      </c>
      <c r="Z150" s="7" t="s">
        <v>39</v>
      </c>
      <c r="AA150" s="3" t="s">
        <v>33</v>
      </c>
      <c r="AB150" s="3">
        <f t="shared" si="8"/>
        <v>1</v>
      </c>
      <c r="AC150" s="3" t="s">
        <v>40</v>
      </c>
      <c r="AD150" s="3" t="s">
        <v>42</v>
      </c>
      <c r="AE150" s="3" t="s">
        <v>42</v>
      </c>
      <c r="AF150" s="3" t="s">
        <v>34</v>
      </c>
      <c r="AG150" s="3" t="s">
        <v>34</v>
      </c>
    </row>
    <row r="151" spans="1:33">
      <c r="A151" s="3">
        <v>160</v>
      </c>
      <c r="B151" s="4">
        <v>42010</v>
      </c>
      <c r="C151" s="3" t="s">
        <v>70</v>
      </c>
      <c r="D151" s="3">
        <f t="shared" si="6"/>
        <v>2</v>
      </c>
      <c r="E151" s="4">
        <v>19737</v>
      </c>
      <c r="F151" s="3">
        <v>61</v>
      </c>
      <c r="G151" s="3">
        <f t="shared" si="7"/>
        <v>2</v>
      </c>
      <c r="I151" s="3">
        <v>100</v>
      </c>
      <c r="J151" s="3" t="s">
        <v>25</v>
      </c>
      <c r="K151" s="4" t="s">
        <v>439</v>
      </c>
      <c r="L151" s="3" t="s">
        <v>27</v>
      </c>
      <c r="M151" s="3">
        <f>2</f>
        <v>2</v>
      </c>
      <c r="N151" s="3">
        <v>5</v>
      </c>
      <c r="O151" s="3">
        <v>30</v>
      </c>
      <c r="P151" s="3" t="s">
        <v>25</v>
      </c>
      <c r="Q151" s="3" t="s">
        <v>28</v>
      </c>
      <c r="R151" s="3" t="s">
        <v>28</v>
      </c>
      <c r="S151" s="7" t="s">
        <v>440</v>
      </c>
      <c r="T151" t="s">
        <v>608</v>
      </c>
      <c r="U151">
        <f>5</f>
        <v>5</v>
      </c>
      <c r="V151" t="s">
        <v>618</v>
      </c>
      <c r="W151" s="7">
        <f>5</f>
        <v>5</v>
      </c>
      <c r="X151" s="7" t="s">
        <v>30</v>
      </c>
      <c r="Y151" s="3">
        <f>2</f>
        <v>2</v>
      </c>
      <c r="Z151" s="7" t="s">
        <v>441</v>
      </c>
      <c r="AA151" s="3" t="s">
        <v>28</v>
      </c>
      <c r="AB151" s="3">
        <f t="shared" si="8"/>
        <v>1</v>
      </c>
      <c r="AC151" s="3">
        <v>3</v>
      </c>
      <c r="AD151" s="3" t="s">
        <v>32</v>
      </c>
      <c r="AE151" s="3" t="s">
        <v>32</v>
      </c>
      <c r="AF151" s="3" t="s">
        <v>28</v>
      </c>
      <c r="AG151" s="3" t="s">
        <v>442</v>
      </c>
    </row>
    <row r="152" spans="1:33">
      <c r="A152" s="3">
        <v>161</v>
      </c>
      <c r="B152" s="4">
        <v>42012</v>
      </c>
      <c r="C152" s="3" t="s">
        <v>70</v>
      </c>
      <c r="D152" s="3">
        <f t="shared" si="6"/>
        <v>2</v>
      </c>
      <c r="E152" s="4">
        <v>22936</v>
      </c>
      <c r="F152" s="3">
        <v>52</v>
      </c>
      <c r="G152" s="3">
        <f t="shared" si="7"/>
        <v>1</v>
      </c>
      <c r="I152" s="3">
        <v>80</v>
      </c>
      <c r="J152" s="3" t="s">
        <v>28</v>
      </c>
      <c r="K152" s="4" t="s">
        <v>443</v>
      </c>
      <c r="L152" s="3" t="s">
        <v>56</v>
      </c>
      <c r="M152" s="3">
        <f>3</f>
        <v>3</v>
      </c>
      <c r="N152" s="3">
        <v>18</v>
      </c>
      <c r="O152" s="3">
        <v>36</v>
      </c>
      <c r="P152" s="3" t="s">
        <v>28</v>
      </c>
      <c r="Q152" s="3" t="s">
        <v>25</v>
      </c>
      <c r="R152" s="3" t="s">
        <v>28</v>
      </c>
      <c r="S152" s="7" t="s">
        <v>313</v>
      </c>
      <c r="T152" t="s">
        <v>608</v>
      </c>
      <c r="U152">
        <f>5</f>
        <v>5</v>
      </c>
      <c r="V152" t="s">
        <v>612</v>
      </c>
      <c r="W152" s="3">
        <f>2</f>
        <v>2</v>
      </c>
      <c r="X152" s="7" t="s">
        <v>30</v>
      </c>
      <c r="Y152" s="3">
        <f>2</f>
        <v>2</v>
      </c>
      <c r="Z152" s="7" t="s">
        <v>444</v>
      </c>
      <c r="AA152" s="3" t="s">
        <v>28</v>
      </c>
      <c r="AB152" s="3">
        <f t="shared" si="8"/>
        <v>1</v>
      </c>
      <c r="AC152" s="3">
        <v>1</v>
      </c>
      <c r="AD152" s="3" t="s">
        <v>32</v>
      </c>
      <c r="AE152" s="3" t="s">
        <v>32</v>
      </c>
      <c r="AF152" s="3" t="s">
        <v>34</v>
      </c>
      <c r="AG152" s="3" t="s">
        <v>445</v>
      </c>
    </row>
    <row r="153" spans="1:33">
      <c r="A153" s="3">
        <v>162</v>
      </c>
      <c r="B153" s="4">
        <v>41989</v>
      </c>
      <c r="C153" s="3" t="s">
        <v>24</v>
      </c>
      <c r="D153" s="3">
        <f t="shared" si="6"/>
        <v>1</v>
      </c>
      <c r="E153" s="4">
        <v>25199</v>
      </c>
      <c r="F153" s="3">
        <v>46</v>
      </c>
      <c r="G153" s="3">
        <f t="shared" si="7"/>
        <v>1</v>
      </c>
      <c r="I153" s="3">
        <v>90</v>
      </c>
      <c r="J153" s="3" t="s">
        <v>34</v>
      </c>
      <c r="K153" s="4" t="s">
        <v>446</v>
      </c>
      <c r="L153" s="3" t="s">
        <v>447</v>
      </c>
      <c r="M153" s="3">
        <f>1</f>
        <v>1</v>
      </c>
      <c r="N153" s="3">
        <v>28</v>
      </c>
      <c r="O153" s="3">
        <v>50.4</v>
      </c>
      <c r="P153" s="3" t="s">
        <v>25</v>
      </c>
      <c r="Q153" s="3" t="s">
        <v>28</v>
      </c>
      <c r="R153" s="3" t="s">
        <v>25</v>
      </c>
      <c r="S153" s="7" t="s">
        <v>448</v>
      </c>
      <c r="T153" t="s">
        <v>616</v>
      </c>
      <c r="U153">
        <f>1</f>
        <v>1</v>
      </c>
      <c r="V153"/>
      <c r="W153" s="7">
        <f>0</f>
        <v>0</v>
      </c>
      <c r="X153" s="7" t="s">
        <v>46</v>
      </c>
      <c r="Y153" s="3">
        <f>1</f>
        <v>1</v>
      </c>
      <c r="Z153" s="2" t="s">
        <v>403</v>
      </c>
      <c r="AA153" s="3" t="s">
        <v>25</v>
      </c>
      <c r="AB153" s="3">
        <f t="shared" si="8"/>
        <v>2</v>
      </c>
      <c r="AC153" s="3">
        <v>0</v>
      </c>
      <c r="AD153" s="3" t="s">
        <v>32</v>
      </c>
      <c r="AE153" s="3" t="s">
        <v>42</v>
      </c>
      <c r="AF153" s="3" t="s">
        <v>33</v>
      </c>
      <c r="AG153" s="3" t="s">
        <v>34</v>
      </c>
    </row>
    <row r="154" spans="1:33">
      <c r="A154" s="3">
        <v>163</v>
      </c>
      <c r="B154" s="4">
        <v>42031</v>
      </c>
      <c r="C154" s="3" t="s">
        <v>70</v>
      </c>
      <c r="D154" s="3">
        <f t="shared" si="6"/>
        <v>2</v>
      </c>
      <c r="E154" s="4">
        <v>28449</v>
      </c>
      <c r="F154" s="3">
        <v>37</v>
      </c>
      <c r="G154" s="3">
        <f t="shared" si="7"/>
        <v>1</v>
      </c>
      <c r="H154" s="3">
        <v>0</v>
      </c>
      <c r="I154" s="3">
        <v>100</v>
      </c>
      <c r="J154" s="3" t="s">
        <v>28</v>
      </c>
      <c r="K154" s="4" t="s">
        <v>449</v>
      </c>
      <c r="L154" s="3" t="s">
        <v>44</v>
      </c>
      <c r="M154" s="3">
        <f>1</f>
        <v>1</v>
      </c>
      <c r="N154" s="3" t="s">
        <v>450</v>
      </c>
      <c r="O154" s="3" t="s">
        <v>451</v>
      </c>
      <c r="P154" s="3" t="s">
        <v>28</v>
      </c>
      <c r="Q154" s="3" t="s">
        <v>28</v>
      </c>
      <c r="R154" s="3" t="s">
        <v>28</v>
      </c>
      <c r="S154" s="7" t="s">
        <v>452</v>
      </c>
      <c r="T154" t="s">
        <v>613</v>
      </c>
      <c r="U154">
        <f>4</f>
        <v>4</v>
      </c>
      <c r="V154"/>
      <c r="W154" s="7">
        <f>0</f>
        <v>0</v>
      </c>
      <c r="X154" s="7" t="s">
        <v>453</v>
      </c>
      <c r="Y154" s="3">
        <f>3</f>
        <v>3</v>
      </c>
      <c r="Z154" s="2" t="s">
        <v>155</v>
      </c>
      <c r="AA154" s="3" t="s">
        <v>25</v>
      </c>
      <c r="AB154" s="3">
        <f t="shared" si="8"/>
        <v>2</v>
      </c>
      <c r="AC154" s="3">
        <v>0</v>
      </c>
      <c r="AD154" s="3" t="s">
        <v>42</v>
      </c>
      <c r="AE154" s="3" t="s">
        <v>28</v>
      </c>
      <c r="AF154" s="3" t="s">
        <v>33</v>
      </c>
      <c r="AG154" s="3" t="s">
        <v>34</v>
      </c>
    </row>
    <row r="155" spans="1:33">
      <c r="A155" s="3">
        <v>164</v>
      </c>
      <c r="B155" s="4">
        <v>42066</v>
      </c>
      <c r="C155" s="3" t="s">
        <v>24</v>
      </c>
      <c r="D155" s="3">
        <f t="shared" si="6"/>
        <v>1</v>
      </c>
      <c r="E155" s="4">
        <v>21462</v>
      </c>
      <c r="F155" s="3">
        <v>56</v>
      </c>
      <c r="G155" s="3">
        <f t="shared" si="7"/>
        <v>1</v>
      </c>
      <c r="I155" s="3">
        <v>100</v>
      </c>
      <c r="J155" s="3" t="s">
        <v>34</v>
      </c>
      <c r="K155" s="4" t="s">
        <v>454</v>
      </c>
      <c r="L155" s="3" t="s">
        <v>27</v>
      </c>
      <c r="M155" s="3">
        <f>2</f>
        <v>2</v>
      </c>
      <c r="N155" s="3">
        <v>5</v>
      </c>
      <c r="O155" s="3">
        <v>30</v>
      </c>
      <c r="P155" s="3" t="s">
        <v>28</v>
      </c>
      <c r="Q155" s="3" t="s">
        <v>25</v>
      </c>
      <c r="R155" s="3" t="s">
        <v>28</v>
      </c>
      <c r="S155" s="7" t="s">
        <v>455</v>
      </c>
      <c r="T155" t="s">
        <v>608</v>
      </c>
      <c r="U155">
        <f>5</f>
        <v>5</v>
      </c>
      <c r="V155" t="s">
        <v>605</v>
      </c>
      <c r="W155" s="3">
        <f>1</f>
        <v>1</v>
      </c>
      <c r="X155" s="7" t="s">
        <v>30</v>
      </c>
      <c r="Y155" s="3">
        <f>2</f>
        <v>2</v>
      </c>
      <c r="Z155" s="7" t="s">
        <v>155</v>
      </c>
      <c r="AA155" s="3" t="s">
        <v>28</v>
      </c>
      <c r="AB155" s="3">
        <f t="shared" si="8"/>
        <v>1</v>
      </c>
      <c r="AC155" s="3">
        <v>1</v>
      </c>
      <c r="AD155" s="3" t="s">
        <v>32</v>
      </c>
      <c r="AE155" s="3" t="s">
        <v>32</v>
      </c>
      <c r="AF155" s="3" t="s">
        <v>34</v>
      </c>
      <c r="AG155" s="3" t="s">
        <v>456</v>
      </c>
    </row>
    <row r="156" spans="1:33">
      <c r="A156" s="3">
        <v>165</v>
      </c>
      <c r="B156" s="4">
        <v>42073</v>
      </c>
      <c r="C156" s="3" t="s">
        <v>48</v>
      </c>
      <c r="D156" s="3">
        <f t="shared" si="6"/>
        <v>1</v>
      </c>
      <c r="E156" s="4">
        <v>12516</v>
      </c>
      <c r="F156" s="3">
        <v>80</v>
      </c>
      <c r="G156" s="3">
        <f t="shared" si="7"/>
        <v>2</v>
      </c>
      <c r="I156" s="3">
        <v>80</v>
      </c>
      <c r="J156" s="3" t="s">
        <v>34</v>
      </c>
      <c r="K156" s="4" t="s">
        <v>404</v>
      </c>
      <c r="L156" s="3" t="s">
        <v>27</v>
      </c>
      <c r="M156" s="3">
        <f>2</f>
        <v>2</v>
      </c>
      <c r="N156" s="3" t="s">
        <v>42</v>
      </c>
      <c r="O156" s="3" t="s">
        <v>42</v>
      </c>
      <c r="P156" s="3" t="s">
        <v>33</v>
      </c>
      <c r="Q156" s="3" t="s">
        <v>34</v>
      </c>
      <c r="R156" s="3" t="s">
        <v>34</v>
      </c>
      <c r="S156" s="7" t="s">
        <v>91</v>
      </c>
      <c r="T156" t="s">
        <v>608</v>
      </c>
      <c r="U156">
        <f>5</f>
        <v>5</v>
      </c>
      <c r="V156" t="s">
        <v>614</v>
      </c>
      <c r="W156" s="7">
        <f>7</f>
        <v>7</v>
      </c>
      <c r="X156" s="7" t="s">
        <v>202</v>
      </c>
      <c r="Y156" s="3">
        <f>2</f>
        <v>2</v>
      </c>
      <c r="Z156" s="7" t="s">
        <v>188</v>
      </c>
      <c r="AA156" s="3" t="s">
        <v>33</v>
      </c>
      <c r="AB156" s="3">
        <f t="shared" si="8"/>
        <v>1</v>
      </c>
      <c r="AC156" s="3" t="s">
        <v>40</v>
      </c>
      <c r="AD156" s="3" t="s">
        <v>42</v>
      </c>
      <c r="AE156" s="3" t="s">
        <v>42</v>
      </c>
      <c r="AF156" s="3" t="s">
        <v>34</v>
      </c>
      <c r="AG156" s="3" t="s">
        <v>34</v>
      </c>
    </row>
    <row r="157" spans="1:33">
      <c r="A157" s="3">
        <v>166</v>
      </c>
      <c r="C157" s="3" t="s">
        <v>70</v>
      </c>
      <c r="D157" s="3">
        <f t="shared" si="6"/>
        <v>2</v>
      </c>
      <c r="E157" s="4">
        <v>20890</v>
      </c>
      <c r="F157" s="3">
        <v>58</v>
      </c>
      <c r="G157" s="3">
        <f t="shared" si="7"/>
        <v>1</v>
      </c>
      <c r="I157" s="3">
        <v>90</v>
      </c>
      <c r="J157" s="3" t="s">
        <v>25</v>
      </c>
      <c r="K157" s="4" t="s">
        <v>457</v>
      </c>
      <c r="L157" s="3" t="s">
        <v>27</v>
      </c>
      <c r="M157" s="3">
        <f>2</f>
        <v>2</v>
      </c>
      <c r="N157" s="3" t="s">
        <v>458</v>
      </c>
      <c r="O157" s="3" t="s">
        <v>459</v>
      </c>
      <c r="P157" s="3" t="s">
        <v>28</v>
      </c>
      <c r="Q157" s="3" t="s">
        <v>25</v>
      </c>
      <c r="R157" s="3" t="s">
        <v>28</v>
      </c>
      <c r="S157" s="7" t="s">
        <v>313</v>
      </c>
      <c r="T157" t="s">
        <v>608</v>
      </c>
      <c r="U157">
        <f>5</f>
        <v>5</v>
      </c>
      <c r="V157" t="s">
        <v>612</v>
      </c>
      <c r="W157" s="3">
        <f>2</f>
        <v>2</v>
      </c>
      <c r="X157" s="7" t="s">
        <v>30</v>
      </c>
      <c r="Y157" s="3">
        <f>2</f>
        <v>2</v>
      </c>
      <c r="Z157" s="7" t="s">
        <v>460</v>
      </c>
      <c r="AA157" s="3" t="s">
        <v>28</v>
      </c>
      <c r="AB157" s="3">
        <f t="shared" si="8"/>
        <v>1</v>
      </c>
      <c r="AC157" s="3">
        <v>9</v>
      </c>
      <c r="AD157" s="3" t="s">
        <v>42</v>
      </c>
      <c r="AE157" s="3" t="s">
        <v>32</v>
      </c>
      <c r="AF157" s="3" t="s">
        <v>34</v>
      </c>
      <c r="AG157" s="3" t="s">
        <v>461</v>
      </c>
    </row>
    <row r="158" spans="1:33">
      <c r="A158" s="3">
        <v>167</v>
      </c>
      <c r="C158" s="3" t="s">
        <v>24</v>
      </c>
      <c r="D158" s="3">
        <f t="shared" si="6"/>
        <v>1</v>
      </c>
      <c r="E158" s="4">
        <v>25519</v>
      </c>
      <c r="F158" s="3">
        <v>45</v>
      </c>
      <c r="G158" s="3">
        <f t="shared" si="7"/>
        <v>1</v>
      </c>
      <c r="H158" s="3">
        <v>0</v>
      </c>
      <c r="I158" s="3">
        <v>90</v>
      </c>
      <c r="J158" s="3" t="s">
        <v>25</v>
      </c>
      <c r="K158" s="4" t="s">
        <v>462</v>
      </c>
      <c r="L158" s="3" t="s">
        <v>44</v>
      </c>
      <c r="M158" s="3">
        <f>1</f>
        <v>1</v>
      </c>
      <c r="N158" s="3">
        <v>30</v>
      </c>
      <c r="O158" s="3">
        <v>54</v>
      </c>
      <c r="P158" s="3" t="s">
        <v>28</v>
      </c>
      <c r="Q158" s="3" t="s">
        <v>28</v>
      </c>
      <c r="R158" s="3" t="s">
        <v>28</v>
      </c>
      <c r="S158" s="7" t="s">
        <v>463</v>
      </c>
      <c r="T158" t="s">
        <v>610</v>
      </c>
      <c r="U158">
        <f>2</f>
        <v>2</v>
      </c>
      <c r="V158"/>
      <c r="W158" s="7">
        <f>0</f>
        <v>0</v>
      </c>
      <c r="X158" s="7" t="s">
        <v>46</v>
      </c>
      <c r="Y158" s="3">
        <f>1</f>
        <v>1</v>
      </c>
      <c r="Z158" s="2" t="s">
        <v>155</v>
      </c>
      <c r="AA158" s="3" t="s">
        <v>25</v>
      </c>
      <c r="AB158" s="3">
        <f t="shared" si="8"/>
        <v>2</v>
      </c>
      <c r="AC158" s="3">
        <v>0</v>
      </c>
      <c r="AD158" s="3" t="s">
        <v>42</v>
      </c>
      <c r="AE158" s="3" t="s">
        <v>28</v>
      </c>
      <c r="AF158" s="3" t="s">
        <v>33</v>
      </c>
      <c r="AG158" s="3" t="s">
        <v>34</v>
      </c>
    </row>
    <row r="159" spans="1:33">
      <c r="A159" s="3">
        <v>168</v>
      </c>
      <c r="B159" s="4">
        <v>42040</v>
      </c>
      <c r="C159" s="3" t="s">
        <v>24</v>
      </c>
      <c r="D159" s="3">
        <f t="shared" si="6"/>
        <v>1</v>
      </c>
      <c r="E159" s="4">
        <v>21930</v>
      </c>
      <c r="F159" s="3">
        <v>55</v>
      </c>
      <c r="G159" s="3">
        <f t="shared" si="7"/>
        <v>1</v>
      </c>
      <c r="H159" s="3">
        <v>0</v>
      </c>
      <c r="I159" s="3">
        <v>90</v>
      </c>
      <c r="J159" s="3" t="s">
        <v>28</v>
      </c>
      <c r="K159" s="4">
        <v>42065</v>
      </c>
      <c r="L159" s="3" t="s">
        <v>27</v>
      </c>
      <c r="M159" s="3">
        <f>2</f>
        <v>2</v>
      </c>
      <c r="N159" s="3">
        <v>1</v>
      </c>
      <c r="O159" s="3">
        <v>22</v>
      </c>
      <c r="P159" s="3" t="s">
        <v>28</v>
      </c>
      <c r="Q159" s="3" t="s">
        <v>25</v>
      </c>
      <c r="R159" s="3" t="s">
        <v>28</v>
      </c>
      <c r="S159" s="7" t="s">
        <v>464</v>
      </c>
      <c r="T159" t="s">
        <v>608</v>
      </c>
      <c r="U159">
        <f>5</f>
        <v>5</v>
      </c>
      <c r="V159" t="s">
        <v>611</v>
      </c>
      <c r="W159" s="7">
        <f>8</f>
        <v>8</v>
      </c>
      <c r="X159" s="7" t="s">
        <v>30</v>
      </c>
      <c r="Y159" s="3">
        <f>2</f>
        <v>2</v>
      </c>
      <c r="Z159" s="7" t="s">
        <v>465</v>
      </c>
      <c r="AA159" s="3" t="s">
        <v>28</v>
      </c>
      <c r="AB159" s="3">
        <f t="shared" si="8"/>
        <v>1</v>
      </c>
      <c r="AC159" s="3">
        <v>6</v>
      </c>
      <c r="AD159" s="3" t="s">
        <v>32</v>
      </c>
      <c r="AE159" s="3" t="s">
        <v>32</v>
      </c>
      <c r="AF159" s="3" t="s">
        <v>33</v>
      </c>
      <c r="AG159" s="3" t="s">
        <v>466</v>
      </c>
    </row>
    <row r="160" spans="1:33">
      <c r="A160" s="3">
        <v>169</v>
      </c>
      <c r="C160" s="3" t="s">
        <v>35</v>
      </c>
      <c r="D160" s="3">
        <f t="shared" si="6"/>
        <v>2</v>
      </c>
      <c r="E160" s="4">
        <v>15370</v>
      </c>
      <c r="F160" s="3">
        <v>73</v>
      </c>
      <c r="G160" s="3">
        <f t="shared" si="7"/>
        <v>2</v>
      </c>
      <c r="H160" s="3">
        <v>1</v>
      </c>
      <c r="I160" s="3">
        <v>90</v>
      </c>
      <c r="J160" s="3" t="s">
        <v>33</v>
      </c>
      <c r="K160" s="4" t="s">
        <v>467</v>
      </c>
      <c r="L160" s="3" t="s">
        <v>56</v>
      </c>
      <c r="M160" s="3">
        <f>3</f>
        <v>3</v>
      </c>
      <c r="N160" s="3">
        <v>14</v>
      </c>
      <c r="O160" s="3">
        <v>35</v>
      </c>
      <c r="P160" s="3" t="s">
        <v>34</v>
      </c>
      <c r="Q160" s="3" t="s">
        <v>34</v>
      </c>
      <c r="R160" s="3" t="s">
        <v>34</v>
      </c>
      <c r="S160" s="7" t="s">
        <v>468</v>
      </c>
      <c r="T160" t="s">
        <v>608</v>
      </c>
      <c r="U160">
        <f>5</f>
        <v>5</v>
      </c>
      <c r="V160" t="s">
        <v>605</v>
      </c>
      <c r="W160" s="3">
        <f>1</f>
        <v>1</v>
      </c>
      <c r="X160" s="7" t="s">
        <v>202</v>
      </c>
      <c r="Y160" s="3">
        <f>2</f>
        <v>2</v>
      </c>
      <c r="Z160" s="7" t="s">
        <v>469</v>
      </c>
      <c r="AA160" s="3" t="s">
        <v>33</v>
      </c>
      <c r="AB160" s="3">
        <f t="shared" si="8"/>
        <v>1</v>
      </c>
      <c r="AC160" s="3" t="s">
        <v>40</v>
      </c>
      <c r="AD160" s="3" t="s">
        <v>42</v>
      </c>
      <c r="AE160" s="3" t="s">
        <v>42</v>
      </c>
      <c r="AF160" s="3" t="s">
        <v>34</v>
      </c>
      <c r="AG160" s="3" t="s">
        <v>34</v>
      </c>
    </row>
    <row r="161" spans="1:33">
      <c r="A161" s="3">
        <v>170</v>
      </c>
      <c r="C161" s="3" t="s">
        <v>24</v>
      </c>
      <c r="D161" s="3">
        <f t="shared" si="6"/>
        <v>1</v>
      </c>
      <c r="E161" s="4">
        <v>19890</v>
      </c>
      <c r="F161" s="3">
        <v>60</v>
      </c>
      <c r="G161" s="3">
        <f t="shared" si="7"/>
        <v>2</v>
      </c>
      <c r="I161" s="3">
        <v>90</v>
      </c>
      <c r="J161" s="3" t="s">
        <v>25</v>
      </c>
      <c r="K161" s="4" t="s">
        <v>470</v>
      </c>
      <c r="L161" s="3" t="s">
        <v>27</v>
      </c>
      <c r="M161" s="3">
        <f>2</f>
        <v>2</v>
      </c>
      <c r="N161" s="3">
        <v>5</v>
      </c>
      <c r="O161" s="3">
        <v>30</v>
      </c>
      <c r="P161" s="3" t="s">
        <v>28</v>
      </c>
      <c r="Q161" s="3" t="s">
        <v>25</v>
      </c>
      <c r="R161" s="3" t="s">
        <v>28</v>
      </c>
      <c r="S161" s="7" t="s">
        <v>471</v>
      </c>
      <c r="T161" t="s">
        <v>608</v>
      </c>
      <c r="U161">
        <f>5</f>
        <v>5</v>
      </c>
      <c r="V161" t="s">
        <v>605</v>
      </c>
      <c r="W161" s="3">
        <f>1</f>
        <v>1</v>
      </c>
      <c r="X161" s="7" t="s">
        <v>30</v>
      </c>
      <c r="Y161" s="3">
        <f>2</f>
        <v>2</v>
      </c>
      <c r="Z161" s="7" t="s">
        <v>144</v>
      </c>
      <c r="AA161" s="3" t="s">
        <v>28</v>
      </c>
      <c r="AB161" s="3">
        <f t="shared" si="8"/>
        <v>1</v>
      </c>
      <c r="AC161" s="3">
        <v>1</v>
      </c>
      <c r="AD161" s="3" t="s">
        <v>42</v>
      </c>
      <c r="AE161" s="3" t="s">
        <v>32</v>
      </c>
      <c r="AF161" s="3" t="s">
        <v>34</v>
      </c>
      <c r="AG161" s="3" t="s">
        <v>34</v>
      </c>
    </row>
    <row r="162" spans="1:33">
      <c r="A162" s="3">
        <v>171</v>
      </c>
      <c r="C162" s="3" t="s">
        <v>70</v>
      </c>
      <c r="D162" s="3">
        <f t="shared" si="6"/>
        <v>2</v>
      </c>
      <c r="E162" s="4">
        <v>16074</v>
      </c>
      <c r="F162" s="3">
        <v>71</v>
      </c>
      <c r="G162" s="3">
        <f t="shared" si="7"/>
        <v>2</v>
      </c>
      <c r="I162" s="3">
        <v>100</v>
      </c>
      <c r="J162" s="3" t="s">
        <v>25</v>
      </c>
      <c r="K162" s="4">
        <v>42089</v>
      </c>
      <c r="L162" s="3" t="s">
        <v>27</v>
      </c>
      <c r="M162" s="3">
        <f>2</f>
        <v>2</v>
      </c>
      <c r="N162" s="3">
        <v>1</v>
      </c>
      <c r="O162" s="3">
        <v>17</v>
      </c>
      <c r="P162" s="3" t="s">
        <v>25</v>
      </c>
      <c r="Q162" s="3" t="s">
        <v>25</v>
      </c>
      <c r="R162" s="3" t="s">
        <v>28</v>
      </c>
      <c r="S162" s="7" t="s">
        <v>472</v>
      </c>
      <c r="T162" t="s">
        <v>608</v>
      </c>
      <c r="U162">
        <f>5</f>
        <v>5</v>
      </c>
      <c r="V162" t="s">
        <v>605</v>
      </c>
      <c r="W162" s="3">
        <f>1</f>
        <v>1</v>
      </c>
      <c r="X162" s="7" t="s">
        <v>30</v>
      </c>
      <c r="Y162" s="3">
        <f>2</f>
        <v>2</v>
      </c>
      <c r="Z162" s="7" t="s">
        <v>473</v>
      </c>
      <c r="AA162" s="3" t="s">
        <v>28</v>
      </c>
      <c r="AB162" s="3">
        <f t="shared" si="8"/>
        <v>1</v>
      </c>
      <c r="AC162" s="3">
        <v>1</v>
      </c>
      <c r="AD162" s="3" t="s">
        <v>42</v>
      </c>
      <c r="AE162" s="3" t="s">
        <v>32</v>
      </c>
      <c r="AF162" s="3" t="s">
        <v>34</v>
      </c>
      <c r="AG162" s="3" t="s">
        <v>34</v>
      </c>
    </row>
    <row r="163" spans="1:33">
      <c r="A163" s="3">
        <v>172</v>
      </c>
      <c r="C163" s="3" t="s">
        <v>70</v>
      </c>
      <c r="D163" s="3">
        <f t="shared" si="6"/>
        <v>2</v>
      </c>
      <c r="E163" s="4">
        <v>25669</v>
      </c>
      <c r="F163" s="3">
        <v>44</v>
      </c>
      <c r="G163" s="3">
        <f t="shared" si="7"/>
        <v>1</v>
      </c>
      <c r="I163" s="3">
        <v>90</v>
      </c>
      <c r="J163" s="3" t="s">
        <v>25</v>
      </c>
      <c r="K163" s="4" t="s">
        <v>474</v>
      </c>
      <c r="L163" s="3" t="s">
        <v>56</v>
      </c>
      <c r="M163" s="3">
        <f>3</f>
        <v>3</v>
      </c>
      <c r="N163" s="3">
        <v>14</v>
      </c>
      <c r="O163" s="3">
        <v>3500</v>
      </c>
      <c r="P163" s="3" t="s">
        <v>28</v>
      </c>
      <c r="Q163" s="3" t="s">
        <v>25</v>
      </c>
      <c r="R163" s="3" t="s">
        <v>28</v>
      </c>
      <c r="S163" s="7" t="s">
        <v>313</v>
      </c>
      <c r="T163" t="s">
        <v>608</v>
      </c>
      <c r="U163">
        <f>5</f>
        <v>5</v>
      </c>
      <c r="V163" t="s">
        <v>612</v>
      </c>
      <c r="W163" s="3">
        <f>2</f>
        <v>2</v>
      </c>
      <c r="X163" s="7" t="s">
        <v>30</v>
      </c>
      <c r="Y163" s="3">
        <f>2</f>
        <v>2</v>
      </c>
      <c r="Z163" s="7" t="s">
        <v>475</v>
      </c>
      <c r="AA163" s="3" t="s">
        <v>28</v>
      </c>
      <c r="AB163" s="3">
        <f t="shared" si="8"/>
        <v>1</v>
      </c>
      <c r="AC163" s="3">
        <v>5</v>
      </c>
      <c r="AD163" s="3" t="s">
        <v>42</v>
      </c>
      <c r="AE163" s="3" t="s">
        <v>32</v>
      </c>
      <c r="AF163" s="3" t="s">
        <v>34</v>
      </c>
      <c r="AG163" s="3" t="s">
        <v>476</v>
      </c>
    </row>
    <row r="164" spans="1:33">
      <c r="A164" s="3">
        <v>173</v>
      </c>
      <c r="C164" s="3" t="s">
        <v>70</v>
      </c>
      <c r="D164" s="3">
        <f t="shared" si="6"/>
        <v>2</v>
      </c>
      <c r="E164" s="4">
        <v>13829</v>
      </c>
      <c r="F164" s="3">
        <v>77</v>
      </c>
      <c r="G164" s="3">
        <f t="shared" si="7"/>
        <v>2</v>
      </c>
      <c r="I164" s="3">
        <v>70</v>
      </c>
      <c r="J164" s="3" t="s">
        <v>25</v>
      </c>
      <c r="K164" s="4" t="s">
        <v>477</v>
      </c>
      <c r="L164" s="3" t="s">
        <v>44</v>
      </c>
      <c r="M164" s="3">
        <f>1</f>
        <v>1</v>
      </c>
      <c r="N164" s="3">
        <v>15</v>
      </c>
      <c r="O164" s="3">
        <v>40.049999999999997</v>
      </c>
      <c r="P164" s="3" t="s">
        <v>28</v>
      </c>
      <c r="Q164" s="3" t="s">
        <v>28</v>
      </c>
      <c r="R164" s="3" t="s">
        <v>28</v>
      </c>
      <c r="S164" s="7" t="s">
        <v>478</v>
      </c>
      <c r="T164" t="s">
        <v>613</v>
      </c>
      <c r="U164">
        <f>4</f>
        <v>4</v>
      </c>
      <c r="V164"/>
      <c r="W164" s="7">
        <f>0</f>
        <v>0</v>
      </c>
      <c r="X164" s="7" t="s">
        <v>46</v>
      </c>
      <c r="Y164" s="3">
        <f>1</f>
        <v>1</v>
      </c>
      <c r="Z164" s="2" t="s">
        <v>460</v>
      </c>
      <c r="AA164" s="3" t="s">
        <v>25</v>
      </c>
      <c r="AB164" s="3">
        <f t="shared" si="8"/>
        <v>2</v>
      </c>
      <c r="AC164" s="3">
        <v>0</v>
      </c>
      <c r="AD164" s="3" t="s">
        <v>42</v>
      </c>
      <c r="AE164" s="3" t="s">
        <v>42</v>
      </c>
      <c r="AF164" s="3" t="s">
        <v>33</v>
      </c>
      <c r="AG164" s="3" t="s">
        <v>34</v>
      </c>
    </row>
    <row r="165" spans="1:33">
      <c r="A165" s="3">
        <v>174</v>
      </c>
      <c r="C165" s="3" t="s">
        <v>70</v>
      </c>
      <c r="D165" s="3">
        <f t="shared" si="6"/>
        <v>2</v>
      </c>
      <c r="E165" s="4">
        <v>30264</v>
      </c>
      <c r="F165" s="3">
        <v>32</v>
      </c>
      <c r="G165" s="3">
        <f t="shared" si="7"/>
        <v>1</v>
      </c>
      <c r="I165" s="3">
        <v>100</v>
      </c>
      <c r="J165" s="3" t="s">
        <v>25</v>
      </c>
      <c r="K165" s="4">
        <v>42110</v>
      </c>
      <c r="L165" s="3" t="s">
        <v>27</v>
      </c>
      <c r="M165" s="3">
        <f>2</f>
        <v>2</v>
      </c>
      <c r="N165" s="3" t="s">
        <v>65</v>
      </c>
      <c r="O165" s="3" t="s">
        <v>479</v>
      </c>
      <c r="P165" s="3" t="s">
        <v>28</v>
      </c>
      <c r="Q165" s="3" t="s">
        <v>25</v>
      </c>
      <c r="R165" s="3" t="s">
        <v>28</v>
      </c>
      <c r="S165" s="7" t="s">
        <v>172</v>
      </c>
      <c r="T165" t="s">
        <v>608</v>
      </c>
      <c r="U165">
        <f>5</f>
        <v>5</v>
      </c>
      <c r="V165" t="s">
        <v>614</v>
      </c>
      <c r="W165" s="7">
        <f>7</f>
        <v>7</v>
      </c>
      <c r="X165" s="7" t="s">
        <v>30</v>
      </c>
      <c r="Y165" s="3">
        <f>2</f>
        <v>2</v>
      </c>
      <c r="Z165" s="7" t="s">
        <v>480</v>
      </c>
      <c r="AA165" s="3" t="s">
        <v>28</v>
      </c>
      <c r="AB165" s="3">
        <f t="shared" si="8"/>
        <v>1</v>
      </c>
      <c r="AC165" s="3">
        <v>2</v>
      </c>
      <c r="AD165" s="3" t="s">
        <v>42</v>
      </c>
      <c r="AE165" s="3" t="s">
        <v>32</v>
      </c>
      <c r="AF165" s="3" t="s">
        <v>34</v>
      </c>
      <c r="AG165" s="3" t="s">
        <v>34</v>
      </c>
    </row>
    <row r="166" spans="1:33">
      <c r="A166" s="3">
        <v>175</v>
      </c>
      <c r="C166" s="3" t="s">
        <v>24</v>
      </c>
      <c r="D166" s="3">
        <f t="shared" si="6"/>
        <v>1</v>
      </c>
      <c r="E166" s="4">
        <v>21212</v>
      </c>
      <c r="F166" s="3">
        <v>57</v>
      </c>
      <c r="G166" s="3">
        <f t="shared" si="7"/>
        <v>1</v>
      </c>
      <c r="I166" s="3">
        <v>80</v>
      </c>
      <c r="J166" s="3" t="s">
        <v>25</v>
      </c>
      <c r="K166" s="4" t="s">
        <v>481</v>
      </c>
      <c r="L166" s="3" t="s">
        <v>44</v>
      </c>
      <c r="M166" s="3">
        <f>1</f>
        <v>1</v>
      </c>
      <c r="N166" s="3">
        <v>30</v>
      </c>
      <c r="O166" s="3">
        <v>60</v>
      </c>
      <c r="P166" s="3" t="s">
        <v>28</v>
      </c>
      <c r="Q166" s="3" t="s">
        <v>28</v>
      </c>
      <c r="R166" s="3" t="s">
        <v>28</v>
      </c>
      <c r="S166" s="7" t="s">
        <v>482</v>
      </c>
      <c r="T166" t="s">
        <v>613</v>
      </c>
      <c r="U166">
        <f>4</f>
        <v>4</v>
      </c>
      <c r="V166"/>
      <c r="W166" s="7">
        <f>0</f>
        <v>0</v>
      </c>
      <c r="X166" s="7" t="s">
        <v>46</v>
      </c>
      <c r="Y166" s="3">
        <f>1</f>
        <v>1</v>
      </c>
      <c r="Z166" s="2" t="s">
        <v>147</v>
      </c>
      <c r="AA166" s="3" t="s">
        <v>25</v>
      </c>
      <c r="AB166" s="3">
        <f t="shared" si="8"/>
        <v>2</v>
      </c>
      <c r="AC166" s="3">
        <v>0</v>
      </c>
      <c r="AD166" s="3" t="s">
        <v>42</v>
      </c>
      <c r="AE166" s="3" t="s">
        <v>25</v>
      </c>
      <c r="AF166" s="3" t="s">
        <v>33</v>
      </c>
      <c r="AG166" s="3" t="s">
        <v>34</v>
      </c>
    </row>
    <row r="167" spans="1:33">
      <c r="A167" s="3">
        <v>176</v>
      </c>
      <c r="C167" s="3" t="s">
        <v>24</v>
      </c>
      <c r="D167" s="3">
        <f t="shared" si="6"/>
        <v>1</v>
      </c>
      <c r="E167" s="4">
        <v>13575</v>
      </c>
      <c r="F167" s="3">
        <v>78</v>
      </c>
      <c r="G167" s="3">
        <f t="shared" si="7"/>
        <v>2</v>
      </c>
      <c r="I167" s="3">
        <v>80</v>
      </c>
      <c r="J167" s="3" t="s">
        <v>25</v>
      </c>
      <c r="K167" s="4" t="s">
        <v>483</v>
      </c>
      <c r="L167" s="3" t="s">
        <v>56</v>
      </c>
      <c r="M167" s="3">
        <f>3</f>
        <v>3</v>
      </c>
      <c r="N167" s="3">
        <v>7</v>
      </c>
      <c r="O167" s="3">
        <v>21</v>
      </c>
      <c r="P167" s="3" t="s">
        <v>25</v>
      </c>
      <c r="Q167" s="3" t="s">
        <v>25</v>
      </c>
      <c r="R167" s="3" t="s">
        <v>28</v>
      </c>
      <c r="S167" s="7" t="s">
        <v>484</v>
      </c>
      <c r="T167" t="s">
        <v>608</v>
      </c>
      <c r="U167">
        <f>5</f>
        <v>5</v>
      </c>
      <c r="V167" t="s">
        <v>605</v>
      </c>
      <c r="W167" s="3">
        <f>1</f>
        <v>1</v>
      </c>
      <c r="X167" s="7" t="s">
        <v>30</v>
      </c>
      <c r="Y167" s="3">
        <f>2</f>
        <v>2</v>
      </c>
      <c r="Z167" s="7" t="s">
        <v>485</v>
      </c>
      <c r="AA167" s="3" t="s">
        <v>28</v>
      </c>
      <c r="AB167" s="3">
        <f t="shared" si="8"/>
        <v>1</v>
      </c>
      <c r="AC167" s="3">
        <v>8</v>
      </c>
      <c r="AD167" s="3" t="s">
        <v>42</v>
      </c>
      <c r="AE167" s="3" t="s">
        <v>32</v>
      </c>
      <c r="AF167" s="3" t="s">
        <v>34</v>
      </c>
      <c r="AG167" s="3" t="s">
        <v>25</v>
      </c>
    </row>
    <row r="168" spans="1:33">
      <c r="A168" s="3">
        <v>177</v>
      </c>
      <c r="C168" s="3" t="s">
        <v>70</v>
      </c>
      <c r="D168" s="3">
        <f t="shared" si="6"/>
        <v>2</v>
      </c>
      <c r="E168" s="4">
        <v>16779</v>
      </c>
      <c r="F168" s="3">
        <v>69</v>
      </c>
      <c r="G168" s="3">
        <f t="shared" si="7"/>
        <v>2</v>
      </c>
      <c r="I168" s="3">
        <v>80</v>
      </c>
      <c r="J168" s="3" t="s">
        <v>25</v>
      </c>
      <c r="K168" s="4" t="s">
        <v>486</v>
      </c>
      <c r="L168" s="3" t="s">
        <v>27</v>
      </c>
      <c r="M168" s="3">
        <f>2</f>
        <v>2</v>
      </c>
      <c r="N168" s="3" t="s">
        <v>65</v>
      </c>
      <c r="O168" s="3" t="s">
        <v>308</v>
      </c>
      <c r="P168" s="3" t="s">
        <v>28</v>
      </c>
      <c r="Q168" s="3" t="s">
        <v>25</v>
      </c>
      <c r="R168" s="3" t="s">
        <v>25</v>
      </c>
      <c r="S168" s="7" t="s">
        <v>487</v>
      </c>
      <c r="T168" t="s">
        <v>608</v>
      </c>
      <c r="U168">
        <f>5</f>
        <v>5</v>
      </c>
      <c r="V168" t="s">
        <v>618</v>
      </c>
      <c r="W168" s="7">
        <f>5</f>
        <v>5</v>
      </c>
      <c r="X168" s="7" t="s">
        <v>30</v>
      </c>
      <c r="Y168" s="3">
        <f>2</f>
        <v>2</v>
      </c>
      <c r="Z168" s="7" t="s">
        <v>488</v>
      </c>
      <c r="AA168" s="3" t="s">
        <v>28</v>
      </c>
      <c r="AB168" s="3">
        <f t="shared" si="8"/>
        <v>1</v>
      </c>
      <c r="AC168" s="3">
        <v>3</v>
      </c>
      <c r="AD168" s="3" t="s">
        <v>42</v>
      </c>
      <c r="AE168" s="3" t="s">
        <v>32</v>
      </c>
      <c r="AF168" s="3" t="s">
        <v>34</v>
      </c>
      <c r="AG168" s="3" t="s">
        <v>489</v>
      </c>
    </row>
    <row r="169" spans="1:33">
      <c r="A169" s="3">
        <v>178</v>
      </c>
      <c r="C169" s="3" t="s">
        <v>70</v>
      </c>
      <c r="D169" s="3">
        <f t="shared" si="6"/>
        <v>2</v>
      </c>
      <c r="E169" s="4">
        <v>21089</v>
      </c>
      <c r="F169" s="3">
        <v>57</v>
      </c>
      <c r="G169" s="3">
        <f t="shared" si="7"/>
        <v>1</v>
      </c>
      <c r="I169" s="3">
        <v>90</v>
      </c>
      <c r="J169" s="3" t="s">
        <v>25</v>
      </c>
      <c r="K169" s="4">
        <v>42109</v>
      </c>
      <c r="L169" s="3" t="s">
        <v>27</v>
      </c>
      <c r="M169" s="3">
        <f>2</f>
        <v>2</v>
      </c>
      <c r="N169" s="3" t="s">
        <v>65</v>
      </c>
      <c r="O169" s="3" t="s">
        <v>490</v>
      </c>
      <c r="P169" s="3" t="s">
        <v>28</v>
      </c>
      <c r="Q169" s="3" t="s">
        <v>25</v>
      </c>
      <c r="R169" s="3" t="s">
        <v>28</v>
      </c>
      <c r="S169" s="7" t="s">
        <v>440</v>
      </c>
      <c r="T169" t="s">
        <v>608</v>
      </c>
      <c r="U169">
        <f>5</f>
        <v>5</v>
      </c>
      <c r="V169" t="s">
        <v>618</v>
      </c>
      <c r="W169" s="7">
        <f>5</f>
        <v>5</v>
      </c>
      <c r="X169" s="7" t="s">
        <v>30</v>
      </c>
      <c r="Y169" s="3">
        <f>2</f>
        <v>2</v>
      </c>
      <c r="Z169" s="7" t="s">
        <v>491</v>
      </c>
      <c r="AA169" s="3" t="s">
        <v>28</v>
      </c>
      <c r="AB169" s="3">
        <f t="shared" si="8"/>
        <v>1</v>
      </c>
      <c r="AC169" s="3">
        <v>5</v>
      </c>
      <c r="AD169" s="3" t="s">
        <v>42</v>
      </c>
      <c r="AE169" s="3" t="s">
        <v>32</v>
      </c>
      <c r="AF169" s="3" t="s">
        <v>25</v>
      </c>
      <c r="AG169" s="3" t="s">
        <v>492</v>
      </c>
    </row>
    <row r="170" spans="1:33">
      <c r="A170" s="3">
        <v>179</v>
      </c>
      <c r="C170" s="3" t="s">
        <v>24</v>
      </c>
      <c r="D170" s="3">
        <f t="shared" si="6"/>
        <v>1</v>
      </c>
      <c r="E170" s="4">
        <v>18806</v>
      </c>
      <c r="F170" s="3">
        <v>63</v>
      </c>
      <c r="G170" s="3">
        <f t="shared" si="7"/>
        <v>2</v>
      </c>
      <c r="I170" s="3">
        <v>80</v>
      </c>
      <c r="J170" s="3" t="s">
        <v>25</v>
      </c>
      <c r="K170" s="4">
        <v>41961</v>
      </c>
      <c r="L170" s="3" t="s">
        <v>44</v>
      </c>
      <c r="M170" s="3">
        <f>1</f>
        <v>1</v>
      </c>
      <c r="N170" s="3">
        <v>3</v>
      </c>
      <c r="O170" s="3">
        <v>27</v>
      </c>
      <c r="P170" s="3" t="s">
        <v>25</v>
      </c>
      <c r="Q170" s="3" t="s">
        <v>28</v>
      </c>
      <c r="R170" s="3" t="s">
        <v>25</v>
      </c>
      <c r="S170" s="7" t="s">
        <v>493</v>
      </c>
      <c r="T170" t="s">
        <v>608</v>
      </c>
      <c r="U170">
        <f>5</f>
        <v>5</v>
      </c>
      <c r="V170" t="s">
        <v>614</v>
      </c>
      <c r="W170" s="7">
        <f>7</f>
        <v>7</v>
      </c>
      <c r="X170" s="7" t="s">
        <v>30</v>
      </c>
      <c r="Y170" s="3">
        <f>2</f>
        <v>2</v>
      </c>
      <c r="Z170" s="7" t="s">
        <v>120</v>
      </c>
      <c r="AA170" s="3" t="s">
        <v>28</v>
      </c>
      <c r="AB170" s="3">
        <f t="shared" si="8"/>
        <v>1</v>
      </c>
      <c r="AC170" s="3">
        <v>1</v>
      </c>
      <c r="AD170" s="3" t="s">
        <v>42</v>
      </c>
      <c r="AE170" s="3" t="s">
        <v>32</v>
      </c>
      <c r="AF170" s="3" t="s">
        <v>33</v>
      </c>
      <c r="AG170" s="3" t="s">
        <v>25</v>
      </c>
    </row>
    <row r="171" spans="1:33">
      <c r="A171" s="3">
        <v>180</v>
      </c>
      <c r="B171" s="4">
        <v>41653</v>
      </c>
      <c r="C171" s="3" t="s">
        <v>48</v>
      </c>
      <c r="D171" s="3">
        <f t="shared" si="6"/>
        <v>1</v>
      </c>
      <c r="E171" s="4">
        <v>28314</v>
      </c>
      <c r="F171" s="3">
        <v>36</v>
      </c>
      <c r="G171" s="3">
        <f t="shared" si="7"/>
        <v>1</v>
      </c>
      <c r="H171" s="3">
        <v>3</v>
      </c>
      <c r="I171" s="3">
        <v>60</v>
      </c>
      <c r="J171" s="3" t="s">
        <v>33</v>
      </c>
      <c r="K171" s="4" t="s">
        <v>494</v>
      </c>
      <c r="L171" s="3" t="s">
        <v>56</v>
      </c>
      <c r="M171" s="3">
        <f>3</f>
        <v>3</v>
      </c>
      <c r="N171" s="3">
        <v>10</v>
      </c>
      <c r="O171" s="3">
        <v>30</v>
      </c>
      <c r="P171" s="3" t="s">
        <v>33</v>
      </c>
      <c r="Q171" s="3" t="s">
        <v>33</v>
      </c>
      <c r="R171" s="3" t="s">
        <v>33</v>
      </c>
      <c r="S171" s="7" t="s">
        <v>282</v>
      </c>
      <c r="T171" t="s">
        <v>608</v>
      </c>
      <c r="U171">
        <f>5</f>
        <v>5</v>
      </c>
      <c r="V171" t="s">
        <v>605</v>
      </c>
      <c r="W171" s="3">
        <f>1</f>
        <v>1</v>
      </c>
      <c r="X171" s="7" t="s">
        <v>202</v>
      </c>
      <c r="Y171" s="3">
        <f>2</f>
        <v>2</v>
      </c>
      <c r="Z171" s="7" t="s">
        <v>495</v>
      </c>
      <c r="AA171" s="3" t="s">
        <v>33</v>
      </c>
      <c r="AB171" s="3">
        <f t="shared" si="8"/>
        <v>1</v>
      </c>
      <c r="AC171" s="3" t="s">
        <v>40</v>
      </c>
      <c r="AD171" s="3" t="s">
        <v>42</v>
      </c>
      <c r="AE171" s="3" t="s">
        <v>42</v>
      </c>
      <c r="AF171" s="3" t="s">
        <v>34</v>
      </c>
      <c r="AG171" s="3" t="s">
        <v>34</v>
      </c>
    </row>
    <row r="172" spans="1:33">
      <c r="A172" s="3">
        <v>181</v>
      </c>
      <c r="B172" s="4">
        <v>42117</v>
      </c>
      <c r="C172" s="3" t="s">
        <v>70</v>
      </c>
      <c r="D172" s="3">
        <f t="shared" si="6"/>
        <v>2</v>
      </c>
      <c r="E172" s="4">
        <v>17836</v>
      </c>
      <c r="F172" s="3">
        <v>66</v>
      </c>
      <c r="G172" s="3">
        <f t="shared" si="7"/>
        <v>2</v>
      </c>
      <c r="I172" s="3">
        <v>80</v>
      </c>
      <c r="J172" s="3" t="s">
        <v>25</v>
      </c>
      <c r="K172" s="4" t="s">
        <v>496</v>
      </c>
      <c r="L172" s="3" t="s">
        <v>27</v>
      </c>
      <c r="M172" s="3">
        <f>2</f>
        <v>2</v>
      </c>
      <c r="N172" s="3">
        <v>5</v>
      </c>
      <c r="O172" s="3">
        <v>30</v>
      </c>
      <c r="P172" s="3" t="s">
        <v>25</v>
      </c>
      <c r="Q172" s="3" t="s">
        <v>28</v>
      </c>
      <c r="R172" s="3" t="s">
        <v>28</v>
      </c>
      <c r="S172" s="7" t="s">
        <v>397</v>
      </c>
      <c r="T172" t="s">
        <v>608</v>
      </c>
      <c r="U172">
        <f>5</f>
        <v>5</v>
      </c>
      <c r="V172" t="s">
        <v>605</v>
      </c>
      <c r="W172" s="3">
        <f>1</f>
        <v>1</v>
      </c>
      <c r="X172" s="7" t="s">
        <v>30</v>
      </c>
      <c r="Y172" s="3">
        <f>2</f>
        <v>2</v>
      </c>
      <c r="Z172" s="7" t="s">
        <v>31</v>
      </c>
      <c r="AA172" s="3" t="s">
        <v>28</v>
      </c>
      <c r="AB172" s="3">
        <f t="shared" si="8"/>
        <v>1</v>
      </c>
      <c r="AC172" s="3">
        <v>1</v>
      </c>
      <c r="AD172" s="3" t="s">
        <v>32</v>
      </c>
      <c r="AE172" s="3" t="s">
        <v>32</v>
      </c>
      <c r="AF172" s="3" t="s">
        <v>33</v>
      </c>
      <c r="AG172" s="3" t="s">
        <v>34</v>
      </c>
    </row>
    <row r="173" spans="1:33">
      <c r="A173" s="3">
        <v>182</v>
      </c>
      <c r="C173" s="3" t="s">
        <v>24</v>
      </c>
      <c r="D173" s="3">
        <f t="shared" si="6"/>
        <v>1</v>
      </c>
      <c r="E173" s="4">
        <v>20356</v>
      </c>
      <c r="F173" s="3">
        <v>59</v>
      </c>
      <c r="G173" s="3">
        <f t="shared" si="7"/>
        <v>1</v>
      </c>
      <c r="I173" s="3">
        <v>90</v>
      </c>
      <c r="J173" s="3" t="s">
        <v>25</v>
      </c>
      <c r="K173" s="4">
        <v>42146</v>
      </c>
      <c r="L173" s="3" t="s">
        <v>27</v>
      </c>
      <c r="M173" s="3">
        <f>2</f>
        <v>2</v>
      </c>
      <c r="N173" s="3" t="s">
        <v>65</v>
      </c>
      <c r="O173" s="3" t="s">
        <v>497</v>
      </c>
      <c r="P173" s="3" t="s">
        <v>28</v>
      </c>
      <c r="Q173" s="3" t="s">
        <v>25</v>
      </c>
      <c r="R173" s="3" t="s">
        <v>28</v>
      </c>
      <c r="S173" s="7" t="s">
        <v>172</v>
      </c>
      <c r="T173" t="s">
        <v>608</v>
      </c>
      <c r="U173">
        <f>5</f>
        <v>5</v>
      </c>
      <c r="V173" t="s">
        <v>614</v>
      </c>
      <c r="W173" s="7">
        <f>7</f>
        <v>7</v>
      </c>
      <c r="X173" s="7" t="s">
        <v>30</v>
      </c>
      <c r="Y173" s="3">
        <f>2</f>
        <v>2</v>
      </c>
      <c r="Z173" s="7" t="s">
        <v>155</v>
      </c>
      <c r="AA173" s="3" t="s">
        <v>28</v>
      </c>
      <c r="AB173" s="3">
        <f t="shared" si="8"/>
        <v>1</v>
      </c>
      <c r="AC173" s="3">
        <v>2</v>
      </c>
      <c r="AD173" s="3" t="s">
        <v>32</v>
      </c>
      <c r="AE173" s="3" t="s">
        <v>32</v>
      </c>
      <c r="AF173" s="3" t="s">
        <v>34</v>
      </c>
      <c r="AG173" s="3" t="s">
        <v>498</v>
      </c>
    </row>
    <row r="174" spans="1:33">
      <c r="A174" s="3">
        <v>183</v>
      </c>
      <c r="B174" s="4">
        <v>42124</v>
      </c>
      <c r="C174" s="3" t="s">
        <v>24</v>
      </c>
      <c r="D174" s="3">
        <f t="shared" si="6"/>
        <v>1</v>
      </c>
      <c r="E174" s="4">
        <v>28003</v>
      </c>
      <c r="F174" s="3">
        <v>38</v>
      </c>
      <c r="G174" s="3">
        <f t="shared" si="7"/>
        <v>1</v>
      </c>
      <c r="I174" s="3">
        <v>100</v>
      </c>
      <c r="J174" s="3" t="s">
        <v>25</v>
      </c>
      <c r="K174" s="4" t="s">
        <v>499</v>
      </c>
      <c r="L174" s="3" t="s">
        <v>243</v>
      </c>
      <c r="M174" s="3">
        <f>1</f>
        <v>1</v>
      </c>
      <c r="N174" s="3">
        <v>30</v>
      </c>
      <c r="O174" s="3">
        <v>60</v>
      </c>
      <c r="P174" s="3" t="s">
        <v>28</v>
      </c>
      <c r="Q174" s="3" t="s">
        <v>34</v>
      </c>
      <c r="R174" s="3" t="s">
        <v>28</v>
      </c>
      <c r="S174" s="7" t="s">
        <v>478</v>
      </c>
      <c r="T174" t="s">
        <v>613</v>
      </c>
      <c r="U174">
        <f>4</f>
        <v>4</v>
      </c>
      <c r="V174"/>
      <c r="W174" s="7">
        <f>0</f>
        <v>0</v>
      </c>
      <c r="X174" s="7" t="s">
        <v>46</v>
      </c>
      <c r="Y174" s="3">
        <f>1</f>
        <v>1</v>
      </c>
      <c r="Z174" s="2" t="s">
        <v>473</v>
      </c>
      <c r="AA174" s="3" t="s">
        <v>25</v>
      </c>
      <c r="AB174" s="3">
        <f t="shared" si="8"/>
        <v>2</v>
      </c>
      <c r="AC174" s="3">
        <v>0</v>
      </c>
      <c r="AD174" s="3" t="s">
        <v>271</v>
      </c>
      <c r="AE174" s="3" t="s">
        <v>271</v>
      </c>
      <c r="AF174" s="3" t="s">
        <v>33</v>
      </c>
      <c r="AG174" s="3" t="s">
        <v>34</v>
      </c>
    </row>
    <row r="175" spans="1:33">
      <c r="A175" s="3">
        <v>184</v>
      </c>
      <c r="C175" s="3" t="s">
        <v>24</v>
      </c>
      <c r="D175" s="3">
        <f t="shared" si="6"/>
        <v>1</v>
      </c>
      <c r="E175" s="4">
        <v>16874</v>
      </c>
      <c r="F175" s="3">
        <v>69</v>
      </c>
      <c r="G175" s="3">
        <f t="shared" si="7"/>
        <v>2</v>
      </c>
      <c r="I175" s="3">
        <v>80</v>
      </c>
      <c r="J175" s="3" t="s">
        <v>25</v>
      </c>
      <c r="K175" s="4" t="s">
        <v>500</v>
      </c>
      <c r="L175" s="3" t="s">
        <v>56</v>
      </c>
      <c r="M175" s="3">
        <f>3</f>
        <v>3</v>
      </c>
      <c r="N175" s="3">
        <v>10</v>
      </c>
      <c r="O175" s="3">
        <v>30</v>
      </c>
      <c r="P175" s="3" t="s">
        <v>28</v>
      </c>
      <c r="Q175" s="3" t="s">
        <v>25</v>
      </c>
      <c r="R175" s="3" t="s">
        <v>28</v>
      </c>
      <c r="S175" s="7" t="s">
        <v>397</v>
      </c>
      <c r="T175" t="s">
        <v>608</v>
      </c>
      <c r="U175">
        <f>5</f>
        <v>5</v>
      </c>
      <c r="V175" t="s">
        <v>605</v>
      </c>
      <c r="W175" s="3">
        <f>1</f>
        <v>1</v>
      </c>
      <c r="X175" s="7" t="s">
        <v>30</v>
      </c>
      <c r="Y175" s="3">
        <f>2</f>
        <v>2</v>
      </c>
      <c r="Z175" s="7" t="s">
        <v>436</v>
      </c>
      <c r="AA175" s="3" t="s">
        <v>28</v>
      </c>
      <c r="AB175" s="3">
        <f t="shared" si="8"/>
        <v>1</v>
      </c>
      <c r="AC175" s="3" t="s">
        <v>116</v>
      </c>
      <c r="AD175" s="3" t="s">
        <v>32</v>
      </c>
      <c r="AE175" s="3" t="s">
        <v>32</v>
      </c>
      <c r="AF175" s="3" t="s">
        <v>34</v>
      </c>
      <c r="AG175" s="3" t="s">
        <v>34</v>
      </c>
    </row>
    <row r="176" spans="1:33">
      <c r="A176" s="3">
        <v>185</v>
      </c>
      <c r="C176" s="3" t="s">
        <v>70</v>
      </c>
      <c r="D176" s="3">
        <f t="shared" si="6"/>
        <v>2</v>
      </c>
      <c r="E176" s="4">
        <v>34279</v>
      </c>
      <c r="F176" s="3">
        <v>21</v>
      </c>
      <c r="G176" s="3">
        <f t="shared" si="7"/>
        <v>1</v>
      </c>
      <c r="I176" s="3">
        <v>90</v>
      </c>
      <c r="J176" s="3" t="s">
        <v>25</v>
      </c>
      <c r="K176" s="4" t="s">
        <v>501</v>
      </c>
      <c r="L176" s="3" t="s">
        <v>44</v>
      </c>
      <c r="M176" s="3">
        <f>1</f>
        <v>1</v>
      </c>
      <c r="N176" s="3">
        <v>33</v>
      </c>
      <c r="O176" s="3">
        <v>59.4</v>
      </c>
      <c r="P176" s="3" t="s">
        <v>25</v>
      </c>
      <c r="Q176" s="3" t="s">
        <v>28</v>
      </c>
      <c r="R176" s="3" t="s">
        <v>25</v>
      </c>
      <c r="S176" s="7" t="s">
        <v>131</v>
      </c>
      <c r="T176" t="s">
        <v>615</v>
      </c>
      <c r="U176">
        <f>3</f>
        <v>3</v>
      </c>
      <c r="V176"/>
      <c r="W176" s="7">
        <f>0</f>
        <v>0</v>
      </c>
      <c r="X176" s="7" t="s">
        <v>46</v>
      </c>
      <c r="Y176" s="3">
        <f>1</f>
        <v>1</v>
      </c>
      <c r="Z176" s="2" t="s">
        <v>47</v>
      </c>
      <c r="AA176" s="3" t="s">
        <v>34</v>
      </c>
      <c r="AB176" s="3">
        <f t="shared" si="8"/>
        <v>2</v>
      </c>
      <c r="AC176" s="3">
        <v>0</v>
      </c>
      <c r="AD176" s="3" t="s">
        <v>32</v>
      </c>
      <c r="AE176" s="3" t="s">
        <v>32</v>
      </c>
      <c r="AF176" s="3" t="s">
        <v>33</v>
      </c>
      <c r="AG176" s="3" t="s">
        <v>34</v>
      </c>
    </row>
    <row r="177" spans="1:33">
      <c r="A177" s="3">
        <v>186</v>
      </c>
      <c r="C177" s="3" t="s">
        <v>24</v>
      </c>
      <c r="D177" s="3">
        <f t="shared" si="6"/>
        <v>1</v>
      </c>
      <c r="E177" s="4">
        <v>24711</v>
      </c>
      <c r="F177" s="3">
        <v>47</v>
      </c>
      <c r="G177" s="3">
        <f t="shared" si="7"/>
        <v>1</v>
      </c>
      <c r="I177" s="3">
        <v>100</v>
      </c>
      <c r="J177" s="3" t="s">
        <v>25</v>
      </c>
      <c r="K177" s="4" t="s">
        <v>502</v>
      </c>
      <c r="L177" s="3" t="s">
        <v>44</v>
      </c>
      <c r="M177" s="3">
        <f>1</f>
        <v>1</v>
      </c>
      <c r="N177" s="3">
        <v>33</v>
      </c>
      <c r="O177" s="3">
        <v>59.4</v>
      </c>
      <c r="P177" s="3" t="s">
        <v>25</v>
      </c>
      <c r="Q177" s="3" t="s">
        <v>28</v>
      </c>
      <c r="R177" s="3" t="s">
        <v>25</v>
      </c>
      <c r="S177" s="7" t="s">
        <v>161</v>
      </c>
      <c r="T177" t="s">
        <v>610</v>
      </c>
      <c r="U177">
        <f>2</f>
        <v>2</v>
      </c>
      <c r="V177"/>
      <c r="W177" s="7">
        <f>0</f>
        <v>0</v>
      </c>
      <c r="X177" s="7" t="s">
        <v>46</v>
      </c>
      <c r="Y177" s="3">
        <f>1</f>
        <v>1</v>
      </c>
      <c r="Z177" s="2" t="s">
        <v>344</v>
      </c>
      <c r="AA177" s="3" t="s">
        <v>25</v>
      </c>
      <c r="AB177" s="3">
        <f t="shared" si="8"/>
        <v>2</v>
      </c>
      <c r="AC177" s="3">
        <v>0</v>
      </c>
      <c r="AD177" s="3" t="s">
        <v>32</v>
      </c>
      <c r="AE177" s="3" t="s">
        <v>32</v>
      </c>
      <c r="AF177" s="3" t="s">
        <v>33</v>
      </c>
      <c r="AG177" s="3" t="s">
        <v>34</v>
      </c>
    </row>
    <row r="178" spans="1:33">
      <c r="A178" s="3">
        <v>187</v>
      </c>
      <c r="C178" s="3" t="s">
        <v>24</v>
      </c>
      <c r="D178" s="3">
        <f t="shared" si="6"/>
        <v>1</v>
      </c>
      <c r="E178" s="4">
        <v>30894</v>
      </c>
      <c r="F178" s="3">
        <v>30</v>
      </c>
      <c r="G178" s="3">
        <f t="shared" si="7"/>
        <v>1</v>
      </c>
      <c r="I178" s="3">
        <v>100</v>
      </c>
      <c r="J178" s="3" t="s">
        <v>25</v>
      </c>
      <c r="K178" s="4" t="s">
        <v>503</v>
      </c>
      <c r="L178" s="3" t="s">
        <v>44</v>
      </c>
      <c r="M178" s="3">
        <f>1</f>
        <v>1</v>
      </c>
      <c r="N178" s="3">
        <v>33</v>
      </c>
      <c r="O178" s="3">
        <v>59.4</v>
      </c>
      <c r="P178" s="3" t="s">
        <v>25</v>
      </c>
      <c r="Q178" s="3" t="s">
        <v>28</v>
      </c>
      <c r="R178" s="3" t="s">
        <v>28</v>
      </c>
      <c r="S178" s="7" t="s">
        <v>504</v>
      </c>
      <c r="T178" t="s">
        <v>615</v>
      </c>
      <c r="U178">
        <f>3</f>
        <v>3</v>
      </c>
      <c r="V178"/>
      <c r="W178" s="7">
        <f>0</f>
        <v>0</v>
      </c>
      <c r="X178" s="7" t="s">
        <v>46</v>
      </c>
      <c r="Y178" s="3">
        <f>1</f>
        <v>1</v>
      </c>
      <c r="Z178" s="2" t="s">
        <v>126</v>
      </c>
      <c r="AA178" s="3" t="s">
        <v>34</v>
      </c>
      <c r="AB178" s="3">
        <f t="shared" si="8"/>
        <v>2</v>
      </c>
      <c r="AC178" s="3">
        <v>0</v>
      </c>
      <c r="AD178" s="3" t="s">
        <v>32</v>
      </c>
      <c r="AE178" s="3" t="s">
        <v>32</v>
      </c>
      <c r="AF178" s="3" t="s">
        <v>33</v>
      </c>
      <c r="AG178" s="3" t="s">
        <v>34</v>
      </c>
    </row>
    <row r="179" spans="1:33">
      <c r="A179" s="3">
        <v>188</v>
      </c>
      <c r="C179" s="3" t="s">
        <v>24</v>
      </c>
      <c r="D179" s="3">
        <f t="shared" si="6"/>
        <v>1</v>
      </c>
      <c r="E179" s="4">
        <v>13813</v>
      </c>
      <c r="F179" s="3">
        <v>77</v>
      </c>
      <c r="G179" s="3">
        <f t="shared" si="7"/>
        <v>2</v>
      </c>
      <c r="I179" s="3">
        <v>90</v>
      </c>
      <c r="J179" s="3" t="s">
        <v>25</v>
      </c>
      <c r="K179" s="4" t="s">
        <v>505</v>
      </c>
      <c r="L179" s="3" t="s">
        <v>27</v>
      </c>
      <c r="M179" s="3">
        <f>2</f>
        <v>2</v>
      </c>
      <c r="N179" s="3">
        <v>3</v>
      </c>
      <c r="O179" s="3">
        <v>27</v>
      </c>
      <c r="P179" s="3" t="s">
        <v>25</v>
      </c>
      <c r="Q179" s="3" t="s">
        <v>25</v>
      </c>
      <c r="R179" s="3" t="s">
        <v>28</v>
      </c>
      <c r="S179" s="7" t="s">
        <v>506</v>
      </c>
      <c r="T179" t="s">
        <v>608</v>
      </c>
      <c r="U179">
        <f>5</f>
        <v>5</v>
      </c>
      <c r="V179" t="s">
        <v>617</v>
      </c>
      <c r="W179" s="7">
        <f>3</f>
        <v>3</v>
      </c>
      <c r="X179" s="7" t="s">
        <v>30</v>
      </c>
      <c r="Y179" s="3">
        <f>2</f>
        <v>2</v>
      </c>
      <c r="Z179" s="7" t="s">
        <v>344</v>
      </c>
      <c r="AA179" s="3" t="s">
        <v>28</v>
      </c>
      <c r="AB179" s="3">
        <f t="shared" si="8"/>
        <v>1</v>
      </c>
      <c r="AC179" s="3">
        <v>1</v>
      </c>
      <c r="AD179" s="3" t="s">
        <v>32</v>
      </c>
      <c r="AE179" s="3" t="s">
        <v>32</v>
      </c>
      <c r="AF179" s="3" t="s">
        <v>33</v>
      </c>
      <c r="AG179" s="3" t="s">
        <v>34</v>
      </c>
    </row>
    <row r="180" spans="1:33">
      <c r="A180" s="3">
        <v>189</v>
      </c>
      <c r="C180" s="3" t="s">
        <v>70</v>
      </c>
      <c r="D180" s="3">
        <f t="shared" si="6"/>
        <v>2</v>
      </c>
      <c r="E180" s="4">
        <v>20569</v>
      </c>
      <c r="F180" s="3">
        <v>59</v>
      </c>
      <c r="G180" s="3">
        <f t="shared" si="7"/>
        <v>1</v>
      </c>
      <c r="I180" s="3">
        <v>90</v>
      </c>
      <c r="J180" s="3" t="s">
        <v>25</v>
      </c>
      <c r="K180" s="4" t="s">
        <v>507</v>
      </c>
      <c r="L180" s="3" t="s">
        <v>56</v>
      </c>
      <c r="M180" s="3">
        <f>3</f>
        <v>3</v>
      </c>
      <c r="N180" s="3">
        <v>14</v>
      </c>
      <c r="O180" s="3">
        <v>35</v>
      </c>
      <c r="P180" s="3" t="s">
        <v>25</v>
      </c>
      <c r="Q180" s="3" t="s">
        <v>25</v>
      </c>
      <c r="R180" s="3" t="s">
        <v>28</v>
      </c>
      <c r="S180" s="7" t="s">
        <v>313</v>
      </c>
      <c r="T180" t="s">
        <v>608</v>
      </c>
      <c r="U180">
        <f>5</f>
        <v>5</v>
      </c>
      <c r="V180" t="s">
        <v>612</v>
      </c>
      <c r="W180" s="3">
        <f>2</f>
        <v>2</v>
      </c>
      <c r="X180" s="7" t="s">
        <v>30</v>
      </c>
      <c r="Y180" s="3">
        <f>2</f>
        <v>2</v>
      </c>
      <c r="Z180" s="7" t="s">
        <v>266</v>
      </c>
      <c r="AA180" s="3" t="s">
        <v>28</v>
      </c>
      <c r="AB180" s="3">
        <f t="shared" si="8"/>
        <v>1</v>
      </c>
      <c r="AC180" s="3" t="s">
        <v>267</v>
      </c>
      <c r="AD180" s="3" t="s">
        <v>32</v>
      </c>
      <c r="AE180" s="3" t="s">
        <v>32</v>
      </c>
      <c r="AF180" s="3" t="s">
        <v>34</v>
      </c>
      <c r="AG180" s="3" t="s">
        <v>34</v>
      </c>
    </row>
    <row r="181" spans="1:33">
      <c r="A181" s="3">
        <v>190</v>
      </c>
      <c r="C181" s="3" t="s">
        <v>24</v>
      </c>
      <c r="D181" s="3">
        <f t="shared" si="6"/>
        <v>1</v>
      </c>
      <c r="E181" s="4">
        <v>25574</v>
      </c>
      <c r="F181" s="3">
        <v>45</v>
      </c>
      <c r="G181" s="3">
        <f t="shared" si="7"/>
        <v>1</v>
      </c>
      <c r="I181" s="3">
        <v>100</v>
      </c>
      <c r="J181" s="3" t="s">
        <v>25</v>
      </c>
      <c r="K181" s="4" t="s">
        <v>508</v>
      </c>
      <c r="L181" s="3" t="s">
        <v>27</v>
      </c>
      <c r="M181" s="3">
        <f>2</f>
        <v>2</v>
      </c>
      <c r="N181" s="3">
        <v>3</v>
      </c>
      <c r="O181" s="3">
        <v>8</v>
      </c>
      <c r="P181" s="3" t="s">
        <v>28</v>
      </c>
      <c r="Q181" s="3" t="s">
        <v>28</v>
      </c>
      <c r="R181" s="3" t="s">
        <v>33</v>
      </c>
      <c r="S181" s="7" t="s">
        <v>379</v>
      </c>
      <c r="T181" t="s">
        <v>608</v>
      </c>
      <c r="U181">
        <f>5</f>
        <v>5</v>
      </c>
      <c r="V181" t="s">
        <v>617</v>
      </c>
      <c r="W181" s="7">
        <f>3</f>
        <v>3</v>
      </c>
      <c r="X181" s="7" t="s">
        <v>30</v>
      </c>
      <c r="Y181" s="3">
        <f>2</f>
        <v>2</v>
      </c>
      <c r="Z181" s="7" t="s">
        <v>167</v>
      </c>
      <c r="AA181" s="3" t="s">
        <v>28</v>
      </c>
      <c r="AB181" s="3">
        <f t="shared" si="8"/>
        <v>1</v>
      </c>
      <c r="AC181" s="3">
        <v>1</v>
      </c>
      <c r="AD181" s="3" t="s">
        <v>32</v>
      </c>
      <c r="AE181" s="3" t="s">
        <v>32</v>
      </c>
      <c r="AF181" s="3" t="s">
        <v>34</v>
      </c>
      <c r="AG181" s="3" t="s">
        <v>34</v>
      </c>
    </row>
    <row r="182" spans="1:33">
      <c r="A182" s="3">
        <v>191</v>
      </c>
      <c r="C182" s="3" t="s">
        <v>24</v>
      </c>
      <c r="D182" s="3">
        <f t="shared" si="6"/>
        <v>1</v>
      </c>
      <c r="E182" s="4">
        <v>17288</v>
      </c>
      <c r="F182" s="3">
        <v>68</v>
      </c>
      <c r="G182" s="3">
        <f t="shared" si="7"/>
        <v>2</v>
      </c>
      <c r="I182" s="3">
        <v>90</v>
      </c>
      <c r="J182" s="3" t="s">
        <v>25</v>
      </c>
      <c r="K182" s="4" t="s">
        <v>509</v>
      </c>
      <c r="L182" s="3" t="s">
        <v>44</v>
      </c>
      <c r="M182" s="3">
        <f>1</f>
        <v>1</v>
      </c>
      <c r="N182" s="3">
        <v>33</v>
      </c>
      <c r="O182" s="3">
        <v>59.4</v>
      </c>
      <c r="P182" s="3" t="s">
        <v>25</v>
      </c>
      <c r="Q182" s="3" t="s">
        <v>28</v>
      </c>
      <c r="R182" s="3" t="s">
        <v>34</v>
      </c>
      <c r="S182" s="7" t="s">
        <v>343</v>
      </c>
      <c r="T182" t="s">
        <v>615</v>
      </c>
      <c r="U182">
        <f>3</f>
        <v>3</v>
      </c>
      <c r="V182"/>
      <c r="W182" s="7">
        <f>0</f>
        <v>0</v>
      </c>
      <c r="X182" s="7" t="s">
        <v>46</v>
      </c>
      <c r="Y182" s="3">
        <f>1</f>
        <v>1</v>
      </c>
      <c r="Z182" s="2" t="s">
        <v>155</v>
      </c>
      <c r="AA182" s="3" t="s">
        <v>25</v>
      </c>
      <c r="AB182" s="3">
        <f t="shared" si="8"/>
        <v>2</v>
      </c>
      <c r="AC182" s="3">
        <v>0</v>
      </c>
      <c r="AD182" s="3" t="s">
        <v>42</v>
      </c>
      <c r="AE182" s="3" t="s">
        <v>28</v>
      </c>
      <c r="AF182" s="3" t="s">
        <v>33</v>
      </c>
      <c r="AG182" s="3" t="s">
        <v>34</v>
      </c>
    </row>
    <row r="183" spans="1:33">
      <c r="A183" s="3">
        <v>192</v>
      </c>
      <c r="B183" s="4">
        <v>41828</v>
      </c>
      <c r="C183" s="3" t="s">
        <v>70</v>
      </c>
      <c r="D183" s="3">
        <f t="shared" si="6"/>
        <v>2</v>
      </c>
      <c r="E183" s="4">
        <v>19180</v>
      </c>
      <c r="F183" s="3">
        <v>61</v>
      </c>
      <c r="G183" s="3">
        <f t="shared" si="7"/>
        <v>2</v>
      </c>
      <c r="I183" s="3">
        <v>100</v>
      </c>
      <c r="J183" s="3" t="s">
        <v>28</v>
      </c>
      <c r="K183" s="4" t="s">
        <v>510</v>
      </c>
      <c r="L183" s="3" t="s">
        <v>27</v>
      </c>
      <c r="M183" s="3">
        <f>2</f>
        <v>2</v>
      </c>
      <c r="N183" s="3">
        <v>1</v>
      </c>
      <c r="O183" s="3">
        <v>20</v>
      </c>
      <c r="P183" s="3" t="s">
        <v>28</v>
      </c>
      <c r="Q183" s="3" t="s">
        <v>28</v>
      </c>
      <c r="R183" s="3" t="s">
        <v>28</v>
      </c>
      <c r="S183" s="7" t="s">
        <v>434</v>
      </c>
      <c r="T183" t="s">
        <v>613</v>
      </c>
      <c r="U183">
        <f>4</f>
        <v>4</v>
      </c>
      <c r="V183"/>
      <c r="W183" s="7">
        <f>0</f>
        <v>0</v>
      </c>
      <c r="X183" s="7" t="s">
        <v>46</v>
      </c>
      <c r="Y183" s="3">
        <f>1</f>
        <v>1</v>
      </c>
      <c r="Z183" s="2" t="s">
        <v>47</v>
      </c>
      <c r="AA183" s="3" t="s">
        <v>34</v>
      </c>
      <c r="AB183" s="3">
        <f t="shared" si="8"/>
        <v>2</v>
      </c>
      <c r="AC183" s="3">
        <v>0</v>
      </c>
      <c r="AD183" s="3" t="s">
        <v>42</v>
      </c>
      <c r="AE183" s="3" t="s">
        <v>42</v>
      </c>
      <c r="AF183" s="3" t="s">
        <v>33</v>
      </c>
      <c r="AG183" s="3" t="s">
        <v>34</v>
      </c>
    </row>
    <row r="184" spans="1:33">
      <c r="A184" s="3">
        <v>193</v>
      </c>
      <c r="C184" s="3" t="s">
        <v>48</v>
      </c>
      <c r="D184" s="3">
        <f t="shared" si="6"/>
        <v>1</v>
      </c>
      <c r="E184" s="4">
        <v>21051</v>
      </c>
      <c r="F184" s="3">
        <v>58</v>
      </c>
      <c r="G184" s="3">
        <f t="shared" si="7"/>
        <v>1</v>
      </c>
      <c r="I184" s="3">
        <v>90</v>
      </c>
      <c r="J184" s="3" t="s">
        <v>28</v>
      </c>
      <c r="K184" s="4" t="s">
        <v>511</v>
      </c>
      <c r="L184" s="3" t="s">
        <v>56</v>
      </c>
      <c r="M184" s="3">
        <f>3</f>
        <v>3</v>
      </c>
      <c r="N184" s="3">
        <v>12</v>
      </c>
      <c r="O184" s="3">
        <v>30</v>
      </c>
      <c r="P184" s="3" t="s">
        <v>512</v>
      </c>
      <c r="Q184" s="3" t="s">
        <v>34</v>
      </c>
      <c r="R184" s="3" t="s">
        <v>33</v>
      </c>
      <c r="S184" s="7" t="s">
        <v>513</v>
      </c>
      <c r="T184" t="s">
        <v>608</v>
      </c>
      <c r="U184">
        <f>5</f>
        <v>5</v>
      </c>
      <c r="V184" t="s">
        <v>622</v>
      </c>
      <c r="W184" s="7">
        <f>6</f>
        <v>6</v>
      </c>
      <c r="X184" s="7" t="s">
        <v>30</v>
      </c>
      <c r="Y184" s="3">
        <f>2</f>
        <v>2</v>
      </c>
      <c r="Z184" s="7" t="s">
        <v>47</v>
      </c>
      <c r="AA184" s="3" t="s">
        <v>33</v>
      </c>
      <c r="AB184" s="3">
        <f t="shared" si="8"/>
        <v>1</v>
      </c>
      <c r="AC184" s="3" t="s">
        <v>40</v>
      </c>
      <c r="AD184" s="3" t="s">
        <v>42</v>
      </c>
      <c r="AE184" s="3" t="s">
        <v>42</v>
      </c>
      <c r="AF184" s="3" t="s">
        <v>25</v>
      </c>
      <c r="AG184" s="3" t="s">
        <v>25</v>
      </c>
    </row>
    <row r="185" spans="1:33">
      <c r="A185" s="3">
        <v>194</v>
      </c>
      <c r="B185" s="4">
        <v>42236</v>
      </c>
      <c r="C185" s="3" t="s">
        <v>35</v>
      </c>
      <c r="D185" s="3">
        <f t="shared" si="6"/>
        <v>2</v>
      </c>
      <c r="E185" s="4">
        <v>16239</v>
      </c>
      <c r="F185" s="3">
        <v>71</v>
      </c>
      <c r="G185" s="3">
        <f t="shared" si="7"/>
        <v>2</v>
      </c>
      <c r="H185" s="3">
        <v>2</v>
      </c>
      <c r="I185" s="3">
        <v>90</v>
      </c>
      <c r="J185" s="3" t="s">
        <v>34</v>
      </c>
      <c r="K185" s="4" t="s">
        <v>514</v>
      </c>
      <c r="L185" s="3" t="s">
        <v>56</v>
      </c>
      <c r="M185" s="3">
        <f>3</f>
        <v>3</v>
      </c>
      <c r="N185" s="3">
        <v>10</v>
      </c>
      <c r="O185" s="3">
        <v>3000</v>
      </c>
      <c r="P185" s="3" t="s">
        <v>33</v>
      </c>
      <c r="Q185" s="3" t="s">
        <v>34</v>
      </c>
      <c r="R185" s="3" t="s">
        <v>33</v>
      </c>
      <c r="S185" s="7" t="s">
        <v>334</v>
      </c>
      <c r="T185" t="s">
        <v>608</v>
      </c>
      <c r="U185">
        <f>5</f>
        <v>5</v>
      </c>
      <c r="V185" t="s">
        <v>605</v>
      </c>
      <c r="W185" s="3">
        <f>1</f>
        <v>1</v>
      </c>
      <c r="X185" s="7" t="s">
        <v>30</v>
      </c>
      <c r="Y185" s="3">
        <f>2</f>
        <v>2</v>
      </c>
      <c r="Z185" s="7" t="s">
        <v>515</v>
      </c>
      <c r="AA185" s="3" t="s">
        <v>33</v>
      </c>
      <c r="AB185" s="3">
        <f t="shared" si="8"/>
        <v>1</v>
      </c>
      <c r="AC185" s="3" t="s">
        <v>116</v>
      </c>
      <c r="AD185" s="3" t="s">
        <v>42</v>
      </c>
      <c r="AE185" s="3" t="s">
        <v>42</v>
      </c>
      <c r="AF185" s="3" t="s">
        <v>34</v>
      </c>
      <c r="AG185" s="3" t="s">
        <v>34</v>
      </c>
    </row>
    <row r="186" spans="1:33">
      <c r="A186" s="3">
        <v>195</v>
      </c>
      <c r="C186" s="3" t="s">
        <v>35</v>
      </c>
      <c r="D186" s="3">
        <f t="shared" si="6"/>
        <v>2</v>
      </c>
      <c r="E186" s="4">
        <v>23313</v>
      </c>
      <c r="F186" s="3">
        <v>53</v>
      </c>
      <c r="G186" s="3">
        <f t="shared" si="7"/>
        <v>1</v>
      </c>
      <c r="H186" s="3">
        <v>1</v>
      </c>
      <c r="I186" s="3">
        <v>90</v>
      </c>
      <c r="J186" s="3" t="s">
        <v>34</v>
      </c>
      <c r="K186" s="4" t="s">
        <v>516</v>
      </c>
      <c r="L186" s="3" t="s">
        <v>27</v>
      </c>
      <c r="M186" s="3">
        <f>2</f>
        <v>2</v>
      </c>
      <c r="N186" s="3">
        <v>3</v>
      </c>
      <c r="O186" s="3">
        <v>27</v>
      </c>
      <c r="P186" s="3" t="s">
        <v>33</v>
      </c>
      <c r="Q186" s="3" t="s">
        <v>33</v>
      </c>
      <c r="R186" s="3" t="s">
        <v>34</v>
      </c>
      <c r="S186" s="7" t="s">
        <v>517</v>
      </c>
      <c r="T186" t="s">
        <v>608</v>
      </c>
      <c r="U186">
        <f>5</f>
        <v>5</v>
      </c>
      <c r="V186" t="s">
        <v>614</v>
      </c>
      <c r="W186" s="7">
        <f>7</f>
        <v>7</v>
      </c>
      <c r="X186" s="7" t="s">
        <v>30</v>
      </c>
      <c r="Y186" s="3">
        <f>2</f>
        <v>2</v>
      </c>
      <c r="Z186" s="7" t="s">
        <v>159</v>
      </c>
      <c r="AA186" s="3" t="s">
        <v>33</v>
      </c>
      <c r="AB186" s="3">
        <f t="shared" si="8"/>
        <v>1</v>
      </c>
      <c r="AC186" s="3">
        <v>1</v>
      </c>
      <c r="AD186" s="3" t="s">
        <v>42</v>
      </c>
      <c r="AE186" s="3" t="s">
        <v>42</v>
      </c>
      <c r="AF186" s="3" t="s">
        <v>33</v>
      </c>
      <c r="AG186" s="3" t="s">
        <v>518</v>
      </c>
    </row>
    <row r="187" spans="1:33">
      <c r="A187" s="3">
        <v>196</v>
      </c>
      <c r="C187" s="3" t="s">
        <v>35</v>
      </c>
      <c r="D187" s="3">
        <f t="shared" si="6"/>
        <v>2</v>
      </c>
      <c r="E187" s="4">
        <v>18156</v>
      </c>
      <c r="F187" s="3">
        <v>66</v>
      </c>
      <c r="G187" s="3">
        <f t="shared" si="7"/>
        <v>2</v>
      </c>
      <c r="I187" s="3">
        <v>80</v>
      </c>
      <c r="J187" s="3" t="s">
        <v>34</v>
      </c>
      <c r="K187" s="4" t="s">
        <v>519</v>
      </c>
      <c r="L187" s="3" t="s">
        <v>185</v>
      </c>
      <c r="M187" s="3">
        <f>1</f>
        <v>1</v>
      </c>
      <c r="N187" s="3">
        <v>30</v>
      </c>
      <c r="O187" s="3">
        <v>60</v>
      </c>
      <c r="P187" s="3" t="s">
        <v>33</v>
      </c>
      <c r="Q187" s="3" t="s">
        <v>33</v>
      </c>
      <c r="R187" s="3" t="s">
        <v>33</v>
      </c>
      <c r="S187" s="7" t="s">
        <v>108</v>
      </c>
      <c r="T187" t="s">
        <v>613</v>
      </c>
      <c r="U187">
        <f>4</f>
        <v>4</v>
      </c>
      <c r="V187"/>
      <c r="W187" s="7">
        <f>0</f>
        <v>0</v>
      </c>
      <c r="X187" s="7" t="s">
        <v>46</v>
      </c>
      <c r="Y187" s="3">
        <f>1</f>
        <v>1</v>
      </c>
      <c r="Z187" s="2" t="s">
        <v>159</v>
      </c>
      <c r="AA187" s="3" t="s">
        <v>34</v>
      </c>
      <c r="AB187" s="3">
        <f t="shared" si="8"/>
        <v>2</v>
      </c>
      <c r="AC187" s="3">
        <v>0</v>
      </c>
      <c r="AD187" s="3" t="s">
        <v>42</v>
      </c>
      <c r="AE187" s="3" t="s">
        <v>42</v>
      </c>
      <c r="AF187" s="3" t="s">
        <v>33</v>
      </c>
      <c r="AG187" s="3" t="s">
        <v>34</v>
      </c>
    </row>
    <row r="188" spans="1:33">
      <c r="A188" s="3">
        <v>197</v>
      </c>
      <c r="B188" s="4">
        <v>42290</v>
      </c>
      <c r="C188" s="3" t="s">
        <v>48</v>
      </c>
      <c r="D188" s="3">
        <f t="shared" si="6"/>
        <v>1</v>
      </c>
      <c r="E188" s="4">
        <v>17042</v>
      </c>
      <c r="F188" s="3">
        <v>69</v>
      </c>
      <c r="G188" s="3">
        <f t="shared" si="7"/>
        <v>2</v>
      </c>
      <c r="H188" s="3">
        <v>1</v>
      </c>
      <c r="I188" s="3">
        <v>90</v>
      </c>
      <c r="J188" s="3" t="s">
        <v>34</v>
      </c>
      <c r="K188" s="4" t="s">
        <v>520</v>
      </c>
      <c r="L188" s="3" t="s">
        <v>27</v>
      </c>
      <c r="M188" s="3">
        <f>2</f>
        <v>2</v>
      </c>
      <c r="N188" s="3">
        <v>5</v>
      </c>
      <c r="O188" s="3">
        <v>3000</v>
      </c>
      <c r="P188" s="3" t="s">
        <v>33</v>
      </c>
      <c r="Q188" s="3" t="s">
        <v>33</v>
      </c>
      <c r="R188" s="3" t="s">
        <v>33</v>
      </c>
      <c r="S188" s="7" t="s">
        <v>29</v>
      </c>
      <c r="T188" t="s">
        <v>608</v>
      </c>
      <c r="U188">
        <f>5</f>
        <v>5</v>
      </c>
      <c r="V188" t="s">
        <v>605</v>
      </c>
      <c r="W188" s="3">
        <f>1</f>
        <v>1</v>
      </c>
      <c r="X188" s="7" t="s">
        <v>30</v>
      </c>
      <c r="Y188" s="3">
        <f>2</f>
        <v>2</v>
      </c>
      <c r="Z188" s="7" t="s">
        <v>51</v>
      </c>
      <c r="AA188" s="3" t="s">
        <v>33</v>
      </c>
      <c r="AB188" s="3">
        <f t="shared" si="8"/>
        <v>1</v>
      </c>
      <c r="AC188" s="3">
        <v>1</v>
      </c>
      <c r="AD188" s="3" t="s">
        <v>42</v>
      </c>
      <c r="AE188" s="3" t="s">
        <v>42</v>
      </c>
      <c r="AF188" s="3" t="s">
        <v>34</v>
      </c>
      <c r="AG188" s="3" t="s">
        <v>34</v>
      </c>
    </row>
    <row r="189" spans="1:33">
      <c r="A189" s="3">
        <v>198</v>
      </c>
      <c r="B189" s="4">
        <v>42299</v>
      </c>
      <c r="C189" s="3" t="s">
        <v>48</v>
      </c>
      <c r="D189" s="3">
        <f t="shared" si="6"/>
        <v>1</v>
      </c>
      <c r="E189" s="4">
        <v>23658</v>
      </c>
      <c r="F189" s="3">
        <v>51</v>
      </c>
      <c r="G189" s="3">
        <f t="shared" si="7"/>
        <v>1</v>
      </c>
      <c r="I189" s="3">
        <v>70</v>
      </c>
      <c r="J189" s="3" t="s">
        <v>34</v>
      </c>
      <c r="K189" s="4" t="s">
        <v>521</v>
      </c>
      <c r="L189" s="3" t="s">
        <v>185</v>
      </c>
      <c r="M189" s="3">
        <f>1</f>
        <v>1</v>
      </c>
      <c r="N189" s="3">
        <v>30</v>
      </c>
      <c r="O189" s="3">
        <v>6000</v>
      </c>
      <c r="P189" s="3" t="s">
        <v>33</v>
      </c>
      <c r="Q189" s="3" t="s">
        <v>33</v>
      </c>
      <c r="R189" s="3" t="s">
        <v>33</v>
      </c>
      <c r="S189" s="7" t="s">
        <v>108</v>
      </c>
      <c r="T189" t="s">
        <v>613</v>
      </c>
      <c r="U189">
        <f>4</f>
        <v>4</v>
      </c>
      <c r="V189"/>
      <c r="W189" s="7">
        <f>0</f>
        <v>0</v>
      </c>
      <c r="X189" s="7" t="s">
        <v>46</v>
      </c>
      <c r="Y189" s="3">
        <f>1</f>
        <v>1</v>
      </c>
      <c r="Z189" s="2" t="s">
        <v>167</v>
      </c>
      <c r="AA189" s="3" t="s">
        <v>34</v>
      </c>
      <c r="AB189" s="3">
        <f t="shared" si="8"/>
        <v>2</v>
      </c>
      <c r="AC189" s="3">
        <v>0</v>
      </c>
      <c r="AD189" s="3" t="s">
        <v>33</v>
      </c>
      <c r="AE189" s="3" t="s">
        <v>42</v>
      </c>
      <c r="AF189" s="3" t="s">
        <v>33</v>
      </c>
      <c r="AG189" s="3" t="s">
        <v>34</v>
      </c>
    </row>
    <row r="190" spans="1:33">
      <c r="A190" s="3">
        <v>199</v>
      </c>
      <c r="B190" s="4">
        <v>42304</v>
      </c>
      <c r="C190" s="3" t="s">
        <v>48</v>
      </c>
      <c r="D190" s="3">
        <f t="shared" si="6"/>
        <v>1</v>
      </c>
      <c r="E190" s="4">
        <v>35314</v>
      </c>
      <c r="F190" s="3">
        <v>19</v>
      </c>
      <c r="G190" s="3">
        <f t="shared" si="7"/>
        <v>1</v>
      </c>
      <c r="H190" s="3">
        <v>1</v>
      </c>
      <c r="I190" s="3">
        <v>90</v>
      </c>
      <c r="J190" s="3" t="s">
        <v>34</v>
      </c>
      <c r="K190" s="4">
        <v>42314</v>
      </c>
      <c r="L190" s="3" t="s">
        <v>27</v>
      </c>
      <c r="M190" s="3">
        <f>2</f>
        <v>2</v>
      </c>
      <c r="N190" s="3">
        <v>1</v>
      </c>
      <c r="O190" s="3">
        <v>2401</v>
      </c>
      <c r="P190" s="3" t="s">
        <v>33</v>
      </c>
      <c r="Q190" s="3" t="s">
        <v>34</v>
      </c>
      <c r="R190" s="3" t="s">
        <v>34</v>
      </c>
      <c r="S190" s="7" t="s">
        <v>522</v>
      </c>
      <c r="T190" t="s">
        <v>608</v>
      </c>
      <c r="U190">
        <f>5</f>
        <v>5</v>
      </c>
      <c r="V190" t="s">
        <v>623</v>
      </c>
      <c r="W190" s="7">
        <f>4</f>
        <v>4</v>
      </c>
      <c r="X190" s="7" t="s">
        <v>30</v>
      </c>
      <c r="Y190" s="3">
        <f>2</f>
        <v>2</v>
      </c>
      <c r="Z190" s="7" t="s">
        <v>109</v>
      </c>
      <c r="AA190" s="3" t="s">
        <v>33</v>
      </c>
      <c r="AB190" s="3">
        <f t="shared" si="8"/>
        <v>1</v>
      </c>
      <c r="AC190" s="3">
        <v>3</v>
      </c>
      <c r="AD190" s="3" t="s">
        <v>32</v>
      </c>
      <c r="AE190" s="3" t="s">
        <v>32</v>
      </c>
      <c r="AF190" s="3" t="s">
        <v>34</v>
      </c>
      <c r="AG190" s="3" t="s">
        <v>34</v>
      </c>
    </row>
    <row r="191" spans="1:33">
      <c r="A191" s="3">
        <v>200</v>
      </c>
      <c r="B191" s="4">
        <v>42306</v>
      </c>
      <c r="C191" s="3" t="s">
        <v>48</v>
      </c>
      <c r="D191" s="3">
        <f t="shared" si="6"/>
        <v>1</v>
      </c>
      <c r="E191" s="4">
        <v>18634</v>
      </c>
      <c r="F191" s="3">
        <v>64</v>
      </c>
      <c r="G191" s="3">
        <f t="shared" si="7"/>
        <v>2</v>
      </c>
      <c r="I191" s="3">
        <v>90</v>
      </c>
      <c r="J191" s="3" t="s">
        <v>34</v>
      </c>
      <c r="K191" s="4" t="s">
        <v>523</v>
      </c>
      <c r="L191" s="3" t="s">
        <v>27</v>
      </c>
      <c r="M191" s="3">
        <f>2</f>
        <v>2</v>
      </c>
      <c r="N191" s="3">
        <v>3</v>
      </c>
      <c r="O191" s="3">
        <v>2700</v>
      </c>
      <c r="P191" s="3" t="s">
        <v>33</v>
      </c>
      <c r="Q191" s="3" t="s">
        <v>34</v>
      </c>
      <c r="R191" s="3" t="s">
        <v>33</v>
      </c>
      <c r="S191" s="7" t="s">
        <v>524</v>
      </c>
      <c r="T191" t="s">
        <v>608</v>
      </c>
      <c r="U191">
        <f>5</f>
        <v>5</v>
      </c>
      <c r="V191" t="s">
        <v>622</v>
      </c>
      <c r="W191" s="7">
        <f>6</f>
        <v>6</v>
      </c>
      <c r="X191" s="7" t="s">
        <v>30</v>
      </c>
      <c r="Y191" s="3">
        <f>2</f>
        <v>2</v>
      </c>
      <c r="Z191" s="7" t="s">
        <v>525</v>
      </c>
      <c r="AA191" s="3" t="s">
        <v>33</v>
      </c>
      <c r="AB191" s="3">
        <f t="shared" si="8"/>
        <v>1</v>
      </c>
      <c r="AC191" s="3">
        <v>1</v>
      </c>
      <c r="AD191" s="3" t="s">
        <v>42</v>
      </c>
      <c r="AE191" s="3" t="s">
        <v>42</v>
      </c>
      <c r="AF191" s="3" t="s">
        <v>34</v>
      </c>
      <c r="AG191" s="3" t="s">
        <v>34</v>
      </c>
    </row>
    <row r="192" spans="1:33">
      <c r="A192" s="3">
        <v>201</v>
      </c>
      <c r="C192" s="3" t="s">
        <v>35</v>
      </c>
      <c r="D192" s="3">
        <f t="shared" si="6"/>
        <v>2</v>
      </c>
      <c r="E192" s="4">
        <v>17321</v>
      </c>
      <c r="F192" s="3">
        <v>68</v>
      </c>
      <c r="G192" s="3">
        <f t="shared" si="7"/>
        <v>2</v>
      </c>
      <c r="I192" s="3">
        <v>90</v>
      </c>
      <c r="J192" s="3" t="s">
        <v>33</v>
      </c>
      <c r="K192" s="4" t="s">
        <v>107</v>
      </c>
      <c r="L192" s="3" t="s">
        <v>42</v>
      </c>
      <c r="M192" s="3">
        <f>5</f>
        <v>5</v>
      </c>
      <c r="N192" s="3" t="s">
        <v>42</v>
      </c>
      <c r="O192" s="3" t="s">
        <v>42</v>
      </c>
      <c r="P192" s="3" t="s">
        <v>33</v>
      </c>
      <c r="Q192" s="3" t="s">
        <v>33</v>
      </c>
      <c r="R192" s="3" t="s">
        <v>33</v>
      </c>
      <c r="S192" s="7" t="s">
        <v>108</v>
      </c>
      <c r="T192" t="s">
        <v>613</v>
      </c>
      <c r="U192">
        <f>4</f>
        <v>4</v>
      </c>
      <c r="V192"/>
      <c r="W192" s="7">
        <f>0</f>
        <v>0</v>
      </c>
      <c r="X192" s="7" t="s">
        <v>158</v>
      </c>
      <c r="Y192" s="3">
        <f>3</f>
        <v>3</v>
      </c>
      <c r="Z192" s="2" t="s">
        <v>256</v>
      </c>
      <c r="AA192" s="3" t="s">
        <v>34</v>
      </c>
      <c r="AB192" s="3">
        <f t="shared" si="8"/>
        <v>2</v>
      </c>
      <c r="AC192" s="3">
        <v>0</v>
      </c>
      <c r="AD192" s="3" t="s">
        <v>34</v>
      </c>
      <c r="AE192" s="3" t="s">
        <v>42</v>
      </c>
      <c r="AF192" s="3" t="s">
        <v>33</v>
      </c>
      <c r="AG192" s="3" t="s">
        <v>34</v>
      </c>
    </row>
    <row r="193" spans="1:33">
      <c r="A193" s="3">
        <v>202</v>
      </c>
      <c r="C193" s="3" t="s">
        <v>35</v>
      </c>
      <c r="D193" s="3">
        <f t="shared" si="6"/>
        <v>2</v>
      </c>
      <c r="E193" s="4">
        <v>23972</v>
      </c>
      <c r="F193" s="3">
        <v>50</v>
      </c>
      <c r="G193" s="3">
        <f t="shared" si="7"/>
        <v>1</v>
      </c>
      <c r="H193" s="3">
        <v>0</v>
      </c>
      <c r="I193" s="3">
        <v>90</v>
      </c>
      <c r="J193" s="3" t="s">
        <v>34</v>
      </c>
      <c r="K193" s="4" t="s">
        <v>526</v>
      </c>
      <c r="L193" s="3" t="s">
        <v>527</v>
      </c>
      <c r="M193" s="3">
        <f>1</f>
        <v>1</v>
      </c>
      <c r="N193" s="3">
        <v>35</v>
      </c>
      <c r="O193" s="3">
        <v>7000</v>
      </c>
      <c r="P193" s="3" t="s">
        <v>34</v>
      </c>
      <c r="Q193" s="3" t="s">
        <v>33</v>
      </c>
      <c r="R193" s="3" t="s">
        <v>34</v>
      </c>
      <c r="S193" s="7" t="s">
        <v>528</v>
      </c>
      <c r="T193" t="s">
        <v>609</v>
      </c>
      <c r="U193">
        <f>7</f>
        <v>7</v>
      </c>
      <c r="V193"/>
      <c r="W193" s="7">
        <f>0</f>
        <v>0</v>
      </c>
      <c r="X193" s="7" t="s">
        <v>46</v>
      </c>
      <c r="Y193" s="3">
        <f>1</f>
        <v>1</v>
      </c>
      <c r="Z193" s="2" t="s">
        <v>529</v>
      </c>
      <c r="AA193" s="3" t="s">
        <v>34</v>
      </c>
      <c r="AB193" s="3">
        <f t="shared" si="8"/>
        <v>2</v>
      </c>
      <c r="AC193" s="3">
        <v>0</v>
      </c>
      <c r="AD193" s="3" t="s">
        <v>42</v>
      </c>
      <c r="AE193" s="3" t="s">
        <v>42</v>
      </c>
      <c r="AF193" s="3" t="s">
        <v>33</v>
      </c>
      <c r="AG193" s="3" t="s">
        <v>34</v>
      </c>
    </row>
    <row r="194" spans="1:33">
      <c r="A194" s="3">
        <v>203</v>
      </c>
      <c r="C194" s="3" t="s">
        <v>48</v>
      </c>
      <c r="D194" s="3">
        <f t="shared" si="6"/>
        <v>1</v>
      </c>
      <c r="E194" s="4">
        <v>17644</v>
      </c>
      <c r="F194" s="3">
        <v>67</v>
      </c>
      <c r="G194" s="3">
        <f t="shared" si="7"/>
        <v>2</v>
      </c>
      <c r="I194" s="3">
        <v>90</v>
      </c>
      <c r="J194" s="3" t="s">
        <v>34</v>
      </c>
      <c r="K194" s="4" t="s">
        <v>530</v>
      </c>
      <c r="L194" s="3" t="s">
        <v>27</v>
      </c>
      <c r="M194" s="3">
        <f>2</f>
        <v>2</v>
      </c>
      <c r="N194" s="3">
        <v>6</v>
      </c>
      <c r="O194" s="3">
        <v>2400</v>
      </c>
      <c r="P194" s="3" t="s">
        <v>34</v>
      </c>
      <c r="Q194" s="3" t="s">
        <v>33</v>
      </c>
      <c r="R194" s="3" t="s">
        <v>33</v>
      </c>
      <c r="S194" s="7" t="s">
        <v>531</v>
      </c>
      <c r="T194" t="s">
        <v>608</v>
      </c>
      <c r="U194">
        <f>5</f>
        <v>5</v>
      </c>
      <c r="V194" t="s">
        <v>612</v>
      </c>
      <c r="W194" s="3">
        <f>2</f>
        <v>2</v>
      </c>
      <c r="X194" s="7" t="s">
        <v>30</v>
      </c>
      <c r="Y194" s="3">
        <f>2</f>
        <v>2</v>
      </c>
      <c r="Z194" s="7" t="s">
        <v>51</v>
      </c>
      <c r="AA194" s="3" t="s">
        <v>33</v>
      </c>
      <c r="AB194" s="3">
        <f t="shared" si="8"/>
        <v>1</v>
      </c>
      <c r="AC194" s="3">
        <v>1</v>
      </c>
      <c r="AD194" s="3" t="s">
        <v>42</v>
      </c>
      <c r="AE194" s="3" t="s">
        <v>42</v>
      </c>
      <c r="AF194" s="3" t="s">
        <v>33</v>
      </c>
      <c r="AG194" s="3" t="s">
        <v>34</v>
      </c>
    </row>
    <row r="195" spans="1:33">
      <c r="A195" s="3">
        <v>204</v>
      </c>
      <c r="B195" s="4">
        <v>42367</v>
      </c>
      <c r="C195" s="3" t="s">
        <v>35</v>
      </c>
      <c r="D195" s="3">
        <f t="shared" ref="D195:D222" si="9">IF(C195="male", 1, 2)</f>
        <v>2</v>
      </c>
      <c r="E195" s="4">
        <v>19449</v>
      </c>
      <c r="F195" s="3">
        <v>62</v>
      </c>
      <c r="G195" s="3">
        <f t="shared" ref="G195:G222" si="10">IF(F195&gt;59,2,1)</f>
        <v>2</v>
      </c>
      <c r="I195" s="3">
        <v>90</v>
      </c>
      <c r="J195" s="3" t="s">
        <v>34</v>
      </c>
      <c r="K195" s="4" t="s">
        <v>532</v>
      </c>
      <c r="L195" s="3" t="s">
        <v>27</v>
      </c>
      <c r="M195" s="3">
        <f>2</f>
        <v>2</v>
      </c>
      <c r="N195" s="3" t="s">
        <v>103</v>
      </c>
      <c r="O195" s="3" t="s">
        <v>533</v>
      </c>
      <c r="P195" s="3" t="s">
        <v>33</v>
      </c>
      <c r="Q195" s="3" t="s">
        <v>33</v>
      </c>
      <c r="R195" s="3" t="s">
        <v>34</v>
      </c>
      <c r="S195" s="7" t="s">
        <v>193</v>
      </c>
      <c r="T195" t="s">
        <v>608</v>
      </c>
      <c r="U195">
        <f>5</f>
        <v>5</v>
      </c>
      <c r="V195" t="s">
        <v>605</v>
      </c>
      <c r="W195" s="3">
        <f>1</f>
        <v>1</v>
      </c>
      <c r="X195" s="7" t="s">
        <v>30</v>
      </c>
      <c r="Y195" s="3">
        <f>2</f>
        <v>2</v>
      </c>
      <c r="Z195" s="7" t="s">
        <v>534</v>
      </c>
      <c r="AA195" s="3" t="s">
        <v>33</v>
      </c>
      <c r="AB195" s="3">
        <f t="shared" ref="AB195:AB222" si="11">IF(AA195="yes",1,2)</f>
        <v>1</v>
      </c>
      <c r="AC195" s="3">
        <v>4</v>
      </c>
      <c r="AD195" s="3" t="s">
        <v>42</v>
      </c>
      <c r="AE195" s="3" t="s">
        <v>42</v>
      </c>
      <c r="AF195" s="3" t="s">
        <v>34</v>
      </c>
      <c r="AG195" s="3" t="s">
        <v>34</v>
      </c>
    </row>
    <row r="196" spans="1:33">
      <c r="A196" s="3">
        <v>205</v>
      </c>
      <c r="B196" s="4">
        <v>42418</v>
      </c>
      <c r="C196" s="3" t="s">
        <v>48</v>
      </c>
      <c r="D196" s="3">
        <f t="shared" si="9"/>
        <v>1</v>
      </c>
      <c r="E196" s="4">
        <v>21315</v>
      </c>
      <c r="F196" s="3">
        <v>57</v>
      </c>
      <c r="G196" s="3">
        <f t="shared" si="10"/>
        <v>1</v>
      </c>
      <c r="H196" s="3">
        <v>1</v>
      </c>
      <c r="I196" s="3">
        <v>100</v>
      </c>
      <c r="J196" s="3" t="s">
        <v>34</v>
      </c>
      <c r="K196" s="4" t="s">
        <v>535</v>
      </c>
      <c r="L196" s="3" t="s">
        <v>27</v>
      </c>
      <c r="M196" s="3">
        <f>2</f>
        <v>2</v>
      </c>
      <c r="N196" s="3">
        <v>4</v>
      </c>
      <c r="O196" s="3">
        <v>51</v>
      </c>
      <c r="P196" s="3" t="s">
        <v>33</v>
      </c>
      <c r="Q196" s="3" t="s">
        <v>33</v>
      </c>
      <c r="R196" s="3" t="s">
        <v>33</v>
      </c>
      <c r="S196" s="7" t="s">
        <v>536</v>
      </c>
      <c r="T196" t="s">
        <v>608</v>
      </c>
      <c r="U196">
        <f>5</f>
        <v>5</v>
      </c>
      <c r="V196" t="s">
        <v>611</v>
      </c>
      <c r="W196" s="7">
        <f>8</f>
        <v>8</v>
      </c>
      <c r="X196" s="7" t="s">
        <v>30</v>
      </c>
      <c r="Y196" s="3">
        <f>2</f>
        <v>2</v>
      </c>
      <c r="Z196" s="7" t="s">
        <v>537</v>
      </c>
      <c r="AA196" s="3" t="s">
        <v>33</v>
      </c>
      <c r="AB196" s="3">
        <f t="shared" si="11"/>
        <v>1</v>
      </c>
      <c r="AC196" s="3">
        <v>3</v>
      </c>
      <c r="AD196" s="3" t="s">
        <v>42</v>
      </c>
      <c r="AE196" s="3" t="s">
        <v>42</v>
      </c>
      <c r="AF196" s="3" t="s">
        <v>34</v>
      </c>
      <c r="AG196" s="3" t="s">
        <v>34</v>
      </c>
    </row>
    <row r="197" spans="1:33">
      <c r="A197" s="3">
        <v>206</v>
      </c>
      <c r="C197" s="3" t="s">
        <v>48</v>
      </c>
      <c r="D197" s="3">
        <f t="shared" si="9"/>
        <v>1</v>
      </c>
      <c r="E197" s="4">
        <v>28428</v>
      </c>
      <c r="F197" s="3">
        <v>38</v>
      </c>
      <c r="G197" s="3">
        <f t="shared" si="10"/>
        <v>1</v>
      </c>
      <c r="H197" s="3">
        <v>1</v>
      </c>
      <c r="I197" s="3">
        <v>90</v>
      </c>
      <c r="J197" s="3" t="s">
        <v>34</v>
      </c>
      <c r="K197" s="4" t="s">
        <v>538</v>
      </c>
      <c r="L197" s="3" t="s">
        <v>27</v>
      </c>
      <c r="M197" s="3">
        <f>2</f>
        <v>2</v>
      </c>
      <c r="N197" s="3" t="s">
        <v>539</v>
      </c>
      <c r="O197" s="3" t="s">
        <v>540</v>
      </c>
      <c r="P197" s="3" t="s">
        <v>33</v>
      </c>
      <c r="Q197" s="3" t="s">
        <v>34</v>
      </c>
      <c r="R197" s="3" t="s">
        <v>33</v>
      </c>
      <c r="S197" s="7" t="s">
        <v>29</v>
      </c>
      <c r="T197" t="s">
        <v>608</v>
      </c>
      <c r="U197">
        <f>5</f>
        <v>5</v>
      </c>
      <c r="V197" t="s">
        <v>605</v>
      </c>
      <c r="W197" s="3">
        <f>1</f>
        <v>1</v>
      </c>
      <c r="X197" s="7" t="s">
        <v>30</v>
      </c>
      <c r="Y197" s="3">
        <f>2</f>
        <v>2</v>
      </c>
      <c r="Z197" s="7" t="s">
        <v>541</v>
      </c>
      <c r="AA197" s="3" t="s">
        <v>33</v>
      </c>
      <c r="AB197" s="3">
        <f t="shared" si="11"/>
        <v>1</v>
      </c>
      <c r="AC197" s="3" t="s">
        <v>40</v>
      </c>
      <c r="AD197" s="3" t="s">
        <v>32</v>
      </c>
      <c r="AE197" s="3" t="s">
        <v>32</v>
      </c>
      <c r="AF197" s="3" t="s">
        <v>34</v>
      </c>
      <c r="AG197" s="3" t="s">
        <v>34</v>
      </c>
    </row>
    <row r="198" spans="1:33">
      <c r="A198" s="3">
        <v>207</v>
      </c>
      <c r="C198" s="3" t="s">
        <v>35</v>
      </c>
      <c r="D198" s="3">
        <f t="shared" si="9"/>
        <v>2</v>
      </c>
      <c r="E198" s="4">
        <v>22215</v>
      </c>
      <c r="F198" s="3">
        <v>55</v>
      </c>
      <c r="G198" s="3">
        <f t="shared" si="10"/>
        <v>1</v>
      </c>
      <c r="H198" s="3">
        <v>1</v>
      </c>
      <c r="I198" s="3">
        <v>90</v>
      </c>
      <c r="J198" s="3" t="s">
        <v>34</v>
      </c>
      <c r="K198" s="4">
        <v>42431</v>
      </c>
      <c r="L198" s="3" t="s">
        <v>27</v>
      </c>
      <c r="M198" s="3">
        <f>2</f>
        <v>2</v>
      </c>
      <c r="N198" s="3">
        <v>1</v>
      </c>
      <c r="O198" s="3">
        <v>2400</v>
      </c>
      <c r="P198" s="3" t="s">
        <v>33</v>
      </c>
      <c r="Q198" s="3" t="s">
        <v>34</v>
      </c>
      <c r="R198" s="3" t="s">
        <v>33</v>
      </c>
      <c r="S198" s="7" t="s">
        <v>542</v>
      </c>
      <c r="T198" t="s">
        <v>608</v>
      </c>
      <c r="U198">
        <f>5</f>
        <v>5</v>
      </c>
      <c r="V198" t="s">
        <v>622</v>
      </c>
      <c r="W198" s="7">
        <f>6</f>
        <v>6</v>
      </c>
      <c r="X198" s="7" t="s">
        <v>30</v>
      </c>
      <c r="Y198" s="3">
        <f>2</f>
        <v>2</v>
      </c>
      <c r="Z198" s="7" t="s">
        <v>109</v>
      </c>
      <c r="AA198" s="3" t="s">
        <v>33</v>
      </c>
      <c r="AB198" s="3">
        <f t="shared" si="11"/>
        <v>1</v>
      </c>
      <c r="AC198" s="3">
        <v>2</v>
      </c>
      <c r="AD198" s="3" t="s">
        <v>42</v>
      </c>
      <c r="AE198" s="3" t="s">
        <v>42</v>
      </c>
      <c r="AF198" s="3" t="s">
        <v>34</v>
      </c>
      <c r="AG198" s="3" t="s">
        <v>543</v>
      </c>
    </row>
    <row r="199" spans="1:33">
      <c r="A199" s="3">
        <v>208</v>
      </c>
      <c r="B199" s="4">
        <v>42425</v>
      </c>
      <c r="C199" s="3" t="s">
        <v>35</v>
      </c>
      <c r="D199" s="3">
        <f t="shared" si="9"/>
        <v>2</v>
      </c>
      <c r="E199" s="4">
        <v>25826</v>
      </c>
      <c r="F199" s="3">
        <v>45</v>
      </c>
      <c r="G199" s="3">
        <f t="shared" si="10"/>
        <v>1</v>
      </c>
      <c r="H199" s="3">
        <v>1</v>
      </c>
      <c r="I199" s="3">
        <v>80</v>
      </c>
      <c r="J199" s="3" t="s">
        <v>34</v>
      </c>
      <c r="K199" s="4" t="s">
        <v>544</v>
      </c>
      <c r="L199" s="3" t="s">
        <v>27</v>
      </c>
      <c r="M199" s="3">
        <f>2</f>
        <v>2</v>
      </c>
      <c r="N199" s="3">
        <v>4</v>
      </c>
      <c r="O199" s="3">
        <v>48</v>
      </c>
      <c r="P199" s="3" t="s">
        <v>33</v>
      </c>
      <c r="Q199" s="3" t="s">
        <v>34</v>
      </c>
      <c r="R199" s="3" t="s">
        <v>33</v>
      </c>
      <c r="S199" s="7" t="s">
        <v>545</v>
      </c>
      <c r="T199" t="s">
        <v>608</v>
      </c>
      <c r="U199">
        <f>5</f>
        <v>5</v>
      </c>
      <c r="V199" t="s">
        <v>618</v>
      </c>
      <c r="W199" s="7">
        <f>5</f>
        <v>5</v>
      </c>
      <c r="X199" s="7" t="s">
        <v>30</v>
      </c>
      <c r="Y199" s="3">
        <f>2</f>
        <v>2</v>
      </c>
      <c r="Z199" s="7" t="s">
        <v>546</v>
      </c>
      <c r="AA199" s="3" t="s">
        <v>33</v>
      </c>
      <c r="AB199" s="3">
        <f t="shared" si="11"/>
        <v>1</v>
      </c>
      <c r="AC199" s="3">
        <v>4</v>
      </c>
      <c r="AD199" s="3" t="s">
        <v>32</v>
      </c>
      <c r="AE199" s="3" t="s">
        <v>32</v>
      </c>
      <c r="AF199" s="3" t="s">
        <v>34</v>
      </c>
      <c r="AG199" s="3" t="s">
        <v>34</v>
      </c>
    </row>
    <row r="200" spans="1:33">
      <c r="A200" s="3">
        <v>209</v>
      </c>
      <c r="B200" s="4">
        <v>42436</v>
      </c>
      <c r="C200" s="3" t="s">
        <v>35</v>
      </c>
      <c r="D200" s="3">
        <f t="shared" si="9"/>
        <v>2</v>
      </c>
      <c r="E200" s="4">
        <v>23473</v>
      </c>
      <c r="F200" s="3">
        <v>51</v>
      </c>
      <c r="G200" s="3">
        <f t="shared" si="10"/>
        <v>1</v>
      </c>
      <c r="H200" s="3">
        <v>1</v>
      </c>
      <c r="I200" s="3">
        <v>100</v>
      </c>
      <c r="J200" s="3" t="s">
        <v>33</v>
      </c>
      <c r="K200" s="4" t="s">
        <v>547</v>
      </c>
      <c r="L200" s="3" t="s">
        <v>56</v>
      </c>
      <c r="M200" s="3">
        <f>3</f>
        <v>3</v>
      </c>
      <c r="N200" s="3">
        <v>20</v>
      </c>
      <c r="O200" s="3">
        <v>4000</v>
      </c>
      <c r="P200" s="3" t="s">
        <v>33</v>
      </c>
      <c r="Q200" s="3" t="s">
        <v>34</v>
      </c>
      <c r="R200" s="3" t="s">
        <v>33</v>
      </c>
      <c r="S200" s="7" t="s">
        <v>548</v>
      </c>
      <c r="T200" t="s">
        <v>608</v>
      </c>
      <c r="U200">
        <f>5</f>
        <v>5</v>
      </c>
      <c r="V200" t="s">
        <v>612</v>
      </c>
      <c r="W200" s="3">
        <f>2</f>
        <v>2</v>
      </c>
      <c r="X200" s="7" t="s">
        <v>30</v>
      </c>
      <c r="Y200" s="3">
        <f>2</f>
        <v>2</v>
      </c>
      <c r="Z200" s="7" t="s">
        <v>549</v>
      </c>
      <c r="AA200" s="3" t="s">
        <v>33</v>
      </c>
      <c r="AB200" s="3">
        <f t="shared" si="11"/>
        <v>1</v>
      </c>
      <c r="AC200" s="3">
        <v>7</v>
      </c>
      <c r="AD200" s="3" t="s">
        <v>32</v>
      </c>
      <c r="AE200" s="3" t="s">
        <v>32</v>
      </c>
      <c r="AF200" s="3" t="s">
        <v>33</v>
      </c>
      <c r="AG200" s="3" t="s">
        <v>33</v>
      </c>
    </row>
    <row r="201" spans="1:33">
      <c r="A201" s="3">
        <v>210</v>
      </c>
      <c r="B201" s="4">
        <v>42437</v>
      </c>
      <c r="C201" s="3" t="s">
        <v>48</v>
      </c>
      <c r="D201" s="3">
        <f t="shared" si="9"/>
        <v>1</v>
      </c>
      <c r="E201" s="4">
        <v>21414</v>
      </c>
      <c r="F201" s="3">
        <v>57</v>
      </c>
      <c r="G201" s="3">
        <f t="shared" si="10"/>
        <v>1</v>
      </c>
      <c r="H201" s="3">
        <v>1</v>
      </c>
      <c r="I201" s="3">
        <v>90</v>
      </c>
      <c r="J201" s="3" t="s">
        <v>34</v>
      </c>
      <c r="K201" s="4" t="s">
        <v>550</v>
      </c>
      <c r="L201" s="3" t="s">
        <v>302</v>
      </c>
      <c r="M201" s="3">
        <f>1</f>
        <v>1</v>
      </c>
      <c r="N201" s="3">
        <v>30</v>
      </c>
      <c r="O201" s="3">
        <v>6000</v>
      </c>
      <c r="P201" s="3" t="s">
        <v>33</v>
      </c>
      <c r="Q201" s="3" t="s">
        <v>33</v>
      </c>
      <c r="R201" s="3" t="s">
        <v>33</v>
      </c>
      <c r="S201" s="7" t="s">
        <v>551</v>
      </c>
      <c r="T201" t="s">
        <v>613</v>
      </c>
      <c r="U201">
        <f>4</f>
        <v>4</v>
      </c>
      <c r="V201"/>
      <c r="W201" s="7">
        <f>0</f>
        <v>0</v>
      </c>
      <c r="X201" s="7" t="s">
        <v>46</v>
      </c>
      <c r="Y201" s="3">
        <f>1</f>
        <v>1</v>
      </c>
      <c r="Z201" s="2" t="s">
        <v>31</v>
      </c>
      <c r="AA201" s="3" t="s">
        <v>34</v>
      </c>
      <c r="AB201" s="3">
        <f t="shared" si="11"/>
        <v>2</v>
      </c>
      <c r="AC201" s="3">
        <v>0</v>
      </c>
      <c r="AD201" s="3" t="s">
        <v>42</v>
      </c>
      <c r="AE201" s="3" t="s">
        <v>42</v>
      </c>
      <c r="AF201" s="3" t="s">
        <v>33</v>
      </c>
      <c r="AG201" s="3" t="s">
        <v>34</v>
      </c>
    </row>
    <row r="202" spans="1:33">
      <c r="A202" s="3">
        <v>211</v>
      </c>
      <c r="B202" s="4">
        <v>42450</v>
      </c>
      <c r="C202" s="3" t="s">
        <v>35</v>
      </c>
      <c r="D202" s="3">
        <f t="shared" si="9"/>
        <v>2</v>
      </c>
      <c r="E202" s="4">
        <v>21811</v>
      </c>
      <c r="F202" s="3">
        <v>56</v>
      </c>
      <c r="G202" s="3">
        <f t="shared" si="10"/>
        <v>1</v>
      </c>
      <c r="H202" s="3">
        <v>0</v>
      </c>
      <c r="I202" s="3">
        <v>90</v>
      </c>
      <c r="J202" s="3" t="s">
        <v>34</v>
      </c>
      <c r="K202" s="4" t="s">
        <v>552</v>
      </c>
      <c r="L202" s="3" t="s">
        <v>27</v>
      </c>
      <c r="M202" s="3">
        <f>2</f>
        <v>2</v>
      </c>
      <c r="N202" s="3">
        <v>5</v>
      </c>
      <c r="O202" s="3">
        <v>3000</v>
      </c>
      <c r="P202" s="3" t="s">
        <v>33</v>
      </c>
      <c r="Q202" s="3" t="s">
        <v>34</v>
      </c>
      <c r="R202" s="3" t="s">
        <v>34</v>
      </c>
      <c r="S202" s="7" t="s">
        <v>553</v>
      </c>
      <c r="T202" t="s">
        <v>608</v>
      </c>
      <c r="U202">
        <f>5</f>
        <v>5</v>
      </c>
      <c r="V202" t="s">
        <v>612</v>
      </c>
      <c r="W202" s="3">
        <f>2</f>
        <v>2</v>
      </c>
      <c r="X202" s="7" t="s">
        <v>30</v>
      </c>
      <c r="Y202" s="3">
        <f>2</f>
        <v>2</v>
      </c>
      <c r="Z202" s="7" t="s">
        <v>273</v>
      </c>
      <c r="AA202" s="3" t="s">
        <v>33</v>
      </c>
      <c r="AB202" s="3">
        <f t="shared" si="11"/>
        <v>1</v>
      </c>
      <c r="AC202" s="3">
        <v>1</v>
      </c>
      <c r="AD202" s="3" t="s">
        <v>42</v>
      </c>
      <c r="AE202" s="3" t="s">
        <v>32</v>
      </c>
      <c r="AF202" s="3" t="s">
        <v>25</v>
      </c>
      <c r="AG202" s="3" t="s">
        <v>34</v>
      </c>
    </row>
    <row r="203" spans="1:33">
      <c r="A203" s="3">
        <v>212</v>
      </c>
      <c r="B203" s="4">
        <v>42451</v>
      </c>
      <c r="C203" s="3" t="s">
        <v>48</v>
      </c>
      <c r="D203" s="3">
        <f t="shared" si="9"/>
        <v>1</v>
      </c>
      <c r="E203" s="4">
        <v>16984</v>
      </c>
      <c r="F203" s="3">
        <v>69</v>
      </c>
      <c r="G203" s="3">
        <f t="shared" si="10"/>
        <v>2</v>
      </c>
      <c r="H203" s="3">
        <v>1</v>
      </c>
      <c r="I203" s="3">
        <v>90</v>
      </c>
      <c r="J203" s="3" t="s">
        <v>34</v>
      </c>
      <c r="K203" s="4">
        <v>42465</v>
      </c>
      <c r="L203" s="3" t="s">
        <v>27</v>
      </c>
      <c r="M203" s="3">
        <f>2</f>
        <v>2</v>
      </c>
      <c r="N203" s="3">
        <v>1</v>
      </c>
      <c r="O203" s="3">
        <v>2200</v>
      </c>
      <c r="P203" s="3" t="s">
        <v>33</v>
      </c>
      <c r="Q203" s="3" t="s">
        <v>34</v>
      </c>
      <c r="R203" s="3" t="s">
        <v>33</v>
      </c>
      <c r="S203" s="7" t="s">
        <v>554</v>
      </c>
      <c r="T203" t="s">
        <v>608</v>
      </c>
      <c r="U203">
        <f>5</f>
        <v>5</v>
      </c>
      <c r="V203" t="s">
        <v>617</v>
      </c>
      <c r="W203" s="7">
        <f>3</f>
        <v>3</v>
      </c>
      <c r="X203" s="7" t="s">
        <v>30</v>
      </c>
      <c r="Y203" s="3">
        <f>2</f>
        <v>2</v>
      </c>
      <c r="Z203" s="7" t="s">
        <v>555</v>
      </c>
      <c r="AA203" s="3" t="s">
        <v>33</v>
      </c>
      <c r="AB203" s="3">
        <f t="shared" si="11"/>
        <v>1</v>
      </c>
      <c r="AC203" s="3">
        <v>2</v>
      </c>
      <c r="AD203" s="3" t="s">
        <v>42</v>
      </c>
      <c r="AE203" s="3" t="s">
        <v>42</v>
      </c>
      <c r="AF203" s="3" t="s">
        <v>34</v>
      </c>
      <c r="AG203" s="3" t="s">
        <v>34</v>
      </c>
    </row>
    <row r="204" spans="1:33">
      <c r="A204" s="3">
        <v>213</v>
      </c>
      <c r="C204" s="3" t="s">
        <v>35</v>
      </c>
      <c r="D204" s="3">
        <f t="shared" si="9"/>
        <v>2</v>
      </c>
      <c r="E204" s="4">
        <v>18930</v>
      </c>
      <c r="F204" s="3">
        <v>64</v>
      </c>
      <c r="G204" s="3">
        <f t="shared" si="10"/>
        <v>2</v>
      </c>
      <c r="H204" s="3">
        <v>0</v>
      </c>
      <c r="I204" s="3">
        <v>90</v>
      </c>
      <c r="J204" s="3" t="s">
        <v>34</v>
      </c>
      <c r="K204" s="4">
        <v>42516</v>
      </c>
      <c r="L204" s="3" t="s">
        <v>27</v>
      </c>
      <c r="M204" s="3">
        <f>2</f>
        <v>2</v>
      </c>
      <c r="N204" s="3">
        <v>1</v>
      </c>
      <c r="O204" s="3">
        <v>2300</v>
      </c>
      <c r="P204" s="3" t="s">
        <v>34</v>
      </c>
      <c r="Q204" s="3" t="s">
        <v>34</v>
      </c>
      <c r="R204" s="3" t="s">
        <v>33</v>
      </c>
      <c r="S204" s="7" t="s">
        <v>556</v>
      </c>
      <c r="T204" t="s">
        <v>608</v>
      </c>
      <c r="U204">
        <f>5</f>
        <v>5</v>
      </c>
      <c r="V204" t="s">
        <v>612</v>
      </c>
      <c r="W204" s="3">
        <f>2</f>
        <v>2</v>
      </c>
      <c r="X204" s="7" t="s">
        <v>30</v>
      </c>
      <c r="Y204" s="3">
        <f>2</f>
        <v>2</v>
      </c>
      <c r="Z204" s="7" t="s">
        <v>557</v>
      </c>
      <c r="AA204" s="3" t="s">
        <v>33</v>
      </c>
      <c r="AB204" s="3">
        <f t="shared" si="11"/>
        <v>1</v>
      </c>
      <c r="AC204" s="3">
        <v>5</v>
      </c>
      <c r="AD204" s="3" t="s">
        <v>42</v>
      </c>
      <c r="AE204" s="3" t="s">
        <v>42</v>
      </c>
      <c r="AF204" s="3" t="s">
        <v>33</v>
      </c>
      <c r="AG204" s="3" t="s">
        <v>33</v>
      </c>
    </row>
    <row r="205" spans="1:33">
      <c r="A205" s="3">
        <v>214</v>
      </c>
      <c r="C205" s="3" t="s">
        <v>48</v>
      </c>
      <c r="D205" s="3">
        <f t="shared" si="9"/>
        <v>1</v>
      </c>
      <c r="E205" s="4">
        <v>17040</v>
      </c>
      <c r="F205" s="3">
        <v>69</v>
      </c>
      <c r="G205" s="3">
        <f t="shared" si="10"/>
        <v>2</v>
      </c>
      <c r="H205" s="3">
        <v>2</v>
      </c>
      <c r="I205" s="3">
        <v>90</v>
      </c>
      <c r="J205" s="3" t="s">
        <v>34</v>
      </c>
      <c r="K205" s="4" t="s">
        <v>558</v>
      </c>
      <c r="L205" s="3" t="s">
        <v>185</v>
      </c>
      <c r="M205" s="3">
        <f>1</f>
        <v>1</v>
      </c>
      <c r="N205" s="3">
        <v>30</v>
      </c>
      <c r="O205" s="3">
        <v>6000</v>
      </c>
      <c r="P205" s="3" t="s">
        <v>33</v>
      </c>
      <c r="Q205" s="3" t="s">
        <v>33</v>
      </c>
      <c r="R205" s="3" t="s">
        <v>33</v>
      </c>
      <c r="S205" s="7" t="s">
        <v>108</v>
      </c>
      <c r="T205" t="s">
        <v>613</v>
      </c>
      <c r="U205">
        <f>4</f>
        <v>4</v>
      </c>
      <c r="V205"/>
      <c r="W205" s="7">
        <f>0</f>
        <v>0</v>
      </c>
      <c r="X205" s="7" t="s">
        <v>46</v>
      </c>
      <c r="Y205" s="3">
        <f>1</f>
        <v>1</v>
      </c>
      <c r="Z205" s="2" t="s">
        <v>256</v>
      </c>
      <c r="AA205" s="3" t="s">
        <v>34</v>
      </c>
      <c r="AB205" s="3">
        <f t="shared" si="11"/>
        <v>2</v>
      </c>
      <c r="AC205" s="3">
        <v>0</v>
      </c>
      <c r="AD205" s="3" t="s">
        <v>34</v>
      </c>
      <c r="AE205" s="3" t="s">
        <v>42</v>
      </c>
      <c r="AF205" s="3" t="s">
        <v>33</v>
      </c>
      <c r="AG205" s="3" t="s">
        <v>34</v>
      </c>
    </row>
    <row r="206" spans="1:33">
      <c r="A206" s="3">
        <v>215</v>
      </c>
      <c r="B206" s="4">
        <v>42537</v>
      </c>
      <c r="C206" s="3" t="s">
        <v>35</v>
      </c>
      <c r="D206" s="3">
        <f t="shared" si="9"/>
        <v>2</v>
      </c>
      <c r="E206" s="4">
        <v>18066</v>
      </c>
      <c r="F206" s="3">
        <v>67</v>
      </c>
      <c r="G206" s="3">
        <f t="shared" si="10"/>
        <v>2</v>
      </c>
      <c r="H206" s="3">
        <v>0</v>
      </c>
      <c r="I206" s="3">
        <v>90</v>
      </c>
      <c r="J206" s="3" t="s">
        <v>34</v>
      </c>
      <c r="K206" s="4">
        <v>42545</v>
      </c>
      <c r="L206" s="3" t="s">
        <v>27</v>
      </c>
      <c r="M206" s="3">
        <f>2</f>
        <v>2</v>
      </c>
      <c r="N206" s="3">
        <v>1</v>
      </c>
      <c r="O206" s="3">
        <v>2400</v>
      </c>
      <c r="P206" s="3" t="s">
        <v>33</v>
      </c>
      <c r="Q206" s="3" t="s">
        <v>34</v>
      </c>
      <c r="R206" s="3" t="s">
        <v>34</v>
      </c>
      <c r="S206" s="7" t="s">
        <v>559</v>
      </c>
      <c r="T206" t="s">
        <v>608</v>
      </c>
      <c r="U206">
        <f>5</f>
        <v>5</v>
      </c>
      <c r="V206" t="s">
        <v>605</v>
      </c>
      <c r="W206" s="3">
        <f>1</f>
        <v>1</v>
      </c>
      <c r="X206" s="7" t="s">
        <v>30</v>
      </c>
      <c r="Y206" s="3">
        <f>2</f>
        <v>2</v>
      </c>
      <c r="Z206" s="7" t="s">
        <v>560</v>
      </c>
      <c r="AA206" s="3" t="s">
        <v>33</v>
      </c>
      <c r="AB206" s="3">
        <f t="shared" si="11"/>
        <v>1</v>
      </c>
      <c r="AC206" s="3">
        <v>4</v>
      </c>
      <c r="AD206" s="3" t="s">
        <v>42</v>
      </c>
      <c r="AE206" s="3" t="s">
        <v>42</v>
      </c>
      <c r="AF206" s="3" t="s">
        <v>34</v>
      </c>
      <c r="AG206" s="3" t="s">
        <v>33</v>
      </c>
    </row>
    <row r="207" spans="1:33">
      <c r="A207" s="3">
        <v>216</v>
      </c>
      <c r="B207" s="4">
        <v>42542</v>
      </c>
      <c r="C207" s="3" t="s">
        <v>48</v>
      </c>
      <c r="D207" s="3">
        <f t="shared" si="9"/>
        <v>1</v>
      </c>
      <c r="E207" s="4">
        <v>20332</v>
      </c>
      <c r="F207" s="3">
        <v>60</v>
      </c>
      <c r="G207" s="3">
        <f t="shared" si="10"/>
        <v>2</v>
      </c>
      <c r="H207" s="3">
        <v>1</v>
      </c>
      <c r="I207" s="3">
        <v>90</v>
      </c>
      <c r="J207" s="3" t="s">
        <v>34</v>
      </c>
      <c r="K207" s="4" t="s">
        <v>561</v>
      </c>
      <c r="L207" s="3" t="s">
        <v>185</v>
      </c>
      <c r="M207" s="3">
        <f>1</f>
        <v>1</v>
      </c>
      <c r="N207" s="3">
        <v>30</v>
      </c>
      <c r="O207" s="3">
        <v>6000</v>
      </c>
      <c r="P207" s="3" t="s">
        <v>33</v>
      </c>
      <c r="Q207" s="3" t="s">
        <v>34</v>
      </c>
      <c r="R207" s="3" t="s">
        <v>33</v>
      </c>
      <c r="S207" s="7" t="s">
        <v>108</v>
      </c>
      <c r="T207" t="s">
        <v>613</v>
      </c>
      <c r="U207">
        <f>4</f>
        <v>4</v>
      </c>
      <c r="V207"/>
      <c r="W207" s="7">
        <f>0</f>
        <v>0</v>
      </c>
      <c r="X207" s="7" t="s">
        <v>46</v>
      </c>
      <c r="Y207" s="3">
        <f>1</f>
        <v>1</v>
      </c>
      <c r="Z207" s="2" t="s">
        <v>562</v>
      </c>
      <c r="AA207" s="3" t="s">
        <v>34</v>
      </c>
      <c r="AB207" s="3">
        <f t="shared" si="11"/>
        <v>2</v>
      </c>
      <c r="AC207" s="3">
        <v>3</v>
      </c>
      <c r="AD207" s="3" t="s">
        <v>34</v>
      </c>
      <c r="AE207" s="3" t="s">
        <v>42</v>
      </c>
      <c r="AF207" s="3" t="s">
        <v>33</v>
      </c>
      <c r="AG207" s="3" t="s">
        <v>34</v>
      </c>
    </row>
    <row r="208" spans="1:33">
      <c r="A208" s="3">
        <v>217</v>
      </c>
      <c r="B208" s="4">
        <v>42549</v>
      </c>
      <c r="C208" s="3" t="s">
        <v>35</v>
      </c>
      <c r="D208" s="3">
        <f t="shared" si="9"/>
        <v>2</v>
      </c>
      <c r="E208" s="4">
        <v>21805</v>
      </c>
      <c r="F208" s="3">
        <v>56</v>
      </c>
      <c r="G208" s="3">
        <f t="shared" si="10"/>
        <v>1</v>
      </c>
      <c r="H208" s="3">
        <v>1</v>
      </c>
      <c r="I208" s="3">
        <v>80</v>
      </c>
      <c r="J208" s="3" t="s">
        <v>34</v>
      </c>
      <c r="K208" s="4" t="s">
        <v>563</v>
      </c>
      <c r="L208" s="3" t="s">
        <v>185</v>
      </c>
      <c r="M208" s="3">
        <f>1</f>
        <v>1</v>
      </c>
      <c r="N208" s="3">
        <v>30</v>
      </c>
      <c r="O208" s="3">
        <v>6000</v>
      </c>
      <c r="P208" s="3" t="s">
        <v>34</v>
      </c>
      <c r="Q208" s="3" t="s">
        <v>33</v>
      </c>
      <c r="R208" s="3" t="s">
        <v>33</v>
      </c>
      <c r="S208" s="7" t="s">
        <v>84</v>
      </c>
      <c r="T208" t="s">
        <v>613</v>
      </c>
      <c r="U208">
        <f>4</f>
        <v>4</v>
      </c>
      <c r="V208"/>
      <c r="W208" s="7">
        <f>0</f>
        <v>0</v>
      </c>
      <c r="X208" s="7" t="s">
        <v>46</v>
      </c>
      <c r="Y208" s="3">
        <f>1</f>
        <v>1</v>
      </c>
      <c r="Z208" s="2" t="s">
        <v>564</v>
      </c>
      <c r="AA208" s="3" t="s">
        <v>34</v>
      </c>
      <c r="AB208" s="3">
        <f t="shared" si="11"/>
        <v>2</v>
      </c>
      <c r="AC208" s="3">
        <v>0</v>
      </c>
      <c r="AD208" s="3" t="s">
        <v>565</v>
      </c>
      <c r="AE208" s="3" t="s">
        <v>42</v>
      </c>
      <c r="AF208" s="3" t="s">
        <v>33</v>
      </c>
      <c r="AG208" s="3" t="s">
        <v>34</v>
      </c>
    </row>
    <row r="209" spans="1:33">
      <c r="A209" s="3">
        <v>218</v>
      </c>
      <c r="B209" s="4">
        <v>42557</v>
      </c>
      <c r="C209" s="3" t="s">
        <v>35</v>
      </c>
      <c r="D209" s="3">
        <f t="shared" si="9"/>
        <v>2</v>
      </c>
      <c r="E209" s="4">
        <v>17969</v>
      </c>
      <c r="F209" s="3">
        <v>67</v>
      </c>
      <c r="G209" s="3">
        <f t="shared" si="10"/>
        <v>2</v>
      </c>
      <c r="I209" s="3">
        <v>90</v>
      </c>
      <c r="J209" s="3" t="s">
        <v>34</v>
      </c>
      <c r="K209" s="4" t="s">
        <v>107</v>
      </c>
      <c r="L209" s="3" t="s">
        <v>42</v>
      </c>
      <c r="M209" s="3">
        <f>5</f>
        <v>5</v>
      </c>
      <c r="N209" s="3" t="s">
        <v>42</v>
      </c>
      <c r="O209" s="3" t="s">
        <v>42</v>
      </c>
      <c r="P209" s="3" t="s">
        <v>34</v>
      </c>
      <c r="Q209" s="3" t="s">
        <v>33</v>
      </c>
      <c r="R209" s="3" t="s">
        <v>34</v>
      </c>
      <c r="S209" s="7" t="s">
        <v>566</v>
      </c>
      <c r="T209" t="s">
        <v>610</v>
      </c>
      <c r="U209">
        <f>2</f>
        <v>2</v>
      </c>
      <c r="V209"/>
      <c r="W209" s="7">
        <f>0</f>
        <v>0</v>
      </c>
      <c r="X209" s="7" t="s">
        <v>46</v>
      </c>
      <c r="Y209" s="3">
        <f>1</f>
        <v>1</v>
      </c>
      <c r="Z209" s="2" t="s">
        <v>562</v>
      </c>
      <c r="AA209" s="3" t="s">
        <v>34</v>
      </c>
      <c r="AB209" s="3">
        <f t="shared" si="11"/>
        <v>2</v>
      </c>
      <c r="AC209" s="3">
        <v>0</v>
      </c>
      <c r="AD209" s="3" t="s">
        <v>42</v>
      </c>
      <c r="AE209" s="3" t="s">
        <v>42</v>
      </c>
      <c r="AG209" s="3" t="s">
        <v>34</v>
      </c>
    </row>
    <row r="210" spans="1:33">
      <c r="A210" s="3">
        <v>219</v>
      </c>
      <c r="B210" s="4">
        <v>42570</v>
      </c>
      <c r="C210" s="3" t="s">
        <v>35</v>
      </c>
      <c r="D210" s="3">
        <f t="shared" si="9"/>
        <v>2</v>
      </c>
      <c r="E210" s="4">
        <v>17272</v>
      </c>
      <c r="F210" s="3">
        <v>69</v>
      </c>
      <c r="G210" s="3">
        <f t="shared" si="10"/>
        <v>2</v>
      </c>
      <c r="H210" s="3">
        <v>1</v>
      </c>
      <c r="I210" s="3">
        <v>90</v>
      </c>
      <c r="J210" s="3" t="s">
        <v>34</v>
      </c>
      <c r="K210" s="4" t="s">
        <v>567</v>
      </c>
      <c r="L210" s="3" t="s">
        <v>56</v>
      </c>
      <c r="M210" s="3">
        <f>3</f>
        <v>3</v>
      </c>
      <c r="N210" s="3">
        <v>10</v>
      </c>
      <c r="O210" s="3">
        <v>3000</v>
      </c>
      <c r="P210" s="3" t="s">
        <v>33</v>
      </c>
      <c r="Q210" s="3" t="s">
        <v>34</v>
      </c>
      <c r="R210" s="3" t="s">
        <v>33</v>
      </c>
      <c r="S210" s="7" t="s">
        <v>568</v>
      </c>
      <c r="T210" t="s">
        <v>608</v>
      </c>
      <c r="U210">
        <f>5</f>
        <v>5</v>
      </c>
      <c r="V210" t="s">
        <v>605</v>
      </c>
      <c r="W210" s="3">
        <f>1</f>
        <v>1</v>
      </c>
      <c r="X210" s="7" t="s">
        <v>30</v>
      </c>
      <c r="Y210" s="3">
        <f>2</f>
        <v>2</v>
      </c>
      <c r="Z210" s="7" t="s">
        <v>569</v>
      </c>
      <c r="AA210" s="3" t="s">
        <v>33</v>
      </c>
      <c r="AB210" s="3">
        <f t="shared" si="11"/>
        <v>1</v>
      </c>
      <c r="AC210" s="3" t="s">
        <v>40</v>
      </c>
      <c r="AD210" s="3" t="s">
        <v>42</v>
      </c>
      <c r="AE210" s="3" t="s">
        <v>42</v>
      </c>
      <c r="AF210" s="3" t="s">
        <v>34</v>
      </c>
      <c r="AG210" s="3" t="s">
        <v>34</v>
      </c>
    </row>
    <row r="211" spans="1:33">
      <c r="A211" s="3">
        <v>220</v>
      </c>
      <c r="B211" s="4">
        <v>42592</v>
      </c>
      <c r="C211" s="3" t="s">
        <v>48</v>
      </c>
      <c r="D211" s="3">
        <f t="shared" si="9"/>
        <v>1</v>
      </c>
      <c r="E211" s="4">
        <v>24314</v>
      </c>
      <c r="F211" s="3">
        <v>50</v>
      </c>
      <c r="G211" s="3">
        <f t="shared" si="10"/>
        <v>1</v>
      </c>
      <c r="H211" s="3">
        <v>1</v>
      </c>
      <c r="I211" s="3">
        <v>90</v>
      </c>
      <c r="J211" s="3" t="s">
        <v>34</v>
      </c>
      <c r="K211" s="4" t="s">
        <v>570</v>
      </c>
      <c r="L211" s="3" t="s">
        <v>185</v>
      </c>
      <c r="M211" s="3">
        <f>1</f>
        <v>1</v>
      </c>
      <c r="N211" s="3" t="s">
        <v>571</v>
      </c>
      <c r="O211" s="3" t="s">
        <v>572</v>
      </c>
      <c r="P211" s="3" t="s">
        <v>33</v>
      </c>
      <c r="Q211" s="3" t="s">
        <v>33</v>
      </c>
      <c r="R211" s="3" t="s">
        <v>33</v>
      </c>
      <c r="S211" s="7" t="s">
        <v>84</v>
      </c>
      <c r="T211" t="s">
        <v>613</v>
      </c>
      <c r="U211">
        <f>4</f>
        <v>4</v>
      </c>
      <c r="V211"/>
      <c r="W211" s="7">
        <f>0</f>
        <v>0</v>
      </c>
      <c r="X211" s="7" t="s">
        <v>158</v>
      </c>
      <c r="Y211" s="3">
        <f>3</f>
        <v>3</v>
      </c>
      <c r="Z211" s="2" t="s">
        <v>573</v>
      </c>
      <c r="AA211" s="3" t="s">
        <v>33</v>
      </c>
      <c r="AB211" s="3">
        <f t="shared" si="11"/>
        <v>1</v>
      </c>
      <c r="AC211" s="3">
        <v>4</v>
      </c>
      <c r="AD211" s="3" t="s">
        <v>33</v>
      </c>
      <c r="AE211" s="3" t="s">
        <v>42</v>
      </c>
      <c r="AF211" s="3" t="s">
        <v>33</v>
      </c>
      <c r="AG211" s="3" t="s">
        <v>34</v>
      </c>
    </row>
    <row r="212" spans="1:33">
      <c r="A212" s="3">
        <v>221</v>
      </c>
      <c r="B212" s="4">
        <v>42644</v>
      </c>
      <c r="C212" s="3" t="s">
        <v>48</v>
      </c>
      <c r="D212" s="3">
        <f t="shared" si="9"/>
        <v>1</v>
      </c>
      <c r="E212" s="4">
        <v>30212</v>
      </c>
      <c r="F212" s="3">
        <v>34</v>
      </c>
      <c r="G212" s="3">
        <f t="shared" si="10"/>
        <v>1</v>
      </c>
      <c r="H212" s="3">
        <v>0</v>
      </c>
      <c r="I212" s="3">
        <v>100</v>
      </c>
      <c r="J212" s="3" t="s">
        <v>34</v>
      </c>
      <c r="K212" s="4" t="s">
        <v>574</v>
      </c>
      <c r="L212" s="3" t="s">
        <v>185</v>
      </c>
      <c r="M212" s="3">
        <f>1</f>
        <v>1</v>
      </c>
      <c r="N212" s="3">
        <v>30</v>
      </c>
      <c r="O212" s="3">
        <v>5400</v>
      </c>
      <c r="P212" s="3" t="s">
        <v>34</v>
      </c>
      <c r="Q212" s="3" t="s">
        <v>33</v>
      </c>
      <c r="R212" s="3" t="s">
        <v>34</v>
      </c>
      <c r="S212" s="7" t="s">
        <v>250</v>
      </c>
      <c r="T212" t="s">
        <v>619</v>
      </c>
      <c r="U212">
        <f>6</f>
        <v>6</v>
      </c>
      <c r="V212"/>
      <c r="W212" s="7">
        <f>0</f>
        <v>0</v>
      </c>
      <c r="X212" s="7" t="s">
        <v>46</v>
      </c>
      <c r="Y212" s="3">
        <f>1</f>
        <v>1</v>
      </c>
      <c r="Z212" s="2" t="s">
        <v>575</v>
      </c>
      <c r="AA212" s="3" t="s">
        <v>34</v>
      </c>
      <c r="AB212" s="3">
        <f t="shared" si="11"/>
        <v>2</v>
      </c>
      <c r="AC212" s="3">
        <v>1</v>
      </c>
      <c r="AD212" s="3" t="s">
        <v>42</v>
      </c>
      <c r="AE212" s="3" t="s">
        <v>42</v>
      </c>
      <c r="AF212" s="3" t="s">
        <v>33</v>
      </c>
      <c r="AG212" s="3" t="s">
        <v>34</v>
      </c>
    </row>
    <row r="213" spans="1:33">
      <c r="A213" s="3">
        <v>222</v>
      </c>
      <c r="B213" s="4">
        <v>42669</v>
      </c>
      <c r="C213" s="3" t="s">
        <v>35</v>
      </c>
      <c r="D213" s="3">
        <f t="shared" si="9"/>
        <v>2</v>
      </c>
      <c r="E213" s="4">
        <v>17697</v>
      </c>
      <c r="F213" s="3">
        <v>68</v>
      </c>
      <c r="G213" s="3">
        <f t="shared" si="10"/>
        <v>2</v>
      </c>
      <c r="H213" s="3">
        <v>1</v>
      </c>
      <c r="I213" s="3">
        <v>80</v>
      </c>
      <c r="J213" s="3" t="s">
        <v>33</v>
      </c>
      <c r="K213" s="4" t="s">
        <v>576</v>
      </c>
      <c r="L213" s="3" t="s">
        <v>56</v>
      </c>
      <c r="M213" s="3">
        <f>3</f>
        <v>3</v>
      </c>
      <c r="N213" s="3">
        <v>15</v>
      </c>
      <c r="O213" s="3">
        <v>3750</v>
      </c>
      <c r="P213" s="3" t="s">
        <v>34</v>
      </c>
      <c r="Q213" s="3" t="s">
        <v>33</v>
      </c>
      <c r="R213" s="3" t="s">
        <v>34</v>
      </c>
      <c r="S213" s="7" t="s">
        <v>577</v>
      </c>
      <c r="T213" t="s">
        <v>608</v>
      </c>
      <c r="U213">
        <f>5</f>
        <v>5</v>
      </c>
      <c r="V213" t="s">
        <v>612</v>
      </c>
      <c r="W213" s="3">
        <f>2</f>
        <v>2</v>
      </c>
      <c r="X213" s="7" t="s">
        <v>30</v>
      </c>
      <c r="Y213" s="3">
        <f>2</f>
        <v>2</v>
      </c>
      <c r="Z213" s="7" t="s">
        <v>578</v>
      </c>
      <c r="AA213" s="3" t="s">
        <v>33</v>
      </c>
      <c r="AB213" s="3">
        <f t="shared" si="11"/>
        <v>1</v>
      </c>
      <c r="AC213" s="3" t="s">
        <v>40</v>
      </c>
      <c r="AD213" s="3" t="s">
        <v>42</v>
      </c>
      <c r="AE213" s="3" t="s">
        <v>42</v>
      </c>
      <c r="AF213" s="3" t="s">
        <v>33</v>
      </c>
      <c r="AG213" s="3" t="s">
        <v>34</v>
      </c>
    </row>
    <row r="214" spans="1:33">
      <c r="A214" s="3">
        <v>223</v>
      </c>
      <c r="B214" s="4">
        <v>42675</v>
      </c>
      <c r="C214" s="3" t="s">
        <v>35</v>
      </c>
      <c r="D214" s="3">
        <f t="shared" si="9"/>
        <v>2</v>
      </c>
      <c r="E214" s="4">
        <v>16428</v>
      </c>
      <c r="F214" s="3">
        <v>71</v>
      </c>
      <c r="G214" s="3">
        <f t="shared" si="10"/>
        <v>2</v>
      </c>
      <c r="H214" s="3">
        <v>1</v>
      </c>
      <c r="I214" s="3">
        <v>90</v>
      </c>
      <c r="J214" s="3" t="s">
        <v>33</v>
      </c>
      <c r="K214" s="4">
        <v>42696</v>
      </c>
      <c r="L214" s="3" t="s">
        <v>27</v>
      </c>
      <c r="M214" s="3">
        <f>2</f>
        <v>2</v>
      </c>
      <c r="N214" s="3">
        <v>1</v>
      </c>
      <c r="O214" s="3">
        <v>2200</v>
      </c>
      <c r="P214" s="3" t="s">
        <v>33</v>
      </c>
      <c r="Q214" s="3" t="s">
        <v>34</v>
      </c>
      <c r="R214" s="3" t="s">
        <v>33</v>
      </c>
      <c r="S214" s="7" t="s">
        <v>579</v>
      </c>
      <c r="T214" t="s">
        <v>608</v>
      </c>
      <c r="U214">
        <f>5</f>
        <v>5</v>
      </c>
      <c r="V214" t="s">
        <v>605</v>
      </c>
      <c r="W214" s="3">
        <f>1</f>
        <v>1</v>
      </c>
      <c r="X214" s="7" t="s">
        <v>30</v>
      </c>
      <c r="Y214" s="3">
        <f>2</f>
        <v>2</v>
      </c>
      <c r="Z214" s="7" t="s">
        <v>580</v>
      </c>
      <c r="AA214" s="3" t="s">
        <v>33</v>
      </c>
      <c r="AB214" s="3">
        <f t="shared" si="11"/>
        <v>1</v>
      </c>
      <c r="AC214" s="3">
        <v>8</v>
      </c>
      <c r="AD214" s="3" t="s">
        <v>42</v>
      </c>
      <c r="AE214" s="3" t="s">
        <v>42</v>
      </c>
      <c r="AF214" s="3" t="s">
        <v>34</v>
      </c>
      <c r="AG214" s="3" t="s">
        <v>33</v>
      </c>
    </row>
    <row r="215" spans="1:33">
      <c r="A215" s="3">
        <v>224</v>
      </c>
      <c r="B215" s="4">
        <v>42683</v>
      </c>
      <c r="C215" s="3" t="s">
        <v>48</v>
      </c>
      <c r="D215" s="3">
        <f t="shared" si="9"/>
        <v>1</v>
      </c>
      <c r="E215" s="4">
        <v>25436</v>
      </c>
      <c r="F215" s="3">
        <v>47</v>
      </c>
      <c r="G215" s="3">
        <f t="shared" si="10"/>
        <v>1</v>
      </c>
      <c r="H215" s="3">
        <v>1</v>
      </c>
      <c r="I215" s="3">
        <v>80</v>
      </c>
      <c r="J215" s="3" t="s">
        <v>33</v>
      </c>
      <c r="K215" s="4" t="s">
        <v>581</v>
      </c>
      <c r="L215" s="3" t="s">
        <v>27</v>
      </c>
      <c r="M215" s="3">
        <f>2</f>
        <v>2</v>
      </c>
      <c r="N215" s="3" t="s">
        <v>65</v>
      </c>
      <c r="O215" s="3" t="s">
        <v>582</v>
      </c>
      <c r="P215" s="3" t="s">
        <v>33</v>
      </c>
      <c r="Q215" s="3" t="s">
        <v>34</v>
      </c>
      <c r="R215" s="3" t="s">
        <v>33</v>
      </c>
      <c r="S215" s="7" t="s">
        <v>583</v>
      </c>
      <c r="T215" t="s">
        <v>608</v>
      </c>
      <c r="U215">
        <f>5</f>
        <v>5</v>
      </c>
      <c r="V215" t="s">
        <v>614</v>
      </c>
      <c r="W215" s="7">
        <f>7</f>
        <v>7</v>
      </c>
      <c r="X215" s="7" t="s">
        <v>30</v>
      </c>
      <c r="Y215" s="3">
        <f>2</f>
        <v>2</v>
      </c>
      <c r="Z215" s="7" t="s">
        <v>584</v>
      </c>
      <c r="AA215" s="3" t="s">
        <v>33</v>
      </c>
      <c r="AB215" s="3">
        <f t="shared" si="11"/>
        <v>1</v>
      </c>
      <c r="AC215" s="3">
        <v>10</v>
      </c>
      <c r="AD215" s="3" t="s">
        <v>42</v>
      </c>
      <c r="AE215" s="3" t="s">
        <v>42</v>
      </c>
      <c r="AF215" s="3" t="s">
        <v>33</v>
      </c>
      <c r="AG215" s="3" t="s">
        <v>33</v>
      </c>
    </row>
    <row r="216" spans="1:33">
      <c r="A216" s="3">
        <v>225</v>
      </c>
      <c r="B216" s="4">
        <v>42689</v>
      </c>
      <c r="C216" s="3" t="s">
        <v>48</v>
      </c>
      <c r="D216" s="3">
        <f t="shared" si="9"/>
        <v>1</v>
      </c>
      <c r="E216" s="4">
        <v>20498</v>
      </c>
      <c r="F216" s="3">
        <v>60</v>
      </c>
      <c r="G216" s="3">
        <f t="shared" si="10"/>
        <v>2</v>
      </c>
      <c r="H216" s="3">
        <v>1</v>
      </c>
      <c r="I216" s="3">
        <v>90</v>
      </c>
      <c r="J216" s="3" t="s">
        <v>34</v>
      </c>
      <c r="K216" s="4" t="s">
        <v>585</v>
      </c>
      <c r="L216" s="3" t="s">
        <v>27</v>
      </c>
      <c r="M216" s="3">
        <f>2</f>
        <v>2</v>
      </c>
      <c r="N216" s="3">
        <v>3</v>
      </c>
      <c r="O216" s="3">
        <v>2400</v>
      </c>
      <c r="P216" s="3" t="s">
        <v>34</v>
      </c>
      <c r="Q216" s="3" t="s">
        <v>33</v>
      </c>
      <c r="R216" s="3" t="s">
        <v>33</v>
      </c>
      <c r="S216" s="7" t="s">
        <v>579</v>
      </c>
      <c r="T216" t="s">
        <v>621</v>
      </c>
      <c r="U216">
        <f>5</f>
        <v>5</v>
      </c>
      <c r="V216" t="s">
        <v>605</v>
      </c>
      <c r="W216" s="3">
        <f>1</f>
        <v>1</v>
      </c>
      <c r="X216" s="7" t="s">
        <v>30</v>
      </c>
      <c r="Y216" s="3">
        <f>2</f>
        <v>2</v>
      </c>
      <c r="Z216" s="7" t="s">
        <v>586</v>
      </c>
      <c r="AA216" s="3" t="s">
        <v>33</v>
      </c>
      <c r="AB216" s="3">
        <f t="shared" si="11"/>
        <v>1</v>
      </c>
      <c r="AC216" s="3">
        <v>1</v>
      </c>
      <c r="AD216" s="3" t="s">
        <v>42</v>
      </c>
      <c r="AE216" s="3" t="s">
        <v>42</v>
      </c>
      <c r="AF216" s="3" t="s">
        <v>33</v>
      </c>
      <c r="AG216" s="3" t="s">
        <v>34</v>
      </c>
    </row>
    <row r="217" spans="1:33">
      <c r="A217" s="3">
        <v>226</v>
      </c>
      <c r="B217" s="4">
        <v>42675</v>
      </c>
      <c r="C217" s="3" t="s">
        <v>48</v>
      </c>
      <c r="D217" s="3">
        <f t="shared" si="9"/>
        <v>1</v>
      </c>
      <c r="E217" s="4">
        <v>17918</v>
      </c>
      <c r="F217" s="3">
        <v>67</v>
      </c>
      <c r="G217" s="3">
        <f t="shared" si="10"/>
        <v>2</v>
      </c>
      <c r="H217" s="3">
        <v>1</v>
      </c>
      <c r="I217" s="3">
        <v>70</v>
      </c>
      <c r="J217" s="3" t="s">
        <v>34</v>
      </c>
      <c r="K217" s="4" t="s">
        <v>587</v>
      </c>
      <c r="L217" s="3" t="s">
        <v>27</v>
      </c>
      <c r="M217" s="3">
        <f>2</f>
        <v>2</v>
      </c>
      <c r="N217" s="3" t="s">
        <v>427</v>
      </c>
      <c r="O217" s="3" t="s">
        <v>540</v>
      </c>
      <c r="P217" s="3" t="s">
        <v>33</v>
      </c>
      <c r="Q217" s="3" t="s">
        <v>34</v>
      </c>
      <c r="R217" s="3" t="s">
        <v>33</v>
      </c>
      <c r="S217" s="7" t="s">
        <v>588</v>
      </c>
      <c r="T217" t="s">
        <v>608</v>
      </c>
      <c r="U217">
        <f>5</f>
        <v>5</v>
      </c>
      <c r="V217" t="s">
        <v>605</v>
      </c>
      <c r="W217" s="3">
        <f>1</f>
        <v>1</v>
      </c>
      <c r="X217" s="7" t="s">
        <v>30</v>
      </c>
      <c r="Y217" s="3">
        <f>2</f>
        <v>2</v>
      </c>
      <c r="Z217" s="7" t="s">
        <v>589</v>
      </c>
      <c r="AA217" s="3" t="s">
        <v>33</v>
      </c>
      <c r="AB217" s="3">
        <f t="shared" si="11"/>
        <v>1</v>
      </c>
      <c r="AC217" s="3">
        <v>1</v>
      </c>
      <c r="AD217" s="3" t="s">
        <v>42</v>
      </c>
      <c r="AE217" s="3" t="s">
        <v>42</v>
      </c>
      <c r="AF217" s="3" t="s">
        <v>34</v>
      </c>
      <c r="AG217" s="3" t="s">
        <v>34</v>
      </c>
    </row>
    <row r="218" spans="1:33">
      <c r="A218" s="3">
        <v>227</v>
      </c>
      <c r="B218" s="4">
        <v>42847</v>
      </c>
      <c r="C218" s="3" t="s">
        <v>35</v>
      </c>
      <c r="D218" s="3">
        <f t="shared" si="9"/>
        <v>2</v>
      </c>
      <c r="E218" s="4">
        <v>17003</v>
      </c>
      <c r="F218" s="3">
        <v>70</v>
      </c>
      <c r="G218" s="3">
        <f t="shared" si="10"/>
        <v>2</v>
      </c>
      <c r="H218" s="3">
        <v>0</v>
      </c>
      <c r="J218" s="3" t="s">
        <v>34</v>
      </c>
      <c r="K218" s="4" t="s">
        <v>590</v>
      </c>
      <c r="L218" s="3" t="s">
        <v>27</v>
      </c>
      <c r="M218" s="3">
        <f>2</f>
        <v>2</v>
      </c>
      <c r="N218" s="3">
        <v>5</v>
      </c>
      <c r="O218" s="3">
        <v>3000</v>
      </c>
      <c r="P218" s="3" t="s">
        <v>34</v>
      </c>
      <c r="Q218" s="3" t="s">
        <v>33</v>
      </c>
      <c r="R218" s="3" t="s">
        <v>34</v>
      </c>
      <c r="S218" s="7" t="s">
        <v>591</v>
      </c>
      <c r="T218" t="s">
        <v>608</v>
      </c>
      <c r="U218">
        <f>5</f>
        <v>5</v>
      </c>
      <c r="V218" t="s">
        <v>605</v>
      </c>
      <c r="W218" s="3">
        <f>1</f>
        <v>1</v>
      </c>
      <c r="X218" s="7" t="s">
        <v>30</v>
      </c>
      <c r="Y218" s="3">
        <f>2</f>
        <v>2</v>
      </c>
      <c r="Z218" s="7" t="s">
        <v>299</v>
      </c>
      <c r="AA218" s="3" t="s">
        <v>34</v>
      </c>
      <c r="AB218" s="3">
        <f t="shared" si="11"/>
        <v>2</v>
      </c>
      <c r="AC218" s="3">
        <v>0</v>
      </c>
      <c r="AD218" s="3" t="s">
        <v>42</v>
      </c>
      <c r="AE218" s="3" t="s">
        <v>42</v>
      </c>
      <c r="AF218" s="3" t="s">
        <v>33</v>
      </c>
      <c r="AG218" s="3" t="s">
        <v>34</v>
      </c>
    </row>
    <row r="219" spans="1:33" s="2" customFormat="1">
      <c r="A219" s="3">
        <v>228</v>
      </c>
      <c r="B219" s="4">
        <v>42826</v>
      </c>
      <c r="C219" s="3" t="s">
        <v>48</v>
      </c>
      <c r="D219" s="3">
        <f t="shared" si="9"/>
        <v>1</v>
      </c>
      <c r="E219" s="4">
        <v>31820</v>
      </c>
      <c r="F219" s="3">
        <v>30</v>
      </c>
      <c r="G219" s="3">
        <f t="shared" si="10"/>
        <v>1</v>
      </c>
      <c r="H219" s="3">
        <v>0</v>
      </c>
      <c r="I219" s="3">
        <v>90</v>
      </c>
      <c r="J219" s="3" t="s">
        <v>34</v>
      </c>
      <c r="K219" s="4" t="s">
        <v>592</v>
      </c>
      <c r="L219" s="3" t="s">
        <v>37</v>
      </c>
      <c r="M219" s="3">
        <f>1</f>
        <v>1</v>
      </c>
      <c r="N219" s="3" t="s">
        <v>593</v>
      </c>
      <c r="O219" s="3">
        <v>5940</v>
      </c>
      <c r="P219" s="3" t="s">
        <v>34</v>
      </c>
      <c r="Q219" s="3" t="s">
        <v>33</v>
      </c>
      <c r="R219" s="3" t="s">
        <v>34</v>
      </c>
      <c r="S219" s="7" t="s">
        <v>594</v>
      </c>
      <c r="T219" t="s">
        <v>615</v>
      </c>
      <c r="U219">
        <f>3</f>
        <v>3</v>
      </c>
      <c r="V219"/>
      <c r="W219" s="7">
        <f>0</f>
        <v>0</v>
      </c>
      <c r="X219" s="7" t="s">
        <v>46</v>
      </c>
      <c r="Y219" s="3">
        <f>1</f>
        <v>1</v>
      </c>
      <c r="Z219" s="2" t="s">
        <v>562</v>
      </c>
      <c r="AA219" s="3" t="s">
        <v>34</v>
      </c>
      <c r="AB219" s="3">
        <f t="shared" si="11"/>
        <v>2</v>
      </c>
      <c r="AC219" s="3">
        <v>0</v>
      </c>
      <c r="AD219" s="3" t="s">
        <v>25</v>
      </c>
      <c r="AE219" s="3" t="s">
        <v>33</v>
      </c>
      <c r="AF219" s="3" t="s">
        <v>33</v>
      </c>
      <c r="AG219" s="3" t="s">
        <v>34</v>
      </c>
    </row>
    <row r="220" spans="1:33" s="2" customFormat="1">
      <c r="A220" s="3">
        <v>229</v>
      </c>
      <c r="B220" s="4">
        <v>42915</v>
      </c>
      <c r="C220" s="3" t="s">
        <v>48</v>
      </c>
      <c r="D220" s="3">
        <f t="shared" si="9"/>
        <v>1</v>
      </c>
      <c r="E220" s="4">
        <v>28465</v>
      </c>
      <c r="F220" s="3">
        <v>39</v>
      </c>
      <c r="G220" s="3">
        <f t="shared" si="10"/>
        <v>1</v>
      </c>
      <c r="H220" s="3">
        <v>0</v>
      </c>
      <c r="I220" s="3">
        <v>90</v>
      </c>
      <c r="J220" s="3" t="s">
        <v>34</v>
      </c>
      <c r="K220" s="4"/>
      <c r="L220" s="3" t="s">
        <v>37</v>
      </c>
      <c r="M220" s="3">
        <f>1</f>
        <v>1</v>
      </c>
      <c r="N220" s="3"/>
      <c r="O220" s="3"/>
      <c r="P220" s="2" t="s">
        <v>596</v>
      </c>
      <c r="Q220" s="3" t="s">
        <v>33</v>
      </c>
      <c r="R220" s="3" t="s">
        <v>33</v>
      </c>
      <c r="S220" s="7" t="s">
        <v>166</v>
      </c>
      <c r="T220" t="s">
        <v>610</v>
      </c>
      <c r="U220">
        <f>2</f>
        <v>2</v>
      </c>
      <c r="V220"/>
      <c r="W220" s="7">
        <f>0</f>
        <v>0</v>
      </c>
      <c r="X220" s="7" t="s">
        <v>46</v>
      </c>
      <c r="Y220" s="3">
        <f>1</f>
        <v>1</v>
      </c>
      <c r="Z220" s="2" t="s">
        <v>595</v>
      </c>
      <c r="AA220" s="3" t="s">
        <v>34</v>
      </c>
      <c r="AB220" s="3">
        <f t="shared" si="11"/>
        <v>2</v>
      </c>
      <c r="AC220" s="3">
        <v>0</v>
      </c>
      <c r="AD220" s="3" t="s">
        <v>34</v>
      </c>
      <c r="AE220" s="3" t="s">
        <v>34</v>
      </c>
      <c r="AF220" s="3" t="s">
        <v>33</v>
      </c>
      <c r="AG220" s="3"/>
    </row>
    <row r="221" spans="1:33" s="2" customFormat="1">
      <c r="A221" s="3">
        <v>230</v>
      </c>
      <c r="B221" s="4">
        <v>42916</v>
      </c>
      <c r="C221" s="3" t="s">
        <v>48</v>
      </c>
      <c r="D221" s="3">
        <f t="shared" si="9"/>
        <v>1</v>
      </c>
      <c r="E221" s="4">
        <v>19251</v>
      </c>
      <c r="F221" s="3">
        <v>64</v>
      </c>
      <c r="G221" s="3">
        <f t="shared" si="10"/>
        <v>2</v>
      </c>
      <c r="H221" s="3">
        <v>0</v>
      </c>
      <c r="I221" s="3"/>
      <c r="J221" s="3" t="s">
        <v>34</v>
      </c>
      <c r="K221" s="4"/>
      <c r="L221" s="3" t="s">
        <v>27</v>
      </c>
      <c r="M221" s="3">
        <f>2</f>
        <v>2</v>
      </c>
      <c r="N221" s="3"/>
      <c r="O221" s="3"/>
      <c r="P221" s="3" t="s">
        <v>34</v>
      </c>
      <c r="Q221" s="3" t="s">
        <v>34</v>
      </c>
      <c r="R221" s="3" t="s">
        <v>599</v>
      </c>
      <c r="S221" s="7" t="s">
        <v>598</v>
      </c>
      <c r="T221" t="s">
        <v>608</v>
      </c>
      <c r="U221">
        <f>5</f>
        <v>5</v>
      </c>
      <c r="V221" t="s">
        <v>605</v>
      </c>
      <c r="W221" s="3">
        <f>1</f>
        <v>1</v>
      </c>
      <c r="X221" s="7" t="s">
        <v>30</v>
      </c>
      <c r="Y221" s="3">
        <f>2</f>
        <v>2</v>
      </c>
      <c r="Z221" s="7" t="s">
        <v>597</v>
      </c>
      <c r="AA221" s="3" t="s">
        <v>33</v>
      </c>
      <c r="AB221" s="3">
        <f t="shared" si="11"/>
        <v>1</v>
      </c>
      <c r="AC221" s="3" t="s">
        <v>116</v>
      </c>
      <c r="AD221" s="3" t="s">
        <v>42</v>
      </c>
      <c r="AE221" s="3" t="s">
        <v>42</v>
      </c>
      <c r="AF221" s="3" t="s">
        <v>34</v>
      </c>
      <c r="AG221" s="3"/>
    </row>
    <row r="222" spans="1:33" s="2" customFormat="1">
      <c r="A222" s="3">
        <v>231</v>
      </c>
      <c r="B222" s="4">
        <v>42923</v>
      </c>
      <c r="C222" s="3" t="s">
        <v>48</v>
      </c>
      <c r="D222" s="3">
        <f t="shared" si="9"/>
        <v>1</v>
      </c>
      <c r="E222" s="4">
        <v>33265</v>
      </c>
      <c r="F222" s="3">
        <v>26</v>
      </c>
      <c r="G222" s="3">
        <f t="shared" si="10"/>
        <v>1</v>
      </c>
      <c r="H222" s="3">
        <v>0</v>
      </c>
      <c r="I222" s="3"/>
      <c r="J222" s="3" t="s">
        <v>34</v>
      </c>
      <c r="K222" s="4"/>
      <c r="L222" s="3" t="s">
        <v>37</v>
      </c>
      <c r="M222" s="3">
        <f>1</f>
        <v>1</v>
      </c>
      <c r="N222" s="3"/>
      <c r="O222" s="3"/>
      <c r="P222" s="3"/>
      <c r="Q222" s="3" t="s">
        <v>33</v>
      </c>
      <c r="R222" s="3" t="s">
        <v>33</v>
      </c>
      <c r="S222" s="7" t="s">
        <v>84</v>
      </c>
      <c r="T222" t="s">
        <v>613</v>
      </c>
      <c r="U222">
        <f>4</f>
        <v>4</v>
      </c>
      <c r="V222"/>
      <c r="W222" s="7">
        <f>0</f>
        <v>0</v>
      </c>
      <c r="X222" s="7" t="s">
        <v>46</v>
      </c>
      <c r="Y222" s="3">
        <f>1</f>
        <v>1</v>
      </c>
      <c r="Z222" s="2" t="s">
        <v>562</v>
      </c>
      <c r="AA222" s="3" t="s">
        <v>34</v>
      </c>
      <c r="AB222" s="3">
        <f t="shared" si="11"/>
        <v>2</v>
      </c>
    </row>
    <row r="226" spans="1:1">
      <c r="A226" s="1"/>
    </row>
  </sheetData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Jh QoL all 7-19-17 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Sharifzadeh, Yasamin</dc:creator>
  <cp:lastModifiedBy>Yasamin Sharifzadeh</cp:lastModifiedBy>
  <dcterms:created xsi:type="dcterms:W3CDTF">2017-07-06T22:08:00Z</dcterms:created>
  <dcterms:modified xsi:type="dcterms:W3CDTF">2017-09-13T11:38:19Z</dcterms:modified>
</cp:coreProperties>
</file>