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360" yWindow="0" windowWidth="27740" windowHeight="17540" tabRatio="775"/>
  </bookViews>
  <sheets>
    <sheet name="Patient numerical order incl nt" sheetId="1" r:id="rId1"/>
    <sheet name="Data arranged by clinical group" sheetId="2" r:id="rId2"/>
    <sheet name="Arranged by clinical group Vd1" sheetId="3" r:id="rId3"/>
    <sheet name="Clones" sheetId="4" r:id="rId4"/>
    <sheet name="Sheet1" sheetId="5" r:id="rId5"/>
  </sheets>
  <externalReferences>
    <externalReference r:id="rId6"/>
    <externalReference r:id="rId7"/>
    <externalReference r:id="rId8"/>
  </externalReferenc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67" i="5" l="1"/>
  <c r="J54" i="5"/>
  <c r="J67" i="5"/>
  <c r="J66" i="5"/>
  <c r="J65" i="5"/>
  <c r="J64" i="5"/>
  <c r="J63" i="5"/>
  <c r="J62" i="5"/>
  <c r="J61" i="5"/>
  <c r="J60" i="5"/>
  <c r="J59" i="5"/>
  <c r="J58" i="5"/>
  <c r="J57" i="5"/>
  <c r="J56" i="5"/>
  <c r="J55" i="5"/>
  <c r="E81" i="5"/>
  <c r="D54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E48" i="5"/>
  <c r="D33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K38" i="5"/>
  <c r="J33" i="5"/>
  <c r="J38" i="5"/>
  <c r="J37" i="5"/>
  <c r="J36" i="5"/>
  <c r="J35" i="5"/>
  <c r="J34" i="5"/>
  <c r="E29" i="5"/>
  <c r="D28" i="5"/>
  <c r="D27" i="5"/>
  <c r="D26" i="5"/>
  <c r="D25" i="5"/>
  <c r="D24" i="5"/>
  <c r="K27" i="5"/>
  <c r="J24" i="5"/>
  <c r="J27" i="5"/>
  <c r="J26" i="5"/>
  <c r="J25" i="5"/>
  <c r="K20" i="5"/>
  <c r="J12" i="5"/>
  <c r="J20" i="5"/>
  <c r="J19" i="5"/>
  <c r="J18" i="5"/>
  <c r="J17" i="5"/>
  <c r="J16" i="5"/>
  <c r="J15" i="5"/>
  <c r="J14" i="5"/>
  <c r="J13" i="5"/>
  <c r="D17" i="5"/>
  <c r="D16" i="5"/>
  <c r="D15" i="5"/>
  <c r="D14" i="5"/>
  <c r="D13" i="5"/>
  <c r="D12" i="5"/>
  <c r="K7" i="5"/>
  <c r="J3" i="5"/>
  <c r="J7" i="5"/>
  <c r="J6" i="5"/>
  <c r="J5" i="5"/>
  <c r="J4" i="5"/>
  <c r="D5" i="5"/>
  <c r="D4" i="5"/>
  <c r="D3" i="5"/>
  <c r="F54" i="4"/>
  <c r="M53" i="4"/>
  <c r="L51" i="4"/>
  <c r="L52" i="4"/>
  <c r="L53" i="4"/>
  <c r="E53" i="4"/>
  <c r="E52" i="4"/>
  <c r="E51" i="4"/>
  <c r="M42" i="4"/>
  <c r="M35" i="4"/>
  <c r="L41" i="4"/>
  <c r="L42" i="4"/>
  <c r="F42" i="4"/>
  <c r="E41" i="4"/>
  <c r="E42" i="4"/>
  <c r="L33" i="4"/>
  <c r="L34" i="4"/>
  <c r="L35" i="4"/>
  <c r="F35" i="4"/>
  <c r="E34" i="4"/>
  <c r="E33" i="4"/>
  <c r="F1466" i="1"/>
  <c r="E1442" i="1"/>
  <c r="O1463" i="1"/>
  <c r="N1442" i="1"/>
  <c r="E1443" i="1"/>
  <c r="N1443" i="1"/>
  <c r="E1444" i="1"/>
  <c r="N1444" i="1"/>
  <c r="E1445" i="1"/>
  <c r="N1445" i="1"/>
  <c r="E1446" i="1"/>
  <c r="N1446" i="1"/>
  <c r="E1447" i="1"/>
  <c r="N1447" i="1"/>
  <c r="E1448" i="1"/>
  <c r="N1448" i="1"/>
  <c r="E1449" i="1"/>
  <c r="N1449" i="1"/>
  <c r="E1450" i="1"/>
  <c r="N1450" i="1"/>
  <c r="E1451" i="1"/>
  <c r="N1451" i="1"/>
  <c r="E1452" i="1"/>
  <c r="N1452" i="1"/>
  <c r="E1453" i="1"/>
  <c r="N1453" i="1"/>
  <c r="E1454" i="1"/>
  <c r="N1454" i="1"/>
  <c r="E1455" i="1"/>
  <c r="N1455" i="1"/>
  <c r="E1456" i="1"/>
  <c r="N1456" i="1"/>
  <c r="E1457" i="1"/>
  <c r="N1457" i="1"/>
  <c r="E1458" i="1"/>
  <c r="N1458" i="1"/>
  <c r="E1459" i="1"/>
  <c r="N1459" i="1"/>
  <c r="E1460" i="1"/>
  <c r="N1460" i="1"/>
  <c r="E1461" i="1"/>
  <c r="N1461" i="1"/>
  <c r="E1462" i="1"/>
  <c r="N1462" i="1"/>
  <c r="E1463" i="1"/>
  <c r="N1463" i="1"/>
  <c r="E1464" i="1"/>
  <c r="E1465" i="1"/>
  <c r="E1466" i="1"/>
  <c r="F1515" i="1"/>
  <c r="E1471" i="1"/>
  <c r="O1492" i="1"/>
  <c r="N1471" i="1"/>
  <c r="E1472" i="1"/>
  <c r="N1472" i="1"/>
  <c r="E1473" i="1"/>
  <c r="N1473" i="1"/>
  <c r="E1474" i="1"/>
  <c r="N1474" i="1"/>
  <c r="E1475" i="1"/>
  <c r="N1475" i="1"/>
  <c r="E1476" i="1"/>
  <c r="N1476" i="1"/>
  <c r="E1477" i="1"/>
  <c r="N1477" i="1"/>
  <c r="E1478" i="1"/>
  <c r="N1478" i="1"/>
  <c r="E1479" i="1"/>
  <c r="N1479" i="1"/>
  <c r="E1480" i="1"/>
  <c r="N1480" i="1"/>
  <c r="E1481" i="1"/>
  <c r="N1481" i="1"/>
  <c r="E1482" i="1"/>
  <c r="N1482" i="1"/>
  <c r="E1483" i="1"/>
  <c r="N1483" i="1"/>
  <c r="E1484" i="1"/>
  <c r="N1484" i="1"/>
  <c r="E1485" i="1"/>
  <c r="N1485" i="1"/>
  <c r="E1486" i="1"/>
  <c r="N1486" i="1"/>
  <c r="E1487" i="1"/>
  <c r="N1487" i="1"/>
  <c r="E1488" i="1"/>
  <c r="N1488" i="1"/>
  <c r="E1489" i="1"/>
  <c r="N1489" i="1"/>
  <c r="E1490" i="1"/>
  <c r="N1490" i="1"/>
  <c r="E1491" i="1"/>
  <c r="N1491" i="1"/>
  <c r="E1492" i="1"/>
  <c r="N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F1396" i="1"/>
  <c r="E1384" i="1"/>
  <c r="O1390" i="1"/>
  <c r="N1384" i="1"/>
  <c r="E1385" i="1"/>
  <c r="N1385" i="1"/>
  <c r="E1386" i="1"/>
  <c r="N1386" i="1"/>
  <c r="E1387" i="1"/>
  <c r="N1387" i="1"/>
  <c r="E1388" i="1"/>
  <c r="N1388" i="1"/>
  <c r="E1389" i="1"/>
  <c r="N1389" i="1"/>
  <c r="E1390" i="1"/>
  <c r="N1390" i="1"/>
  <c r="E1391" i="1"/>
  <c r="E1392" i="1"/>
  <c r="E1393" i="1"/>
  <c r="E1394" i="1"/>
  <c r="E1395" i="1"/>
  <c r="E1396" i="1"/>
  <c r="F1437" i="1"/>
  <c r="E1402" i="1"/>
  <c r="O1432" i="1"/>
  <c r="N1402" i="1"/>
  <c r="E1403" i="1"/>
  <c r="N1403" i="1"/>
  <c r="E1404" i="1"/>
  <c r="N1404" i="1"/>
  <c r="E1405" i="1"/>
  <c r="N1405" i="1"/>
  <c r="E1406" i="1"/>
  <c r="N1406" i="1"/>
  <c r="E1407" i="1"/>
  <c r="N1407" i="1"/>
  <c r="E1408" i="1"/>
  <c r="N1408" i="1"/>
  <c r="E1409" i="1"/>
  <c r="N1409" i="1"/>
  <c r="E1410" i="1"/>
  <c r="N1410" i="1"/>
  <c r="E1411" i="1"/>
  <c r="N1411" i="1"/>
  <c r="E1412" i="1"/>
  <c r="N1412" i="1"/>
  <c r="E1413" i="1"/>
  <c r="N1413" i="1"/>
  <c r="E1414" i="1"/>
  <c r="N1414" i="1"/>
  <c r="E1415" i="1"/>
  <c r="N1415" i="1"/>
  <c r="E1416" i="1"/>
  <c r="N1416" i="1"/>
  <c r="E1417" i="1"/>
  <c r="N1417" i="1"/>
  <c r="E1418" i="1"/>
  <c r="N1418" i="1"/>
  <c r="E1419" i="1"/>
  <c r="N1419" i="1"/>
  <c r="E1420" i="1"/>
  <c r="N1420" i="1"/>
  <c r="E1421" i="1"/>
  <c r="N1421" i="1"/>
  <c r="E1422" i="1"/>
  <c r="N1422" i="1"/>
  <c r="E1423" i="1"/>
  <c r="N1423" i="1"/>
  <c r="E1424" i="1"/>
  <c r="N1424" i="1"/>
  <c r="E1425" i="1"/>
  <c r="N1425" i="1"/>
  <c r="E1426" i="1"/>
  <c r="N1426" i="1"/>
  <c r="E1427" i="1"/>
  <c r="N1427" i="1"/>
  <c r="E1428" i="1"/>
  <c r="N1428" i="1"/>
  <c r="E1429" i="1"/>
  <c r="N1429" i="1"/>
  <c r="E1430" i="1"/>
  <c r="N1430" i="1"/>
  <c r="E1431" i="1"/>
  <c r="N1431" i="1"/>
  <c r="E1432" i="1"/>
  <c r="N1432" i="1"/>
  <c r="E1433" i="1"/>
  <c r="E1434" i="1"/>
  <c r="E1435" i="1"/>
  <c r="E1436" i="1"/>
  <c r="E1437" i="1"/>
  <c r="O1328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O1365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F1377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F1344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F1257" i="1"/>
  <c r="E1243" i="1"/>
  <c r="O1255" i="1"/>
  <c r="N1243" i="1"/>
  <c r="E1244" i="1"/>
  <c r="N1244" i="1"/>
  <c r="E1245" i="1"/>
  <c r="N1245" i="1"/>
  <c r="E1246" i="1"/>
  <c r="N1246" i="1"/>
  <c r="E1247" i="1"/>
  <c r="N1247" i="1"/>
  <c r="E1248" i="1"/>
  <c r="N1248" i="1"/>
  <c r="E1249" i="1"/>
  <c r="N1249" i="1"/>
  <c r="E1250" i="1"/>
  <c r="N1250" i="1"/>
  <c r="E1251" i="1"/>
  <c r="N1251" i="1"/>
  <c r="E1252" i="1"/>
  <c r="N1252" i="1"/>
  <c r="E1253" i="1"/>
  <c r="N1253" i="1"/>
  <c r="E1254" i="1"/>
  <c r="N1254" i="1"/>
  <c r="E1255" i="1"/>
  <c r="N1255" i="1"/>
  <c r="E1256" i="1"/>
  <c r="E1257" i="1"/>
  <c r="F1308" i="1"/>
  <c r="E1262" i="1"/>
  <c r="O1292" i="1"/>
  <c r="N1262" i="1"/>
  <c r="E1263" i="1"/>
  <c r="N1263" i="1"/>
  <c r="E1264" i="1"/>
  <c r="N1264" i="1"/>
  <c r="E1265" i="1"/>
  <c r="N1265" i="1"/>
  <c r="E1266" i="1"/>
  <c r="N1266" i="1"/>
  <c r="E1267" i="1"/>
  <c r="N1267" i="1"/>
  <c r="E1268" i="1"/>
  <c r="N1268" i="1"/>
  <c r="E1269" i="1"/>
  <c r="N1269" i="1"/>
  <c r="E1270" i="1"/>
  <c r="N1270" i="1"/>
  <c r="E1271" i="1"/>
  <c r="N1271" i="1"/>
  <c r="E1272" i="1"/>
  <c r="N1272" i="1"/>
  <c r="E1273" i="1"/>
  <c r="N1273" i="1"/>
  <c r="E1274" i="1"/>
  <c r="N1274" i="1"/>
  <c r="E1275" i="1"/>
  <c r="N1275" i="1"/>
  <c r="E1276" i="1"/>
  <c r="N1276" i="1"/>
  <c r="E1277" i="1"/>
  <c r="N1277" i="1"/>
  <c r="E1278" i="1"/>
  <c r="N1278" i="1"/>
  <c r="E1279" i="1"/>
  <c r="N1279" i="1"/>
  <c r="E1280" i="1"/>
  <c r="N1280" i="1"/>
  <c r="E1281" i="1"/>
  <c r="N1281" i="1"/>
  <c r="E1282" i="1"/>
  <c r="N1282" i="1"/>
  <c r="E1283" i="1"/>
  <c r="N1283" i="1"/>
  <c r="E1284" i="1"/>
  <c r="N1284" i="1"/>
  <c r="E1285" i="1"/>
  <c r="N1285" i="1"/>
  <c r="E1286" i="1"/>
  <c r="N1286" i="1"/>
  <c r="E1287" i="1"/>
  <c r="N1287" i="1"/>
  <c r="E1288" i="1"/>
  <c r="N1288" i="1"/>
  <c r="E1289" i="1"/>
  <c r="N1289" i="1"/>
  <c r="E1290" i="1"/>
  <c r="N1290" i="1"/>
  <c r="E1291" i="1"/>
  <c r="N1291" i="1"/>
  <c r="E1292" i="1"/>
  <c r="N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O261" i="1"/>
  <c r="N247" i="1"/>
  <c r="O1235" i="1"/>
  <c r="N1226" i="1"/>
  <c r="N1227" i="1"/>
  <c r="N1228" i="1"/>
  <c r="N1229" i="1"/>
  <c r="N1230" i="1"/>
  <c r="N1231" i="1"/>
  <c r="N1232" i="1"/>
  <c r="N1233" i="1"/>
  <c r="N1234" i="1"/>
  <c r="N1235" i="1"/>
  <c r="O1218" i="1"/>
  <c r="N1208" i="1"/>
  <c r="N1209" i="1"/>
  <c r="N1210" i="1"/>
  <c r="N1211" i="1"/>
  <c r="N1212" i="1"/>
  <c r="N1213" i="1"/>
  <c r="N1214" i="1"/>
  <c r="N1215" i="1"/>
  <c r="N1216" i="1"/>
  <c r="N1217" i="1"/>
  <c r="N1218" i="1"/>
  <c r="O934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O44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F446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F1158" i="1"/>
  <c r="E1151" i="1"/>
  <c r="O1155" i="1"/>
  <c r="N1151" i="1"/>
  <c r="E1152" i="1"/>
  <c r="N1152" i="1"/>
  <c r="E1153" i="1"/>
  <c r="N1153" i="1"/>
  <c r="E1154" i="1"/>
  <c r="N1154" i="1"/>
  <c r="E1155" i="1"/>
  <c r="N1155" i="1"/>
  <c r="E1156" i="1"/>
  <c r="E1157" i="1"/>
  <c r="E1158" i="1"/>
  <c r="F743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O728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F705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O690" i="1"/>
  <c r="N683" i="1"/>
  <c r="N684" i="1"/>
  <c r="N685" i="1"/>
  <c r="N686" i="1"/>
  <c r="N687" i="1"/>
  <c r="N688" i="1"/>
  <c r="N689" i="1"/>
  <c r="N690" i="1"/>
  <c r="F398" i="1"/>
  <c r="E390" i="1"/>
  <c r="O394" i="1"/>
  <c r="N390" i="1"/>
  <c r="E391" i="1"/>
  <c r="N391" i="1"/>
  <c r="E392" i="1"/>
  <c r="N392" i="1"/>
  <c r="E393" i="1"/>
  <c r="N393" i="1"/>
  <c r="E394" i="1"/>
  <c r="E395" i="1"/>
  <c r="E396" i="1"/>
  <c r="E397" i="1"/>
  <c r="E398" i="1"/>
  <c r="F529" i="1"/>
  <c r="E517" i="1"/>
  <c r="O524" i="1"/>
  <c r="N517" i="1"/>
  <c r="E518" i="1"/>
  <c r="N518" i="1"/>
  <c r="E519" i="1"/>
  <c r="N519" i="1"/>
  <c r="E520" i="1"/>
  <c r="N520" i="1"/>
  <c r="E521" i="1"/>
  <c r="N521" i="1"/>
  <c r="E522" i="1"/>
  <c r="N522" i="1"/>
  <c r="E523" i="1"/>
  <c r="N523" i="1"/>
  <c r="E524" i="1"/>
  <c r="E525" i="1"/>
  <c r="E526" i="1"/>
  <c r="E527" i="1"/>
  <c r="E528" i="1"/>
  <c r="E529" i="1"/>
  <c r="F564" i="1"/>
  <c r="E557" i="1"/>
  <c r="O562" i="1"/>
  <c r="N557" i="1"/>
  <c r="E558" i="1"/>
  <c r="N558" i="1"/>
  <c r="E559" i="1"/>
  <c r="N559" i="1"/>
  <c r="E560" i="1"/>
  <c r="N560" i="1"/>
  <c r="E561" i="1"/>
  <c r="N561" i="1"/>
  <c r="E562" i="1"/>
  <c r="N562" i="1"/>
  <c r="E563" i="1"/>
  <c r="E564" i="1"/>
  <c r="F1230" i="1"/>
  <c r="E1221" i="1"/>
  <c r="E1222" i="1"/>
  <c r="E1223" i="1"/>
  <c r="E1224" i="1"/>
  <c r="E1225" i="1"/>
  <c r="E1226" i="1"/>
  <c r="E1227" i="1"/>
  <c r="E1228" i="1"/>
  <c r="E1229" i="1"/>
  <c r="E1230" i="1"/>
  <c r="F1215" i="1"/>
  <c r="E1208" i="1"/>
  <c r="E1209" i="1"/>
  <c r="E1210" i="1"/>
  <c r="E1211" i="1"/>
  <c r="E1212" i="1"/>
  <c r="E1213" i="1"/>
  <c r="E1214" i="1"/>
  <c r="E1215" i="1"/>
  <c r="O994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F999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F948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L26" i="4"/>
  <c r="L27" i="4"/>
  <c r="L28" i="4"/>
  <c r="L5" i="4"/>
  <c r="L6" i="4"/>
  <c r="L7" i="4"/>
  <c r="O295" i="1"/>
  <c r="N274" i="1"/>
  <c r="F1177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O1174" i="1"/>
  <c r="N1173" i="1"/>
  <c r="N1172" i="1"/>
  <c r="N1171" i="1"/>
  <c r="N1170" i="1"/>
  <c r="N1169" i="1"/>
  <c r="N1168" i="1"/>
  <c r="N1167" i="1"/>
  <c r="N1166" i="1"/>
  <c r="N1165" i="1"/>
  <c r="N1164" i="1"/>
  <c r="N1163" i="1"/>
  <c r="O1186" i="1"/>
  <c r="N1185" i="1"/>
  <c r="N1184" i="1"/>
  <c r="N1183" i="1"/>
  <c r="N1182" i="1"/>
  <c r="F1202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F916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O896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O862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F860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O1127" i="1"/>
  <c r="N1126" i="1"/>
  <c r="N1125" i="1"/>
  <c r="O1121" i="1"/>
  <c r="N1119" i="1"/>
  <c r="N1120" i="1"/>
  <c r="N1121" i="1"/>
  <c r="O1115" i="1"/>
  <c r="N1113" i="1"/>
  <c r="N1114" i="1"/>
  <c r="N1115" i="1"/>
  <c r="O1144" i="1"/>
  <c r="N1141" i="1"/>
  <c r="N1142" i="1"/>
  <c r="N1143" i="1"/>
  <c r="N1144" i="1"/>
  <c r="O1136" i="1"/>
  <c r="N1131" i="1"/>
  <c r="N1132" i="1"/>
  <c r="N1133" i="1"/>
  <c r="N1134" i="1"/>
  <c r="N1135" i="1"/>
  <c r="N1136" i="1"/>
  <c r="F1145" i="1"/>
  <c r="E1140" i="1"/>
  <c r="E1144" i="1"/>
  <c r="E1143" i="1"/>
  <c r="E1142" i="1"/>
  <c r="E1141" i="1"/>
  <c r="F1134" i="1"/>
  <c r="E1131" i="1"/>
  <c r="E1132" i="1"/>
  <c r="E1133" i="1"/>
  <c r="E1134" i="1"/>
  <c r="F1124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O1108" i="1"/>
  <c r="N1107" i="1"/>
  <c r="N1108" i="1"/>
  <c r="F1105" i="1"/>
  <c r="E1102" i="1"/>
  <c r="E1103" i="1"/>
  <c r="E1104" i="1"/>
  <c r="E1105" i="1"/>
  <c r="O1103" i="1"/>
  <c r="N1102" i="1"/>
  <c r="N1103" i="1"/>
  <c r="O1094" i="1"/>
  <c r="N1086" i="1"/>
  <c r="N1087" i="1"/>
  <c r="N1088" i="1"/>
  <c r="N1089" i="1"/>
  <c r="N1090" i="1"/>
  <c r="N1091" i="1"/>
  <c r="N1092" i="1"/>
  <c r="N1093" i="1"/>
  <c r="N1094" i="1"/>
  <c r="F1072" i="1"/>
  <c r="E1070" i="1"/>
  <c r="E1071" i="1"/>
  <c r="F1097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O603" i="1"/>
  <c r="N602" i="1"/>
  <c r="N601" i="1"/>
  <c r="N599" i="1"/>
  <c r="N600" i="1"/>
  <c r="F602" i="1"/>
  <c r="E601" i="1"/>
  <c r="E600" i="1"/>
  <c r="E599" i="1"/>
  <c r="E598" i="1"/>
  <c r="E597" i="1"/>
  <c r="O641" i="1"/>
  <c r="N640" i="1"/>
  <c r="N639" i="1"/>
  <c r="N638" i="1"/>
  <c r="N637" i="1"/>
  <c r="N636" i="1"/>
  <c r="N635" i="1"/>
  <c r="N634" i="1"/>
  <c r="N257" i="1"/>
  <c r="O61" i="1"/>
  <c r="N57" i="1"/>
  <c r="N58" i="1"/>
  <c r="N59" i="1"/>
  <c r="N60" i="1"/>
  <c r="N61" i="1"/>
  <c r="O807" i="1"/>
  <c r="N805" i="1"/>
  <c r="N804" i="1"/>
  <c r="F294" i="1"/>
  <c r="E292" i="1"/>
  <c r="E291" i="1"/>
  <c r="E290" i="1"/>
  <c r="E289" i="1"/>
  <c r="E274" i="1"/>
  <c r="E279" i="1" a="1"/>
  <c r="E279" i="1"/>
  <c r="E278" i="1" a="1"/>
  <c r="E278" i="1"/>
  <c r="E277" i="1" a="1"/>
  <c r="E277" i="1"/>
  <c r="E276" i="1" a="1"/>
  <c r="E276" i="1"/>
  <c r="E275" i="1"/>
  <c r="E280" i="1"/>
  <c r="E281" i="1"/>
  <c r="E282" i="1"/>
  <c r="E283" i="1"/>
  <c r="E284" i="1"/>
  <c r="E285" i="1"/>
  <c r="E286" i="1"/>
  <c r="E287" i="1"/>
  <c r="E288" i="1"/>
  <c r="E293" i="1"/>
  <c r="E294" i="1"/>
  <c r="F549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N260" i="1"/>
  <c r="N259" i="1"/>
  <c r="N258" i="1"/>
  <c r="N256" i="1"/>
  <c r="N255" i="1"/>
  <c r="N254" i="1"/>
  <c r="F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6" i="1"/>
  <c r="E247" i="1"/>
  <c r="E270" i="1"/>
  <c r="O77" i="1"/>
  <c r="N66" i="1"/>
  <c r="N67" i="1"/>
  <c r="N68" i="1"/>
  <c r="N69" i="1"/>
  <c r="N70" i="1"/>
  <c r="N71" i="1"/>
  <c r="N72" i="1"/>
  <c r="N73" i="1"/>
  <c r="N74" i="1"/>
  <c r="N75" i="1"/>
  <c r="N76" i="1"/>
  <c r="N77" i="1"/>
  <c r="R184" i="3"/>
  <c r="X186" i="3"/>
  <c r="X185" i="3"/>
  <c r="X184" i="3"/>
  <c r="X183" i="3"/>
  <c r="X182" i="3"/>
  <c r="X181" i="3"/>
  <c r="X180" i="3"/>
  <c r="X179" i="3"/>
  <c r="X178" i="3"/>
  <c r="X177" i="3"/>
  <c r="X176" i="3"/>
  <c r="X175" i="3"/>
  <c r="R183" i="3"/>
  <c r="R182" i="3"/>
  <c r="R181" i="3"/>
  <c r="R180" i="3"/>
  <c r="R179" i="3"/>
  <c r="R178" i="3"/>
  <c r="R177" i="3"/>
  <c r="R176" i="3"/>
  <c r="R175" i="3"/>
  <c r="AJ179" i="3"/>
  <c r="AJ178" i="3"/>
  <c r="AJ177" i="3"/>
  <c r="AJ176" i="3"/>
  <c r="AJ175" i="3"/>
  <c r="AJ174" i="3"/>
  <c r="AJ173" i="3"/>
  <c r="AJ172" i="3"/>
  <c r="AD184" i="3"/>
  <c r="AD183" i="3"/>
  <c r="AD182" i="3"/>
  <c r="AD181" i="3"/>
  <c r="AD180" i="3"/>
  <c r="AD179" i="3"/>
  <c r="AD178" i="3"/>
  <c r="AD177" i="3"/>
  <c r="AD176" i="3"/>
  <c r="AD175" i="3"/>
  <c r="AD174" i="3"/>
  <c r="AD173" i="3"/>
  <c r="AD172" i="3"/>
  <c r="AD165" i="3"/>
  <c r="AD164" i="3"/>
  <c r="AD163" i="3"/>
  <c r="AD162" i="3"/>
  <c r="AD161" i="3"/>
  <c r="AD160" i="3"/>
  <c r="AD159" i="3"/>
  <c r="AD158" i="3"/>
  <c r="AD157" i="3"/>
  <c r="AD156" i="3"/>
  <c r="AD155" i="3"/>
  <c r="AD154" i="3"/>
  <c r="AD153" i="3"/>
  <c r="AD152" i="3"/>
  <c r="AD151" i="3"/>
  <c r="AD150" i="3"/>
  <c r="AD149" i="3"/>
  <c r="AD148" i="3"/>
  <c r="AD147" i="3"/>
  <c r="AD146" i="3"/>
  <c r="AD145" i="3"/>
  <c r="AD144" i="3"/>
  <c r="AD143" i="3"/>
  <c r="AD142" i="3"/>
  <c r="AD141" i="3"/>
  <c r="AD140" i="3"/>
  <c r="AD139" i="3"/>
  <c r="AD138" i="3"/>
  <c r="AD137" i="3"/>
  <c r="AD136" i="3"/>
  <c r="AD135" i="3"/>
  <c r="AD134" i="3"/>
  <c r="AD133" i="3"/>
  <c r="AD132" i="3"/>
  <c r="AD131" i="3"/>
  <c r="AD130" i="3"/>
  <c r="AD129" i="3"/>
  <c r="AD128" i="3"/>
  <c r="AD127" i="3"/>
  <c r="AD126" i="3"/>
  <c r="AJ139" i="3"/>
  <c r="AJ138" i="3"/>
  <c r="AJ137" i="3"/>
  <c r="AJ136" i="3"/>
  <c r="AJ135" i="3"/>
  <c r="AJ134" i="3"/>
  <c r="AJ133" i="3"/>
  <c r="AJ132" i="3"/>
  <c r="AJ131" i="3"/>
  <c r="AJ130" i="3"/>
  <c r="AJ129" i="3"/>
  <c r="AJ128" i="3"/>
  <c r="AJ127" i="3"/>
  <c r="AJ126" i="3"/>
  <c r="AJ117" i="3"/>
  <c r="AJ118" i="3"/>
  <c r="AJ116" i="3"/>
  <c r="AJ115" i="3"/>
  <c r="AD119" i="3"/>
  <c r="AD118" i="3"/>
  <c r="AD117" i="3"/>
  <c r="AD116" i="3"/>
  <c r="AD115" i="3"/>
  <c r="AJ108" i="3"/>
  <c r="AJ107" i="3"/>
  <c r="AJ106" i="3"/>
  <c r="AJ105" i="3"/>
  <c r="AJ104" i="3"/>
  <c r="AJ103" i="3"/>
  <c r="AJ102" i="3"/>
  <c r="AJ101" i="3"/>
  <c r="AD108" i="3"/>
  <c r="AD107" i="3"/>
  <c r="AD106" i="3"/>
  <c r="AD105" i="3"/>
  <c r="AD104" i="3"/>
  <c r="AD103" i="3"/>
  <c r="AD102" i="3"/>
  <c r="AD101" i="3"/>
  <c r="AD94" i="3"/>
  <c r="AD93" i="3"/>
  <c r="AD92" i="3"/>
  <c r="AD91" i="3"/>
  <c r="AD90" i="3"/>
  <c r="AD89" i="3"/>
  <c r="AD88" i="3"/>
  <c r="AD87" i="3"/>
  <c r="AD86" i="3"/>
  <c r="AD85" i="3"/>
  <c r="AD84" i="3"/>
  <c r="AD83" i="3"/>
  <c r="AD82" i="3"/>
  <c r="AD81" i="3"/>
  <c r="AD80" i="3"/>
  <c r="AD79" i="3"/>
  <c r="AD78" i="3"/>
  <c r="AD77" i="3"/>
  <c r="AD76" i="3"/>
  <c r="AD75" i="3"/>
  <c r="AD74" i="3"/>
  <c r="AD73" i="3"/>
  <c r="AD72" i="3"/>
  <c r="AD71" i="3"/>
  <c r="AD70" i="3"/>
  <c r="AD69" i="3"/>
  <c r="AD68" i="3"/>
  <c r="AD67" i="3"/>
  <c r="AD66" i="3"/>
  <c r="AD65" i="3"/>
  <c r="AD64" i="3"/>
  <c r="AJ83" i="3"/>
  <c r="AJ82" i="3"/>
  <c r="AJ81" i="3"/>
  <c r="AJ80" i="3"/>
  <c r="AJ79" i="3"/>
  <c r="AJ78" i="3"/>
  <c r="AJ77" i="3"/>
  <c r="AJ76" i="3"/>
  <c r="AJ75" i="3"/>
  <c r="AJ74" i="3"/>
  <c r="AJ73" i="3"/>
  <c r="AJ72" i="3"/>
  <c r="AJ71" i="3"/>
  <c r="AJ70" i="3"/>
  <c r="AJ69" i="3"/>
  <c r="AJ68" i="3"/>
  <c r="AJ67" i="3"/>
  <c r="AJ66" i="3"/>
  <c r="AJ65" i="3"/>
  <c r="AJ64" i="3"/>
  <c r="AJ27" i="3"/>
  <c r="AJ46" i="3"/>
  <c r="AJ45" i="3"/>
  <c r="AJ44" i="3"/>
  <c r="AJ43" i="3"/>
  <c r="AJ42" i="3"/>
  <c r="AJ41" i="3"/>
  <c r="AJ40" i="3"/>
  <c r="AJ39" i="3"/>
  <c r="AJ38" i="3"/>
  <c r="AJ37" i="3"/>
  <c r="AD57" i="3"/>
  <c r="AD56" i="3"/>
  <c r="AD55" i="3"/>
  <c r="AD54" i="3"/>
  <c r="AD53" i="3"/>
  <c r="AD52" i="3"/>
  <c r="AD51" i="3"/>
  <c r="AD50" i="3"/>
  <c r="AD49" i="3"/>
  <c r="AD48" i="3"/>
  <c r="AD47" i="3"/>
  <c r="AD46" i="3"/>
  <c r="AD45" i="3"/>
  <c r="AD44" i="3"/>
  <c r="AD43" i="3"/>
  <c r="AD42" i="3"/>
  <c r="AD41" i="3"/>
  <c r="AD40" i="3"/>
  <c r="AD39" i="3"/>
  <c r="AD38" i="3"/>
  <c r="AD37" i="3"/>
  <c r="X114" i="3"/>
  <c r="X113" i="3"/>
  <c r="X112" i="3"/>
  <c r="X95" i="3"/>
  <c r="X94" i="3"/>
  <c r="X93" i="3"/>
  <c r="X92" i="3"/>
  <c r="X91" i="3"/>
  <c r="X90" i="3"/>
  <c r="X89" i="3"/>
  <c r="X88" i="3"/>
  <c r="X87" i="3"/>
  <c r="X86" i="3"/>
  <c r="X85" i="3"/>
  <c r="X84" i="3"/>
  <c r="X83" i="3"/>
  <c r="X82" i="3"/>
  <c r="X73" i="3"/>
  <c r="X75" i="3"/>
  <c r="X74" i="3"/>
  <c r="X72" i="3"/>
  <c r="X71" i="3"/>
  <c r="X70" i="3"/>
  <c r="X69" i="3"/>
  <c r="X68" i="3"/>
  <c r="X67" i="3"/>
  <c r="X66" i="3"/>
  <c r="R105" i="3"/>
  <c r="R104" i="3"/>
  <c r="R103" i="3"/>
  <c r="R102" i="3"/>
  <c r="R101" i="3"/>
  <c r="R100" i="3"/>
  <c r="R99" i="3"/>
  <c r="R98" i="3"/>
  <c r="R97" i="3"/>
  <c r="R96" i="3"/>
  <c r="R95" i="3"/>
  <c r="R94" i="3"/>
  <c r="R93" i="3"/>
  <c r="R92" i="3"/>
  <c r="R91" i="3"/>
  <c r="R90" i="3"/>
  <c r="R89" i="3"/>
  <c r="R88" i="3"/>
  <c r="R87" i="3"/>
  <c r="R86" i="3"/>
  <c r="R85" i="3"/>
  <c r="R84" i="3"/>
  <c r="R83" i="3"/>
  <c r="R82" i="3"/>
  <c r="R130" i="3"/>
  <c r="R129" i="3"/>
  <c r="R128" i="3"/>
  <c r="R127" i="3"/>
  <c r="R126" i="3"/>
  <c r="R125" i="3"/>
  <c r="R124" i="3"/>
  <c r="R123" i="3"/>
  <c r="R122" i="3"/>
  <c r="R121" i="3"/>
  <c r="R120" i="3"/>
  <c r="R119" i="3"/>
  <c r="R118" i="3"/>
  <c r="R117" i="3"/>
  <c r="R116" i="3"/>
  <c r="R115" i="3"/>
  <c r="R114" i="3"/>
  <c r="R112" i="3"/>
  <c r="R113" i="3"/>
  <c r="X146" i="3"/>
  <c r="X145" i="3"/>
  <c r="X140" i="3"/>
  <c r="X155" i="3"/>
  <c r="X154" i="3"/>
  <c r="X153" i="3"/>
  <c r="X152" i="3"/>
  <c r="X151" i="3"/>
  <c r="X150" i="3"/>
  <c r="X149" i="3"/>
  <c r="X148" i="3"/>
  <c r="X147" i="3"/>
  <c r="X144" i="3"/>
  <c r="X143" i="3"/>
  <c r="X142" i="3"/>
  <c r="X141" i="3"/>
  <c r="X139" i="3"/>
  <c r="X138" i="3"/>
  <c r="X137" i="3"/>
  <c r="R155" i="3"/>
  <c r="R154" i="3"/>
  <c r="R153" i="3"/>
  <c r="R152" i="3"/>
  <c r="R151" i="3"/>
  <c r="R150" i="3"/>
  <c r="R149" i="3"/>
  <c r="R148" i="3"/>
  <c r="R147" i="3"/>
  <c r="R146" i="3"/>
  <c r="R145" i="3"/>
  <c r="R144" i="3"/>
  <c r="R143" i="3"/>
  <c r="R142" i="3"/>
  <c r="R141" i="3"/>
  <c r="R140" i="3"/>
  <c r="R139" i="3"/>
  <c r="R137" i="3"/>
  <c r="R138" i="3"/>
  <c r="K146" i="3"/>
  <c r="K145" i="3"/>
  <c r="K144" i="3"/>
  <c r="E146" i="3"/>
  <c r="E145" i="3"/>
  <c r="E144" i="3"/>
  <c r="K112" i="3"/>
  <c r="K123" i="3"/>
  <c r="K122" i="3"/>
  <c r="K121" i="3"/>
  <c r="K120" i="3"/>
  <c r="K119" i="3"/>
  <c r="K118" i="3"/>
  <c r="K117" i="3"/>
  <c r="K116" i="3"/>
  <c r="K115" i="3"/>
  <c r="K114" i="3"/>
  <c r="K113" i="3"/>
  <c r="K111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K100" i="3"/>
  <c r="K99" i="3"/>
  <c r="K98" i="3"/>
  <c r="K97" i="3"/>
  <c r="K96" i="3"/>
  <c r="K95" i="3"/>
  <c r="K94" i="3"/>
  <c r="K93" i="3"/>
  <c r="K92" i="3"/>
  <c r="K91" i="3"/>
  <c r="E103" i="3"/>
  <c r="E104" i="3"/>
  <c r="E102" i="3"/>
  <c r="E101" i="3"/>
  <c r="E100" i="3"/>
  <c r="E99" i="3"/>
  <c r="E98" i="3"/>
  <c r="E97" i="3"/>
  <c r="E96" i="3"/>
  <c r="E95" i="3"/>
  <c r="E94" i="3"/>
  <c r="E93" i="3"/>
  <c r="E92" i="3"/>
  <c r="E91" i="3"/>
  <c r="K84" i="3"/>
  <c r="K83" i="3"/>
  <c r="K82" i="3"/>
  <c r="K81" i="3"/>
  <c r="K80" i="3"/>
  <c r="K79" i="3"/>
  <c r="K78" i="3"/>
  <c r="K77" i="3"/>
  <c r="E82" i="3"/>
  <c r="E81" i="3"/>
  <c r="E80" i="3"/>
  <c r="E79" i="3"/>
  <c r="E78" i="3"/>
  <c r="E77" i="3"/>
  <c r="K51" i="3"/>
  <c r="K50" i="3"/>
  <c r="K49" i="3"/>
  <c r="K48" i="3"/>
  <c r="K63" i="3"/>
  <c r="K62" i="3"/>
  <c r="K61" i="3"/>
  <c r="K60" i="3"/>
  <c r="K59" i="3"/>
  <c r="K58" i="3"/>
  <c r="E69" i="3"/>
  <c r="E68" i="3"/>
  <c r="E67" i="3"/>
  <c r="E66" i="3"/>
  <c r="E65" i="3"/>
  <c r="E64" i="3"/>
  <c r="E63" i="3"/>
  <c r="E62" i="3"/>
  <c r="E61" i="3"/>
  <c r="E60" i="3"/>
  <c r="E59" i="3"/>
  <c r="E58" i="3"/>
  <c r="E50" i="3"/>
  <c r="E49" i="3"/>
  <c r="E48" i="3"/>
  <c r="AP50" i="3"/>
  <c r="AP42" i="3"/>
  <c r="AP36" i="3"/>
  <c r="AP34" i="3"/>
  <c r="AP33" i="3"/>
  <c r="AP22" i="3"/>
  <c r="AP14" i="3"/>
  <c r="AP13" i="3"/>
  <c r="AP12" i="3"/>
  <c r="AP51" i="3"/>
  <c r="AP49" i="3"/>
  <c r="AP48" i="3"/>
  <c r="AP47" i="3"/>
  <c r="AP46" i="3"/>
  <c r="AP45" i="3"/>
  <c r="AP44" i="3"/>
  <c r="AP43" i="3"/>
  <c r="AP41" i="3"/>
  <c r="AP40" i="3"/>
  <c r="AP39" i="3"/>
  <c r="AP38" i="3"/>
  <c r="AP37" i="3"/>
  <c r="AP35" i="3"/>
  <c r="AP32" i="3"/>
  <c r="AP31" i="3"/>
  <c r="AP30" i="3"/>
  <c r="AP29" i="3"/>
  <c r="AP28" i="3"/>
  <c r="AP27" i="3"/>
  <c r="AP26" i="3"/>
  <c r="AP25" i="3"/>
  <c r="AP24" i="3"/>
  <c r="AP23" i="3"/>
  <c r="AP21" i="3"/>
  <c r="AP20" i="3"/>
  <c r="AP19" i="3"/>
  <c r="AP18" i="3"/>
  <c r="AP17" i="3"/>
  <c r="AP16" i="3"/>
  <c r="AP15" i="3"/>
  <c r="AP11" i="3"/>
  <c r="AP10" i="3"/>
  <c r="AP9" i="3"/>
  <c r="AP8" i="3"/>
  <c r="AP7" i="3"/>
  <c r="K36" i="3"/>
  <c r="K35" i="3"/>
  <c r="K34" i="3"/>
  <c r="K33" i="3"/>
  <c r="K32" i="3"/>
  <c r="K31" i="3"/>
  <c r="K30" i="3"/>
  <c r="E41" i="3"/>
  <c r="E40" i="3"/>
  <c r="E39" i="3"/>
  <c r="E38" i="3"/>
  <c r="E37" i="3"/>
  <c r="E36" i="3"/>
  <c r="E35" i="3"/>
  <c r="E34" i="3"/>
  <c r="E33" i="3"/>
  <c r="E32" i="3"/>
  <c r="E31" i="3"/>
  <c r="E30" i="3"/>
  <c r="K11" i="3"/>
  <c r="K10" i="3"/>
  <c r="K9" i="3"/>
  <c r="K8" i="3"/>
  <c r="K7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O572" i="1"/>
  <c r="N570" i="1"/>
  <c r="N571" i="1"/>
  <c r="N572" i="1"/>
  <c r="F579" i="1"/>
  <c r="E570" i="1"/>
  <c r="E571" i="1"/>
  <c r="E572" i="1"/>
  <c r="E573" i="1"/>
  <c r="E574" i="1"/>
  <c r="E575" i="1"/>
  <c r="E576" i="1"/>
  <c r="E577" i="1"/>
  <c r="E578" i="1"/>
  <c r="E579" i="1"/>
  <c r="Y187" i="3"/>
  <c r="X187" i="3"/>
  <c r="S184" i="3"/>
  <c r="AQ75" i="3"/>
  <c r="AP58" i="3"/>
  <c r="AP59" i="3"/>
  <c r="AP60" i="3"/>
  <c r="AP61" i="3"/>
  <c r="AP62" i="3"/>
  <c r="AP63" i="3"/>
  <c r="AP64" i="3"/>
  <c r="AP65" i="3"/>
  <c r="AP66" i="3"/>
  <c r="AP67" i="3"/>
  <c r="AP68" i="3"/>
  <c r="AP69" i="3"/>
  <c r="AP70" i="3"/>
  <c r="AP71" i="3"/>
  <c r="AP72" i="3"/>
  <c r="AP73" i="3"/>
  <c r="AP74" i="3"/>
  <c r="AP75" i="3"/>
  <c r="AW70" i="3"/>
  <c r="AV58" i="3"/>
  <c r="AV59" i="3"/>
  <c r="AV60" i="3"/>
  <c r="AV61" i="3"/>
  <c r="AV62" i="3"/>
  <c r="AV63" i="3"/>
  <c r="AV64" i="3"/>
  <c r="AV65" i="3"/>
  <c r="AV66" i="3"/>
  <c r="AV67" i="3"/>
  <c r="AV68" i="3"/>
  <c r="AV69" i="3"/>
  <c r="AV70" i="3"/>
  <c r="AQ52" i="3"/>
  <c r="AP52" i="3"/>
  <c r="AW30" i="3"/>
  <c r="AV7" i="3"/>
  <c r="AV8" i="3"/>
  <c r="AV9" i="3"/>
  <c r="AV10" i="3"/>
  <c r="AV11" i="3"/>
  <c r="AV12" i="3"/>
  <c r="AV13" i="3"/>
  <c r="AV14" i="3"/>
  <c r="AV15" i="3"/>
  <c r="AV16" i="3"/>
  <c r="AV17" i="3"/>
  <c r="AV18" i="3"/>
  <c r="AV19" i="3"/>
  <c r="AV20" i="3"/>
  <c r="AV21" i="3"/>
  <c r="AV22" i="3"/>
  <c r="AV23" i="3"/>
  <c r="AV24" i="3"/>
  <c r="AV25" i="3"/>
  <c r="AV26" i="3"/>
  <c r="AV27" i="3"/>
  <c r="AV28" i="3"/>
  <c r="AV29" i="3"/>
  <c r="AV30" i="3"/>
  <c r="AE185" i="3"/>
  <c r="AD185" i="3"/>
  <c r="AK180" i="3"/>
  <c r="AJ180" i="3"/>
  <c r="AE166" i="3"/>
  <c r="AD166" i="3"/>
  <c r="AK140" i="3"/>
  <c r="AJ140" i="3"/>
  <c r="AE120" i="3"/>
  <c r="AD120" i="3"/>
  <c r="AK119" i="3"/>
  <c r="AJ119" i="3"/>
  <c r="AK109" i="3"/>
  <c r="AJ109" i="3"/>
  <c r="AE109" i="3"/>
  <c r="AD109" i="3"/>
  <c r="AE95" i="3"/>
  <c r="AD95" i="3"/>
  <c r="AK84" i="3"/>
  <c r="AJ84" i="3"/>
  <c r="AE58" i="3"/>
  <c r="AD58" i="3"/>
  <c r="AK47" i="3"/>
  <c r="AJ47" i="3"/>
  <c r="AE31" i="3"/>
  <c r="AD23" i="3"/>
  <c r="AD24" i="3"/>
  <c r="AD25" i="3"/>
  <c r="AD26" i="3"/>
  <c r="AD27" i="3"/>
  <c r="AD28" i="3"/>
  <c r="AD29" i="3"/>
  <c r="AD30" i="3"/>
  <c r="AD31" i="3"/>
  <c r="AK27" i="3"/>
  <c r="AJ26" i="3"/>
  <c r="AJ25" i="3"/>
  <c r="AJ24" i="3"/>
  <c r="AJ23" i="3"/>
  <c r="AE17" i="3"/>
  <c r="AD7" i="3"/>
  <c r="AD8" i="3"/>
  <c r="AD9" i="3"/>
  <c r="AD10" i="3"/>
  <c r="AD11" i="3"/>
  <c r="AD12" i="3"/>
  <c r="AD13" i="3"/>
  <c r="AD14" i="3"/>
  <c r="AD15" i="3"/>
  <c r="AD16" i="3"/>
  <c r="AD17" i="3"/>
  <c r="AK9" i="3"/>
  <c r="AJ7" i="3"/>
  <c r="AJ8" i="3"/>
  <c r="AJ9" i="3"/>
  <c r="S164" i="3"/>
  <c r="R164" i="3"/>
  <c r="Y163" i="3"/>
  <c r="X163" i="3"/>
  <c r="Y156" i="3"/>
  <c r="X156" i="3"/>
  <c r="S156" i="3"/>
  <c r="R156" i="3"/>
  <c r="S131" i="3"/>
  <c r="R131" i="3"/>
  <c r="Y115" i="3"/>
  <c r="X115" i="3"/>
  <c r="S106" i="3"/>
  <c r="R106" i="3"/>
  <c r="Y96" i="3"/>
  <c r="X96" i="3"/>
  <c r="Y76" i="3"/>
  <c r="X76" i="3"/>
  <c r="S75" i="3"/>
  <c r="R66" i="3"/>
  <c r="R67" i="3"/>
  <c r="R68" i="3"/>
  <c r="R69" i="3"/>
  <c r="R70" i="3"/>
  <c r="R71" i="3"/>
  <c r="R72" i="3"/>
  <c r="R73" i="3"/>
  <c r="R74" i="3"/>
  <c r="R75" i="3"/>
  <c r="S60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Y49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32" i="3"/>
  <c r="X33" i="3"/>
  <c r="X34" i="3"/>
  <c r="X35" i="3"/>
  <c r="X36" i="3"/>
  <c r="X37" i="3"/>
  <c r="X38" i="3"/>
  <c r="X39" i="3"/>
  <c r="X40" i="3"/>
  <c r="X41" i="3"/>
  <c r="X42" i="3"/>
  <c r="X43" i="3"/>
  <c r="X44" i="3"/>
  <c r="X45" i="3"/>
  <c r="X46" i="3"/>
  <c r="X47" i="3"/>
  <c r="X48" i="3"/>
  <c r="X49" i="3"/>
  <c r="L147" i="3"/>
  <c r="K147" i="3"/>
  <c r="F147" i="3"/>
  <c r="E147" i="3"/>
  <c r="F138" i="3"/>
  <c r="E138" i="3"/>
  <c r="L124" i="3"/>
  <c r="K124" i="3"/>
  <c r="F105" i="3"/>
  <c r="E105" i="3"/>
  <c r="L101" i="3"/>
  <c r="L85" i="3"/>
  <c r="K85" i="3"/>
  <c r="F83" i="3"/>
  <c r="E83" i="3"/>
  <c r="F70" i="3"/>
  <c r="E70" i="3"/>
  <c r="L64" i="3"/>
  <c r="K64" i="3"/>
  <c r="L52" i="3"/>
  <c r="K52" i="3"/>
  <c r="F51" i="3"/>
  <c r="E51" i="3"/>
  <c r="F42" i="3"/>
  <c r="E42" i="3"/>
  <c r="L37" i="3"/>
  <c r="F22" i="3"/>
  <c r="E22" i="3"/>
  <c r="L12" i="3"/>
  <c r="K12" i="3"/>
  <c r="N803" i="1"/>
  <c r="N806" i="1"/>
  <c r="N807" i="1"/>
  <c r="F806" i="1"/>
  <c r="E803" i="1"/>
  <c r="E804" i="1"/>
  <c r="E805" i="1"/>
  <c r="E806" i="1"/>
  <c r="O654" i="1"/>
  <c r="N650" i="1"/>
  <c r="N651" i="1"/>
  <c r="N652" i="1"/>
  <c r="N653" i="1"/>
  <c r="N654" i="1"/>
  <c r="N641" i="1"/>
  <c r="F646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AE179" i="2"/>
  <c r="AD139" i="2"/>
  <c r="AD140" i="2"/>
  <c r="AD141" i="2"/>
  <c r="AD142" i="2"/>
  <c r="AD143" i="2"/>
  <c r="AD144" i="2"/>
  <c r="AD145" i="2"/>
  <c r="AD146" i="2"/>
  <c r="AD147" i="2"/>
  <c r="AD148" i="2"/>
  <c r="AD149" i="2"/>
  <c r="AD150" i="2"/>
  <c r="AD151" i="2"/>
  <c r="AD152" i="2"/>
  <c r="AD153" i="2"/>
  <c r="AD154" i="2"/>
  <c r="AD155" i="2"/>
  <c r="AD156" i="2"/>
  <c r="AD157" i="2"/>
  <c r="AD158" i="2"/>
  <c r="AD159" i="2"/>
  <c r="AD160" i="2"/>
  <c r="AD161" i="2"/>
  <c r="AD162" i="2"/>
  <c r="AD163" i="2"/>
  <c r="AD164" i="2"/>
  <c r="AD165" i="2"/>
  <c r="AD166" i="2"/>
  <c r="AD167" i="2"/>
  <c r="AD168" i="2"/>
  <c r="AD169" i="2"/>
  <c r="AD170" i="2"/>
  <c r="AD171" i="2"/>
  <c r="AD172" i="2"/>
  <c r="AD173" i="2"/>
  <c r="AD174" i="2"/>
  <c r="AD175" i="2"/>
  <c r="AD176" i="2"/>
  <c r="AD177" i="2"/>
  <c r="AD178" i="2"/>
  <c r="AD179" i="2"/>
  <c r="F1065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AK153" i="2"/>
  <c r="AJ139" i="2"/>
  <c r="AJ140" i="2"/>
  <c r="AJ141" i="2"/>
  <c r="AJ142" i="2"/>
  <c r="AJ143" i="2"/>
  <c r="AJ144" i="2"/>
  <c r="AJ145" i="2"/>
  <c r="AJ146" i="2"/>
  <c r="AJ147" i="2"/>
  <c r="AJ148" i="2"/>
  <c r="AJ149" i="2"/>
  <c r="AJ150" i="2"/>
  <c r="AJ151" i="2"/>
  <c r="AJ152" i="2"/>
  <c r="AJ153" i="2"/>
  <c r="O1039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O1014" i="1"/>
  <c r="N1006" i="1"/>
  <c r="N1007" i="1"/>
  <c r="N1008" i="1"/>
  <c r="N1009" i="1"/>
  <c r="N1010" i="1"/>
  <c r="N1011" i="1"/>
  <c r="N1012" i="1"/>
  <c r="N1013" i="1"/>
  <c r="N1014" i="1"/>
  <c r="AK129" i="2"/>
  <c r="AJ121" i="2"/>
  <c r="AJ122" i="2"/>
  <c r="AJ123" i="2"/>
  <c r="AJ124" i="2"/>
  <c r="AJ125" i="2"/>
  <c r="AJ126" i="2"/>
  <c r="AJ127" i="2"/>
  <c r="AJ128" i="2"/>
  <c r="AJ129" i="2"/>
  <c r="AE134" i="2"/>
  <c r="AD121" i="2"/>
  <c r="AD122" i="2"/>
  <c r="AD123" i="2"/>
  <c r="AD124" i="2"/>
  <c r="AD125" i="2"/>
  <c r="AD126" i="2"/>
  <c r="AD127" i="2"/>
  <c r="AD128" i="2"/>
  <c r="AD129" i="2"/>
  <c r="AD130" i="2"/>
  <c r="AD131" i="2"/>
  <c r="AD132" i="2"/>
  <c r="AD133" i="2"/>
  <c r="AD134" i="2"/>
  <c r="F1019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R244" i="2"/>
  <c r="R245" i="2"/>
  <c r="R246" i="2"/>
  <c r="R247" i="2"/>
  <c r="R248" i="2"/>
  <c r="R249" i="2"/>
  <c r="R250" i="2"/>
  <c r="R251" i="2"/>
  <c r="R252" i="2"/>
  <c r="R253" i="2"/>
  <c r="R254" i="2"/>
  <c r="R255" i="2"/>
  <c r="R256" i="2"/>
  <c r="R257" i="2"/>
  <c r="R258" i="2"/>
  <c r="R259" i="2"/>
  <c r="R260" i="2"/>
  <c r="R261" i="2"/>
  <c r="R262" i="2"/>
  <c r="R263" i="2"/>
  <c r="X244" i="2"/>
  <c r="X245" i="2"/>
  <c r="X246" i="2"/>
  <c r="X247" i="2"/>
  <c r="X248" i="2"/>
  <c r="X249" i="2"/>
  <c r="X250" i="2"/>
  <c r="X251" i="2"/>
  <c r="X252" i="2"/>
  <c r="X253" i="2"/>
  <c r="X254" i="2"/>
  <c r="X255" i="2"/>
  <c r="X256" i="2"/>
  <c r="X257" i="2"/>
  <c r="X258" i="2"/>
  <c r="X259" i="2"/>
  <c r="X260" i="2"/>
  <c r="X261" i="2"/>
  <c r="X262" i="2"/>
  <c r="X263" i="2"/>
  <c r="Y263" i="2"/>
  <c r="S263" i="2"/>
  <c r="S233" i="2"/>
  <c r="R233" i="2"/>
  <c r="Y232" i="2"/>
  <c r="X232" i="2"/>
  <c r="AE103" i="2"/>
  <c r="AD98" i="2"/>
  <c r="AD99" i="2"/>
  <c r="AD100" i="2"/>
  <c r="AD101" i="2"/>
  <c r="AD102" i="2"/>
  <c r="AD103" i="2"/>
  <c r="AK102" i="2"/>
  <c r="AJ98" i="2"/>
  <c r="AJ99" i="2"/>
  <c r="AJ100" i="2"/>
  <c r="AJ101" i="2"/>
  <c r="AJ102" i="2"/>
  <c r="AK116" i="2"/>
  <c r="AJ108" i="2"/>
  <c r="AJ109" i="2"/>
  <c r="AJ110" i="2"/>
  <c r="AJ111" i="2"/>
  <c r="AJ112" i="2"/>
  <c r="AJ113" i="2"/>
  <c r="AJ114" i="2"/>
  <c r="AJ115" i="2"/>
  <c r="AJ116" i="2"/>
  <c r="AE116" i="2"/>
  <c r="AD108" i="2"/>
  <c r="AD109" i="2"/>
  <c r="AD110" i="2"/>
  <c r="AD111" i="2"/>
  <c r="AD112" i="2"/>
  <c r="AD113" i="2"/>
  <c r="AD114" i="2"/>
  <c r="AD115" i="2"/>
  <c r="AD116" i="2"/>
  <c r="O663" i="1"/>
  <c r="N659" i="1"/>
  <c r="N660" i="1"/>
  <c r="N661" i="1"/>
  <c r="N662" i="1"/>
  <c r="N663" i="1"/>
  <c r="F62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O62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F587" i="1"/>
  <c r="E585" i="1"/>
  <c r="E586" i="1"/>
  <c r="E587" i="1"/>
  <c r="O586" i="1"/>
  <c r="N585" i="1"/>
  <c r="N586" i="1"/>
  <c r="F677" i="1"/>
  <c r="E669" i="1"/>
  <c r="E670" i="1"/>
  <c r="E671" i="1"/>
  <c r="E672" i="1"/>
  <c r="E673" i="1"/>
  <c r="E674" i="1"/>
  <c r="E675" i="1"/>
  <c r="E676" i="1"/>
  <c r="E677" i="1"/>
  <c r="O677" i="1"/>
  <c r="N669" i="1"/>
  <c r="N670" i="1"/>
  <c r="N671" i="1"/>
  <c r="N672" i="1"/>
  <c r="N673" i="1"/>
  <c r="N674" i="1"/>
  <c r="N675" i="1"/>
  <c r="N676" i="1"/>
  <c r="N677" i="1"/>
  <c r="F664" i="1"/>
  <c r="E659" i="1"/>
  <c r="E660" i="1"/>
  <c r="E661" i="1"/>
  <c r="E662" i="1"/>
  <c r="E663" i="1"/>
  <c r="E664" i="1"/>
  <c r="F758" i="1"/>
  <c r="E752" i="1"/>
  <c r="O827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F841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O761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E757" i="1"/>
  <c r="E756" i="1"/>
  <c r="E755" i="1"/>
  <c r="E754" i="1"/>
  <c r="E753" i="1"/>
  <c r="E749" i="1"/>
  <c r="E750" i="1"/>
  <c r="E751" i="1"/>
  <c r="O798" i="1"/>
  <c r="N797" i="1"/>
  <c r="N796" i="1"/>
  <c r="N795" i="1"/>
  <c r="N794" i="1"/>
  <c r="N793" i="1"/>
  <c r="N792" i="1"/>
  <c r="N791" i="1"/>
  <c r="N790" i="1"/>
  <c r="N798" i="1"/>
  <c r="F796" i="1"/>
  <c r="E790" i="1"/>
  <c r="E791" i="1"/>
  <c r="E792" i="1"/>
  <c r="E793" i="1"/>
  <c r="E794" i="1"/>
  <c r="E795" i="1"/>
  <c r="E796" i="1"/>
  <c r="O781" i="1"/>
  <c r="N780" i="1"/>
  <c r="N779" i="1"/>
  <c r="N778" i="1"/>
  <c r="N777" i="1"/>
  <c r="N776" i="1"/>
  <c r="N775" i="1"/>
  <c r="N774" i="1"/>
  <c r="N773" i="1"/>
  <c r="N772" i="1"/>
  <c r="N771" i="1"/>
  <c r="F785" i="1"/>
  <c r="E783" i="1"/>
  <c r="E784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F653" i="1"/>
  <c r="E652" i="1"/>
  <c r="E651" i="1"/>
  <c r="E650" i="1"/>
  <c r="E785" i="1"/>
  <c r="E653" i="1"/>
  <c r="F516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L511" i="2"/>
  <c r="K510" i="2"/>
  <c r="K509" i="2"/>
  <c r="K508" i="2"/>
  <c r="K507" i="2"/>
  <c r="K506" i="2"/>
  <c r="K505" i="2"/>
  <c r="K504" i="2"/>
  <c r="F496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L486" i="2"/>
  <c r="K481" i="2"/>
  <c r="K482" i="2"/>
  <c r="K483" i="2"/>
  <c r="K484" i="2"/>
  <c r="K485" i="2"/>
  <c r="K486" i="2"/>
  <c r="AE92" i="2"/>
  <c r="AD71" i="2"/>
  <c r="AD72" i="2"/>
  <c r="AD73" i="2"/>
  <c r="AD74" i="2"/>
  <c r="AD75" i="2"/>
  <c r="AD76" i="2"/>
  <c r="AD77" i="2"/>
  <c r="AD78" i="2"/>
  <c r="AD79" i="2"/>
  <c r="AD80" i="2"/>
  <c r="AD81" i="2"/>
  <c r="AD82" i="2"/>
  <c r="AD83" i="2"/>
  <c r="AD84" i="2"/>
  <c r="AD85" i="2"/>
  <c r="AD86" i="2"/>
  <c r="AD87" i="2"/>
  <c r="AD88" i="2"/>
  <c r="AD89" i="2"/>
  <c r="AD90" i="2"/>
  <c r="AD91" i="2"/>
  <c r="AD92" i="2"/>
  <c r="AK81" i="2"/>
  <c r="AJ71" i="2"/>
  <c r="AJ72" i="2"/>
  <c r="AJ73" i="2"/>
  <c r="AJ74" i="2"/>
  <c r="AJ75" i="2"/>
  <c r="AJ76" i="2"/>
  <c r="AJ77" i="2"/>
  <c r="AJ78" i="2"/>
  <c r="AJ79" i="2"/>
  <c r="AJ80" i="2"/>
  <c r="AJ81" i="2"/>
  <c r="AE66" i="2"/>
  <c r="AD35" i="2"/>
  <c r="AD36" i="2"/>
  <c r="AD37" i="2"/>
  <c r="AD38" i="2"/>
  <c r="AD39" i="2"/>
  <c r="AD40" i="2"/>
  <c r="AD41" i="2"/>
  <c r="AD42" i="2"/>
  <c r="AD43" i="2"/>
  <c r="AD44" i="2"/>
  <c r="AD45" i="2"/>
  <c r="AD46" i="2"/>
  <c r="AD47" i="2"/>
  <c r="AD48" i="2"/>
  <c r="AD49" i="2"/>
  <c r="AD50" i="2"/>
  <c r="AD51" i="2"/>
  <c r="AD52" i="2"/>
  <c r="AD53" i="2"/>
  <c r="AD54" i="2"/>
  <c r="AD55" i="2"/>
  <c r="AD56" i="2"/>
  <c r="AD57" i="2"/>
  <c r="AD58" i="2"/>
  <c r="AD59" i="2"/>
  <c r="AD60" i="2"/>
  <c r="AD61" i="2"/>
  <c r="AD62" i="2"/>
  <c r="AD63" i="2"/>
  <c r="AD64" i="2"/>
  <c r="AD65" i="2"/>
  <c r="AD66" i="2"/>
  <c r="AK55" i="2"/>
  <c r="AJ35" i="2"/>
  <c r="AJ36" i="2"/>
  <c r="AJ37" i="2"/>
  <c r="AJ38" i="2"/>
  <c r="AJ39" i="2"/>
  <c r="AJ40" i="2"/>
  <c r="AJ41" i="2"/>
  <c r="AJ42" i="2"/>
  <c r="AJ43" i="2"/>
  <c r="AJ44" i="2"/>
  <c r="AJ45" i="2"/>
  <c r="AJ46" i="2"/>
  <c r="AJ47" i="2"/>
  <c r="AJ48" i="2"/>
  <c r="AJ49" i="2"/>
  <c r="AJ50" i="2"/>
  <c r="AJ51" i="2"/>
  <c r="AJ52" i="2"/>
  <c r="AJ53" i="2"/>
  <c r="AJ54" i="2"/>
  <c r="AJ55" i="2"/>
  <c r="AE30" i="2"/>
  <c r="AD22" i="2"/>
  <c r="AD23" i="2"/>
  <c r="AD24" i="2"/>
  <c r="AD25" i="2"/>
  <c r="AD26" i="2"/>
  <c r="AD27" i="2"/>
  <c r="AD28" i="2"/>
  <c r="AD29" i="2"/>
  <c r="AD30" i="2"/>
  <c r="AK26" i="2"/>
  <c r="AJ25" i="2"/>
  <c r="AJ24" i="2"/>
  <c r="AJ23" i="2"/>
  <c r="AJ22" i="2"/>
  <c r="AE17" i="2"/>
  <c r="AD7" i="2"/>
  <c r="AD8" i="2"/>
  <c r="AD9" i="2"/>
  <c r="AD10" i="2"/>
  <c r="AD11" i="2"/>
  <c r="AD12" i="2"/>
  <c r="AD13" i="2"/>
  <c r="AD14" i="2"/>
  <c r="AD15" i="2"/>
  <c r="AD16" i="2"/>
  <c r="AD17" i="2"/>
  <c r="AK9" i="2"/>
  <c r="AJ7" i="2"/>
  <c r="AJ8" i="2"/>
  <c r="AJ9" i="2"/>
  <c r="F161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L15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L114" i="2"/>
  <c r="K113" i="2"/>
  <c r="F113" i="2"/>
  <c r="K112" i="2"/>
  <c r="Y201" i="2"/>
  <c r="X194" i="2"/>
  <c r="X195" i="2"/>
  <c r="X196" i="2"/>
  <c r="X197" i="2"/>
  <c r="X198" i="2"/>
  <c r="X199" i="2"/>
  <c r="X200" i="2"/>
  <c r="X201" i="2"/>
  <c r="S200" i="2"/>
  <c r="R195" i="2"/>
  <c r="R196" i="2"/>
  <c r="R197" i="2"/>
  <c r="R198" i="2"/>
  <c r="R199" i="2"/>
  <c r="R200" i="2"/>
  <c r="S18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Y173" i="2"/>
  <c r="X170" i="2"/>
  <c r="X171" i="2"/>
  <c r="X172" i="2"/>
  <c r="X173" i="2"/>
  <c r="Y226" i="2"/>
  <c r="X205" i="2"/>
  <c r="X206" i="2"/>
  <c r="X207" i="2"/>
  <c r="X208" i="2"/>
  <c r="X209" i="2"/>
  <c r="X210" i="2"/>
  <c r="X211" i="2"/>
  <c r="X212" i="2"/>
  <c r="X213" i="2"/>
  <c r="X214" i="2"/>
  <c r="X215" i="2"/>
  <c r="X216" i="2"/>
  <c r="X217" i="2"/>
  <c r="X218" i="2"/>
  <c r="X219" i="2"/>
  <c r="X220" i="2"/>
  <c r="X221" i="2"/>
  <c r="X222" i="2"/>
  <c r="X223" i="2"/>
  <c r="X224" i="2"/>
  <c r="X225" i="2"/>
  <c r="X226" i="2"/>
  <c r="S222" i="2"/>
  <c r="R205" i="2"/>
  <c r="R206" i="2"/>
  <c r="R207" i="2"/>
  <c r="R208" i="2"/>
  <c r="R209" i="2"/>
  <c r="R210" i="2"/>
  <c r="R211" i="2"/>
  <c r="R212" i="2"/>
  <c r="R213" i="2"/>
  <c r="R214" i="2"/>
  <c r="R215" i="2"/>
  <c r="R216" i="2"/>
  <c r="R217" i="2"/>
  <c r="R218" i="2"/>
  <c r="R219" i="2"/>
  <c r="R220" i="2"/>
  <c r="R221" i="2"/>
  <c r="R222" i="2"/>
  <c r="S164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Y154" i="2"/>
  <c r="X140" i="2"/>
  <c r="X141" i="2"/>
  <c r="X142" i="2"/>
  <c r="X143" i="2"/>
  <c r="X144" i="2"/>
  <c r="X145" i="2"/>
  <c r="X146" i="2"/>
  <c r="X147" i="2"/>
  <c r="X148" i="2"/>
  <c r="X149" i="2"/>
  <c r="X150" i="2"/>
  <c r="X151" i="2"/>
  <c r="X152" i="2"/>
  <c r="X153" i="2"/>
  <c r="X154" i="2"/>
  <c r="S135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Y134" i="2"/>
  <c r="X120" i="2"/>
  <c r="X121" i="2"/>
  <c r="X122" i="2"/>
  <c r="X123" i="2"/>
  <c r="X124" i="2"/>
  <c r="X125" i="2"/>
  <c r="X126" i="2"/>
  <c r="X127" i="2"/>
  <c r="X128" i="2"/>
  <c r="X129" i="2"/>
  <c r="X130" i="2"/>
  <c r="X131" i="2"/>
  <c r="X132" i="2"/>
  <c r="X133" i="2"/>
  <c r="X134" i="2"/>
  <c r="Y115" i="2"/>
  <c r="X105" i="2"/>
  <c r="X106" i="2"/>
  <c r="X107" i="2"/>
  <c r="X108" i="2"/>
  <c r="X109" i="2"/>
  <c r="X110" i="2"/>
  <c r="X111" i="2"/>
  <c r="X112" i="2"/>
  <c r="X113" i="2"/>
  <c r="X114" i="2"/>
  <c r="X115" i="2"/>
  <c r="S114" i="2"/>
  <c r="R105" i="2"/>
  <c r="R106" i="2"/>
  <c r="R107" i="2"/>
  <c r="R108" i="2"/>
  <c r="R109" i="2"/>
  <c r="R110" i="2"/>
  <c r="R111" i="2"/>
  <c r="R112" i="2"/>
  <c r="R113" i="2"/>
  <c r="R114" i="2"/>
  <c r="S100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Y90" i="2"/>
  <c r="X65" i="2"/>
  <c r="X66" i="2"/>
  <c r="X67" i="2"/>
  <c r="X68" i="2"/>
  <c r="X69" i="2"/>
  <c r="X70" i="2"/>
  <c r="X71" i="2"/>
  <c r="X72" i="2"/>
  <c r="X73" i="2"/>
  <c r="X74" i="2"/>
  <c r="X75" i="2"/>
  <c r="X76" i="2"/>
  <c r="X77" i="2"/>
  <c r="X78" i="2"/>
  <c r="X79" i="2"/>
  <c r="X80" i="2"/>
  <c r="X81" i="2"/>
  <c r="X82" i="2"/>
  <c r="X83" i="2"/>
  <c r="X84" i="2"/>
  <c r="X85" i="2"/>
  <c r="X86" i="2"/>
  <c r="X87" i="2"/>
  <c r="X88" i="2"/>
  <c r="X89" i="2"/>
  <c r="X90" i="2"/>
  <c r="S60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Y49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F10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L97" i="2"/>
  <c r="K89" i="2"/>
  <c r="K90" i="2"/>
  <c r="K91" i="2"/>
  <c r="K92" i="2"/>
  <c r="K93" i="2"/>
  <c r="K94" i="2"/>
  <c r="K95" i="2"/>
  <c r="K96" i="2"/>
  <c r="K97" i="2"/>
  <c r="F83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L78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F60" i="2"/>
  <c r="E57" i="2"/>
  <c r="E58" i="2"/>
  <c r="E59" i="2"/>
  <c r="E60" i="2"/>
  <c r="L58" i="2"/>
  <c r="K58" i="2"/>
  <c r="F51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L29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O499" i="1"/>
  <c r="N489" i="1"/>
  <c r="N490" i="1"/>
  <c r="N491" i="1"/>
  <c r="N492" i="1"/>
  <c r="N493" i="1"/>
  <c r="N494" i="1"/>
  <c r="N495" i="1"/>
  <c r="N496" i="1"/>
  <c r="N497" i="1"/>
  <c r="N498" i="1"/>
  <c r="N499" i="1"/>
  <c r="F510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F484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O473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O539" i="1"/>
  <c r="N534" i="1"/>
  <c r="N535" i="1"/>
  <c r="N536" i="1"/>
  <c r="N537" i="1"/>
  <c r="N538" i="1"/>
  <c r="N539" i="1"/>
  <c r="O404" i="1"/>
  <c r="N402" i="1"/>
  <c r="N403" i="1"/>
  <c r="N404" i="1"/>
  <c r="F412" i="1"/>
  <c r="E402" i="1"/>
  <c r="E403" i="1"/>
  <c r="E404" i="1"/>
  <c r="E405" i="1"/>
  <c r="E406" i="1"/>
  <c r="E407" i="1"/>
  <c r="E408" i="1"/>
  <c r="E409" i="1"/>
  <c r="E410" i="1"/>
  <c r="E411" i="1"/>
  <c r="E412" i="1"/>
  <c r="F319" i="1"/>
  <c r="E300" i="1"/>
  <c r="O303" i="1"/>
  <c r="N300" i="1"/>
  <c r="E301" i="1"/>
  <c r="N301" i="1"/>
  <c r="E302" i="1"/>
  <c r="N302" i="1"/>
  <c r="E303" i="1"/>
  <c r="N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O331" i="1"/>
  <c r="N324" i="1"/>
  <c r="F330" i="1"/>
  <c r="E325" i="1"/>
  <c r="N325" i="1"/>
  <c r="E326" i="1"/>
  <c r="N326" i="1"/>
  <c r="E327" i="1"/>
  <c r="N327" i="1"/>
  <c r="E328" i="1"/>
  <c r="N328" i="1"/>
  <c r="E329" i="1"/>
  <c r="N329" i="1"/>
  <c r="E330" i="1"/>
  <c r="N330" i="1"/>
  <c r="N331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46" i="1"/>
  <c r="N248" i="1"/>
  <c r="N249" i="1"/>
  <c r="N250" i="1"/>
  <c r="N251" i="1"/>
  <c r="N252" i="1"/>
  <c r="N253" i="1"/>
  <c r="N261" i="1"/>
  <c r="O38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O240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F241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F220" i="1"/>
  <c r="E211" i="1"/>
  <c r="E212" i="1"/>
  <c r="E213" i="1"/>
  <c r="E214" i="1"/>
  <c r="E215" i="1"/>
  <c r="E216" i="1"/>
  <c r="E217" i="1"/>
  <c r="E218" i="1"/>
  <c r="E219" i="1"/>
  <c r="E220" i="1"/>
  <c r="O221" i="1"/>
  <c r="N211" i="1"/>
  <c r="N212" i="1"/>
  <c r="N213" i="1"/>
  <c r="N214" i="1"/>
  <c r="N215" i="1"/>
  <c r="N216" i="1"/>
  <c r="N217" i="1"/>
  <c r="N218" i="1"/>
  <c r="N219" i="1"/>
  <c r="N220" i="1"/>
  <c r="N221" i="1"/>
  <c r="O196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F206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O155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F166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F60" i="1"/>
  <c r="E59" i="1"/>
  <c r="E57" i="1"/>
  <c r="E58" i="1"/>
  <c r="E60" i="1"/>
  <c r="F385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F51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O29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F83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O97" i="1"/>
  <c r="N89" i="1"/>
  <c r="N90" i="1"/>
  <c r="N91" i="1"/>
  <c r="N92" i="1"/>
  <c r="N93" i="1"/>
  <c r="N94" i="1"/>
  <c r="N95" i="1"/>
  <c r="N96" i="1"/>
  <c r="N97" i="1"/>
  <c r="F10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O338" i="1"/>
  <c r="N337" i="1"/>
  <c r="N336" i="1"/>
  <c r="F337" i="1"/>
</calcChain>
</file>

<file path=xl/sharedStrings.xml><?xml version="1.0" encoding="utf-8"?>
<sst xmlns="http://schemas.openxmlformats.org/spreadsheetml/2006/main" count="14318" uniqueCount="3794">
  <si>
    <t>TRDV</t>
  </si>
  <si>
    <t>CDR3</t>
  </si>
  <si>
    <t>TRDJ</t>
  </si>
  <si>
    <t>Freq (%)</t>
  </si>
  <si>
    <t>Count</t>
  </si>
  <si>
    <t>CAASLHLPSSRVTGGYFNTDKLIF</t>
  </si>
  <si>
    <t>TRAV29/DV5</t>
  </si>
  <si>
    <t>CAFGGGLYTDELIF</t>
  </si>
  <si>
    <t>CAFGGGLYTDKLIF</t>
  </si>
  <si>
    <t>3</t>
  </si>
  <si>
    <t>CAFGGGSYTDKLIF</t>
  </si>
  <si>
    <t>CAFGGGTDTDKLIF</t>
  </si>
  <si>
    <t>CAFIILHTGGSSDKLIF</t>
  </si>
  <si>
    <t>CAFNPETDTDKLIF</t>
  </si>
  <si>
    <t>CAFVFEHPSKTDKLIF</t>
  </si>
  <si>
    <t>CALGEKRSLRTDWGIISSWDTRQMFF</t>
  </si>
  <si>
    <t>1</t>
  </si>
  <si>
    <t>CALGVFHFNFLRGGYTDKLIF</t>
  </si>
  <si>
    <t>CALGYQFLLLGDTEARPLIF</t>
  </si>
  <si>
    <t>4</t>
  </si>
  <si>
    <t>CASGPSYVRLGDTGSDKLIF</t>
  </si>
  <si>
    <t>CASPTFLGTGGSLGMTAQLFF</t>
  </si>
  <si>
    <t>2</t>
  </si>
  <si>
    <t>CACDRLPTEGLGVTPERPLIF</t>
  </si>
  <si>
    <t>CAFAYTGGHTDKLIF</t>
  </si>
  <si>
    <t>CAFGGFLPGIRYTDKLIF</t>
  </si>
  <si>
    <t>CAFIILHRGGSSDKLIF</t>
  </si>
  <si>
    <t>CALGERAIQFSPGGHSWDTRQMFF</t>
  </si>
  <si>
    <t>CALGVISYPYWGIKLVYTDKLIF</t>
  </si>
  <si>
    <t>CALGDPRPVRLGLGGIPADKLIF</t>
  </si>
  <si>
    <t>CALGEAYGYRPSYWGINWYTDKLIF</t>
  </si>
  <si>
    <t>CALGEDSYGGYPMETDKLIF</t>
  </si>
  <si>
    <t>CALGEDSYGGYPMETDKPIF</t>
  </si>
  <si>
    <t>CALGEHRGNNTDKLIF</t>
  </si>
  <si>
    <t>CALGELFEAWGDADKLIF</t>
  </si>
  <si>
    <t>CALGELNGGLLELYTDKLIF</t>
  </si>
  <si>
    <t>CALGEPGEALTGGYPTDKLIF</t>
  </si>
  <si>
    <t>CALGERSYPYWGINPLYTDKLIF</t>
  </si>
  <si>
    <t>CALGEYGRGSWGISHTDKLIF</t>
  </si>
  <si>
    <t>CALGGPPFLRYWNHTDKLIF</t>
  </si>
  <si>
    <t>CALGGPPFLRYWNYTDKLIF</t>
  </si>
  <si>
    <t>CALGPPGTFRGWGILGAYTDKLIF</t>
  </si>
  <si>
    <t>CALGELFEAWGDTDKLIF</t>
  </si>
  <si>
    <t>CALGESSGPEGDRPYTDKLIF</t>
  </si>
  <si>
    <t>CVLGEAYGYRPSYWGINWYTDKLIF</t>
  </si>
  <si>
    <t>TRGV</t>
  </si>
  <si>
    <t>TRGJ</t>
  </si>
  <si>
    <t>CATWAPIFLTWDGPYKKLF</t>
  </si>
  <si>
    <t>CATWASIFLTWDGPYKKLF</t>
  </si>
  <si>
    <t>CATWDGFRANYYKKLF</t>
  </si>
  <si>
    <t>CATWDNYKKLF</t>
  </si>
  <si>
    <t>8</t>
  </si>
  <si>
    <t>1 or 2</t>
  </si>
  <si>
    <t>CATWDSYYKKLF</t>
  </si>
  <si>
    <t>CATWINYYKKLF</t>
  </si>
  <si>
    <t>5</t>
  </si>
  <si>
    <t>CATWQNYYKKLF</t>
  </si>
  <si>
    <t>CATWTSIFLTWDGPYKKLF</t>
  </si>
  <si>
    <t>CADRALTAIIREFTDKLIF</t>
  </si>
  <si>
    <t>CALGDCWGIRSDKLIF</t>
  </si>
  <si>
    <t>CALGEFTFRKRTGGTLGAQLFF</t>
  </si>
  <si>
    <t>CALGEKGAVRSAEGMLGKYTDKLIF</t>
  </si>
  <si>
    <t>CALGELGIQGSLIF</t>
  </si>
  <si>
    <t>CALGELGVTGYQTDRLIF</t>
  </si>
  <si>
    <t>CALGELLFYKWGTGDTDTDKLIF</t>
  </si>
  <si>
    <t>CALGELPNLPVLGGSDKLIF</t>
  </si>
  <si>
    <t>CALGELPPIRGGYEGKLIF</t>
  </si>
  <si>
    <t>CALGELRDYVLGVDTDKLIF</t>
  </si>
  <si>
    <t>CALGELTLLPKNTRTDKLIF</t>
  </si>
  <si>
    <t>CALGELTPFYWGIRSNTDKLIF</t>
  </si>
  <si>
    <t>CALGELYPLRGPIPKLIF</t>
  </si>
  <si>
    <t>CALGEPAFLRVLGELTDKLIF</t>
  </si>
  <si>
    <t>CALGEPSYQDWGFLYTDKLIF</t>
  </si>
  <si>
    <t>CALGEQTILPWGLYTDKLIF</t>
  </si>
  <si>
    <t>CALGERKTLPSVLGDTCELIF</t>
  </si>
  <si>
    <t>CALGEVPNYTDKLIF</t>
  </si>
  <si>
    <t>CALGTRDPWGTSLRTDKLIF</t>
  </si>
  <si>
    <t>CALVCCTAVKTDKLIF</t>
  </si>
  <si>
    <t>CALVSTDKLIF</t>
  </si>
  <si>
    <t>CAVGETFLGRLRDTDKLIF</t>
  </si>
  <si>
    <t>CAWLIRVTDKLIF</t>
  </si>
  <si>
    <t>CALGALSKGGHRNRGTDKLIF</t>
  </si>
  <si>
    <t>CALGAWASTFLLTGGYIADKLIF</t>
  </si>
  <si>
    <t>CALGDPILLELVLGDIGKLIF</t>
  </si>
  <si>
    <t>CALGDRAFRKTDYDKLIF</t>
  </si>
  <si>
    <t>CALGEFLPVILDYTDKLIF</t>
  </si>
  <si>
    <t>CALGEHFLPHTDKLIF</t>
  </si>
  <si>
    <t>CALGELPNVPVLGGCDKLIF</t>
  </si>
  <si>
    <t>CALGENLRKVKWGTKKYTDKLIF</t>
  </si>
  <si>
    <t>CALGEPAFLRVPGELTDKLIF</t>
  </si>
  <si>
    <t>CALGEPTAIIMKYTDKLIF</t>
  </si>
  <si>
    <t>CALGEQNSLQGDWGTSGAWATDKLIF</t>
  </si>
  <si>
    <t>CALGEQWCYGSCTGGYGTDKLIF</t>
  </si>
  <si>
    <t>CALGERRMLGAKQRDTDKLIF</t>
  </si>
  <si>
    <t>CALGESLTDKLIF</t>
  </si>
  <si>
    <t>CALGGGPPDLFLGDKYTDKLIF</t>
  </si>
  <si>
    <t>CALGILLPVLGGTMYTDKLIF</t>
  </si>
  <si>
    <t>CALGMAFRALPSLLGGHTARPLIF</t>
  </si>
  <si>
    <t>CALQRHSHLILGGFQRKLIF</t>
  </si>
  <si>
    <t>CVWLIRVTDKLIF</t>
  </si>
  <si>
    <t>CALGPPGTFGGWGILGAYTDKLIF</t>
  </si>
  <si>
    <t>CAAWDYDSSNYYKKLF</t>
  </si>
  <si>
    <t>10</t>
  </si>
  <si>
    <t>CAAWDYTTGWFKIF</t>
  </si>
  <si>
    <t>P1</t>
  </si>
  <si>
    <t>CAAWEGWRKKLF</t>
  </si>
  <si>
    <t>9</t>
  </si>
  <si>
    <t>CALWEKYYKKLF</t>
  </si>
  <si>
    <t>CASWEKYYKKLF</t>
  </si>
  <si>
    <t>CATWDGAGYYKKLF</t>
  </si>
  <si>
    <t>CATWDGLYYKKLF</t>
  </si>
  <si>
    <t>CATWDGSSDWIKTF</t>
  </si>
  <si>
    <t>CATWDGYYYKKLF</t>
  </si>
  <si>
    <t>CATWDRAPGYYKKLF</t>
  </si>
  <si>
    <t>CATWDRDSSDWIKTF</t>
  </si>
  <si>
    <t>CATWDRLYYKKLF</t>
  </si>
  <si>
    <t>CATWDRPGKLF</t>
  </si>
  <si>
    <t>CATWDRRRDKKLF</t>
  </si>
  <si>
    <t>CATWDTRPYKKLF</t>
  </si>
  <si>
    <t>CATWEGWRKKLF</t>
  </si>
  <si>
    <t>CATWTGVYYKKLF</t>
  </si>
  <si>
    <t>CATWVFNYYKKLF</t>
  </si>
  <si>
    <t>CATWDIGPLF</t>
  </si>
  <si>
    <t>P2</t>
  </si>
  <si>
    <t>CATWDRGLYYKKLF</t>
  </si>
  <si>
    <t>CATWDRQHYKKLF</t>
  </si>
  <si>
    <t>CPNPIYYKKLF</t>
  </si>
  <si>
    <t>CALGASCAGVPGKKTRQMFF</t>
  </si>
  <si>
    <t>CAYIGGSSWDTRQMFF</t>
  </si>
  <si>
    <t>TRAV38-2/DV8</t>
  </si>
  <si>
    <t>CALGAPCAGVPGKKTRQMFF</t>
  </si>
  <si>
    <t>KL71 = Chicago #1_IEL_Vd3_TRD</t>
  </si>
  <si>
    <t>KL69 = Chicago #1_IEL_Vd1_TRD</t>
  </si>
  <si>
    <t>KL70 = Chicago #1_IEL_Vd1_TRG</t>
  </si>
  <si>
    <t>KL67 = Chicago #1_PBL_Vd1_TRD</t>
  </si>
  <si>
    <t>KL66 = Chicago #1_PBL_Vd3_TRD</t>
  </si>
  <si>
    <t>KL68 = Chicago #1_PBL_Vd3_TRG</t>
  </si>
  <si>
    <t>CATWDRRRISYKKLF</t>
  </si>
  <si>
    <t>(added two clonotypes with seq errors: CAAWDRRRISYKKLF &amp; CTTWDRRRISYKKLF)</t>
  </si>
  <si>
    <t>KL72 = Chicago #1_PBL_Vd1_TRG</t>
  </si>
  <si>
    <t>CALWETQELGKKIKVF</t>
  </si>
  <si>
    <t>P</t>
  </si>
  <si>
    <t>CALWEVRDYYKKLF</t>
  </si>
  <si>
    <t>CATWARYYKKLF</t>
  </si>
  <si>
    <t>CATWDGGYYKTLF</t>
  </si>
  <si>
    <t>CATWDGNYYKKLF</t>
  </si>
  <si>
    <t>CATWDLYKKLF</t>
  </si>
  <si>
    <t>Or: Homsap TRGJ1*02 F, or Homsap TRGJ2*01 F</t>
  </si>
  <si>
    <t>CATWDRGGYKKLF</t>
  </si>
  <si>
    <t>CATWEGGDWIKTF</t>
  </si>
  <si>
    <t>CATWVRYYKKLF</t>
  </si>
  <si>
    <t>CTTWVRYYKKLF</t>
  </si>
  <si>
    <t>CVTWDGGYYKTLF</t>
  </si>
  <si>
    <t>RATWDGGYYKTLF</t>
  </si>
  <si>
    <t>KL76 = Chicago #1_IEL_Vd3_TRG</t>
  </si>
  <si>
    <t>KL75 = Chicago #5_IEL_Vd1_TRD</t>
  </si>
  <si>
    <t>KL78 = Chicago #5_IEL_Vd1_TRG</t>
  </si>
  <si>
    <t>KL73 = Chicago #6_IEL_Vd1_TRD</t>
  </si>
  <si>
    <t>KL77 = Chicago #6_IEL_Vd1_TRG</t>
  </si>
  <si>
    <t>CALGEITHKLIF</t>
  </si>
  <si>
    <t>CALGDLHPPTPYWGKLGDTDKLIF</t>
  </si>
  <si>
    <t>CALGDPGPVYTDKLIF</t>
  </si>
  <si>
    <t>CALGELAWPTGATHPTDKLIF</t>
  </si>
  <si>
    <t>CALGELEFSYGTGRGYTTDKLIF</t>
  </si>
  <si>
    <t>CALGELGIPIGATHPSDKLIF</t>
  </si>
  <si>
    <t>CALGELPQFHLYTDKLIF</t>
  </si>
  <si>
    <t>CALGELRIPLLGRGMSDKLIF</t>
  </si>
  <si>
    <t>CALGELYGFWGIRVPADKLIF</t>
  </si>
  <si>
    <t>CALGELYVWGIPDKLIF</t>
  </si>
  <si>
    <t>CALGEPGPTTLGKLIF</t>
  </si>
  <si>
    <t>CALGEPLGLLTGRGLTDKLIF</t>
  </si>
  <si>
    <t>CALGEPPHHWGYTDKLIF</t>
  </si>
  <si>
    <t>CALGERWDLRWGSYNTDKLIF</t>
  </si>
  <si>
    <t>CALGGAFLRNLVDTVADKLIF</t>
  </si>
  <si>
    <t>CALGRVGLTFLGMYTDKLIF</t>
  </si>
  <si>
    <t>CAYLAPRAFWTSPLGDTNTDKLIF</t>
  </si>
  <si>
    <t>CADWELGVNWGGYTDKLIF</t>
  </si>
  <si>
    <t>CALGAEGVENWEIRIWGMYTDKLIF</t>
  </si>
  <si>
    <t>CALGDLFLPGGLDKLIF</t>
  </si>
  <si>
    <t>CALGDRDLLGITQSLWYTDKLIF</t>
  </si>
  <si>
    <t>CALGEHPPFRTVYTDKLIF</t>
  </si>
  <si>
    <t>CALGELGVNWGGYTDKLIF</t>
  </si>
  <si>
    <t>CALGELVGLPTPLGPYTDKLIF</t>
  </si>
  <si>
    <t>CALGENSYPRTGGYARTYTDKLIF</t>
  </si>
  <si>
    <t>CALGEPRIPLLGRGMSDKLIF</t>
  </si>
  <si>
    <t>CALGERTSLMPGRTDKLIF</t>
  </si>
  <si>
    <t>CALGESLPSYWGIRLYTDKLIF</t>
  </si>
  <si>
    <t>CALGPAFPPKTGGYRSKLIF</t>
  </si>
  <si>
    <t>CALIQLRGIRPYTDKLIF</t>
  </si>
  <si>
    <t>CDLIQLRGIRRYTDKLIF</t>
  </si>
  <si>
    <t>CDSGEPAFVRVEGELTDKLIF</t>
  </si>
  <si>
    <t>CALWEVPKKLF</t>
  </si>
  <si>
    <t>Homsap TRGJ1*02 F, or Homsap TRGJ2*01 F (and included 2 seqs: "RALWEVPKKLF")</t>
  </si>
  <si>
    <t>CAAWDYRGYKKLF</t>
  </si>
  <si>
    <t>CALWEAYYYKKLF</t>
  </si>
  <si>
    <t>CALWEMTTGWFKIF</t>
  </si>
  <si>
    <t>CALWEPNYYKKLF</t>
  </si>
  <si>
    <t>CALWEVLGKLF</t>
  </si>
  <si>
    <t>CALWEVRNPVKKLF</t>
  </si>
  <si>
    <t>CALWEVRVKLF</t>
  </si>
  <si>
    <t>or Homsap TRGJ2*01 F</t>
  </si>
  <si>
    <t>CALWEYKKLF</t>
  </si>
  <si>
    <t>CALWKAYWHKKLF</t>
  </si>
  <si>
    <t>CATKKKLF</t>
  </si>
  <si>
    <t>CATSKKLF</t>
  </si>
  <si>
    <t>CATWDGPPGNYYKKLF</t>
  </si>
  <si>
    <t>CATWDGPYQFYYKKLF</t>
  </si>
  <si>
    <t>CATWDRLNYYKKLF</t>
  </si>
  <si>
    <t>CATWDRPPGYYKKLF</t>
  </si>
  <si>
    <t>CATWDRPRHYKKLF</t>
  </si>
  <si>
    <t>CATWDRQEHYKKLF</t>
  </si>
  <si>
    <t>Other possibilities: Homsap_TRGJ1*02 (shorter alignment but highest percentage of identity)</t>
  </si>
  <si>
    <t>CATWDTTGWFKIF</t>
  </si>
  <si>
    <t>CATWDWDYYKKLF</t>
  </si>
  <si>
    <t>CATWDWGYKKLF</t>
  </si>
  <si>
    <t>CATWEEVGEKLF</t>
  </si>
  <si>
    <t>CATWNRIWYKKLF</t>
  </si>
  <si>
    <t>CATWVRYSYYKKLF</t>
  </si>
  <si>
    <t>CALWEVDSKLF</t>
  </si>
  <si>
    <t>CALWEVQRSSDWIKTF</t>
  </si>
  <si>
    <t>CALWEVVLTRGPIYYKKLF</t>
  </si>
  <si>
    <t>CATWDARYKKLF</t>
  </si>
  <si>
    <t>CATWDGPVLSDYYKKLF</t>
  </si>
  <si>
    <t>CATWDKNIGKKLF</t>
  </si>
  <si>
    <t>CATWDRPDYKKLF</t>
  </si>
  <si>
    <t>CATWDRPEKLF</t>
  </si>
  <si>
    <t>CATWDRRGRGYKKLF</t>
  </si>
  <si>
    <t>CATWDRSLSNYYKKLF</t>
  </si>
  <si>
    <t>CATWDVNYYKKLF</t>
  </si>
  <si>
    <t>CATWSDYYKKLF</t>
  </si>
  <si>
    <t>Other possibilities: Homsap_TRGJ2*01 (highest number of consecutive identical nucleotides)</t>
  </si>
  <si>
    <t>CATWVRNYYKKLF</t>
  </si>
  <si>
    <t>Other possibilities: Homsap_TRGJ2*01 and Homsap_TRGJ1*01 (highest number of consecutive identical nucleotides)</t>
  </si>
  <si>
    <r>
      <t xml:space="preserve">Homsap TRGJ1*02 F, or Homsap TRGJ2*01 F </t>
    </r>
    <r>
      <rPr>
        <sz val="10"/>
        <color rgb="FFFF6600"/>
        <rFont val="Courier"/>
      </rPr>
      <t>(and seq error for CDR3?</t>
    </r>
    <r>
      <rPr>
        <sz val="10"/>
        <color theme="1"/>
        <rFont val="Courier"/>
      </rPr>
      <t>)</t>
    </r>
  </si>
  <si>
    <t>CALARDDKLIF</t>
  </si>
  <si>
    <t>CALSFVDTDKLIF</t>
  </si>
  <si>
    <t>CALGELILRIRDKLIF</t>
  </si>
  <si>
    <t>CALGEPFLRVSDKLIF</t>
  </si>
  <si>
    <t>CALGNPVLGDYTDKLIF</t>
  </si>
  <si>
    <t>CALGAYNPLGDTAKLIF</t>
  </si>
  <si>
    <t>CALGEHTLLGDTDKLIF</t>
  </si>
  <si>
    <t>CALGEPPFFSTGGKLIF</t>
  </si>
  <si>
    <t>CALGIFGHWGIHNDKLIF</t>
  </si>
  <si>
    <t>CALGEVPDWGILADKLIF</t>
  </si>
  <si>
    <t>CALGELSYKGGYAGKLIF</t>
  </si>
  <si>
    <t>CALGERPYWGKGRTDKLIF</t>
  </si>
  <si>
    <t>CALGEEVFGGIRCTDKLIF</t>
  </si>
  <si>
    <t>CALGEIFPTGYGYTDKLIF</t>
  </si>
  <si>
    <t>CALGDLPTLGSQYTDKLIF</t>
  </si>
  <si>
    <t>CALGEKEGYVFQYTDKLIF</t>
  </si>
  <si>
    <t>CALGLLPTLGDTPSTDKLIF</t>
  </si>
  <si>
    <t>CALGELPVLGDIEGADKLIF</t>
  </si>
  <si>
    <t>CALGEPLERVWGSYTDKLIF</t>
  </si>
  <si>
    <t>CALGELVKGLDWGIQYKLIF</t>
  </si>
  <si>
    <t>CALGELTPSYWGIRADKLIF</t>
  </si>
  <si>
    <t>CALGEPLPSYWGKKYTDKLIF</t>
  </si>
  <si>
    <t>CALGEMQLSYWGPTYTDKLIF</t>
  </si>
  <si>
    <t>CALGDPFPVLGDPFFADKLIF</t>
  </si>
  <si>
    <t>CAFGERSYSYWGQRYTDKLIF</t>
  </si>
  <si>
    <t>CALGTRLPRYWGSTHTDKLIF</t>
  </si>
  <si>
    <t>CALGERSYSYWGQRYIDKLIF</t>
  </si>
  <si>
    <t>CALGERVSLPTPSGVTAQLFF</t>
  </si>
  <si>
    <t>CALGEPSLPPVLGERYTDKLIF</t>
  </si>
  <si>
    <t>CALGELVELRWALGDTTDKLIF</t>
  </si>
  <si>
    <t>CALGELGLKPWGGPGYTDKLIF</t>
  </si>
  <si>
    <t>CALGERNLPLVLGDRGTDKLIF</t>
  </si>
  <si>
    <t>CALGETPFLLGDSPYTVDKLIF</t>
  </si>
  <si>
    <t>CAPWTSPPNYWGYSTGSDKLIF</t>
  </si>
  <si>
    <t>CALGDRLYFLRTGDYRLTDKLIF</t>
  </si>
  <si>
    <t>CALGERKSRRTVYWGTDTDKLIF</t>
  </si>
  <si>
    <t>CALWKFLSYRPNRGYGTYTDKLIF</t>
  </si>
  <si>
    <t>CALGELFFLRTGLGDTRYTDKLIF</t>
  </si>
  <si>
    <t>CALGVPPGRLIF</t>
  </si>
  <si>
    <t>CACGLPRRGGSTDKLIF</t>
  </si>
  <si>
    <t>CALGNLPYWGTPPGKLIF</t>
  </si>
  <si>
    <t>CALGGILRWGGYTDKLIF</t>
  </si>
  <si>
    <t>CALGEEVFGGIHYTDKLIF</t>
  </si>
  <si>
    <t>CALGEAPFTRGGGSPDKLIF</t>
  </si>
  <si>
    <t>CALGERTFSYWGKSYTDKLIF</t>
  </si>
  <si>
    <t>CALGELIPSYWGPKYTDKLIF</t>
  </si>
  <si>
    <t>CALGELYFRPNMGEDTDKLIF</t>
  </si>
  <si>
    <t>CALGERHISYWGIRLADKLIF</t>
  </si>
  <si>
    <t>CALGKFLSYRPNWGYGTYTDKLIF</t>
  </si>
  <si>
    <t>CALGEPPQIVLGIIPRSRADKLIF</t>
  </si>
  <si>
    <t>CALGEPPLRRSLVEVIRHKLIF</t>
  </si>
  <si>
    <t>CALGDPHWGSYTDKLIF</t>
  </si>
  <si>
    <t>CALGDAPVLGDGLSDKLIF</t>
  </si>
  <si>
    <t>JEM488 Chicago #3 Vd1 IEL (TRD)</t>
  </si>
  <si>
    <t>CATWDRQLELF</t>
  </si>
  <si>
    <t>CATWVYYKKLF</t>
  </si>
  <si>
    <t>CALWVNYKKLF</t>
  </si>
  <si>
    <t>CALWVFWIKTF</t>
  </si>
  <si>
    <t>CAAWDWYGKLF</t>
  </si>
  <si>
    <t>CATWDGYYKKLF</t>
  </si>
  <si>
    <t>CALWEVCYKKIF</t>
  </si>
  <si>
    <t>CATWDRRYYKKLF</t>
  </si>
  <si>
    <t>CATWDNPYYKKLF</t>
  </si>
  <si>
    <t>CATWDRPGYKKLF</t>
  </si>
  <si>
    <t>CATWDRGNYYKKLF</t>
  </si>
  <si>
    <t>CATWEAGGKKIKVF</t>
  </si>
  <si>
    <t>CATWDSRTGWFKIF</t>
  </si>
  <si>
    <t>CATWAYSSDWIKTF</t>
  </si>
  <si>
    <t>CATWEALTGWFKIF</t>
  </si>
  <si>
    <t>CATSDGPTAYYKKLF</t>
  </si>
  <si>
    <t>CALWETLGSDWIKTF</t>
  </si>
  <si>
    <t>CATWDTPRFNYYKKLF</t>
  </si>
  <si>
    <t>CATWDIPDPSDWIKTF</t>
  </si>
  <si>
    <t>CATWDRPGYPNYYKKLF</t>
  </si>
  <si>
    <t>CALWEVCGELGKKIKVF</t>
  </si>
  <si>
    <t>CATWDRKKLF</t>
  </si>
  <si>
    <t>CALSTYYKKLF</t>
  </si>
  <si>
    <t>CALWEVRYKKLF</t>
  </si>
  <si>
    <t>CATWDGERYKKLF</t>
  </si>
  <si>
    <t>CATWDRGYYKKLF</t>
  </si>
  <si>
    <t>CALWEVRNYKKLF</t>
  </si>
  <si>
    <t>CATWDGRVWYKKLF</t>
  </si>
  <si>
    <t>CATWDISNYYKKLF</t>
  </si>
  <si>
    <t>CALWEFPFYYKKLF</t>
  </si>
  <si>
    <t>CATWDGPKAYYKKLF</t>
  </si>
  <si>
    <t>CALWEVRASNYYKKLF</t>
  </si>
  <si>
    <t>CATWDGGGWGLYYKKLF</t>
  </si>
  <si>
    <t>CACPSDWIKTF</t>
  </si>
  <si>
    <t>CATWDRPFYYKKLF</t>
  </si>
  <si>
    <t>CATWDRPGYYKKLF</t>
  </si>
  <si>
    <t>CALWEVDYKKLF</t>
  </si>
  <si>
    <t>CATWDGPNYYKKLF</t>
  </si>
  <si>
    <t>CATWEYSSDWIKTF</t>
  </si>
  <si>
    <t>CALWEGPLWFKIF</t>
  </si>
  <si>
    <t>JEM487 Chicago #3 Vd1 IEL (TRG)</t>
  </si>
  <si>
    <t>CAFSWGWYTDKLIF</t>
  </si>
  <si>
    <t>CAYRTPLVNDKLIF</t>
  </si>
  <si>
    <t>CACDRRGPYTDKLIF</t>
  </si>
  <si>
    <t>CACEGGGSYTDKLIF</t>
  </si>
  <si>
    <t>CASIYIRGKSPKLIF</t>
  </si>
  <si>
    <t>CACDRGGPLPPSKLIF</t>
  </si>
  <si>
    <t>CACIIPGDGHFTDKLIF</t>
  </si>
  <si>
    <t>CAASAWGTQHNTDKLIF</t>
  </si>
  <si>
    <t>CSIGYRGGSSYTDKLIF</t>
  </si>
  <si>
    <t>CASQVWGTPSYTDKLIF</t>
  </si>
  <si>
    <t>CALGKRGLGFSWDTRQMFF</t>
  </si>
  <si>
    <t>CASCALPTTGGAPTDKLIF</t>
  </si>
  <si>
    <t>CASCALRMIGGAPTDKLIF</t>
  </si>
  <si>
    <t>CACDTALLGEAKRYTDKLIF</t>
  </si>
  <si>
    <t>CAFSPSLYTGGYAYTDKLIF</t>
  </si>
  <si>
    <t>CALSEPRSVTNLLGDTDKLIF</t>
  </si>
  <si>
    <t>TRAV19</t>
  </si>
  <si>
    <t>CAASAGAGINRGYLYTDKLIF</t>
  </si>
  <si>
    <t>CAVVTNPSVPWEESRYTDKLIF</t>
  </si>
  <si>
    <t>TRAV22</t>
  </si>
  <si>
    <t>CALGEHLLEGYLSSWDTRQMFF</t>
  </si>
  <si>
    <t>CALGPLKGVGYWGIRGARPLIF</t>
  </si>
  <si>
    <t>CAFDLQIGLGDPYRRGPDKLIF</t>
  </si>
  <si>
    <t>CAASAPTSGSTGGYRYTDKLIF</t>
  </si>
  <si>
    <t>CAFISTDKLIF</t>
  </si>
  <si>
    <t>CAASAPPWPSYVDKLIF</t>
  </si>
  <si>
    <t>CACAGGGIRILTPLKLIF</t>
  </si>
  <si>
    <t>CAFKDLDNWGIGPDRKLIF</t>
  </si>
  <si>
    <t>CAFGALLDVLGPSYTDKLIF</t>
  </si>
  <si>
    <t>CAFPGWFWGILPNPYTDKLIF</t>
  </si>
  <si>
    <t>CAYRSPINYWGIRTPYYTDKLIF</t>
  </si>
  <si>
    <t>CAFSSILPHSYSRGYERGLIF</t>
  </si>
  <si>
    <t>CALGEPLRRVYTGGYLARPLIF</t>
  </si>
  <si>
    <t>CACEIGGLETDKLIF</t>
  </si>
  <si>
    <t>CAYLHLPYNTGGLYTDKLIF</t>
  </si>
  <si>
    <t>CAFKVFLQYWGFYPLHKLIF</t>
  </si>
  <si>
    <t>CASTYVRGKSPKLIF</t>
  </si>
  <si>
    <t>JEM486 Chicago #3 Vd3 IEL (TRD)</t>
  </si>
  <si>
    <t>CATGDREKKFF</t>
  </si>
  <si>
    <t>CATWDGLGYKKLF</t>
  </si>
  <si>
    <t>CATWDRLNYKKLF</t>
  </si>
  <si>
    <t>CATWDAPTPKKLF</t>
  </si>
  <si>
    <t>CALWEVRYYKKLF</t>
  </si>
  <si>
    <t>CALWEVSLIYKKLF</t>
  </si>
  <si>
    <t>CAAWDHGRDWIKTF</t>
  </si>
  <si>
    <t>CATWALTPEYYKKLF</t>
  </si>
  <si>
    <t>CATWDGSSNYYKKLF</t>
  </si>
  <si>
    <t>CATWEYTTGWFKIF</t>
  </si>
  <si>
    <t>CATWDGIFLGDWIKTF</t>
  </si>
  <si>
    <t>CATWVGTRKGKKIKVF</t>
  </si>
  <si>
    <t>CATWDWYKKLF</t>
  </si>
  <si>
    <t>CATWDGRSGWFKIF</t>
  </si>
  <si>
    <t>CATWDGPSDWIKTF</t>
  </si>
  <si>
    <t>CATWDGRSDWIKTF</t>
  </si>
  <si>
    <t>CALWEVPNYYKKLF</t>
  </si>
  <si>
    <t>CALWEGYYKKLF</t>
  </si>
  <si>
    <t>CATWDRTTGWFKIF</t>
  </si>
  <si>
    <t>CALWEPFSNYYKKLF</t>
  </si>
  <si>
    <t>CATWDGLYICSDWIKTF</t>
  </si>
  <si>
    <t>CATWDRDEKLF</t>
  </si>
  <si>
    <t>CALWEVKSYYKKLF</t>
  </si>
  <si>
    <t>CATWDIKGDWIKTF</t>
  </si>
  <si>
    <t>JEM485 Chicago #3 Vd3 IEL (TRG)</t>
  </si>
  <si>
    <t>CATWEGDYKKLF</t>
  </si>
  <si>
    <t>CALREVDYKKLF</t>
  </si>
  <si>
    <t>CALWEVHYYKKLF</t>
  </si>
  <si>
    <t>CALREVHELGKKIKVF</t>
  </si>
  <si>
    <t>CALWEVAMNYYKKLF</t>
  </si>
  <si>
    <t>CALWEVHELGKKIKVF</t>
  </si>
  <si>
    <t>CATWDSLSKKLF</t>
  </si>
  <si>
    <t>CATWDGFYYYKKLF</t>
  </si>
  <si>
    <t>CATWDAPEPPPCWPF</t>
  </si>
  <si>
    <t>JEM481 Chicago #3 Vd1 PBL (TRG)</t>
  </si>
  <si>
    <t>CALGELHPGYTDKLIF</t>
  </si>
  <si>
    <t>CALGELRKTGGNTDKLIF</t>
  </si>
  <si>
    <t>CALSGALGDAASYTDKLIF</t>
  </si>
  <si>
    <t>TRAV9-2</t>
  </si>
  <si>
    <t>CALSGTLGDTASYTDKLIF</t>
  </si>
  <si>
    <t>CALSGAGGDTASYTDKLIF</t>
  </si>
  <si>
    <t>CAVSGAVGDTASYTDKLIF</t>
  </si>
  <si>
    <t>CALGDYTGTGGATDKLIF</t>
  </si>
  <si>
    <t>CALGELTFSTGGSPTDKLIF</t>
  </si>
  <si>
    <t>CALSGALGDTASYTDKLIF</t>
  </si>
  <si>
    <t>JEM482 Chicago #3 Vd1 PBL (TRD)</t>
  </si>
  <si>
    <t>CAFSIRPVPDKLIF</t>
  </si>
  <si>
    <t>CACDTVGASTAQLFF</t>
  </si>
  <si>
    <t>CAFLHHWGSLTDKLIF</t>
  </si>
  <si>
    <t>CALVTYIQVLGIYTDKLIF</t>
  </si>
  <si>
    <t>CALGGGLRWGTEYTDKLIF</t>
  </si>
  <si>
    <t>CAFIAYWGIDYLNRYTDKLIF</t>
  </si>
  <si>
    <t>CAFIVYWGIDYLNRYTDKLIF</t>
  </si>
  <si>
    <t>CAHGDDPFLLGSWGINWDTRQMFF</t>
  </si>
  <si>
    <t>CACDPLTGEPSLPLTAQLFF</t>
  </si>
  <si>
    <t>CAASALPSEGLLGVMGDKLIF</t>
  </si>
  <si>
    <t>CAYRTLPTRYWGVLPAYTDKLIF</t>
  </si>
  <si>
    <t>CAASEGYRLSRGYYGKLIF</t>
  </si>
  <si>
    <t>CACEPKFSAFLGVLGPYTDKLIF</t>
  </si>
  <si>
    <t>CALGDDPFLLGSWGINWDTRQMFF</t>
  </si>
  <si>
    <t>CAFRSVWVLPLTGGYGRDKLIF</t>
  </si>
  <si>
    <t>JEM484 Chicago #3 Vd3 PBL (TRD)</t>
  </si>
  <si>
    <t>CATWEGANKKLF</t>
  </si>
  <si>
    <t>CATWDSPNYYKKLF</t>
  </si>
  <si>
    <t>CATWDGLSSDWIKTF</t>
  </si>
  <si>
    <t>CALWEVQELGKKIKVF</t>
  </si>
  <si>
    <t>CATWVATGVLIF</t>
  </si>
  <si>
    <t>CATWDPTGWFKIF</t>
  </si>
  <si>
    <t>CALWEAKTGKKLF</t>
  </si>
  <si>
    <t>CATWDRPAYYKKLF</t>
  </si>
  <si>
    <t>CATWDGPPNYYKKLF</t>
  </si>
  <si>
    <t>CALWEAQELGKKIKVF</t>
  </si>
  <si>
    <t>CATWGDYKKLF</t>
  </si>
  <si>
    <t>CATWDGANKKLF</t>
  </si>
  <si>
    <t>JEM483 Chicago #3 Vd3 PBL (TRG)</t>
  </si>
  <si>
    <t>CALREVPKKLF</t>
  </si>
  <si>
    <t>CALGEALDPPLTGGYAWYTDKLIF</t>
  </si>
  <si>
    <t>CALGEGLDPPLTGGYAWYTDKLIF</t>
  </si>
  <si>
    <t>*</t>
  </si>
  <si>
    <t>* The corresponding TRD is not found, it is CALGELGDDKLIF</t>
  </si>
  <si>
    <t>Public TCR published in Vermijlen D. et al. J Exp Med 2010</t>
  </si>
  <si>
    <t>KL88 = Chicago #4_IEL_Vd1_TRD</t>
  </si>
  <si>
    <t>CALGEHLTDKLIF</t>
  </si>
  <si>
    <t>CALGEIEFTYGIRTDKLIF</t>
  </si>
  <si>
    <t>CALGEKAWGIERIWDKLIF</t>
  </si>
  <si>
    <t>CALGELAHLGLLRAKRYSDKLIF</t>
  </si>
  <si>
    <t>CALGELAHLGLLRAKRYSDKLIL</t>
  </si>
  <si>
    <t>CALGELAYWGIQYTDKLIF</t>
  </si>
  <si>
    <t>CALGELHLPMDTGGYRVGKLIF</t>
  </si>
  <si>
    <t>CALGELPAENWGIPPTDKLIF</t>
  </si>
  <si>
    <t>CALGELPTLGILYGPHKLIF</t>
  </si>
  <si>
    <t>CALGELPYTDKLIF</t>
  </si>
  <si>
    <t>CALGELWVQGDKLIF</t>
  </si>
  <si>
    <t>CALGERAWGIERIWDKLIF</t>
  </si>
  <si>
    <t>CALGETFRWPLGLKLIF</t>
  </si>
  <si>
    <t>CALGETHKLIF</t>
  </si>
  <si>
    <t>CALGETSYWGLRGPYTDKLIF</t>
  </si>
  <si>
    <t>CALGEWPTLKFLPRGPNTDKLIF</t>
  </si>
  <si>
    <t>CALGVLNLPDKLIF</t>
  </si>
  <si>
    <t>CALGYHSGGWGIPDKLIF</t>
  </si>
  <si>
    <t>CALGYWGILKGPTDKLIF</t>
  </si>
  <si>
    <t>CACDPHNGIWGETDKLIF</t>
  </si>
  <si>
    <t>CALGEILPTYWGMRYTDKLIF</t>
  </si>
  <si>
    <t>CALGELFPAPYTDKLIF</t>
  </si>
  <si>
    <t>CALGELRRWGSLYSTDKLIF</t>
  </si>
  <si>
    <t>CALGESQYYWRGDPNLYTDKLIF</t>
  </si>
  <si>
    <t>KL86 = Chicago #4_IEL_Vd1_TRG</t>
  </si>
  <si>
    <t>CAAWDSPGKLF</t>
  </si>
  <si>
    <t>CALWEAYPPQELGKKIKVF</t>
  </si>
  <si>
    <t>CALWIGKKLF</t>
  </si>
  <si>
    <t>or TRGJ2</t>
  </si>
  <si>
    <t>CATWDAAYKKLF</t>
  </si>
  <si>
    <t>CATWDGLGPGLSYKKLF</t>
  </si>
  <si>
    <t>CATWDGPINYYKKLF</t>
  </si>
  <si>
    <t>CATWDGRVLKKLF</t>
  </si>
  <si>
    <t>CATWDGWLRKYYKKLF</t>
  </si>
  <si>
    <t>CATWDINTTGWFKIF</t>
  </si>
  <si>
    <t>CALWETKNYYKKLF</t>
  </si>
  <si>
    <t>CATWDAPPGSNYYKKLF</t>
  </si>
  <si>
    <t>CATWDGLLFTEKLF</t>
  </si>
  <si>
    <t>CATWDINATGWFKIF</t>
  </si>
  <si>
    <t>gccacctgggtctattataagaaactc</t>
  </si>
  <si>
    <t>KL89 = Chicago #4_IEL_Vd3_TRD</t>
  </si>
  <si>
    <t>CAASALDNWGPRKLIF</t>
  </si>
  <si>
    <t>CAASLTKPWGIAQKNTDKLIF</t>
  </si>
  <si>
    <t>CACDTGIAYTDKLIF</t>
  </si>
  <si>
    <t>CACDTGYSDKLIF</t>
  </si>
  <si>
    <t>CACRGTDKLIF</t>
  </si>
  <si>
    <t>CAFRRGPDKLIF</t>
  </si>
  <si>
    <t>CALGEAFLSWGIRPSSWDTRQMFF</t>
  </si>
  <si>
    <t>CALGELEAFLKFLGGPGRPLIF</t>
  </si>
  <si>
    <t>CALGERRVPWALTAQLFF</t>
  </si>
  <si>
    <t>CALGKGPSKPSWDTRQMFF</t>
  </si>
  <si>
    <t>CALSVNFGTYWGIFALDKLIF</t>
  </si>
  <si>
    <t>CASMSLPTNWGIYLQYTDKLIF</t>
  </si>
  <si>
    <t>CAYRSPGPRPYWDYTDKLIF</t>
  </si>
  <si>
    <t>CACRGTGKLIF</t>
  </si>
  <si>
    <t>CALGSPRQQLPWGIRDSWDTRQMFF</t>
  </si>
  <si>
    <t>CALGTIGDTPAWPLIF</t>
  </si>
  <si>
    <t>CASYPLALDKLIF</t>
  </si>
  <si>
    <t>KL85 = Chicago #4_IEL_Vd3_TRG</t>
  </si>
  <si>
    <t>CAAWTHPDYYKKLF</t>
  </si>
  <si>
    <t>CATWDAFYYKKLF</t>
  </si>
  <si>
    <t>CATWDGLWKLF</t>
  </si>
  <si>
    <t>CATWDGLYNYYKKLF</t>
  </si>
  <si>
    <t>Other possibilities: Homsap_TRGJ1*02 (shorter alignment but highest percent</t>
  </si>
  <si>
    <t>CATWDGQYKKLF</t>
  </si>
  <si>
    <t>CATWDGRSYYKKLF</t>
  </si>
  <si>
    <t>CATWDGSTSGDWIKTF</t>
  </si>
  <si>
    <t>CATWDGSTSSDWIKTF</t>
  </si>
  <si>
    <t>CATWDLYWIKTF</t>
  </si>
  <si>
    <t>CATWDPINTTGWFKIF</t>
  </si>
  <si>
    <t>CATWDVRYKKLF</t>
  </si>
  <si>
    <t>CATWDVRYKKLL</t>
  </si>
  <si>
    <t>CATWEYYKKLF</t>
  </si>
  <si>
    <t>CATWGYYKKLF</t>
  </si>
  <si>
    <t>CATWTHPDYYKKLF</t>
  </si>
  <si>
    <t>CTTWGLTNYYKKLF</t>
  </si>
  <si>
    <t>CATWAAESSDWIKTF</t>
  </si>
  <si>
    <t>gccacctgggatgggccgaattattataagaaactc</t>
  </si>
  <si>
    <t>CATWGLTNYYKKLF</t>
  </si>
  <si>
    <t>CATWWNYKKLF</t>
  </si>
  <si>
    <t>CAWWDMRNLRKKIKVF</t>
  </si>
  <si>
    <t>CAWGDLGKLGKKIKVF</t>
  </si>
  <si>
    <t>CALGFWAKIRRGGYEALWLTAQLFF</t>
  </si>
  <si>
    <t>CALWGDFAELDKKIKVF</t>
  </si>
  <si>
    <t>CAYRSVFLTTPYTDKLIF</t>
  </si>
  <si>
    <t>CASWGDLGELGKKIKVF</t>
  </si>
  <si>
    <t>CALGFRAKIRRGGYEALWLTAQLFF</t>
  </si>
  <si>
    <t>CALRDLRKLGKKIKVF</t>
  </si>
  <si>
    <t>CACDKVPSPGVQLTAQLFF</t>
  </si>
  <si>
    <t>CALWGDFAELGKKIKVF</t>
  </si>
  <si>
    <t>CACDTGSWGKQYTDKLIF</t>
  </si>
  <si>
    <t>CALWDLRKLGKKIKVF</t>
  </si>
  <si>
    <t>JEM516 Chicago #4 Vd3 PBL (DELTA)</t>
  </si>
  <si>
    <t>JEM515 Chicago #4 Vd3 PBL (TRG)</t>
  </si>
  <si>
    <t>CALGELRGIKRKPIF</t>
  </si>
  <si>
    <t>CALGELDLGDTSRKLIF</t>
  </si>
  <si>
    <t>CALGELSYWGIHTDKLIF</t>
  </si>
  <si>
    <t>CALGELGRAIGGCTDKLIF</t>
  </si>
  <si>
    <t>CALGDLKIPLGDWGIQGTDKLIF</t>
  </si>
  <si>
    <t>CALGDCPGRPPYIARWGIRDGTDKLIF</t>
  </si>
  <si>
    <t>CALGEIFSVLEGRPGGRARGESTDKLIF</t>
  </si>
  <si>
    <t>CALGDCPGRPSYIARWGIRDGTDKLIF</t>
  </si>
  <si>
    <t>CALGTPLPYPGGYRGTYTDKLIF</t>
  </si>
  <si>
    <t>CALGELGRATGGCTDKLIF</t>
  </si>
  <si>
    <t>CALGVRRPPLSWGILTDKLIF</t>
  </si>
  <si>
    <t>CALGESHFWEYSADKLIF</t>
  </si>
  <si>
    <t>CALGHFPSVIRGDKLIF</t>
  </si>
  <si>
    <t>CALGELERKMYWGIRSDKLIF</t>
  </si>
  <si>
    <t>CALGEIFSVLHSRPDGWGRGENTDKLIF</t>
  </si>
  <si>
    <t>CALGEYPSYGGDRKLIF</t>
  </si>
  <si>
    <t>CATWDYYKKLF</t>
  </si>
  <si>
    <t>CALGEMVLGSEGYYWGIPRNLWTDKLIF</t>
  </si>
  <si>
    <t>CALWGYYKKLF</t>
  </si>
  <si>
    <t>CALGERVLPGGNTDKLIF</t>
  </si>
  <si>
    <t>CALGELRGIKRKLIF</t>
  </si>
  <si>
    <t>JEM513 Chicago #4 Vd1 PBL (TRG)</t>
  </si>
  <si>
    <t>JEM514 Chicago #4 Vd1 PBL (TRD)</t>
  </si>
  <si>
    <t>gccacctgggtttattataagaaactc</t>
  </si>
  <si>
    <t>CALGDTFIQGDKLIF</t>
  </si>
  <si>
    <t>CALGDTFIQGDKRIF</t>
  </si>
  <si>
    <t>CALGEGLPTDPVLGDTPAGLIF</t>
  </si>
  <si>
    <t>CALGELPFRTDKLIF</t>
  </si>
  <si>
    <t>CALGELPTYLWGIRYTDKLIF</t>
  </si>
  <si>
    <t>CALGELTFANVLGDTPRKLIF</t>
  </si>
  <si>
    <t>CALGEPPTSLLGAPYTDKLIF</t>
  </si>
  <si>
    <t>CALGERRCTGGYTDKLIF</t>
  </si>
  <si>
    <t>CALGESLEPTRYGGPDKLIF</t>
  </si>
  <si>
    <t>CALGEPTFANVLGDTPRKLIF</t>
  </si>
  <si>
    <t>CACDTSGVFCDQNPATNTDKLIF</t>
  </si>
  <si>
    <t>CALEEPHSSWGSYTDKLIF</t>
  </si>
  <si>
    <t>CALGELDLGTRHPHHTDKLIF</t>
  </si>
  <si>
    <t>CALGELHPRADKLIF</t>
  </si>
  <si>
    <t>Low V-REGION identity (60.44% )</t>
  </si>
  <si>
    <t>CALGEPHSSWGSYTDKLIF</t>
  </si>
  <si>
    <t>CALGETYLGEAYTDKLIF</t>
  </si>
  <si>
    <t>CALGEVGFSSSVGGGYASELIF</t>
  </si>
  <si>
    <t>CALGESFPFSTGGYARNGDKLIF</t>
  </si>
  <si>
    <t>CATWDGPGYKKLF</t>
  </si>
  <si>
    <t>CATWNYYYKKLF</t>
  </si>
  <si>
    <t>CALWEDYYKKLF</t>
  </si>
  <si>
    <t>CALWEVLINYYKKLF</t>
  </si>
  <si>
    <t>CALWVYYKKLF</t>
  </si>
  <si>
    <t>CALRVYYKKLF</t>
  </si>
  <si>
    <t>KL122 = Chicago #7_PBL_Vd1_TRD (4368 sorted cells)</t>
  </si>
  <si>
    <t>KL126 = Chicago #7_PBL_Vd1_TRG (4368 sorted cells)</t>
  </si>
  <si>
    <t>KL123 = Chicago #7_IEL_Vd1_TRD (768 sorted cells)</t>
  </si>
  <si>
    <t>KL124 = Chicago #7_IEL_Vd1_TRG (768 sorted cells)</t>
  </si>
  <si>
    <t>CALGDAFPLYRTLPYTDKLIF</t>
  </si>
  <si>
    <t>CALGDAFPLYWTLPYTDKLIF</t>
  </si>
  <si>
    <t>CALGDAFPMYWTLPGTDKLIF</t>
  </si>
  <si>
    <t>CALGDASPLYWTLPYTDKLIF</t>
  </si>
  <si>
    <t>CALGDLPPSYAHIWGDTSDKLIF</t>
  </si>
  <si>
    <t>CALGEPGGIYWGI*GTDKLIF</t>
  </si>
  <si>
    <t>CALGERKLGYWGIYCDKLIF</t>
  </si>
  <si>
    <t>CALGESTIRGINSDKLIF</t>
  </si>
  <si>
    <t>CALGNPPTLGDGYTDKLIF</t>
  </si>
  <si>
    <t>CALGNRPTLGDGCTDKLIF</t>
  </si>
  <si>
    <t>CALGVPFRQLTGGYADYSPTDKLIF</t>
  </si>
  <si>
    <t>CAYIEGDADKLIF</t>
  </si>
  <si>
    <t>CAYREGEADKLIF</t>
  </si>
  <si>
    <t>CALGESTVRGINSDKLIF</t>
  </si>
  <si>
    <t>CALGNPPTPGDGYTDKLIF</t>
  </si>
  <si>
    <t>CALGTSIPHVAWGYTDKLIF</t>
  </si>
  <si>
    <t>AND:</t>
  </si>
  <si>
    <t>seq error?</t>
  </si>
  <si>
    <t>KL129 = Chicago #22_IEL_Vd1_TRG ( sorted cells)</t>
  </si>
  <si>
    <t>KL128 = Chicago #22_IEL_Vd1_TRD ( sorted cells)</t>
  </si>
  <si>
    <t>CATRDRLPHYKKLF</t>
  </si>
  <si>
    <t>CATWDGLPHYKKLF</t>
  </si>
  <si>
    <t>CATWDRLPHYKKLF</t>
  </si>
  <si>
    <t>CATWDSGNYYKKLF</t>
  </si>
  <si>
    <t>CATWDRPPHYKKLF</t>
  </si>
  <si>
    <t>KL130 = Chicago #22_PDL_Vd1_TRD ( sorted cells)</t>
  </si>
  <si>
    <t>KL137 = Chicago #22_PDL_Vd1_TRG ( sorted cells)</t>
  </si>
  <si>
    <t>CALGEFLPVGDFFTDKLIF</t>
  </si>
  <si>
    <t>CALGEIVPLGHRGSDKLIF</t>
  </si>
  <si>
    <t>CALGELNPYGWGTDKLIF</t>
  </si>
  <si>
    <t>CALGENWRNFLPGGITDKLIF</t>
  </si>
  <si>
    <t>CALGERGCRYWGTDKLIF</t>
  </si>
  <si>
    <t>CALGERLFPYWAADKLIF</t>
  </si>
  <si>
    <t>CALGERLFPYWATDKLIF</t>
  </si>
  <si>
    <t>CALPGLGGGYFGTDKLIF</t>
  </si>
  <si>
    <t>CALPGLGGGYLGTDKLIF</t>
  </si>
  <si>
    <t>CATLTGGPYTDKLIF</t>
  </si>
  <si>
    <t>CALGELIHSYVLRDTLYTDKLIF</t>
  </si>
  <si>
    <t>CALGESRVLLPWGKYTDKLIF</t>
  </si>
  <si>
    <t>2 or 1</t>
  </si>
  <si>
    <t>CATPITGWFKIF</t>
  </si>
  <si>
    <t>CATWDGPNYKKLF</t>
  </si>
  <si>
    <t>CATWDGYSSDWIKTF</t>
  </si>
  <si>
    <t>CATWDGYSSDWTKTF</t>
  </si>
  <si>
    <t>CATWEYRKDWIKTF</t>
  </si>
  <si>
    <t>CATWDGPHKKLF</t>
  </si>
  <si>
    <t>CALCETRGYKKLF</t>
  </si>
  <si>
    <t>CALWEPPYYKKLF</t>
  </si>
  <si>
    <t>CALWERRGYKKLF</t>
  </si>
  <si>
    <t>CALWERTYYKKLF</t>
  </si>
  <si>
    <t>CALWDANYYKKLF</t>
  </si>
  <si>
    <t>CALWEVLLGRKKLF</t>
  </si>
  <si>
    <t>CATWGRNYKKLF</t>
  </si>
  <si>
    <t>CALWETRGYKKLF</t>
  </si>
  <si>
    <t>CALWEVLNYYKKLF</t>
  </si>
  <si>
    <t>CALWEAHLNWSYYKKLF</t>
  </si>
  <si>
    <t>CATWDGYKKLF</t>
  </si>
  <si>
    <t>CATWDNGYKKLF</t>
  </si>
  <si>
    <t>CATWDRRGDWIKTF</t>
  </si>
  <si>
    <t>CATWELLGGSDWIKTF</t>
  </si>
  <si>
    <t>CATWDRNYKKLF</t>
  </si>
  <si>
    <t>CATWATNYYKKLF</t>
  </si>
  <si>
    <t>CATWDGQGYKKLF</t>
  </si>
  <si>
    <t>CALWEVRWKLF</t>
  </si>
  <si>
    <t>JEM554 Chicago #13 Vd1+ PBL (TRG)</t>
  </si>
  <si>
    <t>CALGVFIPGVDKLIF</t>
  </si>
  <si>
    <t>CALGERRGGGYTDKLIF</t>
  </si>
  <si>
    <t>CALGELLRAGDTTDKLIF</t>
  </si>
  <si>
    <t>CALRELLRAGDTTDKLIF</t>
  </si>
  <si>
    <t>CALGQSTYYWGPSTDKLIF</t>
  </si>
  <si>
    <t>CALGELFRGIRGYTDKLIF</t>
  </si>
  <si>
    <t>CALGGPSTFPEVGDRDKLIF</t>
  </si>
  <si>
    <t>CALGETPFPGAWLYTDKLIF</t>
  </si>
  <si>
    <t>CALGELLPSYSGGRYTDKLIF</t>
  </si>
  <si>
    <t>CALGEDSWGIRDHAYTDKLIF</t>
  </si>
  <si>
    <t>CALGELAFLRGWGPDSYDKLIF</t>
  </si>
  <si>
    <t>CALGDRHYRLHWGMRNTDKLIF</t>
  </si>
  <si>
    <t>CALGELRPSYRPRTGGYVDTDKLIF</t>
  </si>
  <si>
    <t>CALGELVVIPHNDRRTGGYAYAHPDKLIF</t>
  </si>
  <si>
    <t>CALGDQYTDKLIF</t>
  </si>
  <si>
    <t>CALGELDAPTGGCLKLIF</t>
  </si>
  <si>
    <t>CALGELYRGIRGYTDKLIF</t>
  </si>
  <si>
    <t>CALGEGLRKVTTNTDKLIF</t>
  </si>
  <si>
    <t>CALGEFSRPGGQPYTDKLIF</t>
  </si>
  <si>
    <t>CALGECPPGGFQGLSDTDKLIF</t>
  </si>
  <si>
    <t>CALVGVGAYVTDKLIF</t>
  </si>
  <si>
    <t>CALVLLSDVVTDKLIF</t>
  </si>
  <si>
    <t>CALGERPAGGYTDKLIF</t>
  </si>
  <si>
    <t>CALGERLKAGGPYTDKLIF</t>
  </si>
  <si>
    <t>CALGSLHLGDGDCRDKLIF</t>
  </si>
  <si>
    <t>CALGEDVPTSPYWGIGTDKLIF</t>
  </si>
  <si>
    <t>CALGECETSSPRTGGYTSVSKLIF</t>
  </si>
  <si>
    <t>CALGERSSFLRGVRSHCTDKLIF</t>
  </si>
  <si>
    <t>CALGELSLLCFELGEMYTDKLIF</t>
  </si>
  <si>
    <t>CALGGLTFLRLLSTGGYTDKLIF</t>
  </si>
  <si>
    <t>CALAGGTYTDKLIF</t>
  </si>
  <si>
    <t>JEM555 Chicago #13 Vd1+ PBL (TRD)</t>
  </si>
  <si>
    <t>CALGEHLLIHGPDKLIF</t>
  </si>
  <si>
    <t>CALGDHQFPRSGGYDKLIF</t>
  </si>
  <si>
    <t>CALGEYHHWGIMPPTDKLIF</t>
  </si>
  <si>
    <t>CALGELVRMKAAKWTDKLIF</t>
  </si>
  <si>
    <t>CALGERLLYWGIRPYTDKLIF</t>
  </si>
  <si>
    <t>CALGGLSSHWGTGRATDKLIF</t>
  </si>
  <si>
    <t>CALGVRGLGADKLIF</t>
  </si>
  <si>
    <t>CALGELAVTWGPRELIF</t>
  </si>
  <si>
    <t>CALGEWTRISTSIALIF</t>
  </si>
  <si>
    <t>CALGDPSTPTLWGIPPADKLIF</t>
  </si>
  <si>
    <t>CALGELRGPTDKLIF</t>
  </si>
  <si>
    <t>CACDTELGDSAGDKLIF</t>
  </si>
  <si>
    <t>CALGELDPLRLGARWTDKLIF</t>
  </si>
  <si>
    <t>CALGEILIGGYYTDKLIF</t>
  </si>
  <si>
    <t>CALGELVRMGAAKWTDKLIF</t>
  </si>
  <si>
    <t>CALGERSSDWGIPYTDKLIF</t>
  </si>
  <si>
    <t>CALGERSFPEYWGTTDKLIF</t>
  </si>
  <si>
    <t>CALGYLGPNDKLIF</t>
  </si>
  <si>
    <t>CALGEYSGYWGIYGDKLIF</t>
  </si>
  <si>
    <t>CALGEYHHWGIMPSTDKLIF</t>
  </si>
  <si>
    <t>CALGELRGTYTDKLIF</t>
  </si>
  <si>
    <t>JEM557 Chicago #13 Vd1+ IEL (TRD)</t>
  </si>
  <si>
    <t>CATWEWDWIKTF</t>
  </si>
  <si>
    <t>CATWDGIYYKKLF</t>
  </si>
  <si>
    <t>CATWVNYYKKLF</t>
  </si>
  <si>
    <t>CATWDGPPSIDYYKKLF</t>
  </si>
  <si>
    <t>CATWDGLCSDWIKTF</t>
  </si>
  <si>
    <t>CATWDGGGLNYYKKLF</t>
  </si>
  <si>
    <t>CATEHNYKKLF</t>
  </si>
  <si>
    <t>CATWDGPYYKKLF</t>
  </si>
  <si>
    <t>CATWDLGDKKLF</t>
  </si>
  <si>
    <t>CATWDSRGEKLF</t>
  </si>
  <si>
    <t>JEM556 Chicago #13 Vd1+ IEL (TRG)</t>
  </si>
  <si>
    <t>T</t>
  </si>
  <si>
    <t>Active coeliac patients</t>
  </si>
  <si>
    <t>Gluten-free diet patients</t>
  </si>
  <si>
    <t>Control patients</t>
  </si>
  <si>
    <t>KL138 = Chicago #35_IEL_Vd1_TRD</t>
  </si>
  <si>
    <t>CALGDQRVPIPWTGGYRHTDKLIF</t>
  </si>
  <si>
    <t>gctcttggggaccaaagggttcctataccctggactgggggatacaggcacaccgataaactcatc</t>
  </si>
  <si>
    <t>CALGEPWASPLRGLTGADKLIF</t>
  </si>
  <si>
    <t>CALGEPGRWGIEVDTDKLIF</t>
  </si>
  <si>
    <t>CATWDRHYKKLF</t>
  </si>
  <si>
    <t>CALGGQWLLGEVVGTDKLIF</t>
  </si>
  <si>
    <t>CATWSYYKKLF</t>
  </si>
  <si>
    <t>J1</t>
  </si>
  <si>
    <t>CALGDPGLPPWGILANNPHTDKLIF</t>
  </si>
  <si>
    <t>CAAWDLPSPGDWIKTF</t>
  </si>
  <si>
    <t>CALGELSPPPSANRYWGILLTAQLFF</t>
  </si>
  <si>
    <t>CATWDGVYYYKKLF</t>
  </si>
  <si>
    <t>CALGDPAFPKGLPRVYTDKLIF</t>
  </si>
  <si>
    <t>CALGASYVPLGDTPLTAQLFF</t>
  </si>
  <si>
    <t>CATWLGYKKLF</t>
  </si>
  <si>
    <t>CALGDLSPLLGDQGTDKLIF</t>
  </si>
  <si>
    <t>CAAWDLPSPGDWIETF</t>
  </si>
  <si>
    <t>CALGELVPSLPYTDKLIF</t>
  </si>
  <si>
    <t>CATWLSFGYYKKLF</t>
  </si>
  <si>
    <t>CALGVLFVPLTDKLIF</t>
  </si>
  <si>
    <t>J2</t>
  </si>
  <si>
    <t>gccacctgggacgggccgaattattataagaaactc</t>
  </si>
  <si>
    <t>CALGETRFLTGGPNWFVLIF</t>
  </si>
  <si>
    <t>CALWEGYDYKKLF</t>
  </si>
  <si>
    <t>CALGEPIFLPRGDVTDKLIF</t>
  </si>
  <si>
    <t>CALGSMGDTNCEADKLIF</t>
  </si>
  <si>
    <t>CALGELVRSLPYTDKLIF</t>
  </si>
  <si>
    <t>CATRDRHYKKLF</t>
  </si>
  <si>
    <t>KL144 = Chicago #46_IEL_Vd1_TRD</t>
  </si>
  <si>
    <t>CALGDPPSYLYWGTNRDKLIF</t>
  </si>
  <si>
    <t>CALGEGMHWFGGYAIPRQYTDKLIF</t>
  </si>
  <si>
    <t>CALGGQRGIYTDKLIF</t>
  </si>
  <si>
    <t>CALGLGAFLDRRVILGGTDKLIF</t>
  </si>
  <si>
    <t>CASGGQRGIYPDKLIF</t>
  </si>
  <si>
    <t>CALGDPPSYLYWGANRDKLIF</t>
  </si>
  <si>
    <t>KL143 = Chicago #46_IEL_Vd1_TRG</t>
  </si>
  <si>
    <t>CAPWTPYPPLMGKFF</t>
  </si>
  <si>
    <t>CATWDGWGHKKLF</t>
  </si>
  <si>
    <t>CATWDGWRHKKLF</t>
  </si>
  <si>
    <t>CATWGGWRHKKLF</t>
  </si>
  <si>
    <t>CATWTPHPPLMGKLF</t>
  </si>
  <si>
    <t>CATWTPYPPLMGKLF</t>
  </si>
  <si>
    <t>CALWEVLYKKLF</t>
  </si>
  <si>
    <t>CATRDGRRHKKLF</t>
  </si>
  <si>
    <t>KL150 = Chicago #43_IEL_Vd1_TRD</t>
  </si>
  <si>
    <t>CALGDPQSASYSLGMDHKLIF</t>
  </si>
  <si>
    <t>CALGDPQSASYSLGMGHKLIF</t>
  </si>
  <si>
    <t>CALGELFLPTTLSTGGYRGRLTAQLFF</t>
  </si>
  <si>
    <t>CALGELPSQTLWGILREYTDKLIF</t>
  </si>
  <si>
    <t>CALGEPHPSYENGVDWGTHTDKLIF</t>
  </si>
  <si>
    <t>CALGSRLNPWGIREGKLIF</t>
  </si>
  <si>
    <t>CALGVPFFQSHKLIF</t>
  </si>
  <si>
    <t>CARGDRQSISYSLGMDHKLIF</t>
  </si>
  <si>
    <t>CAPGLPLDKLIF</t>
  </si>
  <si>
    <t>KL148 = Chicago #43_IEL_Vd1_TRG</t>
  </si>
  <si>
    <t>CALFFPVTNYYKKLF</t>
  </si>
  <si>
    <t>CALLEAVTNYYKKLF</t>
  </si>
  <si>
    <t>CALLEVGPNYYKKLF</t>
  </si>
  <si>
    <t>CALWEALPNYYKKLF</t>
  </si>
  <si>
    <t>CALWEARPNYYKKLF</t>
  </si>
  <si>
    <t>CALWEPGEKLF</t>
  </si>
  <si>
    <t>CALWEVRPNYYKKLF</t>
  </si>
  <si>
    <t>CATWDRGDWIKTF</t>
  </si>
  <si>
    <t>CALFEVVPNYYKKLF</t>
  </si>
  <si>
    <t>CALLEAVPNYYKKLF</t>
  </si>
  <si>
    <t>CALWEVLPNYYKKLF</t>
  </si>
  <si>
    <t>CATWEGRQNYYKKLF</t>
  </si>
  <si>
    <t>KL145 = Chicago #47_IEL_Vd1_TRD</t>
  </si>
  <si>
    <t>CAFDWHACVLGDTDTDKLIF</t>
  </si>
  <si>
    <t>CAFDWPSRVLGDTDTDKLIF</t>
  </si>
  <si>
    <t>CALGDISGPYLPLGDTKRTQLFF</t>
  </si>
  <si>
    <t>CALGDLFLPSWGDDKLIF</t>
  </si>
  <si>
    <t>CALGDQLSPYWASDKLIF</t>
  </si>
  <si>
    <t>CALGEKAFLRGGYGKLIF</t>
  </si>
  <si>
    <t>CALGELPDLPLVLGDCGSDKLIF</t>
  </si>
  <si>
    <t>CALGELTIFPVLGDANDKLIF</t>
  </si>
  <si>
    <t>CALGELTIFPVLGDTNDKLIF</t>
  </si>
  <si>
    <t>CALGEPLPTMGERNKLIF</t>
  </si>
  <si>
    <t>CALGERLRGGILGALTAQLFF</t>
  </si>
  <si>
    <t>CALGEVSDYWGPSADKLIF</t>
  </si>
  <si>
    <t>CALGGCWRYARSTDKLIF</t>
  </si>
  <si>
    <t>CALGGYPGGYTGPLTAQLFF</t>
  </si>
  <si>
    <t>CALGLTPLGLGDPKLIF</t>
  </si>
  <si>
    <t>CALGTLPVYLVSPALGDREDKLIF</t>
  </si>
  <si>
    <t>CALGVLGRPSYTMIRPFPDKLIF</t>
  </si>
  <si>
    <t>CALGVLGRPSYTRIRPFPDKLIF</t>
  </si>
  <si>
    <t>CVLGDLFGPWGGDDKLIF</t>
  </si>
  <si>
    <t>CALELRGPGLGGIFGDKLIF</t>
  </si>
  <si>
    <t>CALGDLFRPSWGDDKLIF</t>
  </si>
  <si>
    <t>CALGDPLSIGLPTYAWGPNTDKLIF</t>
  </si>
  <si>
    <t>CALGEGISDRPQAYTDKLIF</t>
  </si>
  <si>
    <t>CALGEGISGRPQAYTDKLIF</t>
  </si>
  <si>
    <t>CALGEIFPTYWGMRGKTDKLIF</t>
  </si>
  <si>
    <t>CALGEPIYQNWGIRPDKLIF</t>
  </si>
  <si>
    <r>
      <t>CALELRGPGLGGIFGDK</t>
    </r>
    <r>
      <rPr>
        <sz val="10"/>
        <color rgb="FFFF0000"/>
        <rFont val="Courier"/>
      </rPr>
      <t>P</t>
    </r>
    <r>
      <rPr>
        <sz val="10"/>
        <color theme="1"/>
        <rFont val="Courier"/>
      </rPr>
      <t>IF</t>
    </r>
  </si>
  <si>
    <t>CALTENYYKKLF</t>
  </si>
  <si>
    <t>CALWEVGYYKKLF</t>
  </si>
  <si>
    <t>CASLYYKKLF</t>
  </si>
  <si>
    <t>CATWDCRKKLF</t>
  </si>
  <si>
    <t>CATWDETLTYFP#NYYKKLF</t>
  </si>
  <si>
    <t>CATWDGPDYYKKLF</t>
  </si>
  <si>
    <t>CATWDLRGDSSDWIKTF</t>
  </si>
  <si>
    <t>CATWEVGYKKLF</t>
  </si>
  <si>
    <t>CATWSHYYKKLF</t>
  </si>
  <si>
    <t>CTPWEVGYKKLF</t>
  </si>
  <si>
    <t>CATGSHYYKKLF</t>
  </si>
  <si>
    <t>CATWDRRFHSSDWIKTF</t>
  </si>
  <si>
    <t>CATWVPLRGNYYKKLF</t>
  </si>
  <si>
    <t>gccacctgggataattataagaaactc</t>
  </si>
  <si>
    <t>gccacctgggataactataagaaactc</t>
  </si>
  <si>
    <t>In addition, this out-of-frame clonotype was picked up numerous times:</t>
  </si>
  <si>
    <t>KL147 = Chicago #47_IEL_Vd1_TRG</t>
  </si>
  <si>
    <t>KL139 = Chicago #46_PBL_Vd1_TRD</t>
  </si>
  <si>
    <t>KL140 = Chicago #46_PBL_Vd1_TRG</t>
  </si>
  <si>
    <t>CATWVHYKKPF</t>
  </si>
  <si>
    <t>CATWVRPEKLF</t>
  </si>
  <si>
    <t>CATWELHKKLF</t>
  </si>
  <si>
    <t>CATWDPYYKKLF</t>
  </si>
  <si>
    <t>CAAWDSGGIDYKKLF</t>
  </si>
  <si>
    <t>CATWDRPCRDWIKTF</t>
  </si>
  <si>
    <t>CATWDRPCVNYYKKLF</t>
  </si>
  <si>
    <t>CATWDRPCYKKLF</t>
  </si>
  <si>
    <t>CATWDRPAAPYKKLF</t>
  </si>
  <si>
    <t>CALWEAFNYYKKLF</t>
  </si>
  <si>
    <t>CATWDGPYSSDWIKTF</t>
  </si>
  <si>
    <t>CAWDRPKYYKKLF</t>
  </si>
  <si>
    <t>CATWDSGGIDYKKLF</t>
  </si>
  <si>
    <t>CATWDRRGVRKLF</t>
  </si>
  <si>
    <t>CATWDRLCRDWIKTF</t>
  </si>
  <si>
    <t>CALWEVHKKLF</t>
  </si>
  <si>
    <t>CATWVHYKKLF</t>
  </si>
  <si>
    <t>JEM572 Chicago #40 Vd1+ PBL (TRG)</t>
  </si>
  <si>
    <t>CALGAPWGSQGKLIF</t>
  </si>
  <si>
    <t>CALGYKGVHRRLGGQCYTDKLIF</t>
  </si>
  <si>
    <t>CALGERGHLTTNWGMRGDTDKLIF</t>
  </si>
  <si>
    <t>CALGEFRELGYTDKLIF</t>
  </si>
  <si>
    <t>CALGERGHLTTNWGIRGDTDKLIF</t>
  </si>
  <si>
    <t>JEM573 Chicago #40 Vd1+ PBL (TRD)</t>
  </si>
  <si>
    <t>CATWDGGSYYKKLF</t>
  </si>
  <si>
    <t>CAPWEGLGEGYKKLF</t>
  </si>
  <si>
    <t>CATWDGVSNDNKKLF</t>
  </si>
  <si>
    <t>CATWDIKATGWFKIF</t>
  </si>
  <si>
    <t>CATWDGVSNYYKKLF</t>
  </si>
  <si>
    <t>CATWDRAWTTGWFKIF</t>
  </si>
  <si>
    <t>CATWDGFGEGYKKLF</t>
  </si>
  <si>
    <t>CATWDGLGEGYKKLF</t>
  </si>
  <si>
    <t>JEM574 Chicago #40 Vd1+ IEL (TRG)</t>
  </si>
  <si>
    <t>CALGELPTTKYWGPDKLIF</t>
  </si>
  <si>
    <t>CALGELTGWGIPPTDKLIF</t>
  </si>
  <si>
    <t>CALGEPLFSSGEFHTDKLIF</t>
  </si>
  <si>
    <t>CALGGPLLSWGEFHTDKLIF</t>
  </si>
  <si>
    <t>CALGEFVPLRLFLGDWGSITDKLIF</t>
  </si>
  <si>
    <t>CALGELIGWGIPPTDKLIF</t>
  </si>
  <si>
    <t>CALGELPPYWGFSPDTDKLIF</t>
  </si>
  <si>
    <t>CALGEPLLSSGEFHTDKLIF</t>
  </si>
  <si>
    <t>JEM575 Chicago #40 Vd1+ IEL (TRD)</t>
  </si>
  <si>
    <t>CATWDRRVR#KLF</t>
  </si>
  <si>
    <t>CATWGGYKKLF</t>
  </si>
  <si>
    <t>JEM568 Chicago #33 Vd1+ PBL (TRG)</t>
  </si>
  <si>
    <t>out-of-frame TCR</t>
  </si>
  <si>
    <t>CALGNGSRGRRGADKLIF</t>
  </si>
  <si>
    <t>CALGGTAAGGRRGADKLIF</t>
  </si>
  <si>
    <t>JEM569 Chicago #33 Vd1+ PBL (TRD)</t>
  </si>
  <si>
    <t>CALGNGSRGAPG##DKLIF</t>
  </si>
  <si>
    <t>JEM570 Chicago #33 Vd1+ IEL (TRG)</t>
  </si>
  <si>
    <t>CALGEVQGGIDKLIF</t>
  </si>
  <si>
    <t>CALGDFLPHWGATGKLIF</t>
  </si>
  <si>
    <t>CALGDFLPHWGATDKLIF</t>
  </si>
  <si>
    <t>CALGDFLPQWGDTDKLIF</t>
  </si>
  <si>
    <t>CALGEPVLRYWGTYTDKLIF</t>
  </si>
  <si>
    <t>CALGDAWGIPEYTDKLIF</t>
  </si>
  <si>
    <t>CALGHSLLGDTGYTDKLIF</t>
  </si>
  <si>
    <t>CALGELYPSYWGIRRTDKLIF</t>
  </si>
  <si>
    <t>CALGALVWAAGGYALYTDKLIF</t>
  </si>
  <si>
    <t>CALGEYEFLLDRPYWGDPKLIF</t>
  </si>
  <si>
    <t>CALGELRVFLPGDITPDQATDKLIF</t>
  </si>
  <si>
    <t>CALGELSPLDPSWPYAGFGVYTDKLIF</t>
  </si>
  <si>
    <t>CALGELHWGIDKLIF</t>
  </si>
  <si>
    <t>CALGESWNLPFISTDKLIF</t>
  </si>
  <si>
    <t>CALGEISFTGWGTRLDKLIF</t>
  </si>
  <si>
    <t>CALGETSWARNWGIRGGHDDKLIF</t>
  </si>
  <si>
    <t>CACDRVLGEADKLIF</t>
  </si>
  <si>
    <t>CALGDGRAYRLGDTDKLIF</t>
  </si>
  <si>
    <t>CALGERNLRVGLVWTAQLFF</t>
  </si>
  <si>
    <t>JEM571 Chicago #33 Vd1+ IEL (TRD)</t>
  </si>
  <si>
    <t>CATWDRQRAPIF</t>
  </si>
  <si>
    <t>CALWPSGFREGTGWFKIF</t>
  </si>
  <si>
    <t>CALWPSSFREGTGWFKIF</t>
  </si>
  <si>
    <t>CATWDRLRAPIF</t>
  </si>
  <si>
    <t>CAIGFLAGDPVTDKIIF</t>
  </si>
  <si>
    <t>CALGVLPSYGNRGTDKLIF</t>
  </si>
  <si>
    <t>CALGVLLSFGDRWTDKLIF</t>
  </si>
  <si>
    <t>CAIGVLPSSFNWWTDKIIF</t>
  </si>
  <si>
    <t>CALGVLPSYLNGGTDKLIF</t>
  </si>
  <si>
    <t>CALGDRLLHTGGWDKLIF</t>
  </si>
  <si>
    <t>CAIGVLPSSLNWWTDKIIF</t>
  </si>
  <si>
    <t>CALGELVVLRMGIRSTDKLIF</t>
  </si>
  <si>
    <t>CALGELRGETYTDKLIF</t>
  </si>
  <si>
    <t>CALGFLLGDPVTDKLIF</t>
  </si>
  <si>
    <t>CALGVLPSYLNWWTDKLIF</t>
  </si>
  <si>
    <t>CALGARYGDKLIF</t>
  </si>
  <si>
    <t>CAFYLDTRQMFF</t>
  </si>
  <si>
    <t>JEM576 Chicago #53 Vd1+ PBL (TRD)</t>
  </si>
  <si>
    <t>CATLDSPNYYNKLQ</t>
  </si>
  <si>
    <t>CATWDNPNYYKKLF</t>
  </si>
  <si>
    <t>CATRVSRGDWTKTF</t>
  </si>
  <si>
    <t>CATWDGPKDYYKKLF</t>
  </si>
  <si>
    <t>CATWDRQGDYKKLF</t>
  </si>
  <si>
    <t>CATWVSRGDWIKTF</t>
  </si>
  <si>
    <t>CATWETTGWFKIF</t>
  </si>
  <si>
    <t>JEM577 Chicago #53 Vd1+ PBL (TRG)</t>
  </si>
  <si>
    <t>CALREAGKKVF</t>
  </si>
  <si>
    <t>CALWEVGKKLF</t>
  </si>
  <si>
    <t>CATWDRDTGWFKIF</t>
  </si>
  <si>
    <t>CATWDGLSNYYKKLF</t>
  </si>
  <si>
    <t>CATWDGRALNYYKKLF</t>
  </si>
  <si>
    <t>CATWEEGYKKLF</t>
  </si>
  <si>
    <t>CATWDGRTTGWFKIF</t>
  </si>
  <si>
    <t>CATWDFYYKKLF</t>
  </si>
  <si>
    <t>CATWDGRGYKKLF</t>
  </si>
  <si>
    <t>CATWDSLNYYKKLF</t>
  </si>
  <si>
    <t>CATWDGRYKKLF</t>
  </si>
  <si>
    <t>CATWVINYYKKLF</t>
  </si>
  <si>
    <t>CAAWDCNYKKLF</t>
  </si>
  <si>
    <t>CALWEAGKKLF</t>
  </si>
  <si>
    <t>JEM578 Chicago #53 Vd1+ IEL (TRG)</t>
  </si>
  <si>
    <t>CALGEGNKLIF</t>
  </si>
  <si>
    <t>CALGERMSDKLIF</t>
  </si>
  <si>
    <t>CALGELAPTDKLIF</t>
  </si>
  <si>
    <t>CALGDIPPRTDKLIF</t>
  </si>
  <si>
    <t>CALGDLRGDTDKLIF</t>
  </si>
  <si>
    <t>CALGETLGDIPDKLIF</t>
  </si>
  <si>
    <t>CALGELAWGIRPDKLIF</t>
  </si>
  <si>
    <t>CALGSWPLWGLTAQLFF</t>
  </si>
  <si>
    <t>CAFMSSSLHWFTDKLIF</t>
  </si>
  <si>
    <t>CALGELRVLGWGWIGLIF</t>
  </si>
  <si>
    <t>CALGDLLLVFSSADKLIF</t>
  </si>
  <si>
    <t>CALGESSWGIRWSDKLIF</t>
  </si>
  <si>
    <t>CALGDRTTVGGYPTDKLIF</t>
  </si>
  <si>
    <t>CALSPGSAFLLDSPAQLFF</t>
  </si>
  <si>
    <t>CALGERFPTSLRHTDKLIF</t>
  </si>
  <si>
    <t>CALGEPYGVPITGGRETLIF</t>
  </si>
  <si>
    <t>CALGERRPRFPHWGMTAQLFF</t>
  </si>
  <si>
    <t>CALVGGIPRGPFGQYTDKLIF</t>
  </si>
  <si>
    <t>CALGFPSGLPRRWGLYTDKLIF</t>
  </si>
  <si>
    <t>CALGEFPFPETGGYAGPVKLIF</t>
  </si>
  <si>
    <t>CALGENPMWGIPRSSWDTRQMFF</t>
  </si>
  <si>
    <t>CALGEQWGYPKLIF</t>
  </si>
  <si>
    <t>CALGDFPKLTDKLIF</t>
  </si>
  <si>
    <t>CALGGVARPCVHPKLIF</t>
  </si>
  <si>
    <t>CALGELFLVFSSADKLIF</t>
  </si>
  <si>
    <t>CALGEPGPLGESLRPDKLIF</t>
  </si>
  <si>
    <t>CALGEPISPTMMTITDKLIF</t>
  </si>
  <si>
    <t>CALGLTFPTILGGAHGDKLIF</t>
  </si>
  <si>
    <t>CALLTPREKWVTGGPEIPKLIF</t>
  </si>
  <si>
    <t>CALGDLRGVPDTDKLIF</t>
  </si>
  <si>
    <t>CALGELDPGGCTRYKQLIF</t>
  </si>
  <si>
    <t>CALVRCLDWGILGEYTDKLIF</t>
  </si>
  <si>
    <t>CALGEYVGYWGPSRGDTDKLIF</t>
  </si>
  <si>
    <t>CALGELSPLHLGGYASFADKLIF</t>
  </si>
  <si>
    <t>CALGRILYTDKLIF</t>
  </si>
  <si>
    <t>CALRGAGLVTNKLIF</t>
  </si>
  <si>
    <t>CALGDLYFPRGPGRLIF</t>
  </si>
  <si>
    <t>CALGELLGGPYTDKLIF</t>
  </si>
  <si>
    <t>CALGEISYSSWGIPHKLIF</t>
  </si>
  <si>
    <t>CALGGGIPLGPSLPYTDKLIF</t>
  </si>
  <si>
    <t>JEM579 Chicago #53 Vd1+ IEL (TRD)</t>
  </si>
  <si>
    <t>KL160 = Chicago #35_PBL_Vd1_TRD</t>
  </si>
  <si>
    <t>CAFGEIPYPTQLGDTDKLIF</t>
  </si>
  <si>
    <t>CALGALPLLMYTDKLIF</t>
  </si>
  <si>
    <t>CALGDIPSQYTPDKLIF</t>
  </si>
  <si>
    <t>CALGDRWGIDKLIF</t>
  </si>
  <si>
    <t>CALGEIPYPTQLGDTDKLIF</t>
  </si>
  <si>
    <t>CALGEIPYPTQMGDTDKLIF</t>
  </si>
  <si>
    <t>CALGESRRFSTRRDTKGRDKLIF</t>
  </si>
  <si>
    <t>CALGGLYLYTDKLIF</t>
  </si>
  <si>
    <t>CALPRNATLGIRPEDKLIF</t>
  </si>
  <si>
    <t>CALTPSSGPLLGIRTTAQLFF</t>
  </si>
  <si>
    <t>CDLGELGHFPTYRWGMPEVTDKLFF</t>
  </si>
  <si>
    <t>CGWGDRWGIDKLIF</t>
  </si>
  <si>
    <t>CAAWDCFVPTTGWFKIF</t>
  </si>
  <si>
    <t>CAAWDSPQEKLF</t>
  </si>
  <si>
    <t>CALWEINYYKKLF</t>
  </si>
  <si>
    <t>CATWDGPHYKKLF</t>
  </si>
  <si>
    <t>CATWDRPSDYKKLF</t>
  </si>
  <si>
    <t>CALREINYYKKLF</t>
  </si>
  <si>
    <t>KL166 = Chicago #35_IEL_Vd1_TRG</t>
  </si>
  <si>
    <t>KL161 = Chicago #35_PBL_Vd1_TRG</t>
  </si>
  <si>
    <t>CATWDGPAGDWIKTF</t>
  </si>
  <si>
    <r>
      <t>CALGDQRVPIPWTGGY</t>
    </r>
    <r>
      <rPr>
        <sz val="10"/>
        <color rgb="FFFF0000"/>
        <rFont val="Courier"/>
      </rPr>
      <t>W</t>
    </r>
    <r>
      <rPr>
        <sz val="10"/>
        <rFont val="Courier"/>
      </rPr>
      <t>H</t>
    </r>
    <r>
      <rPr>
        <sz val="10"/>
        <color theme="1"/>
        <rFont val="Courier"/>
      </rPr>
      <t>TDKLIF</t>
    </r>
  </si>
  <si>
    <r>
      <t>CATWDGPAG</t>
    </r>
    <r>
      <rPr>
        <sz val="10"/>
        <color rgb="FFFF0000"/>
        <rFont val="Courier"/>
      </rPr>
      <t>G</t>
    </r>
    <r>
      <rPr>
        <sz val="10"/>
        <color theme="1"/>
        <rFont val="Courier"/>
      </rPr>
      <t>WIKTF</t>
    </r>
  </si>
  <si>
    <r>
      <t>CATWDG</t>
    </r>
    <r>
      <rPr>
        <sz val="10"/>
        <color rgb="FFFF0000"/>
        <rFont val="Courier"/>
      </rPr>
      <t>S</t>
    </r>
    <r>
      <rPr>
        <sz val="10"/>
        <color theme="1"/>
        <rFont val="Courier"/>
      </rPr>
      <t>AGDWIKTF</t>
    </r>
  </si>
  <si>
    <r>
      <t>CATW</t>
    </r>
    <r>
      <rPr>
        <sz val="10"/>
        <color rgb="FFFF0000"/>
        <rFont val="Courier"/>
      </rPr>
      <t>G</t>
    </r>
    <r>
      <rPr>
        <sz val="10"/>
        <color theme="1"/>
        <rFont val="Courier"/>
      </rPr>
      <t>GPAGDWIKTF</t>
    </r>
  </si>
  <si>
    <t>KL162 = Chicago #47_PBL_Vd1_TRD</t>
  </si>
  <si>
    <t>KL163 = Chicago #47_PBL_Vd1_TRG</t>
  </si>
  <si>
    <t>CALGELGGDSSYLWRLTAQLFF</t>
  </si>
  <si>
    <t>CALGEVYRLPRWGIRMHHTDKLIF</t>
  </si>
  <si>
    <r>
      <t>CALGELGGDSSYLWRL</t>
    </r>
    <r>
      <rPr>
        <sz val="10"/>
        <color rgb="FFFF0000"/>
        <rFont val="Courier"/>
      </rPr>
      <t>P</t>
    </r>
    <r>
      <rPr>
        <sz val="10"/>
        <color theme="1"/>
        <rFont val="Courier"/>
      </rPr>
      <t>AQLFF</t>
    </r>
  </si>
  <si>
    <t>&lt;&lt; high no. of out-of-frame sequences that looked like the dominant one.</t>
  </si>
  <si>
    <t>CATWDGPRYYKKLF</t>
  </si>
  <si>
    <t>CATWDLAWNYKKLF</t>
  </si>
  <si>
    <t>CATRDLAWNYKKLF</t>
  </si>
  <si>
    <t>Challenged subjects</t>
  </si>
  <si>
    <t>KL168 = Chicago #28_IEL_Vd1_TRD ( sorted cells)</t>
  </si>
  <si>
    <t>CALGDGYIPAFPQTYWGIRYTDKLIF</t>
  </si>
  <si>
    <t>CALGEELGRPSPHTGGYFADKLIF</t>
  </si>
  <si>
    <t>CALGELGDWGPKYTDKLIF</t>
  </si>
  <si>
    <t>CALGELSGPSYAGGYWRYTDKLIF</t>
  </si>
  <si>
    <t>CALGERLWPYWGINKDTDKLIF</t>
  </si>
  <si>
    <t>CALGERPPPYWGMIPRTDKLIF</t>
  </si>
  <si>
    <t>CALGESTAFNKLIF</t>
  </si>
  <si>
    <t>CALGEWTAFNKLIF</t>
  </si>
  <si>
    <t>CALGERCWPYWGINTETDKLIF</t>
  </si>
  <si>
    <t>KL167 = Chicago #28_IEL_Vd1_TRG ( sorted cells)</t>
  </si>
  <si>
    <t>CATWDGGEKLF</t>
  </si>
  <si>
    <t>CATWDGGYYKKLF</t>
  </si>
  <si>
    <t>CALWEARDGDYYKKLF</t>
  </si>
  <si>
    <t>CALWEARGGDYYKKLF</t>
  </si>
  <si>
    <t>CALWEARTGDYYNKLF</t>
  </si>
  <si>
    <t>CATWRIGYKKLF</t>
  </si>
  <si>
    <t>CALGECWGIQDKTDKLIF</t>
  </si>
  <si>
    <t>CALGEIGSFLRPILAGSLTDKLIF</t>
  </si>
  <si>
    <t>CALGELPPWPSLGDNKYKLIF</t>
  </si>
  <si>
    <t>CALGGRRFRYTPMGDTHTDKLIF</t>
  </si>
  <si>
    <t>CALGKTHYGALDMGDKLIF</t>
  </si>
  <si>
    <t>CALGSSFLRKWGPVAYTDKLIF</t>
  </si>
  <si>
    <t>CALQVLPTRGIRGKLIF</t>
  </si>
  <si>
    <t>KL170 = Chicago #28_PBL_Vd1_TRD ( sorted cells)</t>
  </si>
  <si>
    <t>KL169 = Chicago #28_PBL_Vd1_TRG ( sorted cells)</t>
  </si>
  <si>
    <t>P or 1 or 2</t>
  </si>
  <si>
    <r>
      <t>KL77 = Chicago #6 (</t>
    </r>
    <r>
      <rPr>
        <b/>
        <sz val="10"/>
        <color rgb="FFFF0000"/>
        <rFont val="Courier"/>
      </rPr>
      <t>cell</t>
    </r>
    <r>
      <rPr>
        <b/>
        <sz val="10"/>
        <color theme="1"/>
        <rFont val="Courier"/>
      </rPr>
      <t xml:space="preserve"> </t>
    </r>
    <r>
      <rPr>
        <b/>
        <sz val="10"/>
        <color rgb="FFFF0000"/>
        <rFont val="Courier"/>
      </rPr>
      <t>line from Chicagor #1</t>
    </r>
    <r>
      <rPr>
        <b/>
        <sz val="10"/>
        <color theme="1"/>
        <rFont val="Courier"/>
      </rPr>
      <t>)_IEL_Vd1_TRG</t>
    </r>
  </si>
  <si>
    <r>
      <t>KL73 = Chicago #6 (</t>
    </r>
    <r>
      <rPr>
        <b/>
        <u/>
        <sz val="10"/>
        <color rgb="FFFF0000"/>
        <rFont val="Courier"/>
      </rPr>
      <t>cell line from Chicagor #1</t>
    </r>
    <r>
      <rPr>
        <b/>
        <sz val="10"/>
        <color theme="1"/>
        <rFont val="Courier"/>
      </rPr>
      <t>)_IEL_Vd1_TRD</t>
    </r>
  </si>
  <si>
    <t>tgtgcctggctaattcgagtcaccgataaactcatcttt</t>
  </si>
  <si>
    <t>tgtgctcttggggaacctgccttcctacgggtactgggggaactcaccgataaactcatcttt</t>
  </si>
  <si>
    <t>tgtgctcttggggaaaagggagcagttcgttccgcagagggtatgttggggaagtacaccgataaactcatcttt</t>
  </si>
  <si>
    <t>tgtgctcttggggaactatatcccctacggggcccgatcccaaaactcatcttt</t>
  </si>
  <si>
    <t>tgtgctcttggggaacgaaaaactcttccttccgtactgggggatacctgcgaactcatcttt</t>
  </si>
  <si>
    <t>tgtgctcttggggaactaacccttcttcctaaaaatacgcgcaccgataaactcatcttt</t>
  </si>
  <si>
    <t>tgtgctcttggggaactcaccccgttctactgggggatacggtccaacaccgataaactcatcttt</t>
  </si>
  <si>
    <t>tgtgctcttggggaatacggccgcggtagctgggggatatcccacaccgataaactcatcttt</t>
  </si>
  <si>
    <t>tgtgctcttggggaaccgtcctaccaggactgggggtttttgtacaccgataaactcatcttt</t>
  </si>
  <si>
    <t>tgtgctcttggggaactccttttctacaaatggggcaccggggatacggacaccgataaactcatcttt</t>
  </si>
  <si>
    <t>tgtgctcttgggattctcctacccgtactggggggcaccatgtacaccgataaactcatcttt</t>
  </si>
  <si>
    <t>tgtgctcttggggaactaggtgtaactgggtaccagaccgataggctcatcttt</t>
  </si>
  <si>
    <t>tgtgctcttgtttgctgtactgccgttaagaccgataaactcatcttt</t>
  </si>
  <si>
    <t>tgtgctcttgtatccaccgataaactcatcttt</t>
  </si>
  <si>
    <t>tgtgctcttggggagcagaacagtctacaaggggactgggggacttcgggagcttgggccaccgataaactcatcttt</t>
  </si>
  <si>
    <t>tgtgctcttggggaagctctggacccaccgcttactgggggatacgcttggtacaccgataaactcatcttt</t>
  </si>
  <si>
    <t>tgtgctcttggggaaggtctggacccaccgcttactgggggatacgcttggtacaccgataaactcatcttt</t>
  </si>
  <si>
    <t>tgtgctcttgggatggccttccgggccctgccctccttactggggggtcacacggccagacccctgatcttt</t>
  </si>
  <si>
    <t>tgtgctcttggggaaaatcttcgtaaggttaagtgggggaccaaaaagtacaccgataaactcatcttt</t>
  </si>
  <si>
    <t>tgtgctcttggggcctgggcgtctaccttcctacttactgggggatatatcgccgataaactcatcttt</t>
  </si>
  <si>
    <t>tgtgctcttggggaacagtggtgctatgggtcctgtactgggggatacggcaccgataaactcatcttt</t>
  </si>
  <si>
    <t>tgtgctcttggggaatttaccttccgaaaacgtactgggggtaccctgggagcacaactcttcttt</t>
  </si>
  <si>
    <t>tgtgctcttggggaacctgccttcctacgggtaccgggggaactcaccgataaactcatcttt</t>
  </si>
  <si>
    <t>tgtgctcttggggctctctcaaaagggggccatagaaataggggcaccgataaactcatcttt</t>
  </si>
  <si>
    <t>tgtgctcttggggacccgatcctactcgaactcgtactgggggatattggtaaactcatcttt</t>
  </si>
  <si>
    <t>tgtgctcttggggaacgccggatgttgggggccaaacaacgggacaccgataaactcatcttt</t>
  </si>
  <si>
    <t>tgtgctcttcaacgtcattcccatttaatactggggggcttccaaaggaaactcatcttt</t>
  </si>
  <si>
    <t>tgtgctcttggggagctccctaacctacccgtactgggtggctccgataaactcatcttt</t>
  </si>
  <si>
    <t>tgtgctcttggggagctccctaacgtacccgtactgggtggatgcgataaactcatcttt</t>
  </si>
  <si>
    <t>tgtgctcttgggacccgtgacccctgggggacatcgttaagaaccgataaactcatcttt</t>
  </si>
  <si>
    <t>tgtgctcttggggaacttcgcgactacgtactgggggtggacaccgataaactcatcttt</t>
  </si>
  <si>
    <t>tgtgctcttggggaattccttcctgttatactggattacaccgataaactcatcttt</t>
  </si>
  <si>
    <t>tgtgctgttggggaaaccttcttaggtagattgagggacaccgataaactcatcttt</t>
  </si>
  <si>
    <t>tgtgctcttggggaacttcccccaatccgtgggggatatgaaggtaaactcatcttt</t>
  </si>
  <si>
    <t>tgtgctcttggggagcctaccgccatcatcatgaagtacaccgataaactcatcttt</t>
  </si>
  <si>
    <t>tgtgctgatcgggcgctcaccgccatcatcagggagttcaccgataaactcatcttt</t>
  </si>
  <si>
    <t>tgtgctcttggggaccgggccttccgcaagacggattacgataaactcatcttt</t>
  </si>
  <si>
    <t>tgtgctcttggggaacacttcctaccgcacaccgataaactcatcttt</t>
  </si>
  <si>
    <t>tgtgctcttggggattgttgggggattaggagcgataaactcatcttt</t>
  </si>
  <si>
    <t>tgtgctcttggggaagtccccaactacaccgataaactcatcttt</t>
  </si>
  <si>
    <t>tgtgctcttggggaactggggatccaaggatcactcatcttt</t>
  </si>
  <si>
    <t>tgtgctcttggggaatctctaaccgataaactcatcttt</t>
  </si>
  <si>
    <t>tgtgtctggctaattcgagtcaccgataaactcatcttt</t>
  </si>
  <si>
    <t>tgtgccttgtgggagaaatattataagaaactcttt</t>
  </si>
  <si>
    <t>tgtgccacctgggaggggtggagaaagaaactcttt</t>
  </si>
  <si>
    <t>tgtgctgcgtgggattatgattcctcgaattattataagaaactcttt</t>
  </si>
  <si>
    <t>tgtgccacctgggacaggcagcattataagaaactcttt</t>
  </si>
  <si>
    <t>tgtgccacctgggacaggcccgggaaactcttt</t>
  </si>
  <si>
    <t>tgtgccacctgggataggcgtagagataagaaactcttt</t>
  </si>
  <si>
    <t>tgtgccacctgggatagggcccctgggtattataagaaactcttt</t>
  </si>
  <si>
    <t>tgtgccacctgggatggggccggttattataagaaactcttt</t>
  </si>
  <si>
    <t>tgtgccacctgggacacacggccttataagaaactcttt</t>
  </si>
  <si>
    <t>tgtgccacctgggatgggctttattataagaaactcttt</t>
  </si>
  <si>
    <t>tgtgccacctggacgggggtttattataagaaactcttt</t>
  </si>
  <si>
    <t>tgtgctgcgtgggattataccactggttggttcaagatattt</t>
  </si>
  <si>
    <t>tgtgccacctgggtctttaattattataagaaactcttt</t>
  </si>
  <si>
    <t>tgtgccacctgggacggatattattataagaaactcttt</t>
  </si>
  <si>
    <t>tgtgccacctgggacagagacagtagtgattggatcaagacgttt</t>
  </si>
  <si>
    <t>tgtgccacctgggacggaagtagtgattggatcaagacgttt</t>
  </si>
  <si>
    <t>tgtgccacctgggacagggggttgtattataagaaactcttt</t>
  </si>
  <si>
    <t>tgtgccacctgggataggctttattataagaaactcttt</t>
  </si>
  <si>
    <t>tgtgccgcctgggaggggtggagaaagaaactcttt</t>
  </si>
  <si>
    <t>tgtgcctcgtgggagaaatattataagaaactattt</t>
  </si>
  <si>
    <t>tgtccgaatcccatttattataagaaactcttt</t>
  </si>
  <si>
    <t>tgtgccacctgggatatcggacccctcttt</t>
  </si>
  <si>
    <t>tgtgctcttggggaagattcctacgggggatacccgatggagaccgataaactcatcttt</t>
  </si>
  <si>
    <t>tgtgctcttggggaacttaacgggggcctcctggaactgtacaccgataaactcatcttt</t>
  </si>
  <si>
    <t>tgtgctcttgggggacctccattcctacgctactggaattacaccgataaactcatcttt</t>
  </si>
  <si>
    <t>tgtgctcttggggaacgttcctatccttactgggggattaatccgctgtacaccgataaactcatcttt</t>
  </si>
  <si>
    <t>tgtgctcttggggaccctcgacccgtacgtcttgggcttggggggatacctgccgataaactcatcttt</t>
  </si>
  <si>
    <t>tgtgctcttgggccccctggaactttcaggggttgggggatactcggggcctacaccgataaactcatcttt</t>
  </si>
  <si>
    <t>tgtgctcttggggaactatttgaggcttggggggataccgataaactcatcttt</t>
  </si>
  <si>
    <t>tgtgctcttggggaagcatatggctaccgcccctcctactgggggataaactggtacaccgataaactcatcttt</t>
  </si>
  <si>
    <t>tgtgctcttggggaatcctcggggcccgagggggatagaccgtacaccgataaactcatcttt</t>
  </si>
  <si>
    <t>tgtgctcttggggaagattcctacgggggatacccgatggagaccgataaacccatcttt</t>
  </si>
  <si>
    <t>tgtgttcttggggaagcatatggctaccgcccctcctactgggggataaactggtacaccgataaactcatcttt</t>
  </si>
  <si>
    <t>tgtgctcttgggccccctggaactttcgggggttgggggatactcggggcgtacaccgataaactcatcttt</t>
  </si>
  <si>
    <t>tgtgctcttggggaaccgggggaggccctaactgggggatatcccaccgataaactcatcttt</t>
  </si>
  <si>
    <t>tgtgctcttgggggacctccattcctacgctactggaatcacaccgataaactcatcttt</t>
  </si>
  <si>
    <t>tgtgctcttggggaactatttgaggcttggggggatgccgataaactcatcttt</t>
  </si>
  <si>
    <t>tgtgctcttggggaacatagggggaacaacaccgataaactcatcttt</t>
  </si>
  <si>
    <t>tgtgccttgtgggagacgcaagagttgggcaaaaaaatcaaggtattt</t>
  </si>
  <si>
    <t>tgtgccacctgggatggaggttattataagacgctcttt</t>
  </si>
  <si>
    <t>tgtgccacctgggtccgttattataagaaactcttt</t>
  </si>
  <si>
    <t>tgtgccttgtgggaggtccgggattattataagaaactcttt</t>
  </si>
  <si>
    <t>tgtgccacctgggacagggggggttataagaaactcttt</t>
  </si>
  <si>
    <t>tgtgccacctgggaagggggtgattggatcaagacgttt</t>
  </si>
  <si>
    <t>tgtgccacctgggatgggaattattataagaaactcttt</t>
  </si>
  <si>
    <t>tgtgtcacctgggatggaggttattataagacgctcttt</t>
  </si>
  <si>
    <t>tgtgccacctgggccagatattataagaaactcttt</t>
  </si>
  <si>
    <t>tgtaccacctgggtccgttattataagaaactcttt</t>
  </si>
  <si>
    <t>tgtgctcttggggaacacctcaccgataaactcatcttt</t>
  </si>
  <si>
    <t>tgtgctcttggggaaaaggcctgggggatagaaaggatttgggataaactcatcttt</t>
  </si>
  <si>
    <t>tgtgctcttggggaactgcctgcggagaactgggggatacctcccaccgataaactcatcttt</t>
  </si>
  <si>
    <t>tgtgctcttggggaatggccaacccttaagttcctaccaaggggccctaacaccgataaactcatcttt</t>
  </si>
  <si>
    <t>tgtgctcttggggaaacgtcatactgggggctccgcgggccgtacaccgataaactcatcttt</t>
  </si>
  <si>
    <t>tgtgctcttggggaaattgagtttacctacgggatacggaccgataaactcatcttt</t>
  </si>
  <si>
    <t>tgtgctcttggggaactagcgcatttgggcctactccgggctaaaaggtattccgataaactcatcttt</t>
  </si>
  <si>
    <t>tgtgctcttggggaacttcctacgttggggatactatacggaccccacaaactcatcttt</t>
  </si>
  <si>
    <t>tgtgctcttggggaactcccgtacaccgataaactcatcttt</t>
  </si>
  <si>
    <t>tgtgctcttgggtaccactcggggggctgggggatacccgataaactcatcttt</t>
  </si>
  <si>
    <t>tgtgctcttggatactgggggatactgaaggggcccaccgataaactcatcttt</t>
  </si>
  <si>
    <t>tgtgctcttggggaaacgcataaactcatcttt</t>
  </si>
  <si>
    <t>tgtgctcttggggaactttgggtacagggggataaactcatcttt</t>
  </si>
  <si>
    <t>tgtgctcttggggtgctcaatctccccgataaactcatcttt</t>
  </si>
  <si>
    <t>tgtgctcttggggaatctcaatactactggcggggggatccgaacctgtacaccgataaactcatcttt</t>
  </si>
  <si>
    <t>tgtgctcttggggaactccaccttcctatggatactgggggatacagggtcggtaaactcatcttt</t>
  </si>
  <si>
    <t>tgtgctcttggggaaattcttcctacttactgggggatgcggtacaccgataaactcatcttt</t>
  </si>
  <si>
    <t>tgtgctcttggggaactaagacgatgggggtctctgtactccaccgataaactcatcttt</t>
  </si>
  <si>
    <t>tgtgctcttggggaactcgcctactgggggatacaatacaccgataaactcatcttt</t>
  </si>
  <si>
    <t>tgtgctcttggggaaagggcctgggggatagaaaggatttgggataaactcatcttt</t>
  </si>
  <si>
    <t>tgtgcctgtgatccccacaacgggatctggggggaaaccgataaactcatcttt</t>
  </si>
  <si>
    <t>tgtgctcttggggaactcttccccgcgccgtacaccgataaactcatcttt</t>
  </si>
  <si>
    <t>tgtgctcttggggagaccttccgatggcccctgggccttaaactcatcttt</t>
  </si>
  <si>
    <t>tgtgccacctgggatgggctggggccaggtctgagttataagaaactcttt</t>
  </si>
  <si>
    <t>tgtgccacctgggtctattataagaaactcttt</t>
  </si>
  <si>
    <t>tgtgccacctgggatgggccgattaattattataagaaactcttt</t>
  </si>
  <si>
    <t>tgtgctgcgtgggattcccccgggaaactcttt</t>
  </si>
  <si>
    <t>tgtgccttgtggataggtaagaaactcttt</t>
  </si>
  <si>
    <t>tgtgccacctgggatggctggctccgaaaatattataagaaactcttt</t>
  </si>
  <si>
    <t>tgtgccacctgggatatcaataccactggttggttcaagatattt</t>
  </si>
  <si>
    <t>tgtgccacctgggatgcggcttataagaaactcttt</t>
  </si>
  <si>
    <t>tgtgccacctgggatgcgcccccgggatcgaattattataagaaactcttt</t>
  </si>
  <si>
    <t>tgtgccacctgggatgggcgcgtattaaagaaactcttt</t>
  </si>
  <si>
    <t>tgtgccacctgggatatcaatgccactggttggttcaagatattt</t>
  </si>
  <si>
    <t>tgtgccacctgggatgggctgttatttactgagaaactcttt</t>
  </si>
  <si>
    <t>tgtgccttgtgggagacaaagaattattataagaaactcttt</t>
  </si>
  <si>
    <t>tgtgctcttggggaaataactcataaactcatcttt</t>
  </si>
  <si>
    <t>tgtgccttgtgggaggtgcctaagaaactcttt</t>
  </si>
  <si>
    <t>tgtgccttgcgggaggtgcctaagaaactcttt</t>
  </si>
  <si>
    <t>tgtgctcttggggaactgacattcgcaaatgtactgggggatacgcctcggaaactcatcttt</t>
  </si>
  <si>
    <t>tgtgctcttggggaaagcttagagcctacgcggtatgggggaccagataaactcatcttt</t>
  </si>
  <si>
    <t>tgtgctcttggggataccttcatacagggcgataaactcatcttt</t>
  </si>
  <si>
    <t>tgtgctcttggggaaccgccgacgagcttactgggggctccgtacaccgataaactcatcttt</t>
  </si>
  <si>
    <t>tgtgctcttggggagcttcctacgtacttatgggggatacgatacaccgataaactcatcttt</t>
  </si>
  <si>
    <t>tgtgctcttggggaaccgacattcgcaaatgtactgggggatacgcctcggaaactcatcttt</t>
  </si>
  <si>
    <t>tgtgctcttggggataccttcatacagggcgataaacgcatcttt</t>
  </si>
  <si>
    <t>tgtgctcttggggaaggccttcctaccgacccagtactgggggatacgcccgcgggactcatcttt</t>
  </si>
  <si>
    <t>tgtgctcttggggaacgaaggtgtactgggggatacaccgataaactcatcttt</t>
  </si>
  <si>
    <t>tgtgctcttggggaactgccctttcgcaccgataaactcatcttt</t>
  </si>
  <si>
    <t>tgtgctcttggggaaccccattcttcctgggggtcgtacaccgataaactcatcttt</t>
  </si>
  <si>
    <t>tgtgctcttggggaaacctacctgggggaggcgtacaccgataaactcatcttt</t>
  </si>
  <si>
    <t>tgtgcctgtgacacctctggagttttctgtgaccagaacccagcaacgaacaccgataaactcatcttt</t>
  </si>
  <si>
    <t>tgtgctcttggggaagtaggtttttcctcttccgtcggtgggggatacgcgtcggaactcatcttt</t>
  </si>
  <si>
    <t>tgtgctcttggggaacttcacccgcgcgccgataaactcatcttt</t>
  </si>
  <si>
    <t>tgtgctcttggggaatccttccctttctctactgggggatacgcaaggaatggcgataaactcatcttt</t>
  </si>
  <si>
    <t>tgtgctcttggggaacttgacctggggacgcgccatcctcatcacaccgataaactcatcttt</t>
  </si>
  <si>
    <t>tgtgctcttgaggaaccccattcttcctgggggtcgtacaccgataaactcatcttt</t>
  </si>
  <si>
    <t>tgtgccttgtgggtctattataagaaactcttt</t>
  </si>
  <si>
    <t>tgtgccttgtgggaggtgcttataaattattataagaaactcttt</t>
  </si>
  <si>
    <t>tgtgccttgcgggtttattataagaaactattt</t>
  </si>
  <si>
    <t>tgtgctcttggggacgccttccccttgtacaggaccctcccatacaccgataaactcatcttt</t>
  </si>
  <si>
    <t>tgtgctcttggggacgccttccccttgtactggaccctcccatacaccgataaactcatcttt</t>
  </si>
  <si>
    <t>tgtgctcttggggacgccttccccatgtactggaccctaccagggaccgataaactcatcttt</t>
  </si>
  <si>
    <t>tgtgctcttggggacgcctcccccttgtactggaccctcccatacaccgataaactcatcttt</t>
  </si>
  <si>
    <t>tgtgctcttggggatctccctccttcctacgcccatatttggggggatacgtctgataaactcatcttt</t>
  </si>
  <si>
    <t>tgtgctcttggggaaaggaagctaggttactgggggatatactgcgataaactcatcttt</t>
  </si>
  <si>
    <t>tgtgctcttggggaatctacgattcgggggataaactccgataaactcatcttt</t>
  </si>
  <si>
    <t>tgtgctcttggggaatctacggttcgggggataaactccgataaactcatcttt</t>
  </si>
  <si>
    <t>tgtgctcttgggaatccccctaccctgggggatggatacaccgataaactcatcttt</t>
  </si>
  <si>
    <t>tgtgctcttgggaatccccctaccccgggggatggatacaccgataaactcatcttt</t>
  </si>
  <si>
    <t>tgtgctcttgggaatcgccctaccctgggggatggatgcaccgataaactcatcttt</t>
  </si>
  <si>
    <t>tgtgctcttgggactagcattccccacgtagcgtgggggtacaccgataaactcatcttt</t>
  </si>
  <si>
    <t>tgtgctcttggggtccccttccgccagcttactgggggatacgcggactactcccccaccgataaactcatcttt (4x)</t>
  </si>
  <si>
    <t>tgtgctcttggggtccccttccgccaacttactgggggatacgcggactactcccccaccgataaactcatcttt (1x)</t>
  </si>
  <si>
    <t>tgtgcttatatagagggggatgccgataaactcatcttt</t>
  </si>
  <si>
    <t>tgtgcttatagggagggggaggccgataaactcatcttt</t>
  </si>
  <si>
    <t>tgtgccacccgggacaggctaccacattataagaaactcttt</t>
  </si>
  <si>
    <t>tgtgccacctgggacgggctaccacattataagaaactcttt</t>
  </si>
  <si>
    <t>tgtgccacctgggacaggccaccacattataagaaactcttt</t>
  </si>
  <si>
    <t>tgtgccacctgggacagcgggaattattataagaaactcttt</t>
  </si>
  <si>
    <t>tgtgctcttggggaattcctaccggtgggggattttttcaccgataaactcatcttt</t>
  </si>
  <si>
    <t>tgtgctcttggggaactgattcattcctacgtactgagagatacgctgtacaccgataaactcatcttt</t>
  </si>
  <si>
    <t>tgtgctcttggggaactaaacccctatggctggggcaccgataaactcatcttt</t>
  </si>
  <si>
    <t>tgtgctcttggggagaactggcggaacttcctacctggggggatcaccgataaactcatcttt</t>
  </si>
  <si>
    <t>tgtgctctcggggaacgggggtgtcggtactgggggaccgataaactcatcttt</t>
  </si>
  <si>
    <t>tgtgctcttggggaacggttgtttccttactgggcggccgataaactcatcttt</t>
  </si>
  <si>
    <t>tgtgctcttggggaaagtagggtgctcctaccctgggggaagtacaccgataaactcatcttt</t>
  </si>
  <si>
    <t>tgtgctctcccgggactggggggagggtacttcggcaccgataaactcatcttt (9x)</t>
  </si>
  <si>
    <t>tgtgctctcccaggactggggggagggtacttcggcaccgataaactcatcttt (3x)</t>
  </si>
  <si>
    <t>tgtgctctcccgggactggggggagggtacttgggcaccgataaactcatcttt</t>
  </si>
  <si>
    <t>tgtgctaccttaactgggggaccgtacaccgataaactcatcttt</t>
  </si>
  <si>
    <t>tgtgctcttggggaaatcgttccattgggccatagggggtccgataaactcatcttt (1x)</t>
  </si>
  <si>
    <t>tgtgctcttggggaaatcgttccattgggtcatagggggtccgataaactcatcttt (1x)</t>
  </si>
  <si>
    <t>CACRGPDKLIF</t>
  </si>
  <si>
    <t>CARRGTDKLIF</t>
  </si>
  <si>
    <t>CASRRGPDKLIF</t>
  </si>
  <si>
    <t>tgtgctcttggggaatgctgggggatccaagataaaaccgataaactcatcttt</t>
  </si>
  <si>
    <t>tgtgctcttggggaaatcggctccttcctacgccctatactggcgggatccctcaccgataaactcatcttt</t>
  </si>
  <si>
    <t>tgtgctcttggggagctgcctccgtggccatctttgggggataacaaatataaactcatcttt</t>
  </si>
  <si>
    <t>tgtgctcttgggaaaacccactacggggccttagatatgggggataaactcatcttt</t>
  </si>
  <si>
    <t>tgtgctcttgggtcctccttcctacggaagtgggggcctgtagcgtacaccgataaactcatcttt</t>
  </si>
  <si>
    <t>tgtgctcttcaagttcttcctacccgggggatacggggtaaactcatcttt</t>
  </si>
  <si>
    <t>tgtgctcttggggacggatatatccctgccttcccccagacgtactgggggataaggtacaccgataaactcatcttt</t>
  </si>
  <si>
    <t>tgtgctcttggggaagagctaggaaggccttcccctcatactgggggatacttcgccgataaactcatcttt</t>
  </si>
  <si>
    <t>tgtgctcttggggaactcggtgactggggaccaaagtacaccgataaactcatcttt</t>
  </si>
  <si>
    <t>tgtgctcttggggaattaagcgggccttcctacgctgggggatattggcggtacaccgataaactcatcttt</t>
  </si>
  <si>
    <t>tgtgctcttggggaacgctgttggccttactgggggataaatacggagaccgataaactcattttt</t>
  </si>
  <si>
    <t>tgtgctcttggggaacgcctgtggccctactgggggataaataaggacaccgataaactcatcttt</t>
  </si>
  <si>
    <t>tgtgctcttggggaacgacctccgccttactgggggatgattccgaggaccgataaactcatcttt</t>
  </si>
  <si>
    <t>tgtgctcttggggaatcgacggcatttaataaactcatcttt</t>
  </si>
  <si>
    <t>tgtgctcttggggaatggacggcatttaataaactcatcttt</t>
  </si>
  <si>
    <t>tgtgcttttggggaaatcccttaccctacgcagctgggtgacaccgataaactcatcttt</t>
  </si>
  <si>
    <t>tgtgctctcggggcccttccgctactgatgtacaccgataaactcatcttt (1x)</t>
  </si>
  <si>
    <t>tgtgctcttggggcccttccgctactgatgtacaccgataaactcatcttt (4x)</t>
  </si>
  <si>
    <t>tgtgctcttggggacattccctctcaatatacccccgataaactcatcttt</t>
  </si>
  <si>
    <t>tgtgctcttggggaccgctgggggatagataaactcatcttt</t>
  </si>
  <si>
    <t>tgtgctcttggggaaatcccttaccctacgcagctgggtgacaccgataaactcatcttt</t>
  </si>
  <si>
    <t>tgtgctcttggggaaatcccttaccctacgcagatgggtgacaccgataaactcatcttt</t>
  </si>
  <si>
    <t>tgtgctcttggggaaagtaggcggttttccacgaggagggatacgaagggccgcgataaactcatcttt</t>
  </si>
  <si>
    <t>tgtgctcttgggggactctacttgtacaccgataaactcatcttt</t>
  </si>
  <si>
    <t>tgtgctctcacgccttcctccggtcctttactagggatacgcacgacagcacaactcttcttt</t>
  </si>
  <si>
    <t>tgtgatcttggggaacttggccactttcctacctatcgatgggggatgccggaggtcaccgataaactcttcttt</t>
  </si>
  <si>
    <t>tgtggttggggggaccgctgggggatagataaactcatcttt</t>
  </si>
  <si>
    <t>&lt;&lt; high no. of out-of-frame sequences that looked like the dominant sequence</t>
  </si>
  <si>
    <t>tgtgctcttggggaccaaagggttcctataccctggactgggggatacaggcacaccgataaactcatcttt</t>
  </si>
  <si>
    <t>tgtgctcttggggaccaaagggttcctataccctggactgggggatactggcacaccgataaactcatcttt</t>
  </si>
  <si>
    <t>tgtgctcttggggaaccttgggcctccccattgcggggtcttactggggccgacaaactcatcttt</t>
  </si>
  <si>
    <t>tgtgctcttggggaccctcaatccgcttcctactcactggggatggaccataaactcatcttt</t>
  </si>
  <si>
    <t>tgtgctcttggggaccctcaatccgcttcctactcactggggatgggccataaactcatcttt</t>
  </si>
  <si>
    <t>tgtgctcttggggaacttttccttcctaccaccctaagtactgggggataccgtgggcgtttgacagcacaactcttcttt</t>
  </si>
  <si>
    <t>tgtgctcttggggaactaccttcccaaacactctgggggatacttagggaatacaccgataaactcatcttt</t>
  </si>
  <si>
    <t>tgtgctcttggggaaccccacccttcctacgagaatggggttgactgggggacacacaccgataaactcatcttt</t>
  </si>
  <si>
    <t>tgtgctcttggctcccggttgaacccctgggggatacgcgaaggtaaactcatcttt</t>
  </si>
  <si>
    <t>tgtgctcttggggtcccgttttttcagtcgcataaactcatcttt</t>
  </si>
  <si>
    <t>tgtgctccaggccttccactcgataaactcatcttt</t>
  </si>
  <si>
    <t>tgtgctcgtggggaccgtcaatcaatttcctactcactggggatggaccataaactcatcttt</t>
  </si>
  <si>
    <t>tgtgctcttggggcttcctacgtccccctgggggatacacctttgacagcacaactcttcttt</t>
  </si>
  <si>
    <t>tgtgctcttggggacttatcccctttactgggggatcagggcaccgataaactcatcttt</t>
  </si>
  <si>
    <t>tgtgctcttggggacccggccttccctaaaggcctgccccgggtgtacaccgataaactcatcttt</t>
  </si>
  <si>
    <t>tgtgctcttggggatccaggccttcccccctgggggatactggctaacaatccacacaccgataaactcatcttt</t>
  </si>
  <si>
    <t>tgtgctcttggggaactaagtcccccacctagtgccaatcggtactgggggattcttttgacagcacaactcttcttt</t>
  </si>
  <si>
    <t>tgtgctcttggggaactggtcccgagtttaccgtacaccgataaactcatcttt</t>
  </si>
  <si>
    <t>tgtgctcttggggaactggtccggagtttaccgtacaccgataaactcatcttt</t>
  </si>
  <si>
    <t>tgtgctcttggggaacccatcttcctaccacgaggggatgtcaccgataaactcatcttt</t>
  </si>
  <si>
    <t>tgtgctcttggggaaacccgattcctgactgggggtccaaactggtttgtactcatcttt</t>
  </si>
  <si>
    <t>tgtgctcttgggtcaatgggggatacaaattgtgaagccgataaactcatcttt</t>
  </si>
  <si>
    <t>tgtgctcttggggttctcttcgttcccctcaccgataaactcatcttt</t>
  </si>
  <si>
    <t>tgtgctcttggggacccaccttcctacctgtactggggggctaaccgcgataaactcatcttt</t>
  </si>
  <si>
    <t>tgtgctcttggggacccaccttcctacctgtactgggggactaaccgcgataaactcatcttt</t>
  </si>
  <si>
    <t>tgtgctcttggggaaggaatgcactggtttgggggatacgcgatcccccgacagtacaccgataaactcatcttt</t>
  </si>
  <si>
    <t>tgtgctcttgggggtcaaagggggatttacaccgataaactcatcttt</t>
  </si>
  <si>
    <t>tgtgctcttgggctcggggccttcctagaccgtcgggtgatactggggggaaccgataaactcatcttt</t>
  </si>
  <si>
    <t>tgtgcttctgggggtcaaagggggatttaccccgataaactcatcttt</t>
  </si>
  <si>
    <t>tgtgctcttggggaactcgggggagactcttcctacctctggcggttgccagcacaactcttcttt</t>
  </si>
  <si>
    <t>tgtgctcttggggaactcgggggagactcttcctacctctggcggttgacagcacaactcttcttt</t>
  </si>
  <si>
    <t>tgtgctcttggggaagtatatcgccttcctcgatgggggatacgtatgcaccacaccgataaactcatcttt</t>
  </si>
  <si>
    <t>tgtgcgtttgactggcatgcatgcgtattgggggataccgacaccgataaactcatcttt</t>
  </si>
  <si>
    <t>tgtgcgtttgactggccttcacgcgtactgggggataccgacaccgataaactcatcttt</t>
  </si>
  <si>
    <t>tgtgctcttgagttgagaggtccggggctggggggtatttttggcgataaactcatcttt</t>
  </si>
  <si>
    <t>tgtgctcttgagttgagaggtccggggctggggggtatttttggcgataaacccatcttt</t>
  </si>
  <si>
    <t>tgtgctcttggggacatttcaggaccctaccttcccctgggggatacaaaacgaacacaactcttcttt</t>
  </si>
  <si>
    <t>tgtgctcttggggacctcttcctaccgtcgtggggggacgataaactcatcttt</t>
  </si>
  <si>
    <t>tgtgctcttggggacctcttccgaccgtcgtggggggacgataaactcatcttt</t>
  </si>
  <si>
    <t>tgtgctcttggggaccctctctccatcggccttcctacttacgcatggggccccaacaccgataaactcatcttt</t>
  </si>
  <si>
    <t>tgtgctcttggggatcagctctccccgtactgggcctccgataaactcatcttt</t>
  </si>
  <si>
    <t>tgtgctcttggggaggggatctccgaccgcccacaggcttacaccgataaactcatcttt</t>
  </si>
  <si>
    <t>tgtgctcttggggaggggatctccggccgcccacaggcttacaccgataaactcatcttt</t>
  </si>
  <si>
    <t>tgtgctcttggggaaatctttcctacgtactgggggatgcggggaaaaaccgataaactcatcttt</t>
  </si>
  <si>
    <t>tgtgctcttggggagaaggccttcctacgtgggggatacggtaaactcatcttt</t>
  </si>
  <si>
    <t>tgtgctcttggggaactgccggaccttcccttggtactgggggattgcggctccgataaactcatcttt</t>
  </si>
  <si>
    <t>tgtgctcttggggaactaacaatcttccccgtactgggggatgccaacgataaactcatcttt</t>
  </si>
  <si>
    <t>tgtgctcttggggaactaacaatcttccccgtactgggggataccaacgataaactcatcttt</t>
  </si>
  <si>
    <t>tgtgctcttggggaacctatctaccaaaactgggggatacgccccgacaaactcatcttt</t>
  </si>
  <si>
    <t>tgtgctcttggggaaccgcttcctacgatgggtgaaaggaataaactcatcttt</t>
  </si>
  <si>
    <t>tgtgctcttggggaacggctaaggggggggatactgggcgctttgacagcacaactcttcttt</t>
  </si>
  <si>
    <t>tgtgctcttggggaagtttcggattactggggaccgtcagccgataaactcatcttt</t>
  </si>
  <si>
    <t>tgtgctcttggggggtgctggagatacgcacgaagtaccgataaactcatcttt</t>
  </si>
  <si>
    <t>tgtgctcttgggggttaccctgggggatacaccggccctttgacagcacaactcttcttt</t>
  </si>
  <si>
    <t>tgtgctcttgggcttacccccttggggctgggggatcctaaactcatcttt</t>
  </si>
  <si>
    <t>tgtgctcttgggaccttaccggtatatttagtttcaccagctttaggggaccgggaggataaactcatcttt</t>
  </si>
  <si>
    <t>tgtgctcttggggttttaggaaggccttcctacacaatgatacgtccctttcccgataaactcatcttt</t>
  </si>
  <si>
    <t>tgtgctcttggggttttaggaaggccttcctacacaaggatacgtccctttcccgataaactcatcttt</t>
  </si>
  <si>
    <t>tgtgttcttggggacctcttcggaccgtgggggggggacgataaactcatcttt</t>
  </si>
  <si>
    <t>tgtgccacctgggtttattataagaaactcttt</t>
  </si>
  <si>
    <t>tgtgccttgtgggaggtgcattattataagaaactcttt</t>
  </si>
  <si>
    <t>tgtgccttgtgggaggtgcgttattataagaaactcttt</t>
  </si>
  <si>
    <t>tgtgccaccccaatcactggttggttcaagatattt</t>
  </si>
  <si>
    <t>tgtgccacctgggacggccctaattataagaaactcttt</t>
  </si>
  <si>
    <t>tgtgccacctgggacggatatagtagtgattggatcaagacgttt</t>
  </si>
  <si>
    <t>tgtgccacctgggacggatatagtagtgattggaccaagacgttt</t>
  </si>
  <si>
    <t>tgtgccacctgggaatataggaaggattggatcaagacgttt</t>
  </si>
  <si>
    <t>tgtgccacctgggacggaggtgagaaactcttt</t>
  </si>
  <si>
    <t>tgtgccacctgggacggggggtattataagaaactcttt</t>
  </si>
  <si>
    <t>tgtgccttgtgggaggcgcgagacggggattattataagaaactcttt</t>
  </si>
  <si>
    <t>tgtgccttgtgggaggcgcgaggcggggattattataagaaactcttt</t>
  </si>
  <si>
    <t>tgtgccttgtgggaggcgcgaaccggggattattataataaactcttt</t>
  </si>
  <si>
    <t>tgtgccacctgggattattataagaaactcttt</t>
  </si>
  <si>
    <t>tgtgccacctggcggattggttataagaaactcttt</t>
  </si>
  <si>
    <t>tgtgctgcgtgggattgctttgtcccgaccactggttggttcaagatattt</t>
  </si>
  <si>
    <t>tgtgccttgcgggagataaattattataagaaactcttt</t>
  </si>
  <si>
    <t>tgtgccttgtgggagataaattattataagaaactcttt</t>
  </si>
  <si>
    <t>tgtgccacctgggatgggccgcattataagaaactcttt</t>
  </si>
  <si>
    <t>tgtgccacctgggacaggccttcggattataagaaactcttt</t>
  </si>
  <si>
    <t>tgtgccttgtttgaggtagtcccgaattattataagaaactcttt</t>
  </si>
  <si>
    <t>tgtgccttgtttttcccagtcacgaattattataagaaactcttt</t>
  </si>
  <si>
    <t>tgtgccttgttggaggcggtcccgaattattataagaaactcttt</t>
  </si>
  <si>
    <t>tgtgccttgttggaggcagtcacgaattattataagaaactcttt</t>
  </si>
  <si>
    <t>tgtgccttgttggaggtaggcccgaattattataagaaactcttt</t>
  </si>
  <si>
    <t>tgtgccttgtgggaggcgctcccgaattattataagaaactcttt</t>
  </si>
  <si>
    <t>tgtgccttgtgggaggcgcgcccgaattattataagaaactcttt</t>
  </si>
  <si>
    <t>tgtgccttgtgggagccgggggagaaactcttt</t>
  </si>
  <si>
    <t>tgtgccttgtgggaggtgctcccgaattattataagaaactcttt</t>
  </si>
  <si>
    <t>tgtgccacctgggacaggggtgattggatcaagacgttt</t>
  </si>
  <si>
    <t>tgtgccacgtgggaggggcgccagaattattataagaaactcttt</t>
  </si>
  <si>
    <t>tgtgctgcgtgggatctcccttctccgggtgattggatcgagacgttt</t>
  </si>
  <si>
    <t>tgtgctgcgtgggatctcccttctccgggtgattggatcaagacgttt</t>
  </si>
  <si>
    <t>tgtgccttgtgggagggttatgattataagaaactcttt</t>
  </si>
  <si>
    <t>tgtgccacccgggacaggcattataagaaactcttt</t>
  </si>
  <si>
    <t>tgtgccacctgggacgggccgaattattataagaaactcttt</t>
  </si>
  <si>
    <t>tgtgccacctgggatggtgtttattattataagaaactcttt</t>
  </si>
  <si>
    <t>tgtgccacctggcttggctataagaaactcttt</t>
  </si>
  <si>
    <t>tgtgccacctggctctcattcgggtattataagaaactcttt</t>
  </si>
  <si>
    <t>tgtgccacctggtcttattataagaaactcttt</t>
  </si>
  <si>
    <t>tgtgccttgtgggaggtgctttataagaaactcttt</t>
  </si>
  <si>
    <t>tgtgccccctggaccccgtatccccccctaatggggaaattcttt</t>
  </si>
  <si>
    <t>tgtgccacccgggacggacggaggcataagaaactcttt</t>
  </si>
  <si>
    <t>tgtgccacctgggacggatgggggcataagaaactcttt</t>
  </si>
  <si>
    <t>tgtgccacctgggacggatggaggcataagaaactcttt</t>
  </si>
  <si>
    <t>tgtgccacctggggcggatggaggcataagaaactcttt</t>
  </si>
  <si>
    <t>tgtgccacctggaccccgcatccccccctaatggggaaactcttt</t>
  </si>
  <si>
    <t>tgtgccacctggaccccgtatccccccctaatggggaaactcttt</t>
  </si>
  <si>
    <t>CAAWDGPRYYKKLF</t>
  </si>
  <si>
    <t>tgtgccgcctgggacgggccgagatattataagaaactcttt</t>
  </si>
  <si>
    <t>tgcgccacccgggatttagcttggaattataagaaactcttt</t>
  </si>
  <si>
    <t>tgtgccacctgggacgggccgagatattataagaaactcttt</t>
  </si>
  <si>
    <t>tgtgccttgaccgagaattattataagaaactcttt</t>
  </si>
  <si>
    <t>tgtgccttgtgggaggtgggatattataagaaactcttt</t>
  </si>
  <si>
    <t>tgtgcctccctttattataagaaactcttt</t>
  </si>
  <si>
    <t>tgtgccaccgggtcccattattataagaaactcttt</t>
  </si>
  <si>
    <t>tgtgccacctgggattgtaggaagaaactcttt</t>
  </si>
  <si>
    <t>tgtgccacctgggatgggccggattattataagaaactcttt</t>
  </si>
  <si>
    <t>tgtgccacctgggacctccggggggatagtagtgattggatcaagacgttt</t>
  </si>
  <si>
    <t>tgtgccacctgggataggcgattccatagtagtgattggatcaagacgttt</t>
  </si>
  <si>
    <t>tgtgccacctgggaggtcggatataagaaactcttt</t>
  </si>
  <si>
    <t>tgtgccacctggtcccactattataagaaactcttt</t>
  </si>
  <si>
    <t>tgtgccacctgggtccccctccgggggaattattataagaaactcttt</t>
  </si>
  <si>
    <t>tgtaccccctgggaggtcggatataagaaactgttt</t>
  </si>
  <si>
    <t>Low V-REGION identity (83.86% )</t>
  </si>
  <si>
    <t>CDR3 nt sequence</t>
  </si>
  <si>
    <t>tgtgctcttggggatgccccggtactgggggatggattgtccgataaactcatcttt</t>
  </si>
  <si>
    <t>tgtgctcttggggatcctcactgggggtcgtacaccgataaactcatcttt</t>
  </si>
  <si>
    <t>tgtgctcttggggaacctcccctgcgacggtccctggtcgaggtgatacgacataaactcatcttt</t>
  </si>
  <si>
    <t>tgtgctcttggggaaccccctcaaatagtactggggatcatcccccggagtcgggccgataaactcatcttt</t>
  </si>
  <si>
    <t>tgtgctcttgggaaattcctttcctaccgcccaaattggggatacggcacgtacaccgataaactcatcttt</t>
  </si>
  <si>
    <t>tgtgctcttggggaacgacacatttcgtactgggggataaggttggccgataaactcatcttt</t>
  </si>
  <si>
    <t>tgtgctcttggggaactctactttagaccgaatatgggggaagacaccgataaactcatcttt</t>
  </si>
  <si>
    <t>tgtgctcttggggaacttatcccatcgtactgggggcccaagtacaccgataaactcatcttt</t>
  </si>
  <si>
    <t>tgtgctcttggggaaaggacgttctcgtactgggggaagtcgtacaccgataaactcatcttt</t>
  </si>
  <si>
    <t>tgtgctcttggggaggcacctttcaccaggggtgggggaagtcccgataaactcatcttt</t>
  </si>
  <si>
    <t>tgtgctcttggggaagaggtcttcggggggatacattacaccgataaactcatcttt</t>
  </si>
  <si>
    <t>tgtgctcttgggggaatcctacggtggggggggtacaccgataaactcatcttt</t>
  </si>
  <si>
    <t>tgtgctcttgggaacctcccgtactgggggacgcccccgggtaaactcatcttt</t>
  </si>
  <si>
    <t>tgtgcctgtggcctacctcgtcgggggggatccaccgataaactcatcttt</t>
  </si>
  <si>
    <t>tgtgctcttggggttcccccaggtagactcatcttt</t>
  </si>
  <si>
    <t>tgtgctcttggggagcttttcttcctacgaactgggctgggggatacccggtacaccgataaactcatcttt</t>
  </si>
  <si>
    <t>tgtgctctttggaaattcctttcctaccgcccaaatcggggatacggcacgtacaccgataaactcatcttt</t>
  </si>
  <si>
    <t>tgtgctcttggggagagaaaatcccgacgaaccgtgtactggggtactgacaccgataaactcatcttt</t>
  </si>
  <si>
    <t>tgtgctcttggggatcggttgtacttcctacgaactggggactataggctcaccgataaactcatcttt</t>
  </si>
  <si>
    <t>tgtgccccctggacttcccctccgaattactggggatatagcaccggctccgataaactcatcttt</t>
  </si>
  <si>
    <t>tgtgctcttggggaaacccccttcctactgggggatagcccatataccgtcgataaactcatcttt</t>
  </si>
  <si>
    <t>tgtgctcttggggaacggaaccttcctctcgtactgggggataggggaaccgataaactcatcttt</t>
  </si>
  <si>
    <t>tgtgctcttggggaactcggcctaaagccgtggggaggccccgggtacaccgataaactcatcttt</t>
  </si>
  <si>
    <t>tgtgctcttggggaactagtagagctacgttgggcgctgggggatacaaccgataaactcatcttt</t>
  </si>
  <si>
    <t>tgtgctcttggggaaccgagccttcccccggtactgggggaacggtacaccgataaactcatcttt</t>
  </si>
  <si>
    <t>tgtgctcttggggaaagagtcagccttcctacgccttcgggggtgacagcacaactcttcttt</t>
  </si>
  <si>
    <t>tgtgctcttggggaaaggtcctattcctactggggtcagaggtacatcgataaactcatcttt</t>
  </si>
  <si>
    <t>tgtgctcttgggacccgccttcctaggtactgggggagcacacacaccgataaactcatcttt</t>
  </si>
  <si>
    <t>tgtgcttttggggaaaggtcctattcctactggggtcagaggtacaccgataaactcatcttt</t>
  </si>
  <si>
    <t>tgtgctcttggggaccccttcccggtactgggggacccattttttgccgataaactcatcttt</t>
  </si>
  <si>
    <t>tgtgctcttggggaaatgcaactttcatactgggggcctacctacaccgataaactcatcttt</t>
  </si>
  <si>
    <t>tgtgctcttggggaaccccttccctcctactgggggaaaaagtacaccgataaactcatcttt</t>
  </si>
  <si>
    <t>tgtgctcttggggaactaacgccttcgtactgggggatacgagccgataaactcatcttt</t>
  </si>
  <si>
    <t>tgtgctcttggggaactggtaaaggggctagactgggggatacagtataaactcatcttt</t>
  </si>
  <si>
    <t>tgtgctcttggggaacccttggaacgcgtctgggggtcgtacaccgataaactcatcttt</t>
  </si>
  <si>
    <t>tgtgctcttggggaactccccgtactgggggatatagaaggtgccgataaactcatcttt</t>
  </si>
  <si>
    <t>tgtgctcttggacttcttccgacactgggggatactccctccaccgataaactcatcttt</t>
  </si>
  <si>
    <t>tgtgctcttggggaaaaggagggatacgtcttccagtacaccgataaactcatcttt</t>
  </si>
  <si>
    <t>tgtgctcttggggaccttcctaccctggggtcacagtacaccgataaactcatcttt</t>
  </si>
  <si>
    <t>tgtgctcttggggaaatctttcctactgggtacgggtacaccgataaactcatcttt</t>
  </si>
  <si>
    <t>tgtgctcttggggaagaggtcttcggggggatacgatgcaccgataaactcatcttt</t>
  </si>
  <si>
    <t>tgtgctcttggggaacggccgtactgggggaaagggagaaccgataaactcatcttt</t>
  </si>
  <si>
    <t>tgtgctcttggggaactaagctacaaagggggatacgcgggtaaactcatcttt</t>
  </si>
  <si>
    <t>tgtgctcttggggaggttccggactgggggatactcgccgataaactcatcttt</t>
  </si>
  <si>
    <t>tgtgctcttgggatcttcggccactgggggatacataacgataaactcatcttt</t>
  </si>
  <si>
    <t>tgtgctcttggggaaccccccttcttctcaactgggggcaaactcatcttt</t>
  </si>
  <si>
    <t>tgtgctcttggggaacatacgcttctgggggacaccgataaactcatcttt</t>
  </si>
  <si>
    <t>tgtgctcttggggcctacaatcccctgggggatactgctaaactcatcttt</t>
  </si>
  <si>
    <t>tgtgctcttgggaatcctgtactgggggattacaccgataaactcatcttt</t>
  </si>
  <si>
    <t>tgtgctcttggggaacccttcctacgtgtctccgataaactcatcttt</t>
  </si>
  <si>
    <t>tgtgctcttggggaactaatcctgaggatacgcgataaactcatcttt</t>
  </si>
  <si>
    <t>tgtgctctctccttcgtggacaccgataaactcatcttt</t>
  </si>
  <si>
    <t>tgtgctcttgcgcgggacgataaactcatcttt</t>
  </si>
  <si>
    <t>tgtgctctgagtggggctctgggggatacggcctcgtacaccgataaactcatcttt</t>
  </si>
  <si>
    <t>tgtgctcttggggaacttacctttagtactgggggatcccccaccgataaactcatcttt</t>
  </si>
  <si>
    <t>tgtgctcttggggactacacaggtactgggggcgccaccgataaactcatcttt</t>
  </si>
  <si>
    <t>tgtgctgtgagtggggctgtgggggatacggcctcgtacaccgataaactcatcttt</t>
  </si>
  <si>
    <t>tgtgctctgagtggggctgggggggatacggcctcgtacaccgataaactcatcttt</t>
  </si>
  <si>
    <t>tgtgctctgagtgggactctgggggatacggcctcgtacaccgataaactcatcttt</t>
  </si>
  <si>
    <t>tgtgctctgagtggggctctgggggatgcggcctcgtacaccgataaactcatcttt</t>
  </si>
  <si>
    <t>tgtgctcttggggaattacgtaagactgggggtaacaccgataaactcatcttt</t>
  </si>
  <si>
    <t>tgtgctcttggggaactccatcccggctacaccgataaactcatcttt</t>
  </si>
  <si>
    <t>tgtgctcttggggaactcagggggataaaaaggaaactcatcttt</t>
  </si>
  <si>
    <t>tgtgctcttggggaacgggtcctccctgggggcaacaccgataaactcatcttt</t>
  </si>
  <si>
    <t>tgtgctcttggggaaatggttttgggctcggaggggtactactgggggatacccaggaacctgtggaccgataaactcatcttt</t>
  </si>
  <si>
    <t>tgtgctcttggggaatacccttcctacggtggggataggaaactcatcttt</t>
  </si>
  <si>
    <t>tgtgctcttggggaaattttctcggtcctacatagtcgtcccgacggctggggcaggggcgagaacaccgataaactcatcttt</t>
  </si>
  <si>
    <t>tgtgctcttggggaactagagagaaagatgtactgggggatacgaagcgataaactcatcttt</t>
  </si>
  <si>
    <t>tgtgctcttggggaaagccacttctgggagtacagcgccgataaactcatcttt</t>
  </si>
  <si>
    <t>tgtgctcttggggttcggaggcctcccttatcttgggggatacttaccgataaactcatcttt</t>
  </si>
  <si>
    <t>tgtgctcttggggaacttgggagagcgactgggggttgtaccgataaactcatcttt</t>
  </si>
  <si>
    <t>tgtgctcttgggactcccctaccctaccctgggggatacagaggtacgtacaccgataaactcatcttt</t>
  </si>
  <si>
    <t>tgtgctcttggggattgtccgggaagaccttcctacatcgcgaggtgggggatacgcgatggcaccgataaactcatcttt</t>
  </si>
  <si>
    <t>tgtgctcttggggaaattttctcggtcttggagggtcgtcccggggggagggccaggggcgagagcaccgataaactcatcttt</t>
  </si>
  <si>
    <t>tgtgctcttggggattgtccgggaagacctccctacatcgcgaggtgggggatacgcgatggcaccgataaactcatcttt</t>
  </si>
  <si>
    <t>tgtgctcttggggatcttaaaattccgctgggtgactgggggatacagggcaccgataaactcatcttt</t>
  </si>
  <si>
    <t>tgtgctcttggggaacttgggagagcgatcgggggttgtaccgataaactcatcttt</t>
  </si>
  <si>
    <t>tgtgctcttggggaactgtcgtactgggggatacacaccgataaactcatcttt</t>
  </si>
  <si>
    <t>tgtgctcttggggaactagatttgggggatacttcgcggaaactcatcttt</t>
  </si>
  <si>
    <t>tgtgctcttggggaactcagggggataaaaaggaaacccatcttt</t>
  </si>
  <si>
    <t>tgtgctcttgctgggggaacatacaccgataaactcatcttt</t>
  </si>
  <si>
    <t>tgtgctcttgggggcctcacgttcctacgccttctctcgactggtgggtacaccgataaactcatcttt</t>
  </si>
  <si>
    <t>tgtgctcttggggaactaagcctcctgtgtttcgaactgggggaaatgtacaccgataaactcatcttt</t>
  </si>
  <si>
    <t>tgtgctcttggggaaaggtcttccttcctacgaggggtacgttcccattgcaccgataaactcatcttt</t>
  </si>
  <si>
    <t>tgtgctcttggggaatgcgagacttcctcgcctagaactgggggatacacctcggtttctaaactcatcttt</t>
  </si>
  <si>
    <t>tgtgctcttggggaggacgttcctacctccccgtactgggggatagggaccgataaactcatcttt</t>
  </si>
  <si>
    <t>tgtgctcttggatccctccacctgggggatggagactgtagagataaactcatcttt</t>
  </si>
  <si>
    <t>tgtgctcttggggaaagactaaaagctgggggcccctacaccgataaactcatcttt</t>
  </si>
  <si>
    <t>tgtgctcttggggaacgtccggctgggggatataccgataaactcatcttt</t>
  </si>
  <si>
    <t>tgtgctcttgtcctattatctgacgtggttaccgataaactcatcttt</t>
  </si>
  <si>
    <t>tgtgctcttgtaggtgtgggggcttacgtgaccgataaactcatcttt</t>
  </si>
  <si>
    <t>tgtgctcttggggaatgtcccccggggggcttccagggcctctccgacaccgataaactcatcttt</t>
  </si>
  <si>
    <t>tgtgctcttggggaattctcccggcctgggggacagccttacaccgataaactcatcttt</t>
  </si>
  <si>
    <t>tgtgctcttggggaaggcctccggaaggttacgactaacaccgataaactcatcttt</t>
  </si>
  <si>
    <t>tgtgctcttggggaactataccgggggatacgcggatacaccgataaactcatcttt</t>
  </si>
  <si>
    <t>tgtgctcttggggaactagacgcccccactgggggatgcctcaaactcatcttt</t>
  </si>
  <si>
    <t>tgtgctcttggggaccagtacaccgataaactcatcttt</t>
  </si>
  <si>
    <t>tgtgctcttggggaactagtggtcattccacataatgatcgacgtactgggggatacgcgtatgctcatcccgataaactcatcttt</t>
  </si>
  <si>
    <t>tgtgctcttggggaattgcggccttcctacagaccccgaactgggggatacgtggacaccgataaactcatcttt</t>
  </si>
  <si>
    <t>tgtgctcttggggaccgacactaccgactgcactgggggatgcgaaacaccgataaactcatcttt</t>
  </si>
  <si>
    <t>tgtgctcttggggaactcgccttcctacgtggttggggccctgactcctacgataaactcatcttt</t>
  </si>
  <si>
    <t>tgtgctcttggggaagactcctgggggatacgcgaccacgcgtacaccgataaactcatcttt</t>
  </si>
  <si>
    <t>tgtgctcttggggaactcctcccttcctacagcgggggacggtacaccgataaactcatcttt</t>
  </si>
  <si>
    <t>tgtgctcttggggaaacacctttccctggggcctggttgtacaccgataaactcatcttt</t>
  </si>
  <si>
    <t>tgtgctcttgggggaccatctacgttccctgaggtgggggatagagacaaactcatcttt</t>
  </si>
  <si>
    <t>tgtgctcttggggaactattccgggggatacggggatacaccgataaactcatcttt</t>
  </si>
  <si>
    <t>tgtgctcttgggcaaagcacgtattactgggggccctccaccgataaactcatcttt</t>
  </si>
  <si>
    <t>tgtgctcttagggaattactccgcgcgggggatacgaccgataaactcatcttt</t>
  </si>
  <si>
    <t>tgtgctcttggggaattactccgcgcgggggatacgaccgataaactcatcttt</t>
  </si>
  <si>
    <t>tgtgctcttggggaacgtcggggtgggggatataccgataaactcatcttt</t>
  </si>
  <si>
    <t>tgtgctcttggggtctttatcccgggggtcgataaactcatcttt</t>
  </si>
  <si>
    <t>tgtgctcttggggaacttcgggggacgtacaccgataaactcatcttt</t>
  </si>
  <si>
    <t>tgtgctcttggggaatatcaccactgggggataatgccgtccaccgataaactcatcttt</t>
  </si>
  <si>
    <t>tgtgctcttggggaatactctggttactgggggatatacggcgataaactcatcttt</t>
  </si>
  <si>
    <t>tgtgctcttgggtacttgggacccaacgataaactcatcttt</t>
  </si>
  <si>
    <t>tgtgctcttggggagcggagcttcccagagtactgggggacaaccgataaactcatcttt</t>
  </si>
  <si>
    <t>tgtgctcttggggaacgttcttccgactgggggataccctacaccgataaactcatcttt</t>
  </si>
  <si>
    <t>tgtgctcttggggaactagtacgaatgggggccgcgaagtggaccgataaactcatcttt</t>
  </si>
  <si>
    <t>tgtgctcttggggaaattcttattgggggatattacaccgataaactcatcttt</t>
  </si>
  <si>
    <t>tgtgctcttggggagctggacccactaaggttgggggcccgctggaccgataaactcatcttt</t>
  </si>
  <si>
    <t>tgtgcctgtgacaccgaactgggggattccgcaggcgataaactcatcttt</t>
  </si>
  <si>
    <t>tgtgctcttggggaactaaggggcccaaccgataaactcatcttt</t>
  </si>
  <si>
    <t>tgtgctcttggggacccctctacgcccaccctctgggggatacccccggccgataaactcatcttt</t>
  </si>
  <si>
    <t>tgtgctcttggggaatggacccggataagtacgagtatagcactcatcttt</t>
  </si>
  <si>
    <t>tgtgctcttggggaactcgcggttacgtggggaccccgggaactcatcttt</t>
  </si>
  <si>
    <t>tgtgctcttggggtccggggcctaggggccgataaactcatcttt</t>
  </si>
  <si>
    <t>tgtgctcttgggggcctttcctcccactgggggaccgggcgggccaccgataaactcatcttt</t>
  </si>
  <si>
    <t>tgtgctcttggggaacgtctcctctactgggggatacgaccgtacaccgataaactcatcttt</t>
  </si>
  <si>
    <t>tgtgctcttggggaactagtacgaatgaaagccgcgaagtggaccgataaactcatcttt</t>
  </si>
  <si>
    <t>tgtgctcttggggaatatcaccactgggggataatgccgcccaccgataaactcatcttt</t>
  </si>
  <si>
    <t>tgtgctcttggggaccatcaatttcctaggagtgggggatacgataaactcatcttt</t>
  </si>
  <si>
    <t>tgtgctcttggggaacacctcctaatccacgggcccgataaactcatcttt</t>
  </si>
  <si>
    <t>tgtgctcttgggggaacggcagccggggggcgccggggggccgataaactcatcttt</t>
  </si>
  <si>
    <t>tgtgctcttggggaacggaacctccgagtcggtttggtctggacagcacaactcttcttt</t>
  </si>
  <si>
    <t>tgtgctcttggggacggaagggcctaccggctgggggataccgataaactcatcttt</t>
  </si>
  <si>
    <t>tgtgcctgtgatcgagtactgggggaagccgataaactcatcttt</t>
  </si>
  <si>
    <t>tgtgctcttggggaaacctcctgggctcgaaactgggggatacgtgggggtcacgacgataaactcatcttt</t>
  </si>
  <si>
    <t>tgtgctcttggggaaatctcttttactggctgggggaccaggctcgataaactcatcttt</t>
  </si>
  <si>
    <t>tgtgctcttggggaaagttggaaccttccctttatttccaccgataaactcatcttt</t>
  </si>
  <si>
    <t>tgtgctcttggggaactgcactgggggatcgataaactcatcttt</t>
  </si>
  <si>
    <t>tgtgctcttggggaactatcccccctagacccttcctggccgtatgctgggtttggggtgtacaccgataaactcatcttt</t>
  </si>
  <si>
    <t>tgtgctcttggggaacttcgggtcttcctaccgggggatataacccccgatcaggccaccgataaactcatcttt</t>
  </si>
  <si>
    <t>tgtgctcttggggaatacgaatttctacttgatagaccgtactggggcgatccgaaactcatcttt</t>
  </si>
  <si>
    <t>tgtgctcttggggccttagtctgggccgctgggggatacgctctgtacaccgataaactcatcttt</t>
  </si>
  <si>
    <t>tgtgctcttggggaactatatccctcctactgggggatacgccgaaccgataaactcatcttt</t>
  </si>
  <si>
    <t>tgtgctcttggacactccctactgggggatacggggtacaccgataaactcatcttt</t>
  </si>
  <si>
    <t>tgtgctcttggggacgcctgggggatacccgagtacaccgataaactcatcttt</t>
  </si>
  <si>
    <t>tgtgctcttggggaaccagtcctacggtactgggggacttacaccgataaactcatcttt</t>
  </si>
  <si>
    <t>tgtgctcttggggacttcctaccgcaatggggggacaccgataaactcatcttt</t>
  </si>
  <si>
    <t>tgtgctcttggggacttcctaccgcactggggggccaccgataaactcatcttt</t>
  </si>
  <si>
    <t>tgtgctcttggggacttcctaccgcactggggggccaccggtaaactcatcttt</t>
  </si>
  <si>
    <t>tgtgctcttggggaagtgcagggggggatcgataaactcatcttt</t>
  </si>
  <si>
    <t>tgtgctcttggggaacggggtcaccttactaccaactgggggatacgcggggacaccgataaactcatcttt</t>
  </si>
  <si>
    <t>tgtgctcttggggaattccgggagttgggctacaccgataaactcatcttt</t>
  </si>
  <si>
    <t>tgtgctcttggggaacggggtcaccttactaccaactgggggatgcgcggggacaccgataaactcatcttt</t>
  </si>
  <si>
    <t>tgtgctcttggatacaagggtgtccatcgacgattaggggggcaatgttacaccgataaactcatcttt</t>
  </si>
  <si>
    <t>tgtgctcttggggccccctgggggagccagggtaaactcatcttt</t>
  </si>
  <si>
    <t>tgtgctcttggggaacctcttctttcctcgggggaatttcacaccgataaactcatcttt</t>
  </si>
  <si>
    <t>tgtgctcttggggagcttcctccgtactgggggttttcccctgacaccgataaactcatcttt</t>
  </si>
  <si>
    <t>tgtgctcttggggaactgataggctgggggatacctcccaccgataaactcatcttt</t>
  </si>
  <si>
    <t>tgtgctcttggggaattcgtccccctccgtcttttcctaggagactgggggtctataaccgataaactcatcttt</t>
  </si>
  <si>
    <t>tgtgctcttgggggacctcttctttcctggggggaatttcacaccgataaactcatcttt</t>
  </si>
  <si>
    <t>tgtgctcttggggaacctcttttttcctcgggggaatttcacaccgataaactcatcttt</t>
  </si>
  <si>
    <t>tgtgctcttggggaactgacaggctgggggatacctcccaccgataaactcatcttt</t>
  </si>
  <si>
    <t>tgtgctcttggggaacttcccacaaccaaatactggggacctgataaactcatcttt</t>
  </si>
  <si>
    <t>tgtgccttttacttggacacccgacagatgtttttc</t>
  </si>
  <si>
    <t>tgtgctcttggggccagatatggcgataaactcatcttt</t>
  </si>
  <si>
    <t>tgtgctcttggggttctcccttcctaccttaactggtggaccgataaactcatcttt</t>
  </si>
  <si>
    <t>tgtgctcttggctttcttctgggggatcctgtcaccgataaactcatcttt</t>
  </si>
  <si>
    <t>tgtgctcttggggaacttagaggggaaacctacaccgataaactcatcttt</t>
  </si>
  <si>
    <t>tgtgctcttggggaactagtagtcctacgaatggggatacgcagcaccgataaactcatcttt</t>
  </si>
  <si>
    <t>tgtgctattggggttctcccttcctcccttaactggtggaccgataaaatcatcttt</t>
  </si>
  <si>
    <t>tgtgctcttggggaccgccttctacatactgggggatgggataaactcatcttt</t>
  </si>
  <si>
    <t>tgtgctcttggggttctcccttcctaccttaacggggggaccgataaactcatcttt</t>
  </si>
  <si>
    <t>tgtgctattggggttctcccttcctcctttaactggtggaccgataaaatcatcttt</t>
  </si>
  <si>
    <t>tgtgctcttggtgttctcctttctttcggggatcggtggaccgataaactcatcttt</t>
  </si>
  <si>
    <t>tgtgctcttggtgttctcccttcttacgggaatcgggggaccgataaactcatcttt</t>
  </si>
  <si>
    <t>tgtgctattggctttcttgcgggggatcctgtcaccgataaaatcatcttt</t>
  </si>
  <si>
    <t>tgtgctcttggggggggtatcccactgggaccctctttaccgtacaccgataaactcatcttt</t>
  </si>
  <si>
    <t>tgtgctcttggggaaatttcctactcgtcctgggggataccccataaactcatcttt</t>
  </si>
  <si>
    <t>tgtgctcttggggaactgttagggggaccctacaccgataaactcatcttt</t>
  </si>
  <si>
    <t>tgtgctcttggggacctatactttccgaggggacccgggagactcatcttt</t>
  </si>
  <si>
    <t>tgtgctcttcgcggggcggggctagttacgaataaactcatcttt</t>
  </si>
  <si>
    <t>tgtgctcttggcaggattttgtacaccgataaactcatcttt</t>
  </si>
  <si>
    <t>tgtgctcttggggaacttagtcccctacatcttgggggatacgcatcattcgccgataaactcatcttt</t>
  </si>
  <si>
    <t>tgtgctcttggggaatacgtggggtactggggaccgtctcggggggacaccgataaactcatcttt</t>
  </si>
  <si>
    <t>tgtgctcttgtccgttgcctggactgggggatacttggagagtacaccgataaactcatcttt</t>
  </si>
  <si>
    <t>tgtgctcttggggaactagaccctgggggatgcacgcggtataagcaactcatcttt</t>
  </si>
  <si>
    <t>tgtgctcttggggatctccggggggtacccgacaccgataaactcatcttt</t>
  </si>
  <si>
    <t>tgtgctcttttaaccccaagggaaaagtgggtaactgggggtcccgagatccctaaactcatcttt</t>
  </si>
  <si>
    <t>tgtgctcttggggaaagaagaccacgcttccctcactgggggatgacagcacaactcttcttt</t>
  </si>
  <si>
    <t>tgtgctcttgggcttacttttcctacgatactggggggggcacacggcgataaactcatcttt</t>
  </si>
  <si>
    <t>tgtgctcttggggaacctatttcccctactatgatgacgattaccgataaactcatcttt</t>
  </si>
  <si>
    <t>tgtgctcttggggaaccgggcccccttggggaatcccttcgccccgataaactcatcttt</t>
  </si>
  <si>
    <t>tgtgctcttggggaactattcctagttttttctagtgccgataaactcatcttt</t>
  </si>
  <si>
    <t>tgtgctcttgggggagttgctaggccctgcgtacaccccaaactcatcttt</t>
  </si>
  <si>
    <t>tgtgctcttggggactttcctaaattaaccgataaactcatcttt</t>
  </si>
  <si>
    <t>tgtgctcttggggaacagtggggataccccaaactcatcttt</t>
  </si>
  <si>
    <t>tgtgctcttggggaaaacccaatgtgggggatccctcggagctcctgggacacccgacagatgtttttc</t>
  </si>
  <si>
    <t>tgtgctcttggggaattccccttccccgagactgggggatacgcgggacccgttaaactcatcttt</t>
  </si>
  <si>
    <t>tgtgctcttgggttcccatccgggcttccccgacgatgggggctttacaccgataaactcatcttt</t>
  </si>
  <si>
    <t>tgtgctcttgtggggggtatcccacggggaccatttggacagtacaccgataaactcatcttt</t>
  </si>
  <si>
    <t>tgtgctcttggggaaccatatggggtcccgatcaccgggggacgcgaaactctcatcttt</t>
  </si>
  <si>
    <t>tgtgctcttggggaacgctttcctacgtctctgcgccacaccgataaactcatcttt</t>
  </si>
  <si>
    <t>tgtgctctctctcccggatccgccttcctactggactctccggcacaactcttcttt</t>
  </si>
  <si>
    <t>tgtgctcttggggaccgcactacagtggggggataccccaccgataaactcatcttt</t>
  </si>
  <si>
    <t>tgtgctcttggggagtcttcctgggggatacgctggtccgataaactcatcttt</t>
  </si>
  <si>
    <t>tgtgctcttggggatctactcctagttttttctagtgccgataaactcatcttt</t>
  </si>
  <si>
    <t>tgtgctcttggggaactgagggtccttggctggggatggatagggctcatcttt</t>
  </si>
  <si>
    <t>tgtgcctttatgtcgtcctccctccattggttcaccgataaactcatcttt</t>
  </si>
  <si>
    <t>tgtgctcttgggtcttggcctctctggggattgacagcacaactcttcttt</t>
  </si>
  <si>
    <t>tgtgctcttggggaactggcgtgggggatacgtcccgataaactcatcttt</t>
  </si>
  <si>
    <t>tgtgctcttggggaaaccttgggggatatacccgataaactcatcttt</t>
  </si>
  <si>
    <t>tgtgctcttggggatctccggggggacaccgataaactcatcttt</t>
  </si>
  <si>
    <t>tgtgctcttggggacattcccccgcgcaccgataaactcatcttt</t>
  </si>
  <si>
    <t>tgtgctcttggggaactcgccccgacggataaactcatcttt</t>
  </si>
  <si>
    <t>tgtgctcttggggaacgaatgagcgataaactcatcttt</t>
  </si>
  <si>
    <t>tgtgctcttggggaggggaataaactcatcttt</t>
  </si>
  <si>
    <t>tgtgccttgtgggagggacccctttggttcaagatattt</t>
  </si>
  <si>
    <t>tgtgccacctgggagtatagtagtgattggatcaagacgttt</t>
  </si>
  <si>
    <t>tgtgccttgtgggaggtggactataagaaactcttt</t>
  </si>
  <si>
    <t>tgtgccacctgggacaggccgggatattataagaaactcttt</t>
  </si>
  <si>
    <t>tgtgccacctgggacaggcccttttattataagaaactcttt</t>
  </si>
  <si>
    <t>tgtgcctgccctagtgattggatcaagacgttt</t>
  </si>
  <si>
    <t>tgtgccacctgggatggaggggggtggggcctttattataagaaactcttt</t>
  </si>
  <si>
    <t>tgtgccttgtgggaggtgcgagcctcgaattattataagaaactcttt</t>
  </si>
  <si>
    <t>tgtgccacctgggacgggccaaaagcttattataagaaactcttt</t>
  </si>
  <si>
    <t>tgtgccttgtgggagttccccttttattataagaaactcttt</t>
  </si>
  <si>
    <t>tgtgccacctgggacatctcgaattattataagaaactcttt</t>
  </si>
  <si>
    <t>tgtgccacctgggacgggcgggtatggtataagaaactcttt</t>
  </si>
  <si>
    <t>tgtgccttgtgggaggtgcggaattataagaaactcttt</t>
  </si>
  <si>
    <t>tgtgccacctgggacagaggttattataagaaactcttt</t>
  </si>
  <si>
    <t>tgtgccacctgggatggagagcggtataagaaactcttt</t>
  </si>
  <si>
    <t>tgtgccacctgggacgggctctattataagaaactcttt</t>
  </si>
  <si>
    <t>tgtgccttgtgggaggtgcgatataagaaactcttt</t>
  </si>
  <si>
    <t>tgtgccttgtccacttattataagaaactcttt</t>
  </si>
  <si>
    <t>tgtgccacctgggacaggcctgagaaactcttt</t>
  </si>
  <si>
    <t>tgtgccacctgggaccgtaagaaactcttt</t>
  </si>
  <si>
    <t>tgtgccttgtgggaggtgtgcggagagttgggcaaaaaaatcaaggtattt</t>
  </si>
  <si>
    <t>tgtgccacctgggacaggccaggatatccgaattattataagaaactcttt</t>
  </si>
  <si>
    <t>tgtgccacctgggacaccccccggttcaattattataagaaactcttt</t>
  </si>
  <si>
    <t>tgtgccttgtgggagaccctcggaagtgattggatcaagacgttt</t>
  </si>
  <si>
    <t>tgtgccacctcggacggcccaacagcttattataagaaactcttt</t>
  </si>
  <si>
    <t>tgtgccacctgggaggccctcactggttggttcaagatattt</t>
  </si>
  <si>
    <t>tgtgccacctgggcctatagtagtgattggatcaagacgttt</t>
  </si>
  <si>
    <t>tgtgccacctgggacagccgcactggttggttcaagatattt</t>
  </si>
  <si>
    <t>tgtgccacctgggaggccgggggcaaaaaaatcaaggtattt</t>
  </si>
  <si>
    <t>tgtgccacctgggacagggggaattattataagaaactcttt</t>
  </si>
  <si>
    <t>tgtgccacctgggacaggccagggtataagaaactcttt</t>
  </si>
  <si>
    <t>tgtgccacctgggacaacccttattataagaaactcttt</t>
  </si>
  <si>
    <t>tgtgccacctgggacaggcggtattataagaaactcttt</t>
  </si>
  <si>
    <t>tgtgccttgtgggaggtatgttataagaaaattttt</t>
  </si>
  <si>
    <t>tgtgccacctgggacggttattataagaaactcttt</t>
  </si>
  <si>
    <t>tgtgctgcgtgggattggtacgggaaactcttt</t>
  </si>
  <si>
    <t>tgtgccttgtgggttttctggatcaagacgttt</t>
  </si>
  <si>
    <t>tgtgccttgtgggttaattataagaaactcttt</t>
  </si>
  <si>
    <t>tgtgccacctgggacaggcaattggaactcttt</t>
  </si>
  <si>
    <t>tgtgccttgtgggaggtggattataagaaactcttt</t>
  </si>
  <si>
    <t>tgtgccacctgggacgctcccgaaccccctccgtgttggccgttt</t>
  </si>
  <si>
    <t>tgtgccacctgggacgggttttattattataagaaactcttt</t>
  </si>
  <si>
    <t>tgtgccttgtgggaggtgcacgagttgggcaaaaaaatcaaggtattt</t>
  </si>
  <si>
    <t>tgtgccttgtgggaggttgccatgaattattataagaaactcttt</t>
  </si>
  <si>
    <t>tgtgccttgcgggaggtgcacgagttgggcaaaaaaatcaaggtattt</t>
  </si>
  <si>
    <t>tgtgccttgcgggaggtggattataagaaactcttt</t>
  </si>
  <si>
    <t>tgtgccacgtgggagggtgattataagaaactcttt</t>
  </si>
  <si>
    <t>tgtgccttgtgggaggtgcggtataagaaactcttt</t>
  </si>
  <si>
    <t>tgtgccttgtggggttattataagaaactcttt</t>
  </si>
  <si>
    <t>tgtgccttgtgggaggtgcggtggaaactcttt</t>
  </si>
  <si>
    <t>tgtgccacctgggatgggcaagggtataagaaactcttt</t>
  </si>
  <si>
    <t>tgtgccacctgggccacgaattattataagaaactcttt</t>
  </si>
  <si>
    <t>tgtgccacctgggataggaattataagaaactcttt</t>
  </si>
  <si>
    <t>tgtgccacctgggaattactcgggggtagtgattggatcaagacgttt</t>
  </si>
  <si>
    <t>tgtgccacctgggacaggcggggtgattggatcaagacgttt</t>
  </si>
  <si>
    <t>tgtgccacctgggataatggatataagaaactcttt</t>
  </si>
  <si>
    <t>tgtgccacctgggacggttataagaaactcttt</t>
  </si>
  <si>
    <t>tgtgccttgtgggaggcacacctaaattggagttattataagaaactcttt</t>
  </si>
  <si>
    <t>tgtgccttgtgggaggtgctcaattattataagaaactcttt</t>
  </si>
  <si>
    <t>tgtgccttgtgggagacgcgggggtataagaaactcttt</t>
  </si>
  <si>
    <t>tgtgccacctggggtaggaattataagaaactcttt</t>
  </si>
  <si>
    <t>tgtgccttgtgggaggtcctcttggggaggaagaaactcttt</t>
  </si>
  <si>
    <t>tgtgccttgtgggatgcgaattattataagaaactcttt</t>
  </si>
  <si>
    <t>tgtgccttgtgggagcgcacgtattataagaaactcttt</t>
  </si>
  <si>
    <t>tgtgccttgtgggagaggcgggggtataagaaactcttt</t>
  </si>
  <si>
    <t>tgtgccttgtgggagcccccttattataagaaactcttt</t>
  </si>
  <si>
    <t>tgtgccttgtgcgagacgcgggggtataagaaactcttt</t>
  </si>
  <si>
    <t>tgtgccacctgggatggtccgcataagaaactcttt</t>
  </si>
  <si>
    <t>tgtgccacctgggattcccggggggagaaactcttt</t>
  </si>
  <si>
    <t>tgtgccacctgggatctcggggataagaaactcttt</t>
  </si>
  <si>
    <t>tgtgccacctgggatggtccttattataagaaactcttt</t>
  </si>
  <si>
    <t>tgtgccaccgaacataattataagaaactcttt</t>
  </si>
  <si>
    <t>tgtgccacctgggatgggctttgtagtgattggatcaagacgttt</t>
  </si>
  <si>
    <t>tgtgccacctgggatgggcccccctcaatagactattataagaaactcttt</t>
  </si>
  <si>
    <t>tgtgccacctgggtgaattattataagaaactcttt</t>
  </si>
  <si>
    <t>tgtgccacctgggatggtatctattataagaaactcttt</t>
  </si>
  <si>
    <t>tgtgccacctgggagtgggattggatcaagacgttt</t>
  </si>
  <si>
    <t>tgtgccacctggggtggttataagaaactcttt</t>
  </si>
  <si>
    <t>tgtgccacctgggtccattataagaaactcttt</t>
  </si>
  <si>
    <t>tgtgccttgtgggaggtacataagaaactcttt</t>
  </si>
  <si>
    <t>tgtgccacctgggacaggctatgtcgagattggatcaagacgttt</t>
  </si>
  <si>
    <t>tgtgccacctgggacaggcgtggggtcaggaaactcttt</t>
  </si>
  <si>
    <t>tgtgccacctgggatagcggaggaattgattataagaaactcttt</t>
  </si>
  <si>
    <t>tgtgcctgggacaggcctaagtattataagaaactcttt</t>
  </si>
  <si>
    <t>tgtgccacctgggacgggccttatagtagtgattggatcaagacgttt</t>
  </si>
  <si>
    <t>tgtgccttgtgggaggcttttaattattataagaaactcttt</t>
  </si>
  <si>
    <t>tgtgccacctgggacaggccggagaaactcttt</t>
  </si>
  <si>
    <t>tgtgccacctgggacaggcccgccgcaccctataagaaactcttt</t>
  </si>
  <si>
    <t>tgtgccacctgggacaggccttgttataagaaactcttt</t>
  </si>
  <si>
    <t>tgtgccacctgggacaggccatgtgtaaattattataagaaactcttt</t>
  </si>
  <si>
    <t>tgtgccacctgggacaggccatgtcgagattggatcaagacgttt</t>
  </si>
  <si>
    <t>tgtgccgcctgggatagcggaggaattgattataagaaactcttt</t>
  </si>
  <si>
    <t>tgtgccacctgggacccttattataagaaactcttt</t>
  </si>
  <si>
    <t>tgtgccacgtgggagctacataagaaactcttt</t>
  </si>
  <si>
    <t>tgtgccacctgggtcaggccggagaaactcttt</t>
  </si>
  <si>
    <t>tgtgccacctgggtccattataagaaacccttt</t>
  </si>
  <si>
    <t>tgtgccacctgggacaggctgcgtgcgcccatcttt</t>
  </si>
  <si>
    <t>tgtgccttgtggccttcgagcttccgagagggcactggttggttcaagatattt</t>
  </si>
  <si>
    <t>tgtgccacctgggacaggcagcgtgcgcccatcttt</t>
  </si>
  <si>
    <t>tgtgccacctgggatgggctcggcgaagggtataagaaactcttt</t>
  </si>
  <si>
    <t>tgtgccacctgggatgggttcggcgaagggtataagaaactcttt</t>
  </si>
  <si>
    <t>tgtgccacctgggaccgggcatggaccactggttggttcaagatattt</t>
  </si>
  <si>
    <t>tgtgccacctgggatggggtttcaaattattataagaaactcttt</t>
  </si>
  <si>
    <t>tgtgccacctgggatattaaagccactggttggttcaagatattt</t>
  </si>
  <si>
    <t>tgtgccacctgggatggggtttcaaatgataataagaaactcttt</t>
  </si>
  <si>
    <t>tgtgccccctgggaagggcttggcgaagggtataagaaacttttt</t>
  </si>
  <si>
    <t>tgtgccacctgggatggcgggagttattataagaaactcttt</t>
  </si>
  <si>
    <t>tgtgccacctgggaaaccactggttggttcaagatattt</t>
  </si>
  <si>
    <t>tgtgccacctgggtcagcaggggtgattggatcaagacgttt</t>
  </si>
  <si>
    <t>tgtgccacctgggacagccccaattattataagaaactcttt</t>
  </si>
  <si>
    <t>tgtgccacctgggacaggcagggagattataagaaactcttt</t>
  </si>
  <si>
    <t>tgtgccacctgggacgggccgaaagattattataagaaactcttt</t>
  </si>
  <si>
    <t>tgtgccacgagggtcagcaggggtgattggaccaagacgttt</t>
  </si>
  <si>
    <t>tgtgccacctgggacaaccccaattattataagaaactcttt</t>
  </si>
  <si>
    <t>tgtgccacattggacagccccaattattataacaaacttcag</t>
  </si>
  <si>
    <t>tgtgccttgtgggaggctggtaagaaactcttt</t>
  </si>
  <si>
    <t>tgtgctgcgtgggattgtaattataagaaactcttt</t>
  </si>
  <si>
    <t>tgtgccacctgggttataaattattataagaaactcttt</t>
  </si>
  <si>
    <t>tgtgccacctgggacggccgttataagaaactcttt</t>
  </si>
  <si>
    <t>tgtgccacctgggatagtctgaattattataagaaactcttt</t>
  </si>
  <si>
    <t>tgtgccacctgggatgggcgaggttataagaaactcttt</t>
  </si>
  <si>
    <t>tgtgccacctgggacttttattataagaaactcttt</t>
  </si>
  <si>
    <t>tgtgccacctgggatgggcgtaccactggttggttcaagatattt</t>
  </si>
  <si>
    <t>tgtgccacctgggaagaaggttataagaaactcttt</t>
  </si>
  <si>
    <t>tgtgccacctgggatgggcgtgccctgaattattataagaaactcttt</t>
  </si>
  <si>
    <t>tgtgccacctgggatgggctttcgaattattataagaaactcttt</t>
  </si>
  <si>
    <t>tgtgccacctgggatagggacactggttggttcaagatattt</t>
  </si>
  <si>
    <t>tgtgccttgtgggaggttggtaagaaactcttt</t>
  </si>
  <si>
    <t>tgtgccttgagggaggctggtaagaaagtcttt</t>
  </si>
  <si>
    <r>
      <t>CAY</t>
    </r>
    <r>
      <rPr>
        <sz val="10"/>
        <color rgb="FFFF0000"/>
        <rFont val="Courier"/>
      </rPr>
      <t>R</t>
    </r>
    <r>
      <rPr>
        <sz val="10"/>
        <color theme="1"/>
        <rFont val="Courier"/>
      </rPr>
      <t>EGEADKLIF</t>
    </r>
  </si>
  <si>
    <t>CAAWDRRRISYKKLF</t>
  </si>
  <si>
    <t>CATWDRRRIFHKKLF</t>
  </si>
  <si>
    <t>CTTWDRRRISYKKLF</t>
  </si>
  <si>
    <t>&lt;&lt; includes 34 sequences from the smaller band (KL124 - low band!)</t>
  </si>
  <si>
    <t>(KL124) &amp; 125= Chicago #7_IEL_Vd1_TRG (split TRG band &gt; clonotyped both, both data are shown together)</t>
  </si>
  <si>
    <t>tgtgccacctgggatctttataagaaactcttt (21x)</t>
  </si>
  <si>
    <t>tgtgccacctgggatctttataagaagctcttt (1x)</t>
  </si>
  <si>
    <t>tgtgctcttggggaacaaacgatcctaccctgggggctgtacaccgataaactcatcttt (1x)</t>
  </si>
  <si>
    <t>tgtgctcttggggaacaaacgatcctaccctgggggctgtacactgataaactcatcttt (1x)</t>
  </si>
  <si>
    <t>tgtgctctcgggggggggcctcccgacctttttctgggcgataagtacaccgataaactcatcttt (1x)</t>
  </si>
  <si>
    <t>tgtgctcttgggggggggcctcccgacctttttctgggggataagtacaccgataaactcatcttt (1x)</t>
  </si>
  <si>
    <t>tgtgctcttggggaacggttgtttccttactgggcgaccgataaactcatcttt (39x)</t>
  </si>
  <si>
    <t>** tgcgctcttggggaacggttgtttccttactgggcgaccgataaactcatcttt (1x)</t>
  </si>
  <si>
    <t>tgtgctcttgggggaagacgattccgatatacgccaatgggggatacgcacaccgataaactcatcttt (17x)</t>
  </si>
  <si>
    <t>tgtgctcttgggggaagacgatttcgatatacgccaatgggggatacgcacaccgataaactcatcttt (1x)</t>
  </si>
  <si>
    <t>tgtgcccttccccgaaacgctactttggggatacgccctgaggataaactcatcttt (1x)</t>
  </si>
  <si>
    <t>tgtgctcttccccgaaacgctactttggggatacgccctgaggataaactcatcttt (10x)</t>
  </si>
  <si>
    <t>tgtgctcttggggaccaaagggttcctataccctggactgggggatacaggcacaccgataaactcatcttt (80x)</t>
  </si>
  <si>
    <t>tgtgctcttggggaccaaagggttcctataccctggactgggggataccggcacaccgataaactcatcttt (1x)</t>
  </si>
  <si>
    <t>tgtgcccttggggaacccggtaggtgggggatcgaagtagacaccgataaactcatcttt (2x)</t>
  </si>
  <si>
    <t>tgtgctcttggggaacccggtaggtgggggatcgaagtagacaccgataaactcatcttt (36x)</t>
  </si>
  <si>
    <t>tgtgctcttggggggcaatggctcctgggggaagtggttggaaccgataaactcatcttt (10x)</t>
  </si>
  <si>
    <t>tgtgctcttggggggcaatggctcctgggggaagtggtcggaaccgataaactcatcttt (1x)</t>
  </si>
  <si>
    <t>CALWEAYPPQELGKKIKVL</t>
  </si>
  <si>
    <t>tgtgccttgtgggaggcatacccgccgcaagagttgggcaaaaaaatcaaggtactt</t>
  </si>
  <si>
    <t>tgtgccttgtgggaggcatacccgccgcaagagttgggtaaaaaaatcaaggtattt (1x)</t>
  </si>
  <si>
    <t>tgtgccttgtgggaggcatacccgccgcaagagttgggcaaaaaaatcaaggtattt (10x)</t>
  </si>
  <si>
    <t>tgtgccacctgggataggtcgttgtcgaattattataagaaactcttt (2x)</t>
  </si>
  <si>
    <t>tgcgccacctgggataggtcgttgtcgaattattataagaaactcttt (1x)</t>
  </si>
  <si>
    <t>tgtgccttgtgggaggattattataagaaactcttt (5x)</t>
  </si>
  <si>
    <t>tgtgccacctgggacaggctaccacattataagaaactcttt (74x)</t>
  </si>
  <si>
    <t>** tgtgccacctgggacaggctgccacattataagaaactcttt (1x)</t>
  </si>
  <si>
    <t>tgcgctgcgtgggattctccacaggagaaactcttt (1x)</t>
  </si>
  <si>
    <t>tgtgctgcgtgggattctccacaggagaaactcttt (8x)</t>
  </si>
  <si>
    <t>CAVWDSPQEKLF</t>
  </si>
  <si>
    <t>tgtgctgtgtgggattctccacaggagaaactcttt</t>
  </si>
  <si>
    <r>
      <t>CATWDGYSSDW</t>
    </r>
    <r>
      <rPr>
        <sz val="10"/>
        <color rgb="FFFF0000"/>
        <rFont val="Courier"/>
      </rPr>
      <t>T</t>
    </r>
    <r>
      <rPr>
        <sz val="10"/>
        <color theme="1"/>
        <rFont val="Courier"/>
      </rPr>
      <t>KTF</t>
    </r>
  </si>
  <si>
    <r>
      <t>CALWPS</t>
    </r>
    <r>
      <rPr>
        <sz val="10"/>
        <color rgb="FFFF0000"/>
        <rFont val="Courier"/>
      </rPr>
      <t>G</t>
    </r>
    <r>
      <rPr>
        <sz val="10"/>
        <color indexed="8"/>
        <rFont val="Courier"/>
      </rPr>
      <t>FREGTGWFKIF</t>
    </r>
  </si>
  <si>
    <t>tgcgccacctgggacgggccggcgggtgattggatcaagacgttt (1x)</t>
  </si>
  <si>
    <t>tgtgccacctgggacgggccggcgggtgattggatcaagacgttt (83x)</t>
  </si>
  <si>
    <t>tgtgccttgtgggaggtgcgcccgaattattataagaaactcttt (56x)</t>
  </si>
  <si>
    <t>tgtgccttgtgggaagtgcgcccgaattattataagaaactcttt (1x)</t>
  </si>
  <si>
    <t>tgtgccacctgggacaggcattataagaaactcttt (28x)</t>
  </si>
  <si>
    <t>tgtgctacctgggacaggcattataagaaactcttt (1x)</t>
  </si>
  <si>
    <t>tgtgccacctgggatttagcttggaattataagaaactcttt (29x)</t>
  </si>
  <si>
    <t>tgtgccacctgggatttggcttggaattataagaaactcttt (1x)</t>
  </si>
  <si>
    <t>tgtgccacctgggataactataagaagctcttt (1x)</t>
  </si>
  <si>
    <t>tgtgccacctgggataactataagaaactcttt (8x)</t>
  </si>
  <si>
    <t xml:space="preserve"> Additional CDR3 nt sequence(s)</t>
  </si>
  <si>
    <t>tgtgccacctgggacaggctaccacattataagaaactcttc (1x) &amp; **</t>
  </si>
  <si>
    <t>tgtgctctcggggaacggttgtttccttactgggcgaccgataaactcatcttt (1x) &amp; **</t>
  </si>
  <si>
    <t>tgtgccttgtgggaggattattataagaaacttttt (1x)</t>
  </si>
  <si>
    <t>tgtgctcttggggaacttacctttagtactgggggatcccccaccgataagctcatcttt (x1)</t>
  </si>
  <si>
    <t>tgcgccttgtgggagggacccctttggttcaagatattt (x1)</t>
  </si>
  <si>
    <t>tgtgccctgtgggagggacccctctggttcaagatattt (x1)</t>
  </si>
  <si>
    <t>tgtgccacctgggatagtctgagtaagaaactcttt</t>
  </si>
  <si>
    <t>tgtgccacctgggatagtttgagtaagaaactcttt (x1)</t>
  </si>
  <si>
    <t>tgcgctcttggggaaattttctcggtcctacatagtcgtcccgacggctggggcaggggcgagaacaccgataaactcatcttt (x1)</t>
  </si>
  <si>
    <t>tgtgccttgtgggaggtgcggtataagaaacttttt (x1)</t>
  </si>
  <si>
    <t>tgtgccttgtgggaggtgcggtataagaagctcttt (x1)</t>
  </si>
  <si>
    <t>tgtgccacctgggacgggtattataagaaactcttt</t>
  </si>
  <si>
    <t>tgtgccacctgggacgggtattataagaagctcttt (x2)</t>
  </si>
  <si>
    <t>tgtgccacctgggacggttataagaagctcttt (x1)</t>
  </si>
  <si>
    <t>tgtgctcttggggaatatcaccattgggggataatgccgtccaccgataaactcatcttt (x1)</t>
  </si>
  <si>
    <t>tgtgctcttggggagcggagcttcccagagtactgggggacgaccgataaactcatcttt (x1)</t>
  </si>
  <si>
    <t>tgtgccacctgggattcccggggagagaaactcttt (x1)</t>
  </si>
  <si>
    <t>tgtgccacctgggatctcggagataagaaactcttt (x1)</t>
  </si>
  <si>
    <t>tgtgccacctgggatgggggggggttgaattattataagaaactcttt</t>
  </si>
  <si>
    <t>tgcgccacctgggatgggggggggttgaattattataagaaactcttt (x1)</t>
  </si>
  <si>
    <t>tgtgcctgtgatcgagtactgggggaagccgataaactcattttt (x1)</t>
  </si>
  <si>
    <t>tgtgctcttggggaattccgggagttggggtacaccgataaactcatcttt (x1)</t>
  </si>
  <si>
    <t>tgtgctcttggggagttccgggagttgggctacaccgataaactcatctt (x1)</t>
  </si>
  <si>
    <t>tgtgctcttggggagcttcctccgtactgggggttttcgcctgacaccgataaactcatcttt (x1)</t>
  </si>
  <si>
    <t>tgcgccacctgggaaaccactggttggttcaagatattt (x1)</t>
  </si>
  <si>
    <t>tgtgccacctgggatggccgttataagaaactcttt</t>
  </si>
  <si>
    <t>tgcgctcttggggccagatatggcgataaactcatcttt</t>
  </si>
  <si>
    <t>CALGAATGDTPLYTDKLIF</t>
  </si>
  <si>
    <t>tgtgctcttggggccgctacgggggatactcccttgtacaccgataaactcatcttt</t>
  </si>
  <si>
    <t>CALGELSLHRRTGATDKLIF</t>
  </si>
  <si>
    <t>tgtgctcttggggaacttagccttcatcgacgtactggggcaaccgataaactcatcttt</t>
  </si>
  <si>
    <t>tgcgctcttgggggaacggcagccggggggcgccggggggccgataaactcatcttt</t>
  </si>
  <si>
    <t>CALGLRLGDSSHKLIF</t>
  </si>
  <si>
    <t>tgtgctcttgggttgcggctgggggatagttctcataaactcatcttt</t>
  </si>
  <si>
    <t>CALGGTAAGGRRGVDKLIF</t>
  </si>
  <si>
    <t>tgtgctcttgggggaacggcagccggggggcgccggggggtcgataaactcatcttt</t>
  </si>
  <si>
    <t>KL194 Chicago #33 Vd1+ PBL (TRG)REPEAT</t>
  </si>
  <si>
    <t>CAAWALYYKKLF</t>
  </si>
  <si>
    <t>CALWEVVDYKKLF</t>
  </si>
  <si>
    <t>tgtgccttgtgggaggtggtagattataagaaactcttt</t>
  </si>
  <si>
    <t>tgtgctgcgtgggcactttattataagaaactcttt</t>
  </si>
  <si>
    <t>CALWEEPYYYKLF</t>
  </si>
  <si>
    <t>tgtgccttgtgggaggagccatattattataaactcttt</t>
  </si>
  <si>
    <t>CALGEGPNAGGLGGPDKLIF</t>
  </si>
  <si>
    <t>tgtgctcttggggaaggcccgaacgctggggggttgggagggcccgataaactcatcttt (1x)</t>
  </si>
  <si>
    <t>CALGELERKVGWGIKRLIF</t>
  </si>
  <si>
    <t>tgtgctcttggggaactagaaaggaaggttggctgggggataaagagactcatcttt</t>
  </si>
  <si>
    <t>CALGELTTVGYGDKLIF</t>
  </si>
  <si>
    <t>tgtgctcttggggaactaactaccgtgggatatggcgataaactcatcttt</t>
  </si>
  <si>
    <t>CALGEPGFSWGIGPDKLIF</t>
  </si>
  <si>
    <t>tgtgctcttggggaacctgggttctcctgggggatcggacccgataaactcatcttt</t>
  </si>
  <si>
    <t>CALGEPGPPAHYWGGLIF</t>
  </si>
  <si>
    <t>tgtgctcttggggaaccggggcccccggcccattactggggaggactcatcttt</t>
  </si>
  <si>
    <t>CALGERFLGGIRLPDKLIF</t>
  </si>
  <si>
    <t>tgtgctcttggggagcgcttcctaggggggatacgccttcccgataaactcatcttt</t>
  </si>
  <si>
    <t>CALGERFLGGIRLPDKPIF</t>
  </si>
  <si>
    <t>tgtgctcttggggagcgcttcctaggggggatacgccttcccgataaacccatcttt</t>
  </si>
  <si>
    <t>CALGESPYWGIPDKLIF</t>
  </si>
  <si>
    <t>tgtgctcttggggaaagcccctactgggggatacccgataaactcatcttt</t>
  </si>
  <si>
    <t>CAVGPLPRGYAFRTDKLIF</t>
  </si>
  <si>
    <t>TRAV41</t>
  </si>
  <si>
    <t>tgtgctgttggccccctcccgaggggatacgcgtttcgaaccgataaactcatcttt</t>
  </si>
  <si>
    <t>CALGDGPGMGWGIRPPDKLIF</t>
  </si>
  <si>
    <t>tgtgctcttggggacggacccggtatgggctgggggatacgtccgcccgataaactcatcttt</t>
  </si>
  <si>
    <t>tgtgctcttggggaaggcccgaacgctgggggattgggagggcccgataaactcatcttt (27x)</t>
  </si>
  <si>
    <t>CALGERFLEGIRLPDKLIF</t>
  </si>
  <si>
    <t>tgtgctcttggggagcgcttcctagaggggatacgccttcccgataaactcatcttt</t>
  </si>
  <si>
    <t>CALGEWGPSTGGYVEGDKLIF</t>
  </si>
  <si>
    <t>tgtgctcttggggaatgggggcctagtactgggggatacgtagagggcgataaactcatcttt</t>
  </si>
  <si>
    <t>tgtgctcttggggaatgggggcctagtactgggggatacgtagagggcgataaacccatcttt</t>
  </si>
  <si>
    <t>tgtgctcttggggaatgggggcctagtactgggggatacgtagagggcgataagctcatcttt</t>
  </si>
  <si>
    <t>CALGEWGPSTGGYVEGDKPIF</t>
  </si>
  <si>
    <t>KL270 = Chicago #72_IEL_Vd1_TRG</t>
  </si>
  <si>
    <t>CAAWDDPTGWFKIF</t>
  </si>
  <si>
    <t>tgtgccgcctgggatgaccccactggttggttcaagatattt</t>
  </si>
  <si>
    <t>CAAWDGRKDYKKLF</t>
  </si>
  <si>
    <t>tgtgccgcctgggatgggcggaaggattataagaaactcttt</t>
  </si>
  <si>
    <t>CATWDDPTGWFKIF</t>
  </si>
  <si>
    <t>tgtgccacctgggatgaccccactggttggttcaagatattt</t>
  </si>
  <si>
    <t>tgtgccacctgggacggcgggtattataagaaactcttt</t>
  </si>
  <si>
    <t>CATWDGKYKKLF</t>
  </si>
  <si>
    <t>tgtgccacctgggatgggaaatataagaaactcttt</t>
  </si>
  <si>
    <t>CATWDGMVYKKLF</t>
  </si>
  <si>
    <t>tgtgccacctgggatgggatggtttataagaaactcttt</t>
  </si>
  <si>
    <t>CATWDGPGKLF</t>
  </si>
  <si>
    <t>tgtgccacctgggatgggcccgggaaactcttt</t>
  </si>
  <si>
    <t>CATWDGRKDYKKLF</t>
  </si>
  <si>
    <t>tgtgccacctgggatgggcggaaggattataagaaactcttt (x34)</t>
  </si>
  <si>
    <t>tgtgccacctgggatggacggaaggattataagaaactcttt (x1)</t>
  </si>
  <si>
    <t>#72 = Challenge patient (gluten free diet for two months</t>
  </si>
  <si>
    <t>CALGELCFRGPPARCGLTTYTDKLIF</t>
  </si>
  <si>
    <t>tgtgctcttggggaactgtgtttccgcggtccgcctgctcgttgcgggctgactacttacaccgataaactcatcttt</t>
  </si>
  <si>
    <t>CALGELCFRGPPARCGPTTYTDKLIF</t>
  </si>
  <si>
    <t>tgtgctcttggggaactgtgtttccgcggtccgcctgctcgttgcgggccgactacttacaccgataaactcatcttt</t>
  </si>
  <si>
    <t>CALGERHLLRGIQRLIF</t>
  </si>
  <si>
    <t>tgtgctcttggggaaaggcacctactaagggggatacagagactcatcttt</t>
  </si>
  <si>
    <t>CATWVRGGWFKIF</t>
  </si>
  <si>
    <t>tgtgccacctgggttcgaggaggttggttcaagatattt</t>
  </si>
  <si>
    <t>tgtgccacctgggataccactggttggttcaagatattt</t>
  </si>
  <si>
    <t>KL271 = Chicago #78_PBL_Vd1_TRG</t>
  </si>
  <si>
    <t>CAFQKRYWGISDKLIF</t>
  </si>
  <si>
    <t>tgtgccttccaaaaacggtactgggggatatccgataaactcatcttt</t>
  </si>
  <si>
    <t>CAFRKRYWGISDKLIF</t>
  </si>
  <si>
    <t>tgtgccttccgaaaacggtactgggggatatccgataaactcatcttt</t>
  </si>
  <si>
    <t>CALGAMDYAILGDTDKLIF</t>
  </si>
  <si>
    <t>tgtgctcttggggccatggactacgccatactgggggacaccgataaactcatcttt</t>
  </si>
  <si>
    <t>CALGAMGYAILGDTDKLIF</t>
  </si>
  <si>
    <t>tgtgctcttggggccatgggctacgccatactgggggacaccgataaactcatcttt</t>
  </si>
  <si>
    <t>CALGDLRSPTLSGGPTDKLIF</t>
  </si>
  <si>
    <t>tgtgctcttggggatcttcgaagcccgaccctgtctgggggacccaccgataaactcatcttt</t>
  </si>
  <si>
    <t>CALGELHLRYGGYPTLTAQLFF</t>
  </si>
  <si>
    <t>tgtgctcttggggaactccacctacggtatgggggataccctactttgacagcacaactcttcttt</t>
  </si>
  <si>
    <t>CALGELHSFLHSWGIGSPRYKLIF</t>
  </si>
  <si>
    <t>tgtgctcttggggaactccattctttcctacactcttgggggatagggtctcccaggtataaactcatcttt</t>
  </si>
  <si>
    <t>CALGELPALPLSYWVNKLIF</t>
  </si>
  <si>
    <t>tgtgctcttggggaactcccagcccttcccctctcgtactgggttaataaactcatcttt (32x)</t>
  </si>
  <si>
    <t>tgtgctcttggggagctcccagcccttcccctctcgtactgggttaataaactcatcttt (1x)</t>
  </si>
  <si>
    <t>CALGELRLLRRASYVRGITYTDKLIF</t>
  </si>
  <si>
    <t>tgtgctcttggggaactaagactgctaaggcgggcttcctacgttcgggggataacctacaccgataaactcatcttt</t>
  </si>
  <si>
    <t>CALGELTRRVTDKLIF</t>
  </si>
  <si>
    <t>tgtgctcttggggaacttacgcggcgagtcaccgataaactcatcttt</t>
  </si>
  <si>
    <t>CALGEPRCGFLRGYGNTDKLIF</t>
  </si>
  <si>
    <t>tgtgctcttggggaacccaggtgtggattcctacgcggatacgggaacaccgataaactcatcttt</t>
  </si>
  <si>
    <t>CALGVWILAAQLFF</t>
  </si>
  <si>
    <t>tgtgctcttggggtctggatactcgcagcacaactcttcttt</t>
  </si>
  <si>
    <t>CALWEVNYYKKLF</t>
  </si>
  <si>
    <t>tgtgccttgtgggaggtgaattattataagaaactcttt</t>
  </si>
  <si>
    <t>CATWDGLNKKLF</t>
  </si>
  <si>
    <t>tgtgccacctgggacggactaaataagaaactcttt</t>
  </si>
  <si>
    <t>CALGDPPTGPGGYAEADKLIF</t>
  </si>
  <si>
    <t>tgtgctcttggggaccctcctacggggcctgggggatacgcggaggccgataaactcatcttt</t>
  </si>
  <si>
    <t>CALGDPPTGTGGCAEADKLIF</t>
  </si>
  <si>
    <t>tgtgctcttggggaccctcctacggggactgggggatgcgcggaggccgataaactcatcttt</t>
  </si>
  <si>
    <t>CALGDPPTGTGGYAEADKLIF</t>
  </si>
  <si>
    <t>tgtgctcttggggaccctcctacggggactgggggatacgcggaggccgataaactcatcttt (91x)</t>
  </si>
  <si>
    <t>tgtgcccttggggaccctcctacggggactgggggatacgcggaggccgataaactcatcttt (1x)</t>
  </si>
  <si>
    <t>2 plates of the same sample:</t>
  </si>
  <si>
    <t>CALGEAGGRWSLGHDKLIF</t>
  </si>
  <si>
    <t>tgtgctcttggggaagcgggtggccgctggtcgctggggcacgataaactcatcttt</t>
  </si>
  <si>
    <t>CALGELEGPYYRWGIQTDKHIF</t>
  </si>
  <si>
    <t>tgtgctcttggggaactggaggggccctactaccgctgggggatacaaaccgataaacacatcttt</t>
  </si>
  <si>
    <t>CALGELEGPYYRWGIQTDKLIF</t>
  </si>
  <si>
    <t>tgtgctcttggggaactggaggggccctactaccgctgggggatacaaaccgataaactcatcttt (80x)</t>
  </si>
  <si>
    <t>tgcgctcttggggaactggaggggccctactaccgctgggggatacaaaccgataaactcatcttt (1x)</t>
  </si>
  <si>
    <t>CALGELEGSYYRWGIQTDKLIF</t>
  </si>
  <si>
    <t>tgtgctcttggggaactggaggggtcctactaccgctgggggatacaaaccgataaactcatcttt</t>
  </si>
  <si>
    <t>CALGGGWRPDKLIF</t>
  </si>
  <si>
    <t>tgtgctcttggggggggttggaggcccgataaactcatcttt</t>
  </si>
  <si>
    <t>KL267 = Chicago #81_PBL_Vd1_TRG</t>
  </si>
  <si>
    <t>KL268 = Chicago #81_IEL_Vd1_TRG</t>
  </si>
  <si>
    <t>CAAWDGYKKLF</t>
  </si>
  <si>
    <t>tgtgccgcctgggacgggtataagaaactcttt</t>
  </si>
  <si>
    <t>CALVGRCPNFIIRNSF</t>
  </si>
  <si>
    <t>tgtgccttggtggggaggtgcccgaactttattataagaaactctttt</t>
  </si>
  <si>
    <t>CALWEVPELYYKKLF</t>
  </si>
  <si>
    <t>tgtgccttgtgggaggtgcccgaactttattataagaaactcttt</t>
  </si>
  <si>
    <t>CALWEVSELYYKKLF</t>
  </si>
  <si>
    <t>tgtgccttgtgggaggtgtccgaactttattataagaaactcttt</t>
  </si>
  <si>
    <t>tgtgccacctgggacgggtataagaaactcttt</t>
  </si>
  <si>
    <t>tgtgccttgtgggaggtgcgatataagaaactcttt (5x)</t>
  </si>
  <si>
    <t>tgtgccttgtgggaggtgcgatataagaagctcttt (1x)</t>
  </si>
  <si>
    <t>CATTDHYKKLF</t>
  </si>
  <si>
    <t>tgtgccacaacggatcattataagaaactcttt</t>
  </si>
  <si>
    <t>CATWDHYKKLF</t>
  </si>
  <si>
    <t>tgtgccacctgggatcattataagaaactcttt</t>
  </si>
  <si>
    <t>CALWEAHYKKLF</t>
  </si>
  <si>
    <t>tgtgccttgtgggaggcgcattataagaaactcttt</t>
  </si>
  <si>
    <t>CATWDGPKKLF</t>
  </si>
  <si>
    <t>tgtgccacctgggacgggccgaagaaactcttt</t>
  </si>
  <si>
    <t>Active</t>
  </si>
  <si>
    <t>GFD</t>
  </si>
  <si>
    <t>Control</t>
  </si>
  <si>
    <t>Key to Groups:</t>
  </si>
  <si>
    <r>
      <t>KL75 = Chicago #5_IEL_Vd1_TRD</t>
    </r>
    <r>
      <rPr>
        <b/>
        <sz val="10"/>
        <color rgb="FFFF0000"/>
        <rFont val="Courier"/>
      </rPr>
      <t xml:space="preserve"> (cell line)</t>
    </r>
  </si>
  <si>
    <t>Line</t>
  </si>
  <si>
    <t>Challenge</t>
  </si>
  <si>
    <t>KL292 = Chicago #78_IEL_Vd1_TRG</t>
  </si>
  <si>
    <t>CALWELCSDWIKTF</t>
  </si>
  <si>
    <t>tgtgccttgtgggagctatgtagtgattggatcaagacgttt</t>
  </si>
  <si>
    <t>CATWDSGREKLF</t>
  </si>
  <si>
    <t>tgtgccacctgggacagcggtcgggagaaactcttt</t>
  </si>
  <si>
    <t>3 plates of the same sample:</t>
  </si>
  <si>
    <t>CALGDLPRVGPRLWAGGYGAQLFF</t>
  </si>
  <si>
    <t>CALGEASTLSTGGYAVADKLIF</t>
  </si>
  <si>
    <t>tgtgctcttggggaagcatctaccttatcgactgggggatacgcggtcgccgataaactcatcttt</t>
  </si>
  <si>
    <t>tgtgctcttggggatcttcctagggtggggcctcgcctatgggcaggggggtatggggcacaactcttcttt</t>
  </si>
  <si>
    <t>CALGEGTHWGMTDKLIF</t>
  </si>
  <si>
    <t>tgtgctcttggggaaggaacgcactgggggatgaccgataaactcatcttt</t>
  </si>
  <si>
    <t>CALGELGIPVLGIQSTDKLIF</t>
  </si>
  <si>
    <t>tgtgctcttggggaactgggaattcccgtactggggatacaatcgaccgataaactcatcttt</t>
  </si>
  <si>
    <t>CALGELPCRPYLLGDRCTDKLIF</t>
  </si>
  <si>
    <t>tgtgctcttggggaactcccctgcagaccctacctactgggtgaccggtgcaccgataaactcatcttt</t>
  </si>
  <si>
    <t>CALGETHFRSFLNTDKLIF</t>
  </si>
  <si>
    <t>tgtgctcttggggaaacccactttcggtccttcctaaacaccgataaactcatcttt</t>
  </si>
  <si>
    <t>CALGETSPPRTETGGPDKLIF</t>
  </si>
  <si>
    <t>tgtgctcttggggaaacttctcccccgcgaaccgagactgggggaccggataaactcatcttt</t>
  </si>
  <si>
    <t>CALGEWLQLGTDKLIF</t>
  </si>
  <si>
    <t>tgtgctcttggggaatggttgcagttaggtaccgataaactcatcttt</t>
  </si>
  <si>
    <t>CALGGSPRHQYWGIKVDKLIF</t>
  </si>
  <si>
    <t>tgtgctcttggggggtctccgcgtcaccagtactgggggataaaagttgataaactcatcttt</t>
  </si>
  <si>
    <t>CALGPRRAGGWTDKLIF</t>
  </si>
  <si>
    <t>tgtgctcttgggccccgcagagctggggggtggaccgataaactcatcttt</t>
  </si>
  <si>
    <t>CALGRNWGTLHTDKLIF</t>
  </si>
  <si>
    <t>tgtgctcttgggcggaactgggggaccctacacaccgataaactcatcttt</t>
  </si>
  <si>
    <t>CALGSSFLQRMDPVADKLIF</t>
  </si>
  <si>
    <t>tgtgctcttgggagctccttcctacaacgtatggatccggtcgccgataaactcatcttt</t>
  </si>
  <si>
    <t>CALWEVKGTTGWFKIF</t>
  </si>
  <si>
    <t>tgtgccttgtgggaggtaaaaggcaccactggttggttcaagatattt</t>
  </si>
  <si>
    <t>CALWEVQPGYKKLF</t>
  </si>
  <si>
    <t>tgtgccttgtgggaggtccaaccaggttataagaaactcttt</t>
  </si>
  <si>
    <t>CALWGSARLELGKKIKVF</t>
  </si>
  <si>
    <t>tgtgccttgtggggttccgctaggttggagttgggcaaaaaaatcaaggtattt</t>
  </si>
  <si>
    <t>CATWAPHKKLF</t>
  </si>
  <si>
    <t>tgtgccacctgggccccccataagaaactcttt</t>
  </si>
  <si>
    <t>CATWDANKKLF</t>
  </si>
  <si>
    <t>tgtgccacctgggacgccaataagaaactcttt</t>
  </si>
  <si>
    <t>CATWDERSGWFKIF</t>
  </si>
  <si>
    <t>tgtgccacctgggatgaacggtcgggttggttcaagatattt</t>
  </si>
  <si>
    <t>CATWDRLSSYYKKLF</t>
  </si>
  <si>
    <t>tgtgccacctgggacaggctatcctcttattataagaaactcttt</t>
  </si>
  <si>
    <t>CATWDRPDWIKTF</t>
  </si>
  <si>
    <t>tgtgccacctgggacaggccggattggatcaagacgttt</t>
  </si>
  <si>
    <t>CATWDSLYYKKLF</t>
  </si>
  <si>
    <t>tgtgccacctgggacagtctttattataagaaactcttt</t>
  </si>
  <si>
    <t>CATWDTHPYKKLF</t>
  </si>
  <si>
    <t>tgtgccacctgggacactcatccttataagaaactcttt (5x)</t>
  </si>
  <si>
    <t>tgtgccacctgggacactcatccttataagaagctcttt (1x)</t>
  </si>
  <si>
    <t>CATWDVYSSDWIKTF</t>
  </si>
  <si>
    <t>tgtgccacctgggacgtctatagtagtgattggatcaagacgttt</t>
  </si>
  <si>
    <t>CATWIMRFKIF</t>
  </si>
  <si>
    <t>tgtgccacctggatcatgcggttcaagatattt</t>
  </si>
  <si>
    <t>CATWIMWFKIF</t>
  </si>
  <si>
    <t>tgtgccacctggatcatgtggttcaagatattt</t>
  </si>
  <si>
    <t>CACDKLSYWGIEGAQLFF</t>
  </si>
  <si>
    <t>tgtgcctgtgacaagctttcgtactgggggatagaaggggcacaactcttcttt</t>
  </si>
  <si>
    <t>CACDSVAGGYAWDTDKLIF</t>
  </si>
  <si>
    <t>tgtgcctgtgactctgtagctgggggatacgcgtgggacaccgataaactcatcttt</t>
  </si>
  <si>
    <t>CAFIRPIPTAYLGGTDKLIF</t>
  </si>
  <si>
    <t>tgtgcctttattcggcccatacctacggcctacctggggggaaccgataaactcatcttt</t>
  </si>
  <si>
    <t>CAFSIVLGDNGGTYTDKLIF</t>
  </si>
  <si>
    <t>tgtgccttttcaatcgtactgggggataatggggggacgtacaccgataaactcatcttt</t>
  </si>
  <si>
    <t>CALGDLYPLGDIKGKLIF</t>
  </si>
  <si>
    <t>tgtgctcttggggatctctacccgctgggggatataaaaggtaaactcatcttt</t>
  </si>
  <si>
    <t>CALGDPGSSYEGYWGIRTDKLIF</t>
  </si>
  <si>
    <t>tgtgctcttggggaccctggaagttcctacgaagggtactgggggatacgcaccgataaactcatcttt</t>
  </si>
  <si>
    <t>CALGELLYVGWWGFTNTDKLIF</t>
  </si>
  <si>
    <t>tgtgctcttggggaacttctctacgtaggttggtgggggtttacaaacaccgataaactcatcttt</t>
  </si>
  <si>
    <t>CALGELMGGRGPDGLIF</t>
  </si>
  <si>
    <t>tgtgctcttggggaactcatgggggggagggggcccgatggactcatcttt</t>
  </si>
  <si>
    <t>CALGELPLHFPLGDNTDKLIF</t>
  </si>
  <si>
    <t>tgtgctcttggggagcttcctcttcacttcccactgggggataacaccgataaactcatcttt</t>
  </si>
  <si>
    <t>CALGELRLPIQFWGIIHTDKLIF</t>
  </si>
  <si>
    <t>tgtgctcttggggaactgaggcttcctatccagttttgggggattatccacaccgataaactcatcttt</t>
  </si>
  <si>
    <t>CALGELRTGKLIF</t>
  </si>
  <si>
    <t>tgtgctcttggggaactaaggactgggaaactcatcttt</t>
  </si>
  <si>
    <t>CALGELSPPTMVLGDYTDKLIF</t>
  </si>
  <si>
    <t>tgtgctcttggggaactatctcctcccaccatggtgctgggggattacaccgataaactcatcttt</t>
  </si>
  <si>
    <t>CALGELVRTLFPLALSYTDKLIF</t>
  </si>
  <si>
    <t>tgtgctcttggggaactggtccggacgctcttcccactcgccttatcatacaccgataaactcatcttt</t>
  </si>
  <si>
    <t>CALGELWGSYTDKLIF</t>
  </si>
  <si>
    <t>tgtgctcttggggaactctgggggtcgtacaccgataaactcatcttt</t>
  </si>
  <si>
    <t>CALGEPAGRPPRLGDTSDKLIF</t>
  </si>
  <si>
    <t>tgtgctcttggggaaccggctggccgacctcctagactgggggatacatccgataaactcatcttt</t>
  </si>
  <si>
    <t>CALGEPSRGLYWGIHTDKLIF</t>
  </si>
  <si>
    <t>tgtgctcttggggaaccgtcgcgaggactctactgggggatccacaccgataaactcatcttt</t>
  </si>
  <si>
    <t>CALGERSRWSDKLIF</t>
  </si>
  <si>
    <t>tgtgctcttggggaaaggtccaggtggtccgataaactcatcttt</t>
  </si>
  <si>
    <t>CALGERTRKQTFRTGTDKLIF</t>
  </si>
  <si>
    <t>tgtgctcttggggaacgcacccgtaaacagactttccgcacgggcaccgataaactcatcttt</t>
  </si>
  <si>
    <t>CALGESGFSYVGGYVELYTDKLIF</t>
  </si>
  <si>
    <t>tgtgctcttggggaatcaggtttttcctacgttgggggatacgtggagctatacaccgataaactcatcttt</t>
  </si>
  <si>
    <t>CALGETFLVRIHVDYPAQLFF</t>
  </si>
  <si>
    <t>tgtgctcttggggaaactttcctagtgcggatacatgtagattacccagcacaactcttcttt</t>
  </si>
  <si>
    <t>CALGHFSFRVADKLIF</t>
  </si>
  <si>
    <t>tgtgctcttgggcatttttcctttagggttgccgataaactcatcttt</t>
  </si>
  <si>
    <t>CALGHRLPSYWGNIDTDKLIF</t>
  </si>
  <si>
    <t>tgtgctcttgggcaccgccttccctcttactgggggaatattgacaccgataaactcatcttt</t>
  </si>
  <si>
    <t>CALGTLYVARWGIVPDKLIF</t>
  </si>
  <si>
    <t>tgtgctcttggtacgttatacgtagctaggtgggggatagttcccgataaactcatcttt</t>
  </si>
  <si>
    <t>CALGTLYVPRWGIVPDKLIF</t>
  </si>
  <si>
    <t>tgtgctcttggtacgttatacgtacctaggtgggggatagttcccgataaactcatcttt</t>
  </si>
  <si>
    <t>CALGTSSFLDLGDPYTDKLIF</t>
  </si>
  <si>
    <t>tgtgctcttgggacctccagcttcctagacctgggggacccttacaccgataaactcatcttt</t>
  </si>
  <si>
    <t>CALGWAFLRRVRIPGKLIF</t>
  </si>
  <si>
    <t>tgtgctcttgggtgggccttcctacgtagggttcgtatccccggtaaactcatcttt</t>
  </si>
  <si>
    <t>CALWAREKLF</t>
  </si>
  <si>
    <t>tgtgccttgtgggcccgggagaaactcttt</t>
  </si>
  <si>
    <t>CALWDSYVGKLF</t>
  </si>
  <si>
    <t>tgtgccttgtgggactcatatgttgggaaactcttt</t>
  </si>
  <si>
    <t>CALWEVRGQELGKKIKVF</t>
  </si>
  <si>
    <t>tgtgccttgtgggaggtgagggggcaagagttgggaaaaaaaatcaaggtattt</t>
  </si>
  <si>
    <t>CATWDANHYKKLF</t>
  </si>
  <si>
    <t>tgtgccacctgggatgcgaatcattataagaaactcttt</t>
  </si>
  <si>
    <t>CATWDDSSDWIKTF</t>
  </si>
  <si>
    <t>tgtgccacctgggatgatagtagtgattggatcaagacgttt</t>
  </si>
  <si>
    <t>CATWDGRHYKKLF</t>
  </si>
  <si>
    <t>tgtgccacctgggacgggcggcattataagaaactcttt</t>
  </si>
  <si>
    <t>CATWDLRYYKKLF</t>
  </si>
  <si>
    <t>tgtgccacctgggatctgaggtattataagaaactcttt</t>
  </si>
  <si>
    <t>tgtgccacctgggatttatataagaaactcttt</t>
  </si>
  <si>
    <t>tgtgccacctgggacagaccggagaaactcttt</t>
  </si>
  <si>
    <t>CATWEDYYKKLF</t>
  </si>
  <si>
    <t>tgtgccacctgggaggattattataagaaactcttt</t>
  </si>
  <si>
    <t>CATWEENYYKKLF</t>
  </si>
  <si>
    <t>tgtgccacctgggaggagaattattataagaaactcttt</t>
  </si>
  <si>
    <t>CATWELLF</t>
  </si>
  <si>
    <t>tgtgccacctgggagctcctcttt</t>
  </si>
  <si>
    <t>CATWEPWKKLF</t>
  </si>
  <si>
    <t>tgtgccacctgggagccttggaagaaactcttt</t>
  </si>
  <si>
    <t>CATWGGSSDWIKTF</t>
  </si>
  <si>
    <t>tgtgccacctggggcggtagtagtgattggatcaagacgttt</t>
  </si>
  <si>
    <t>CSLGVARVWGIGIADKLIF</t>
  </si>
  <si>
    <t>tgttctcttggggtagctcgtgtctggggtattgggatagccgataaactcatcttt</t>
  </si>
  <si>
    <t>CALANQNLRVRGWGDTDKLIF</t>
  </si>
  <si>
    <t>tgtgctctcgcgaaccagaacctaagggttagggggtggggtgacaccgataaactcatcttt</t>
  </si>
  <si>
    <t>CALGAPNIPTSDKLIF</t>
  </si>
  <si>
    <t>tgtgctcttggggccccgaacattcctacgtccgataaactcatcttt</t>
  </si>
  <si>
    <t>CALGDHHPRDRGDTPKYTDKLIF</t>
  </si>
  <si>
    <t>tgtgctcttggggatcatcacccgagagataggggggatacgcccaagtacaccgataaactcatcttt</t>
  </si>
  <si>
    <t>CALGDLEWASLGEYTDKLIF</t>
  </si>
  <si>
    <t>tgtgctcttggggaccttgagtgggcttcactgggggaatacaccgataaactcatcttt</t>
  </si>
  <si>
    <t>CALGDPSYRLAYTDKLIF</t>
  </si>
  <si>
    <t>tgtgctcttggggacccttcctaccgtctggcgtacaccgataaactcatcttt</t>
  </si>
  <si>
    <t>CALGEILAALFVFGGMPSFNDKLIF</t>
  </si>
  <si>
    <t>tgtgctcttggggaaatcctcgccgcactcttcgttttcggggggatgccttcttttaacgataaactcatcttt</t>
  </si>
  <si>
    <t>CALGEISGKLIF</t>
  </si>
  <si>
    <t>tgtgctcttggggagatctccgggaaactcatcttt</t>
  </si>
  <si>
    <t>CALGELHTTVILGVRWGTDKLIF</t>
  </si>
  <si>
    <t>tgtgctcttggggaacttcatacgacggtgatactgggcgtccgttggggcaccgataaactcatcttt</t>
  </si>
  <si>
    <t>CALGELIDFLLLPGTDKLIF</t>
  </si>
  <si>
    <t>tgtgctcttggggaactgatagacttcctactattgccgggcaccgataaactcatcttt</t>
  </si>
  <si>
    <t>CALGELPPTSTGGYAIHNLHDYTDKLIF</t>
  </si>
  <si>
    <t>tgtgctcttggggaactccctcctacgagtactgggggatacgcgattcataatctacacgattacaccgataaactcatcttt</t>
  </si>
  <si>
    <t>CALGELRPFLQYWGIVTTDKLIF</t>
  </si>
  <si>
    <t>tgtgctcttggggaacttaggcctttcctccagtactgggggatagtgacaaccgataaactcatcttt</t>
  </si>
  <si>
    <t>CALGEPGLPSDTPPCTDKLIF</t>
  </si>
  <si>
    <t>tgtgctcttggggaacccggccttcctagtgatacgccgccctgcaccgataaactcatcttt</t>
  </si>
  <si>
    <t>CALGEPRPSKVWTRPYTDKLIF</t>
  </si>
  <si>
    <t>tgtgctcttggggaaccccgaccttccaaggtttggacccgtccgtacaccgataaactcatcttt (1x)</t>
  </si>
  <si>
    <t>tgtgctcttggggaacctcgaccttccaaggtttggacccgtccgtacaccgataaactcatcttt (1x)</t>
  </si>
  <si>
    <t>CALGERPLGASNSYWGIQLNTPYKLIF</t>
  </si>
  <si>
    <t>tgtgctcttggggaacgacccctaggggcttcaaactcgtactgggggatacagctcaatacaccttataaactcatcttt</t>
  </si>
  <si>
    <t>CALGESLGWTRAGSVYTDKLIF</t>
  </si>
  <si>
    <t>tgtgctcttggggaatctctcggctggacacgagctgggtccgtttacaccgataaactcatcttt</t>
  </si>
  <si>
    <t>CALGGSSWDTRYTDKLIF</t>
  </si>
  <si>
    <t>tgtgctcttgggggttcctcgtgggatacgcgttacaccgataaactcatcttt</t>
  </si>
  <si>
    <t>CALGIPILGLLYTDKLIF</t>
  </si>
  <si>
    <t>tgtgctcttgggattcctatactgggtctgctgtacaccgataaactcatcttt</t>
  </si>
  <si>
    <t>CALGRPINWGLGEYTDKLIF</t>
  </si>
  <si>
    <t>tgtgctcttgggagacctattaactggggactgggggagtacaccgataaactcatcttt</t>
  </si>
  <si>
    <t>CALGTETGGNVYTDKLIF</t>
  </si>
  <si>
    <t>tgtgctcttgggactgaaactgggggaaacgtttacaccgataaactcatcttt</t>
  </si>
  <si>
    <t>CALGVYLVSGWGMRSTDKLIF</t>
  </si>
  <si>
    <t>tgtgctcttggggtatacctcgtttcgggatgggggatgaggtccaccgataaactcatcttt</t>
  </si>
  <si>
    <t>CALGYLLLDFPTILGDTADKLIF</t>
  </si>
  <si>
    <t>tgtgctcttgggtatctccttctagacttccccacaatactgggggataccgccgataaactcatcttt</t>
  </si>
  <si>
    <t>CALGYLLLDFPTILGDTADKRIF</t>
  </si>
  <si>
    <t>tgtgctcttgggtatctccttctagacttccccacaatactgggggataccgccgataaacgcatcttt</t>
  </si>
  <si>
    <t>CALRAVKELGKKIKVF</t>
  </si>
  <si>
    <t>tgtgccttgcgggctgtcaaagagctgggcaaaaaaatcaaggtattt</t>
  </si>
  <si>
    <t>CALWEPCFTGWFKIF</t>
  </si>
  <si>
    <t>tgtgccttgtgggagccttgcttcactggttggttcaagatattt</t>
  </si>
  <si>
    <t>tgtgccttgtgggagactcaagagttgggcaaaaaaatcaaggtattt</t>
  </si>
  <si>
    <t>CALWEVRIYKKLF</t>
  </si>
  <si>
    <t>tgtgccttgtgggaggtgcgaatttataagaaactcttt</t>
  </si>
  <si>
    <t>CARGESGFFYVGGWGELNTDKLIF</t>
  </si>
  <si>
    <t>tgtgctcgtggtgaatcgggttttttctacgtagggggatggggggagctaaacaccgataaactcatcttt</t>
  </si>
  <si>
    <t>CATWDGFYYKKLF</t>
  </si>
  <si>
    <t>tgtgccacctgggacgggttttattataagaaactcttt</t>
  </si>
  <si>
    <t>CATWDGLRYYKKLF</t>
  </si>
  <si>
    <t>tgtgccacctgggacgggcttcgttattataagaaactcttt</t>
  </si>
  <si>
    <t>CATWDGPYRKLF</t>
  </si>
  <si>
    <t>tgtgccacctgggacgggccttataggaaactcttt</t>
  </si>
  <si>
    <t>tgtgccacctgggacggtagtagtgattggatcaagacgttt</t>
  </si>
  <si>
    <t>tgtgccacctgggacgggcgtaaggattataagaaactcttt</t>
  </si>
  <si>
    <t>CATWDRLVGYKKLF</t>
  </si>
  <si>
    <t>tgtgccacctgggacaggctggtggggtataagaaactcttt</t>
  </si>
  <si>
    <t>CATWDRNWIKTF</t>
  </si>
  <si>
    <t>tgtgccacctgggatagaaattggatcaagacgttt</t>
  </si>
  <si>
    <t>CATWDRPPRLGIKKLF</t>
  </si>
  <si>
    <t>tgtgccacctgggacaggccgccacgtttgggcattaagaaactcttt</t>
  </si>
  <si>
    <t>CATWDRPRSRKLF</t>
  </si>
  <si>
    <t>tgtgccacctgggataggccgaggagtaggaaactcttt</t>
  </si>
  <si>
    <t>CATWDRYNYYKKLF</t>
  </si>
  <si>
    <t>tgtgccacctgggaccggtataattattataagaaactcttt</t>
  </si>
  <si>
    <t>CATWESTGWFKIF</t>
  </si>
  <si>
    <t>tgtgccacctgggagtccactggttggttcaagatattt</t>
  </si>
  <si>
    <t>CATWETSPSNYYKKLF</t>
  </si>
  <si>
    <t>tgtgccacctgggaaacctcaccctcaaattattataagaaactcttt</t>
  </si>
  <si>
    <t>Uncategorized</t>
  </si>
  <si>
    <t>CALGEGLLERWGSKPDKLIF</t>
  </si>
  <si>
    <t>tgtgctcttggggaggggctcctcgaaagatgggggagtaaacccgataaactcatcttt</t>
  </si>
  <si>
    <t>CALGEGRVPKIAWGLGPTDKLIF</t>
  </si>
  <si>
    <t>tgtgctcttggggagggtcgggttcctaagattgcctggggccttggccccaccgataaactcatcttt</t>
  </si>
  <si>
    <t>CALGEHTLHPGGSFDKLIF</t>
  </si>
  <si>
    <t>tgtgctcttggggaacacaccctacaccctgggggatcattcgataaactcatcttt</t>
  </si>
  <si>
    <t>CALGEHTLYPGGSFDKLIF</t>
  </si>
  <si>
    <t>tgtgctcttggggaacacaccctataccctgggggatcattcgataaactcatcttt</t>
  </si>
  <si>
    <t>CALGELAYAGGYPDKLIF</t>
  </si>
  <si>
    <t>tgtgctcttggggaactagcctacgccgggggataccccgataaactcatcttt</t>
  </si>
  <si>
    <t>CALGELRGLPMGPSIGGYRTDKLIF</t>
  </si>
  <si>
    <t>tgtgctcttggggaactccgaggccttcctatgggacctagcattgggggatacagaaccgataaactcatcttt</t>
  </si>
  <si>
    <t>CALGELSHNWGIPDKLIF</t>
  </si>
  <si>
    <t>tgtgctcttggggaactctcccataactgggggatacccgataaactcatcttt</t>
  </si>
  <si>
    <t>CALGELWATGGWRGTDKLIF</t>
  </si>
  <si>
    <t>tgtgctcttggggaactttgggctactgggggatggaggggcaccgataaactcatcttt</t>
  </si>
  <si>
    <t>CALGEPGTPYTDKLIF</t>
  </si>
  <si>
    <t>tgtgctcttggggaacccgggaccccgtacaccgataaactcatcttt</t>
  </si>
  <si>
    <t>CALGERIRPSYRWGMRGPDKLIF</t>
  </si>
  <si>
    <t>tgtgctcttggggaaagaatccggccttcctaccgctgggggatgagggggcccgataaactcatcttt</t>
  </si>
  <si>
    <t>CALGERKGDNAGTDKLIF</t>
  </si>
  <si>
    <t>tgtgctcttggggaaagaaagggggacaacgccggtaccgataaactcatcttt</t>
  </si>
  <si>
    <t>CALGERWFSYWGILEPRTDKLIF</t>
  </si>
  <si>
    <t>tgtgctcttggggaaagatggttctcatactgggggatattggagccgcgcaccgataaactcatcttt</t>
  </si>
  <si>
    <t>CALGERWLSYWGILEPRTDKLIF</t>
  </si>
  <si>
    <t>tgtgctcttggggaaagatggctctcatactgggggatattggagccgcgcaccgataaactcatcttt</t>
  </si>
  <si>
    <t>CALGERYWGILGKLIF</t>
  </si>
  <si>
    <t>tgtgctcttggggaacggtactgggggatactcggtaaactcatcttt</t>
  </si>
  <si>
    <t>CALGESGVWGIPHTDKLIF</t>
  </si>
  <si>
    <t>tgtgctcttggggaatcgggagtctgggggataccgcacaccgataaactcatcttt</t>
  </si>
  <si>
    <t>CALGESGVWGIPYTDKLIF</t>
  </si>
  <si>
    <t>tgtgctcttggggaatcgggagtctgggggataccgtacaccgataaactcatcttt</t>
  </si>
  <si>
    <t>CALGGEIFGSASGGRRYTDKLIF</t>
  </si>
  <si>
    <t>tgtgctcttgggggggaaatattcggttccgccagtgggggaaggcgatacaccgataaactcatcttt</t>
  </si>
  <si>
    <t>CALGGEIFGSATGGCRYTDKLIF</t>
  </si>
  <si>
    <t>tgtgctcttgggggggaaatattcggttccgccactgggggatgccgatacaccgataaactcatcttt (3x)</t>
  </si>
  <si>
    <t>tgtgctcttgggggggaaatattcggttccgccactgggggatgtcgatacaccgataaactcatcttt (1x)</t>
  </si>
  <si>
    <t>CALGGSYHPYWGIRDTDKLIF</t>
  </si>
  <si>
    <t>tgtgctcttgggggttcctaccacccttactgggggatacgcgacaccgataaactcatcttt</t>
  </si>
  <si>
    <t>CALGPRLRLLGDTGGYTDKLIF</t>
  </si>
  <si>
    <t>tgtgctcttgggccccggctccgacttctgggggatactggggggtacaccgataaactcatcttt</t>
  </si>
  <si>
    <t>CALWEFNQNYYKKLF</t>
  </si>
  <si>
    <t>tgtgccttgtgggagtttaaccagaattattataagaaactcttt</t>
  </si>
  <si>
    <t>tgtgccacctgggatggcttttattataagaaactcttt</t>
  </si>
  <si>
    <t>CATWDGTLYYKKLF</t>
  </si>
  <si>
    <t>tgtgccacctgggatgggaccctttattataagaaactcttt</t>
  </si>
  <si>
    <t>CATWEGSDWIKTF</t>
  </si>
  <si>
    <t>tgtgccacctgggagggtagtgattggatcaagacgttt</t>
  </si>
  <si>
    <t>CAAWDYHKKLF</t>
  </si>
  <si>
    <t>tgtgctgcgtgggattatcataagaaactcttt</t>
  </si>
  <si>
    <t>CALWAAGYYKKLF</t>
  </si>
  <si>
    <t>tgtgccttgtgggcagcggggtattataagaaactcttt</t>
  </si>
  <si>
    <t>CALWEDDYYKKLF</t>
  </si>
  <si>
    <t>tgtgccttgtgggaggatgactattataagaaactcttt</t>
  </si>
  <si>
    <t>CALWEVNTTGWFKIF</t>
  </si>
  <si>
    <t>tgtgccttgtgggaggttaataccactggttggttcaagatattt</t>
  </si>
  <si>
    <t>CATWDEATTGWFKIF</t>
  </si>
  <si>
    <t>tgtgccacctgggatgaggccaccactggttggttcaagatattt</t>
  </si>
  <si>
    <t>CATWDEVTTGWFKIF</t>
  </si>
  <si>
    <t>tgtgccacctgggatgaggtcaccactggttggttcaagatattt</t>
  </si>
  <si>
    <t>CATWDGDYYYKKLF</t>
  </si>
  <si>
    <t>tgtgccacctgggatggagattattattataagaaactcttt</t>
  </si>
  <si>
    <t>CATWDGPVVYKKLF</t>
  </si>
  <si>
    <t>tgtgccacctgggatgggccggttgtatataagaaactcttt</t>
  </si>
  <si>
    <t>CATWDSSPNYYKKLF</t>
  </si>
  <si>
    <t>tgtgccacctgggacagctccccgaattattataagaaactcttt</t>
  </si>
  <si>
    <t>tgtgccacctgggactattataagaaactcttt</t>
  </si>
  <si>
    <t>CATWVSPYYKKLF</t>
  </si>
  <si>
    <t>tgtgccacctgggttagcccttattataagaaactcttt</t>
  </si>
  <si>
    <t>CAFGGGGPTGWWGISSTDKLIF</t>
  </si>
  <si>
    <t>tgtgcttttgggggggggggacctacaggttggtgggggataagtagcaccgataaactcatcttt</t>
  </si>
  <si>
    <t>CALGECSSMGDPLTDKLIF</t>
  </si>
  <si>
    <t>tgtgctcttggggaatgctcctccatgggggatcctctcaccgataaactcatcttt</t>
  </si>
  <si>
    <t>CALGECSSMGDPLTDKPIF</t>
  </si>
  <si>
    <t>tgtgctcttggggaatgctcctccatgggggatcctctcaccgataaacccatcttt</t>
  </si>
  <si>
    <t>CALGELRSGGYLADKLIF</t>
  </si>
  <si>
    <t>tgtgctcttggggaactacggtctgggggatacctcgccgataaactcatcttt</t>
  </si>
  <si>
    <t>CALGELRSGGYLADKPIF</t>
  </si>
  <si>
    <t>tgtgctcttggggaactacggtctgggggatacctcgccgataaacccatcttt</t>
  </si>
  <si>
    <t>CALGELSYDWGRTQYTDKLIF</t>
  </si>
  <si>
    <t>tgtgctcttggggaactctcctacgactgggggagaacacagtacaccgataaactcatcttt</t>
  </si>
  <si>
    <t>CALGELSYDWGRTQYTNKLIF</t>
  </si>
  <si>
    <t>tgtgctcttggggaactctcctacgactgggggagaacacagtacaccaataaactcatcttt</t>
  </si>
  <si>
    <t>CALGERDLPVLGADKLIF</t>
  </si>
  <si>
    <t>tgtgctcttggggaacgggaccttcccgtactgggggccgataaactcatcttt</t>
  </si>
  <si>
    <t>CALGERRGTYVYWGIVTDKLIF</t>
  </si>
  <si>
    <t>tgtgctcttggggaacggcgtggaacctacgtatactgggggatagtgaccgataaactcatcttt</t>
  </si>
  <si>
    <t>CALGERVVLGTDKLIF</t>
  </si>
  <si>
    <t>tgtgctcttggggaacgggtcgtactggggaccgataaactcatcttt</t>
  </si>
  <si>
    <t>CALGEWGSGGYRSDKLIF</t>
  </si>
  <si>
    <t>tgtgctcttggggaatgggggtctgggggataccggtccgataaactcatcttt</t>
  </si>
  <si>
    <t>CALGEYFWGNSSPYTDKLIF</t>
  </si>
  <si>
    <t>tgtgctcttggggaatatttctgggggaactcaagcccgtacaccgataaactcatcttt</t>
  </si>
  <si>
    <t>CALGPPKADKLIF</t>
  </si>
  <si>
    <t>tgtgctcttgggcccccaaaagccgataaactcatcttt</t>
  </si>
  <si>
    <t>CALGVPLLYWGTPNTDKLIF</t>
  </si>
  <si>
    <t>tgtgctcttggggtacctttattgtactgggggacgcctaacaccgataaactcatcttt</t>
  </si>
  <si>
    <t>KL295 = Chicago #110_IEL_Vd1_TRG  (257 sorted cells!)</t>
  </si>
  <si>
    <t>KL297 = Chicago #110_PBL_Vd1_TRG (4361 sorted cells)</t>
  </si>
  <si>
    <t>KL296 = Chicago #110_PBL_Vd1_TRD (4361 sorted cells)</t>
  </si>
  <si>
    <t>KL300 = Chicago #49_PBL_Vd1_TRG (622 sorted cells)</t>
  </si>
  <si>
    <t>KL298 and 299 = Chicago #49_IEL_Vd1_TRD (9472 sorted cells!)</t>
  </si>
  <si>
    <t>s</t>
  </si>
  <si>
    <t>KL272 = Chicago #78_IEL_Vd1_TRG &gt; low number of useful sequences</t>
  </si>
  <si>
    <t>KL269 = Chicago #78_IEL_Vd1_TRG &gt; low number of useful sequences</t>
  </si>
  <si>
    <t>KL199 = Chicago #78_PBL_Vd1_TRG &gt; low number of useful sequences</t>
  </si>
  <si>
    <t>KL308 (7-9)_#95 clone #1</t>
  </si>
  <si>
    <t>CALGELGKLIF</t>
  </si>
  <si>
    <t>tgtgctcttggggaactcggtaaactcatcttt</t>
  </si>
  <si>
    <t>KL308 (1-3)_#88 clone #1</t>
  </si>
  <si>
    <t>CALGELGPTRGYWGANFTDKLIF</t>
  </si>
  <si>
    <t>KL308 (4-6)_#94 clone #1</t>
  </si>
  <si>
    <t>CALGELRTYSVLGKLIF</t>
  </si>
  <si>
    <t>tgtgctcttggggaacttagaacctactccgtcttgggtaaactcatcttt</t>
  </si>
  <si>
    <t>tgtgctcttggggaacttggacctacgagggggtactggggggcgaacttcaccgataaactcatcttt</t>
  </si>
  <si>
    <t>CALGSIA*AGG#TDKLIF</t>
  </si>
  <si>
    <t>out of frame</t>
  </si>
  <si>
    <t>CAAWDSHTTGWFKIF</t>
  </si>
  <si>
    <t>tgtgctgcgtgggattcccataccactggttggttcaagatattt</t>
  </si>
  <si>
    <t>KL309 (1-3)_#88 clone #1</t>
  </si>
  <si>
    <t>CATWDGHECRGSNYYKKLF</t>
  </si>
  <si>
    <t>tgtgccacctgggatggccatgaatgccggggatcgaattattataagaaactcttt</t>
  </si>
  <si>
    <t>KL309 (4-6)_#94 clone #1</t>
  </si>
  <si>
    <t>CATWDVYYKKLF</t>
  </si>
  <si>
    <t>tgtgccacctgggatgtttattataagaaactcttt</t>
  </si>
  <si>
    <t>tgtgccacctgggatgggcaatataagaaactcttt</t>
  </si>
  <si>
    <t>KL308 (10-12)_#95 clone #2</t>
  </si>
  <si>
    <t>KL309 (7-9)_#95 clone #1</t>
  </si>
  <si>
    <t>CATR#NYYKKLF</t>
  </si>
  <si>
    <t>KL315 (5-6)_#88 clone #2</t>
  </si>
  <si>
    <t>KL315 (7-8)_#88 clone #2</t>
  </si>
  <si>
    <t>CALGELTWASTGGTLAGKLIF</t>
  </si>
  <si>
    <t>tgtgctcttggggaactaacctgggctagtactgggggcacactggcgggtaaactcatcttt</t>
  </si>
  <si>
    <t>CATWDRLKYKKLF</t>
  </si>
  <si>
    <t>CATPWNYYKKLF</t>
  </si>
  <si>
    <t>tgtgccacctgggacaggctgaaatataagaaactcttt</t>
  </si>
  <si>
    <t>tgtgccaccccctggaattattataagaaactcttt</t>
  </si>
  <si>
    <t>SEQ ERROR</t>
  </si>
  <si>
    <t>mosaic</t>
  </si>
  <si>
    <t>low count, unreliable repertoire, pls see repertoire below</t>
  </si>
  <si>
    <r>
      <t xml:space="preserve">tgt gct ctt ggg gaa ccc ggt ggc ata tac tgg ggg ata </t>
    </r>
    <r>
      <rPr>
        <u/>
        <sz val="10"/>
        <color theme="1"/>
        <rFont val="Courier"/>
      </rPr>
      <t>taa</t>
    </r>
    <r>
      <rPr>
        <sz val="10"/>
        <color theme="1"/>
        <rFont val="Courier"/>
      </rPr>
      <t xml:space="preserve"> ggg acc gat aaa ctc atc ttt</t>
    </r>
  </si>
  <si>
    <r>
      <t>tgtgccacctgggacggg</t>
    </r>
    <r>
      <rPr>
        <sz val="10"/>
        <color rgb="FFFF0000"/>
        <rFont val="Courier"/>
      </rPr>
      <t>t</t>
    </r>
    <r>
      <rPr>
        <sz val="10"/>
        <color theme="1"/>
        <rFont val="Courier"/>
      </rPr>
      <t>cggcgggtgattggatcaagacgttt</t>
    </r>
  </si>
  <si>
    <r>
      <t>tgtgccttgtggccttcg</t>
    </r>
    <r>
      <rPr>
        <sz val="10"/>
        <color rgb="FFFF0000"/>
        <rFont val="Courier"/>
      </rPr>
      <t>g</t>
    </r>
    <r>
      <rPr>
        <sz val="10"/>
        <color indexed="8"/>
        <rFont val="Courier"/>
      </rPr>
      <t>gcttccgagagggcactggttggttcaagatattt</t>
    </r>
  </si>
  <si>
    <t>There are other Vd1 clonotypes in this dataset with the AS sequence PAQLFF</t>
  </si>
  <si>
    <t>There is another TRG clonotype with the AS seq. DWTKTF in this dataset</t>
  </si>
  <si>
    <t>There are several TRG clonotypes with the sequence CATWG in this dataset</t>
  </si>
  <si>
    <r>
      <t>tgtgccacctgggacgggccggcgggtg</t>
    </r>
    <r>
      <rPr>
        <sz val="10"/>
        <color rgb="FFFF0000"/>
        <rFont val="Courier"/>
      </rPr>
      <t>g</t>
    </r>
    <r>
      <rPr>
        <sz val="10"/>
        <color theme="1"/>
        <rFont val="Courier"/>
      </rPr>
      <t>ttggatcaagacgttt</t>
    </r>
  </si>
  <si>
    <r>
      <t>tgtgccacctggg</t>
    </r>
    <r>
      <rPr>
        <sz val="10"/>
        <color rgb="FFFF0000"/>
        <rFont val="Courier"/>
      </rPr>
      <t>g</t>
    </r>
    <r>
      <rPr>
        <sz val="10"/>
        <color theme="1"/>
        <rFont val="Courier"/>
      </rPr>
      <t>cgggccggcgggtgattggatcaagacgttt</t>
    </r>
  </si>
  <si>
    <t>CALGDLYTLPGTGALGLIF</t>
  </si>
  <si>
    <t>tgtgctcttggggacttgtacacccttcccggtactggggcccttgggctcatcttt</t>
  </si>
  <si>
    <t>CALGDPPPSLKLIF</t>
  </si>
  <si>
    <t>tgtgctcttggggacccccccccttcgttaaaactcatcttt</t>
  </si>
  <si>
    <t>CALGDPYFLFHWGTDKLIF</t>
  </si>
  <si>
    <t>tgtgctcttggggacccttacttcctgttccactgggggaccgataaactcatcttt</t>
  </si>
  <si>
    <t>CALGEGFQRLGDCKLIF</t>
  </si>
  <si>
    <t>tgtgctcttggggaaggtttccaacggctgggggattgtaaactcatcttt</t>
  </si>
  <si>
    <t>tgtgctcttggggaaggtttccaacggctgggggattgtaaactcatcttt (x17)</t>
  </si>
  <si>
    <t>tgtgctcttggggaaggtttccaacggttgggggattgtaaactcatcttt (x1)</t>
  </si>
  <si>
    <t>CALGEHGSVLGEVDKLIF</t>
  </si>
  <si>
    <t>tgtgctcttggggaacacgggtccgtactgggggaagtcgataaactcatcttt</t>
  </si>
  <si>
    <t>CALGEHPMGDWGTDKLIF</t>
  </si>
  <si>
    <t>tgtgctcttggggaacatcctatgggggactggggcaccgataaactcatcttt</t>
  </si>
  <si>
    <t>CALGELHWGILSDKLIF</t>
  </si>
  <si>
    <t>tgtgctcttggggaattgcactgggggatactatccgataaactcatcttt</t>
  </si>
  <si>
    <t>CALGELRAFGYRNPQYYYDKLIF</t>
  </si>
  <si>
    <t>tgtgctcttggggaactccgggctttcggctaccggaacccccaatactattacgataaactcatcttt</t>
  </si>
  <si>
    <t>tgtgctcttggggaactccgggctttaggctaccggaacccccaatactattacgataaactcatcttt</t>
  </si>
  <si>
    <r>
      <t>CALGELRA</t>
    </r>
    <r>
      <rPr>
        <sz val="10"/>
        <color rgb="FFFF0000"/>
        <rFont val="Courier"/>
      </rPr>
      <t>L</t>
    </r>
    <r>
      <rPr>
        <sz val="10"/>
        <color theme="1"/>
        <rFont val="Courier"/>
      </rPr>
      <t>GYRNPQYYYDKLIF</t>
    </r>
  </si>
  <si>
    <t>CALGELRPHRNPGIRVGAFPVPHPTDKLIF</t>
  </si>
  <si>
    <t>tgtgctcttggggaactgaggccccaccgaaaccccgggatacgcgttggggcttttccagtaccccaccccaccgataaactcatcttt</t>
  </si>
  <si>
    <t>CALGELTTDKLIF</t>
  </si>
  <si>
    <t>tgtgctcttggggaactaaccaccgataaactcatcttt</t>
  </si>
  <si>
    <t>CALGELVLRFTDKLIF</t>
  </si>
  <si>
    <t>tgtgctcttggggaactggtactgagattcaccgataaactcatcttt</t>
  </si>
  <si>
    <t>CALGELYTGIRFGGTDKLIF</t>
  </si>
  <si>
    <t>tgtgctcttggggaactttacactgggatacgatttggagggaccgataaactcatcttt</t>
  </si>
  <si>
    <t>CALGEPDTDITARRYKLIF</t>
  </si>
  <si>
    <t>tgtgctcttggggagcctgatactgatatcacggcccggagatataaactcatcttt</t>
  </si>
  <si>
    <t>CALGERWATRYAGPDKLIF</t>
  </si>
  <si>
    <t>tgtgctcttggggaacgttgggctacgagatacgcgggacccgataaactcatcttt</t>
  </si>
  <si>
    <t>CALGGRSYGWGIGYTDKLIF</t>
  </si>
  <si>
    <t>tgtgctcttgggggccgttcctacggctgggggatagggtacaccgataaactcatcttt</t>
  </si>
  <si>
    <t>CALGGSLPMWGINTDKLIF</t>
  </si>
  <si>
    <t>tgtgctcttgggggcagccttcctatgtgggggattaacaccgataaactcatcttt</t>
  </si>
  <si>
    <t>CALGVGFHPLKLIF</t>
  </si>
  <si>
    <t>tgtgctcttggggttggctttcatccccttaaactcatcttt</t>
  </si>
  <si>
    <t>CALGVLGTFSYPGRDKLIF</t>
  </si>
  <si>
    <t>tgtgctcttggggtcctggggaccttcagctaccccgggagggataaactcatcttt</t>
  </si>
  <si>
    <t>CALGVLVDTGDKLIF</t>
  </si>
  <si>
    <t>tgtgctcttggggtgttggtggatacaggcgataaactcatcttt</t>
  </si>
  <si>
    <t>CALGVPLGYGLGDPYTDKLIF</t>
  </si>
  <si>
    <t>tgtgctcttggggtcccgttgggctacggactgggggacccctacaccgataaactcatcttt</t>
  </si>
  <si>
    <t>CALGVPPFLQYSLTDKLIF</t>
  </si>
  <si>
    <t>tgtgctcttggggttccccccttcctccagtactccctcaccgataaactcatcttt</t>
  </si>
  <si>
    <t>CALGYLYSRHLIPTDKLIF</t>
  </si>
  <si>
    <t>tgtgctcttggttacctatattcgagacaccttatacccaccgataaactcatcttt</t>
  </si>
  <si>
    <t>CALLLPTGMGTDKLIF</t>
  </si>
  <si>
    <t>tgtgctctcctccttcctacggggatgggcaccgataaactcatcttt</t>
  </si>
  <si>
    <t>CARGDLHWGILSDKFFF</t>
  </si>
  <si>
    <t>tgtgctcggggggatttgcactgggggatactatccgataaattcttcttt</t>
  </si>
  <si>
    <t>CAVGEPPPFLSGGNTDKLIF</t>
  </si>
  <si>
    <t>tgtgctgttggggaaccaccccccttcctaagcggggggaacaccgataaactcatcttt</t>
  </si>
  <si>
    <t>CALGALPFPPFGRGYVPLTDKLIF</t>
  </si>
  <si>
    <t>tgtgctcttggggccttacccttcccccctttcgggaggggatacgtcccgttaacggataaactcatcttt</t>
  </si>
  <si>
    <t>CALGAPLGTFLHEFDRGQLGDTDKLIF</t>
  </si>
  <si>
    <t>tgtgctcttggggctcccctggggaccttcctacacgaattcgaccgaggccaactgggggataccgataaactcatcttt</t>
  </si>
  <si>
    <t>CALGAPLRRVLGDTREAKLIF</t>
  </si>
  <si>
    <t>tgtgctcttggggcccccctacgacgggtactgggggatacgcgggaggctaaactcatcttt</t>
  </si>
  <si>
    <t>CALGAPLRRVLGDTREAKRIF</t>
  </si>
  <si>
    <t>tgtgctcttggggcccccctacgacgggtactgggggatacgcgggaggctaaacgcatcttt</t>
  </si>
  <si>
    <t>CALGAPLRRVLGDTRGAKLIF</t>
  </si>
  <si>
    <t>tgtgctcttggggccccccttcgacgggtactgggggatacgcggggggctaaactcatcttt</t>
  </si>
  <si>
    <t>CALGASSGNWGIPHRLIF</t>
  </si>
  <si>
    <t>tgtgctcttggggcgagcagtggcaactgggggattccccatagactcatcttt</t>
  </si>
  <si>
    <t>CALGDLPTWGIGSDKLIF</t>
  </si>
  <si>
    <t>tgtgctcttggggaccttcctacgtgggggataggttccgataaactcatcttt</t>
  </si>
  <si>
    <t>CALGEFLDWGLTDKLIF</t>
  </si>
  <si>
    <t>tgtgctcttggggaatttcttgattggggcttgaccgataaactcatcttt</t>
  </si>
  <si>
    <t>CALGEGARLPGRGRGGGIDKLIF</t>
  </si>
  <si>
    <t>tgtgctcttggtgaaggggcaaggcttccggggagaggtcggggggggggcatcgataaactcatcttt</t>
  </si>
  <si>
    <t>CALGEHVWAGDYTDKLIF</t>
  </si>
  <si>
    <t>tgtgctcttggggaacatgtgtgggctggggactacaccgataaactcatcttt</t>
  </si>
  <si>
    <t>CALGEIIPKYWGKYTDKLIF</t>
  </si>
  <si>
    <t>tgtgctcttggggaaataattcctaagtactgggggaagtacaccgataaactcatcttt</t>
  </si>
  <si>
    <t>CALGELGGVLLYTDKLIF</t>
  </si>
  <si>
    <t>tgtgctcttggggaactaggaggggttcttttgtacaccgataaactcatcttt</t>
  </si>
  <si>
    <t>CALGELIRSYWGMKGSTKLIF</t>
  </si>
  <si>
    <t>tgtgctcttggggaactaataagatcgtactgggggatgaagggttccaccaaactcatcttt</t>
  </si>
  <si>
    <t>CALGELLRGLGANTDKLIF</t>
  </si>
  <si>
    <t>tgtgctcttggggaacttctacgagggctgggggccaacaccgataaactcatcttt</t>
  </si>
  <si>
    <t>CALGELPSHFDWGIKGLIF</t>
  </si>
  <si>
    <t>tgtgctcttggggaactaccttctcattttgactgggggataaaagggctcatcttt</t>
  </si>
  <si>
    <t>CALGELPTGRGHWGGLDKLIF</t>
  </si>
  <si>
    <t>tgtgctcttggggaactacctacggggagaggtcactgggggggactcgataaactcatcttt</t>
  </si>
  <si>
    <t>CALGELRGLGEGRKLIF</t>
  </si>
  <si>
    <t>tgtgctcttggggaactccgtggactgggggaagggcgaaaactcatcttt</t>
  </si>
  <si>
    <t>CALGELRPSYWGIRGARPLIF</t>
  </si>
  <si>
    <t>tgtgctcttggggaactacggccttcctattgggggatacgcggagccagacccctgatcttt</t>
  </si>
  <si>
    <t>CALGELYRSYWGIGGLHKLIF</t>
  </si>
  <si>
    <t>tgtgctcttggggaactgtatcgttcctactgggggataggcgggcttcataaactcatcttt</t>
  </si>
  <si>
    <t>CALGEPHFTISYPNTDKLIF</t>
  </si>
  <si>
    <t>tgtgctcttggggaaccccactttaccatctcctaccccaacaccgataaactcatcttt</t>
  </si>
  <si>
    <t>CALGEPNIPGYVLKPTALIF</t>
  </si>
  <si>
    <t>tgtgctcttggggagccaaacattcccggctacgtacttaaacccacggcactcatcttt</t>
  </si>
  <si>
    <t>CALGEPTVTPLLGDTGIVGYTDKLIF</t>
  </si>
  <si>
    <t>tgtgctcttggggaacctacggttaccccactactgggggatacggggattgtggggtacaccgataaactcatcttt</t>
  </si>
  <si>
    <t>CALGEPWAEPYAVRGTDKLIF</t>
  </si>
  <si>
    <t>tgtgctcttggggaaccttgggcggaaccctacgccgtaagaggcaccgataaactcatcttt</t>
  </si>
  <si>
    <t>CALGEQTTRGNSAGFYTDKLIF</t>
  </si>
  <si>
    <t>tgtgctcttggggaacaaaccacgagaggtaattctgcgggattttacaccgataaactcatcttt</t>
  </si>
  <si>
    <t>CALGEQYPNYWGIRGGTDKLIF</t>
  </si>
  <si>
    <t>tgtgctcttggggagcaatatcctaattactgggggatacgagggggcaccgataaactcatcttt</t>
  </si>
  <si>
    <t>CALGEQYTSYWGIRYTDKLIF</t>
  </si>
  <si>
    <t>tgtgctcttggggaacagtatacctcctactgggggattcggtacaccgataaactcatcttt</t>
  </si>
  <si>
    <t>CALGERDGWGYTDKLIF</t>
  </si>
  <si>
    <t>tgtgctcttggggaacgggacggttgggggtacaccgataaactcatcttt</t>
  </si>
  <si>
    <t>CALGERKSFSTWLGEKDTDKLIF</t>
  </si>
  <si>
    <t>tgtgctcttggggaacgaaagtccttctctacctggctgggggagaaggacaccgataaactcatcttt</t>
  </si>
  <si>
    <t>CALGETFLGYKGNLWYTDKLIF</t>
  </si>
  <si>
    <t>tgtgctcttggggaaaccttcctcggatacaaggggaacctctggtacaccgataaactcatcttt</t>
  </si>
  <si>
    <t>CALGETINSYWGIRLDKLIF</t>
  </si>
  <si>
    <t>tgtgctcttggggaaaccatcaattcctactgggggatacgcctggataaactcatcttt</t>
  </si>
  <si>
    <t>CALGETLPSYWGIRGDKSDKLIF</t>
  </si>
  <si>
    <t>tgtgctcttggggagacacttccttcttactgggggatacgcggggataaaagcgataaactcatcttt</t>
  </si>
  <si>
    <t>CALGEVFPSYWGIRRTDKLIF</t>
  </si>
  <si>
    <t>tgtgctcttggggaagttttcccgtcatactgggggatacgtcggaccgataaactcatcttt</t>
  </si>
  <si>
    <t>CALGEVPYWGMVYTDKLIF</t>
  </si>
  <si>
    <t>tgtgctcttggggaagtaccctattgggggatggtgtacaccgataaactcatcttt</t>
  </si>
  <si>
    <t>CALGFILLGDYTDKLIF</t>
  </si>
  <si>
    <t>tgtgctcttgggtttattttactgggggattacaccgataaactcatcttt</t>
  </si>
  <si>
    <t>CALGGYTDKLIF</t>
  </si>
  <si>
    <t>tgtgctcttggggggtacaccgataaactcatcttt</t>
  </si>
  <si>
    <t>CALGHQYFLGNTDKLIF</t>
  </si>
  <si>
    <t>tgtgctcttgggcaccaatatttcctagggaacaccgataaactcatcttt</t>
  </si>
  <si>
    <t>CALGPLSLPGGGYDQKLIF</t>
  </si>
  <si>
    <t>tgtgctcttgggcccctcagcctaccgggtgggggatacgatcaaaaactcatcttt</t>
  </si>
  <si>
    <t>CALGPRVVLNRVGNKLIF</t>
  </si>
  <si>
    <t>tgtgctcttggtccaagggtcgtcctaaatagggtggggaataaactcatcttt</t>
  </si>
  <si>
    <t>CALGPSGGIFPTDKLIF</t>
  </si>
  <si>
    <t>tgtgctcttgggccctcagggggcattttccccaccgataaactcatcttt</t>
  </si>
  <si>
    <t>CALGVEGLPNFAGDIDDKLIF</t>
  </si>
  <si>
    <t>tgtgctcttggggtcgaaggccttcccaattttgcgggggatattgacgataaactcatcttt</t>
  </si>
  <si>
    <t>tgtgctcttgggccctcggggggcattttccccaccgataaactcatcttt</t>
  </si>
  <si>
    <t>CALGVLKVRGFFARFTDKLIF</t>
  </si>
  <si>
    <t>tgtgctcttggggttttaaaagtccggggcttttttgcacgattcaccgataaactcatcttt</t>
  </si>
  <si>
    <t>CALRTRFLLGDRAPLYLTAQLFF</t>
  </si>
  <si>
    <t>tgtgctcttcggacccggttcctactgggggatagggcgccgctttatttgacagcacaactcttcttt</t>
  </si>
  <si>
    <t>CALSILVLGDYTDKLIF</t>
  </si>
  <si>
    <t>tgtgctctttctatcctcgtactgggggactacaccgataaactcatcttt</t>
  </si>
  <si>
    <t>CALVCPHYWGIKYTDKLIF</t>
  </si>
  <si>
    <t>tgtgctcttgtatgtccccattactgggggataaagtacaccgataaactcatcttt</t>
  </si>
  <si>
    <t>CAVPSATYWGISDKLIF</t>
  </si>
  <si>
    <t>TRAV21</t>
  </si>
  <si>
    <t>tgtgctgttccttccgccacgtactgggggatctccgataaactcatcttt</t>
  </si>
  <si>
    <t>CAAWDYPPEGTGWFKIF</t>
  </si>
  <si>
    <t>CALGDNYKKLF</t>
  </si>
  <si>
    <t>tgtgccttgggagacaattataagaaactcttt</t>
  </si>
  <si>
    <t>tgtgctgcgtgggattacccccctgaagggactggttggttcaagatattt</t>
  </si>
  <si>
    <t>CALRPVQCCKKLV</t>
  </si>
  <si>
    <t>tgtgccttgagacctgtgcaatgctgtaagaaactggtg</t>
  </si>
  <si>
    <t>tgtgccttgtgggaggtgaggtataagaaactcttt</t>
  </si>
  <si>
    <t>CATWDAHLYKKLF</t>
  </si>
  <si>
    <t>tgtgccacctgggacgctcacctctataagaaactcttt</t>
  </si>
  <si>
    <t>CATWDAKAPKKLF</t>
  </si>
  <si>
    <t>tgtgccacctgggatgccaaggcccctaagaaactcttt</t>
  </si>
  <si>
    <t>CATWDDATGWFKIF</t>
  </si>
  <si>
    <t>tgtgccacctgggatgatgccactggttggttcaagatattt</t>
  </si>
  <si>
    <t>CATWDEGYYKKLF</t>
  </si>
  <si>
    <t>tgtgccacctgggacgagggttattataagaaactcttt</t>
  </si>
  <si>
    <t>CATWDFGVDYYKKLF</t>
  </si>
  <si>
    <t>tgtgccacctgggactttggagtagattattataagaaactcttt</t>
  </si>
  <si>
    <t>CATWDGLEKLF</t>
  </si>
  <si>
    <t>tgtgccacctgggacggcctggagaaactcttt</t>
  </si>
  <si>
    <t>CATWDGLFGKLF</t>
  </si>
  <si>
    <t>tgtgccacctgggacgggcttttcgggaaactcttt</t>
  </si>
  <si>
    <t>CATWDGLKKLF</t>
  </si>
  <si>
    <t>tgtgccacctgggacggactaaagaaactcttt</t>
  </si>
  <si>
    <t>CATWDGPAVGYKKLF</t>
  </si>
  <si>
    <t>tgtgccacctgggacgggccggcggtggggtataagaaactcttt</t>
  </si>
  <si>
    <t>tgtgccacctgggacgggccaaattataagaaactcttt</t>
  </si>
  <si>
    <t>CATWDGPVYKKLF</t>
  </si>
  <si>
    <t>tgtgccacctgggacgggccagtttataagaaactcttt</t>
  </si>
  <si>
    <t>CATWDGPVYYKKLF</t>
  </si>
  <si>
    <t>tgtgccacctgggatgggcctgtttattataagaaactcttt</t>
  </si>
  <si>
    <t>CATWDGPYAYKKLF</t>
  </si>
  <si>
    <t>tgtgccacctgggatgggccttacgcttataagaaactcttt</t>
  </si>
  <si>
    <t>tgtgccacctgggacggacaggggtataagaaactcttt</t>
  </si>
  <si>
    <t>CATWDGTYYKKLF</t>
  </si>
  <si>
    <t>tgtgccacctgggacggaacatattataagaaactcttt</t>
  </si>
  <si>
    <t>CATWDKNYYKKLF</t>
  </si>
  <si>
    <t>tgtgccacctgggacaagaattattataagaaactcttt</t>
  </si>
  <si>
    <t>CATWDLHGYKKLF</t>
  </si>
  <si>
    <t>tgtgccacctgggacctgcatggctataagaaactcttt</t>
  </si>
  <si>
    <t>CATWDMSTGWFKIF</t>
  </si>
  <si>
    <t>tgtgccacctgggatatgtccactggttggttcaagatattt</t>
  </si>
  <si>
    <t>tgtgccacctgggaccgccactataagaaactcttt</t>
  </si>
  <si>
    <t>CATWDRISSDWIKTF</t>
  </si>
  <si>
    <t>tgtgccacctgggacaggattagtagtgattggatcaagacgttt</t>
  </si>
  <si>
    <t>tgtgccacctgggacaggctttattataagaaactcttt</t>
  </si>
  <si>
    <t>CATWDRPADSSHKKLF</t>
  </si>
  <si>
    <t>tgtgccacctgggacaggccggccgactcttcccataagaaactcttt</t>
  </si>
  <si>
    <t>CATWDRPKGLSSDWIKTF</t>
  </si>
  <si>
    <t>tgtgccacctgggacaggccaaagggtttaagtagtgattggatcaagacgttt</t>
  </si>
  <si>
    <t>CATWDRPVYSDWIKTF</t>
  </si>
  <si>
    <t>tgtgccacctgggacaggccggtgtatagtgattggatcaagacgttt</t>
  </si>
  <si>
    <t>CATWDRPYGDWIKTF</t>
  </si>
  <si>
    <t>tgtgccacctgggacaggccttatggagattggatcaagacgttt</t>
  </si>
  <si>
    <t>CATWDRQPYYKKLL</t>
  </si>
  <si>
    <t>tgtgccacctgggacaggcagccttattataagaaactcctt</t>
  </si>
  <si>
    <t>CATWDRRAQLF</t>
  </si>
  <si>
    <t>tgtgccacctgggacaggcgggcccaactcttt</t>
  </si>
  <si>
    <t>CATWDRTEKLF</t>
  </si>
  <si>
    <t>tgtgccacctgggatagaacggagaaactcttt</t>
  </si>
  <si>
    <t>CATWDRVDYKKLF</t>
  </si>
  <si>
    <t>tgtgccacctgggatcgggtagattataagaaactcttt</t>
  </si>
  <si>
    <t>CATWDSPLQFKKLF</t>
  </si>
  <si>
    <t>tgtgccacctgggacagtccccttcagttcaagaaactcttt</t>
  </si>
  <si>
    <t>CATWDVERKLF</t>
  </si>
  <si>
    <t>tgtgccacctgggatgttgagaggaaactcttt</t>
  </si>
  <si>
    <t>CATWEGYKKLF</t>
  </si>
  <si>
    <t>tgtgccacctgggaggggtataagaaactcttt</t>
  </si>
  <si>
    <t>CATWGNEKLF</t>
  </si>
  <si>
    <t>tgtgccacctggggtaacgagaaactcttt</t>
  </si>
  <si>
    <t>CATWLFYYKKLF</t>
  </si>
  <si>
    <t>tgtgccacctggttattctattataagaaactcttt</t>
  </si>
  <si>
    <t>tgtgccacctggtcgcattattataagaaactcttt</t>
  </si>
  <si>
    <t>CATWVFYKKLF</t>
  </si>
  <si>
    <t>tgtgccacctgggttttttataagaaactcttt</t>
  </si>
  <si>
    <t>KL303 = Chicago #51_PBL_Vd1_TRD (1394 cells)</t>
  </si>
  <si>
    <t>KL302 = Chicago #51_IEL_Vd1_TRD (10,000 cells)</t>
  </si>
  <si>
    <t>KL304 = Chicago #51_IEL_Vd1_TRG (10,000 cells)</t>
  </si>
  <si>
    <t>CALGDLPRGIRFSWDDKLIF</t>
  </si>
  <si>
    <t>tgtgctcttggggaccttcctagggggatacgcttttcttgggacgataaactcatcttt</t>
  </si>
  <si>
    <t>CALGEERGGTRKLIF</t>
  </si>
  <si>
    <t>tgtgctcttggggaggaaaggggcgggacccgaaaactcatcttt</t>
  </si>
  <si>
    <t>CALGEERSGTRKLIF</t>
  </si>
  <si>
    <t>tgtgctcttggggaggaaaggagcgggacccgaaaactcatcttt</t>
  </si>
  <si>
    <t>CALGESSPSYVLGDQGGDKLIF</t>
  </si>
  <si>
    <t>tgtgctcttggggaaagttccccctcctacgtgctgggggatcaaggcggcgataaactcatcttt</t>
  </si>
  <si>
    <t>CALGGRRGQTILGTPTYTDKLIF</t>
  </si>
  <si>
    <t>tgtgctcttggggggcgaaggggccaaacaatactggggactccaacttacaccgataaactcatcttt</t>
  </si>
  <si>
    <t>CALGPPSPQRGPDKLIF</t>
  </si>
  <si>
    <t>tgtgctcttgggcccccttccccccagcgggggcccgataaactcatcttt</t>
  </si>
  <si>
    <t>CALGPWEGLRLTGGQYTDKLIF</t>
  </si>
  <si>
    <t>tgtgctcttgggccttgggagggccttcgattaaccgggggacagtacaccgataaactcatcttt</t>
  </si>
  <si>
    <t>CALGEAGGFWTDKLIF</t>
  </si>
  <si>
    <t>tgtgctcttggggaggcggggggattttggaccgataaactcatcttt</t>
  </si>
  <si>
    <t>CALGEEPSGYYVAYTDKLIF</t>
  </si>
  <si>
    <t>tgcgctcttggggaagagccgagtgggtactatgtcgcgtacaccgataaactcatcttt</t>
  </si>
  <si>
    <t>CALGEESSGYYVAYTDKLIF</t>
  </si>
  <si>
    <t>tgcgctcttggggaagagtcgagtgggtactatgtcgcgtacaccgataaactcatcttt</t>
  </si>
  <si>
    <t>CALGELFPKGTRTAQLFF</t>
  </si>
  <si>
    <t>tgtgctcttggggaactatttcccaaaggtacgcggacagcacaactcttcttt</t>
  </si>
  <si>
    <t>CALGELNPTSYGKLIF</t>
  </si>
  <si>
    <t>tgtgctcttggggaactaaacccaacttcctacggaaaactcatcttt</t>
  </si>
  <si>
    <t>CALGEPLPTPLGPNKLIF</t>
  </si>
  <si>
    <t>tgtgctcttggggaaccccttcctactcccctgggtccaaataaactcatcttt</t>
  </si>
  <si>
    <t>CALGEPWFQGDSSKLIF</t>
  </si>
  <si>
    <t>tgtgctcttggggaaccttggtttcagggggattcgagtaaactcatcttt</t>
  </si>
  <si>
    <t>CALGEQRPPGVGDKHTDKLIF</t>
  </si>
  <si>
    <t>tgtgctcttggggaacagcggccacctggagtgggggacaaacacaccgataaactcatcttt</t>
  </si>
  <si>
    <t>CTLGEESSGYYVAYTDKLIF</t>
  </si>
  <si>
    <t>tgcactcttggggaagagtcgagtgggtactatgtcgcgtacaccgataaactcatcttt</t>
  </si>
  <si>
    <t>KL307 = Chicago #111_PBL_Vd1_TRD (1183 cells)</t>
  </si>
  <si>
    <r>
      <t>KL306 = Chicago #111_IEL_Vd1_TRD (</t>
    </r>
    <r>
      <rPr>
        <b/>
        <sz val="10"/>
        <color rgb="FFFF0000"/>
        <rFont val="Courier"/>
      </rPr>
      <t>257 cells!</t>
    </r>
    <r>
      <rPr>
        <b/>
        <sz val="10"/>
        <color theme="1"/>
        <rFont val="Courier"/>
      </rPr>
      <t>)</t>
    </r>
  </si>
  <si>
    <r>
      <t>KL294 = Chicago #110_IEL_Vd1_TRD (</t>
    </r>
    <r>
      <rPr>
        <b/>
        <sz val="10"/>
        <color rgb="FFFF0000"/>
        <rFont val="Courier"/>
      </rPr>
      <t>257 sorted cells!</t>
    </r>
    <r>
      <rPr>
        <b/>
        <sz val="10"/>
        <color theme="1"/>
        <rFont val="Courier"/>
      </rPr>
      <t>)</t>
    </r>
  </si>
  <si>
    <t>KL200 = Chicago #81_PBL_Vd1_TRD (4012 sorted cells)</t>
  </si>
  <si>
    <t>KL265 = Chicago #81_IEL_Vd1_TRD (5000 sorted cells)</t>
  </si>
  <si>
    <t>KL273 = Chicago #78_PBL_Vd1_TRD (5000 cells)</t>
  </si>
  <si>
    <t>KL266 = Chicago #78_IEL_Vd1_TRD (1414 cells)</t>
  </si>
  <si>
    <t>KL274 = Chicago #72_PBL_Vd1_TRD (3522 cells)</t>
  </si>
  <si>
    <t>KL275 = Chicago #72_IEL_Vd1_TRD (5000 cells)</t>
  </si>
  <si>
    <t>JEM579 Chicago #53 Vd1+ IEL (TRD) (1456 cells)</t>
  </si>
  <si>
    <t>JEM576 Chicago #53 Vd1+ PBL (TRD) (10,000 cells)</t>
  </si>
  <si>
    <r>
      <t>KL301 = Chicago #49_PBL_Vd1_TRD (</t>
    </r>
    <r>
      <rPr>
        <b/>
        <sz val="10"/>
        <color rgb="FFFF0000"/>
        <rFont val="Courier"/>
      </rPr>
      <t>622 sorted cells</t>
    </r>
    <r>
      <rPr>
        <b/>
        <sz val="10"/>
        <color theme="1"/>
        <rFont val="Courier"/>
      </rPr>
      <t>)</t>
    </r>
  </si>
  <si>
    <t>KL162 = Chicago #47_PBL_Vd1_TRD (10,000 cells)</t>
  </si>
  <si>
    <t>KL145 = Chicago #47_IEL_Vd1_TRD (10,000 cells)</t>
  </si>
  <si>
    <t>KL139 = Chicago #46_PBL_Vd1_TRD (5000 cells)</t>
  </si>
  <si>
    <t>KL144 = Chicago #46_IEL_Vd1_TRD (5000 cells)</t>
  </si>
  <si>
    <t>KL150 = Chicago #43_IEL_Vd1_TRD (3001 cells)</t>
  </si>
  <si>
    <t>JEM573 Chicago #40 Vd1+ PBL (TRD) (4542 cells)</t>
  </si>
  <si>
    <r>
      <t>JEM575 Chicago #40 Vd1+ IEL (TRD) (</t>
    </r>
    <r>
      <rPr>
        <b/>
        <u/>
        <sz val="10"/>
        <color rgb="FFFF0000"/>
        <rFont val="Courier"/>
      </rPr>
      <t>273 cells!</t>
    </r>
    <r>
      <rPr>
        <b/>
        <u/>
        <sz val="10"/>
        <color rgb="FF000000"/>
        <rFont val="Courier"/>
      </rPr>
      <t>)</t>
    </r>
  </si>
  <si>
    <t>KL160 = Chicago #35_PBL_Vd1_TRD (6591 cells)</t>
  </si>
  <si>
    <t>KL138 = Chicago #35_IEL_Vd1_TRD (2238 cells)</t>
  </si>
  <si>
    <r>
      <t xml:space="preserve">KL193 Chicago #33 Vd1+ PBL (TRD) (3182 cells) </t>
    </r>
    <r>
      <rPr>
        <b/>
        <u/>
        <sz val="10"/>
        <color rgb="FFFF0000"/>
        <rFont val="Courier"/>
      </rPr>
      <t>REPEAT OF THE DATA ABOVE</t>
    </r>
  </si>
  <si>
    <t>JEM571 Chicago #33 Vd1+ IEL (TRD) (1164 cells)</t>
  </si>
  <si>
    <t>KL170 = Chicago #28_PBL_Vd1_TRD (1244 sorted cells)</t>
  </si>
  <si>
    <t>KL168 = Chicago #28_IEL_Vd1_TRD (1688 sorted cells)</t>
  </si>
  <si>
    <t>KL130 = Chicago #22_PDL_Vd1_TRD (5000 sorted cells)</t>
  </si>
  <si>
    <r>
      <t>KL128 (KL125_Dec2014) = Chicago #22_IEL_Vd1_TRD (</t>
    </r>
    <r>
      <rPr>
        <b/>
        <sz val="10"/>
        <color rgb="FFFF0000"/>
        <rFont val="Courier"/>
      </rPr>
      <t>431 sorted cells</t>
    </r>
    <r>
      <rPr>
        <b/>
        <sz val="10"/>
        <color theme="1"/>
        <rFont val="Courier"/>
      </rPr>
      <t>)</t>
    </r>
  </si>
  <si>
    <t>JEM555 Chicago #13 Vd1+ PBL (TRD) (2188 cells)</t>
  </si>
  <si>
    <r>
      <t>JEM557 Chicago #13 Vd1+ IEL (TRD) (</t>
    </r>
    <r>
      <rPr>
        <b/>
        <u/>
        <sz val="10"/>
        <color rgb="FFFF0000"/>
        <rFont val="Courier"/>
      </rPr>
      <t>446 cells</t>
    </r>
    <r>
      <rPr>
        <b/>
        <u/>
        <sz val="10"/>
        <color rgb="FF000000"/>
        <rFont val="Courier"/>
      </rPr>
      <t>)</t>
    </r>
  </si>
  <si>
    <t>JEM514 Chicago #4 Vd1 PBL (TRD) (767 cells)</t>
  </si>
  <si>
    <t>KL88 = Chicago #4_IEL_Vd1_TRD (3969 cells)</t>
  </si>
  <si>
    <t>JEM482 Chicago #3 Vd1 PBL (TRD) (5000 cells)</t>
  </si>
  <si>
    <t>JEM488 Chicago #3 Vd1 IEL (TRD) (5000 cells)</t>
  </si>
  <si>
    <t>KL67 = Chicago #1_PBL_Vd1_TRD (5000 cells)</t>
  </si>
  <si>
    <t>KL69 = Chicago #1_IEL_Vd1_TRD (5000 cells)</t>
  </si>
  <si>
    <t>JEM639 Chicago #41 Vd1+ PBL (TRD)</t>
  </si>
  <si>
    <t>JEM638 Chicago #41 Vd1+ PBL (TRG)</t>
  </si>
  <si>
    <t>CALGALTTSYRVGGLTYTDKLIF</t>
  </si>
  <si>
    <t>tgtgctcttggggccctcaccacttcctaccgcgttgggggattgacgtacaccgataaactcatcttt</t>
  </si>
  <si>
    <t>CATWDPKLNYYKKLF</t>
  </si>
  <si>
    <t>tgtgccacctgggacccgaagctgaattattataagaaactcttt</t>
  </si>
  <si>
    <t>CALGDPFPTGEYTDKLIF</t>
  </si>
  <si>
    <t>tgtgctcttggggacccgtttccgactggggagtacaccgataaactcatcttt</t>
  </si>
  <si>
    <t>tgtgccacctgggacggcggggagaaactcttt</t>
  </si>
  <si>
    <t>CALGELPPGPDKLIF</t>
  </si>
  <si>
    <t>tgtgctcttggggaactacctcccgggcccgataaactcatcttt</t>
  </si>
  <si>
    <t>CALGVPSFKGWGFFPEYTDKLIF</t>
  </si>
  <si>
    <t>tgtgctcttggggtcccttcctttaagggttggggattctttcctgagtacaccgataaactcatcttt</t>
  </si>
  <si>
    <t>CATWDGPYKKLF</t>
  </si>
  <si>
    <t>tgtgccacctgggatgggccctataagaaactcttt</t>
  </si>
  <si>
    <t>CALLTGGYIGADKLIF</t>
  </si>
  <si>
    <t>tgtgctctccttactgggggatatattggggccgataaactcatcttt</t>
  </si>
  <si>
    <t>CATWDGHGDKKLF</t>
  </si>
  <si>
    <t>tgtgccacctgggatgggcatggggataagaaactcttt</t>
  </si>
  <si>
    <t>CALGEFSSDSLTGDTPTAQLFF</t>
  </si>
  <si>
    <t>tgtgctcttggggaattttcgtccgacagtttaactggggatacgccgacagcacaactcttcttt</t>
  </si>
  <si>
    <t>CATWEERKKLF</t>
  </si>
  <si>
    <t>tgtgccacctgggaggaaagaaagaaactcttt</t>
  </si>
  <si>
    <t>CALGGTVPYGSGLIDEYTDKLIF</t>
  </si>
  <si>
    <t>tgtgctcttgggggcacagttccctacggttcggggctgatcgacgagtacaccgataaactcatcttt</t>
  </si>
  <si>
    <t>CALWEVHEKLF</t>
  </si>
  <si>
    <t>tgtgccttgtgggaggtgcatgagaaactcttt</t>
  </si>
  <si>
    <t>CALGETSRTGGFAPPTDKLIF</t>
  </si>
  <si>
    <t>tgtgctcttggggaaacttcccgaactgggggattcgcgcccccaaccgataaactcatcttt</t>
  </si>
  <si>
    <t>CALGEHPSRTDKLIF</t>
  </si>
  <si>
    <t>tgtgctcttggggaacacccctcccgaaccgataaactcatcttt</t>
  </si>
  <si>
    <t>CALGEFSSDSLTGGTPTAQLFF</t>
  </si>
  <si>
    <t>tgtgctcttggggaattttcgtccgacagtttaactgggggtacgccgacagcacaactcttcttt</t>
  </si>
  <si>
    <t>CALGELQPRGRFLKYWAKSDKLIF</t>
  </si>
  <si>
    <t>tgtgctcttggggaactccagcctaggggtcggttccttaagtactgggcaaagtccgataaactcatcttt</t>
  </si>
  <si>
    <t>CALGAFTTSYRVGGLTYTDKLIF</t>
  </si>
  <si>
    <t>tgtgctcttggggccttcaccacttcctaccgcgttgggggattgacgtacaccgataaactcatcttt</t>
  </si>
  <si>
    <t>CALGALTTSYRVGGGKYTDKLIF</t>
  </si>
  <si>
    <t>tgtgctcttggggccctcaccacttcgtaccgggttgggggagggaagtacaccgataaactcatcttt</t>
  </si>
  <si>
    <t>CALGALTTSYRVGGLTYTNKLIF</t>
  </si>
  <si>
    <t>tgtgctcttggggccctcaccacttcctaccgcgttgggggattgacgtacaccaataaactcatcttt</t>
  </si>
  <si>
    <t>CALGVGLPAYWDQGRTDKLIF</t>
  </si>
  <si>
    <t>tgtgctcttggggtcggccttcctgcgtactgggaccagggtaggaccgataaactcatcttt</t>
  </si>
  <si>
    <t>CALGELRPILSGRYTDKLIF</t>
  </si>
  <si>
    <t>tgtgctcttggggaactccgtcctattctctctgggcgctacaccgataaactcatcttt</t>
  </si>
  <si>
    <t>CALGAPHSEYWGRYTDKLIF</t>
  </si>
  <si>
    <t>tgtgctcttggggccccacactcggagtactggggccgatacaccgataaactcatcttt</t>
  </si>
  <si>
    <t>CALGGFPATGGWVYTDKLIF</t>
  </si>
  <si>
    <t>tgtgctcttgggggctttcccgctactgggggatgggtgtacaccgataaactcatcttt</t>
  </si>
  <si>
    <t>CALGELLGARGYTDKLIF</t>
  </si>
  <si>
    <t>tgtgctcttggggagttactgggggcccgagggtacaccgataaactcatcttt</t>
  </si>
  <si>
    <t>CALGDPFPTGGYTDKLIF</t>
  </si>
  <si>
    <t>tgtgctcttggggacccgtttccgactggggggtacaccgataaactcatcttt</t>
  </si>
  <si>
    <t>CALGDRFRGGEYTDKLIF</t>
  </si>
  <si>
    <t>tgcgctcttggggaccggtttcggggtggggagtacaccgataaactcatcttt</t>
  </si>
  <si>
    <t>CALGERMASLGYTDKLIF</t>
  </si>
  <si>
    <t>tgtgctcttggggaaagaatggcctctctgggttacaccgataaactcatcttt</t>
  </si>
  <si>
    <t>JEM641 Chicago #41 Vd1+ IEL (TRD)</t>
  </si>
  <si>
    <t>JEM640 Chicago #41 Vd1+ IEL (TRG)</t>
  </si>
  <si>
    <t>CALGELSLDAPFYWGIRFGKLIF</t>
  </si>
  <si>
    <t>tgtgctcttggggaactaagtcttgacgcccccttctactgggggatacgcttcggtaaactcatcttt</t>
  </si>
  <si>
    <t>CATWDRIGHKKLF</t>
  </si>
  <si>
    <t>tgtgccacctgggataggatcgggcataagaaactcttt</t>
  </si>
  <si>
    <t>CALGEGATLSPFYWGISGDKLIF</t>
  </si>
  <si>
    <t>tgtgctcttggggaaggggcaaccttgtcgcctttttactgggggataagcggcgataaactcatcttt</t>
  </si>
  <si>
    <t>CATWDRPYYKKLF</t>
  </si>
  <si>
    <t>tgtgccacctgggacaggccttattataagaaactcttt</t>
  </si>
  <si>
    <t>CALGEREPKIHWGISYTDKLIF</t>
  </si>
  <si>
    <t>tgtgctcttggggaacgcgaacctaagattcactgggggatatcgtacaccgataaactcatcttt</t>
  </si>
  <si>
    <t>CATWDRQGPKKLF</t>
  </si>
  <si>
    <t>tgtgccacctgggacaggcagggccctaagaaactcttt</t>
  </si>
  <si>
    <t>CALGGPPSYRGAQGDKLIF</t>
  </si>
  <si>
    <t>tgtgctcttgggggaccgccttcctaccggggggcccaaggcgataaactcatcttt</t>
  </si>
  <si>
    <t>tgtgctcttgggggaccgccttcctaccggggggctcaaggcgataaactcatcttt</t>
  </si>
  <si>
    <t>CATWAGWFKIF</t>
  </si>
  <si>
    <t>tgtgccacctgggctggttggttcaagatattt</t>
  </si>
  <si>
    <t>CALGESYFLGDTSDKLIF</t>
  </si>
  <si>
    <t>tgtgctcttggggaatcctactttctgggggatacgtccgataaactcatcttt</t>
  </si>
  <si>
    <t>CALGEAVSRPFGGYAGHTDKLIF</t>
  </si>
  <si>
    <t>tgtgctcttggggaggcagtctcccgtccctttgggggatacgcgggtcacaccgataaactcatcttt</t>
  </si>
  <si>
    <t>CATWDGRYYYKKLF</t>
  </si>
  <si>
    <t>tgtgccacctgggatgggcgatattattataagaaactcttt</t>
  </si>
  <si>
    <t>CALGELRLWAGHWCTDKLIF</t>
  </si>
  <si>
    <t>tgtgctcttggggaactgcgcttatgggctgggcattggtgtaccgataaactcatcttt</t>
  </si>
  <si>
    <t>CATWDRPNYKKLF</t>
  </si>
  <si>
    <t>tgtgccacctgggacaggcccaattataagaaactcttt</t>
  </si>
  <si>
    <t>CALGELPVWGFDKLIF</t>
  </si>
  <si>
    <t>tgtgctcttggggaacttcccgtctgggggttcgataaactcatcttt</t>
  </si>
  <si>
    <t>CATWDRRGKEKLF</t>
  </si>
  <si>
    <t>tgtgccacctgggacaggcgtggtaaagagaaactcttt</t>
  </si>
  <si>
    <t>CALGEPKILARTGGYRYTDKLIF</t>
  </si>
  <si>
    <t>tgtgctcttggggaacccaaaatactcgcccgtactgggggatacaggtacaccgataaactcatcttt</t>
  </si>
  <si>
    <t>CALGEGGWDLVLGEDHTDKLIF</t>
  </si>
  <si>
    <t>tgtgctcttggggaaggaggttgggatttggtactgggggaagaccacaccgataaactcatcttt</t>
  </si>
  <si>
    <t>CATWPTHYKKLF</t>
  </si>
  <si>
    <t>tgtgccacctggcctacacattataagaaactcttt</t>
  </si>
  <si>
    <t>CALGELQRVTYTDKLIF</t>
  </si>
  <si>
    <t>tgtgctcttggggagctccagagggttacatacaccgataaactcatcttt</t>
  </si>
  <si>
    <t>CALGDCGLLDTGGFFTDKLIF</t>
  </si>
  <si>
    <t>tgtgctcttggggattgtggccttctcgatactgggggattcttcaccgataaactcatcttt</t>
  </si>
  <si>
    <t>CATWDAHKKLF</t>
  </si>
  <si>
    <t>tgtgccacctgggacgcgcataagaaactcttt</t>
  </si>
  <si>
    <t>CALGELFQWYGGIRNTDKLIF</t>
  </si>
  <si>
    <t>tgtgctcttggggaactcttccagtggtatggggggatacggaacaccgataaactcatcttt</t>
  </si>
  <si>
    <t>CATWDIGTTGWFKIF</t>
  </si>
  <si>
    <t>tgtgccacctgggatatcggtaccactggttggttcaagatattt</t>
  </si>
  <si>
    <t>CALGKAFLKGWGILADKLIF</t>
  </si>
  <si>
    <t>tgtgctcttgggaaggccttcctaaagggctgggggatacttgccgataaactcatcttt</t>
  </si>
  <si>
    <t>CATWDGRGPKKLF</t>
  </si>
  <si>
    <t>tgtgccacctgggacgggcggggccctaagaaactcttt</t>
  </si>
  <si>
    <t>CALGSNFPWGIRRGKLIF</t>
  </si>
  <si>
    <t>tgtgctcttgggtcgaacttcccgtgggggatacgtaggggtaaactcatcttt</t>
  </si>
  <si>
    <t>CATWDRRGPKKLF</t>
  </si>
  <si>
    <t>tgtgccacctgggacaggcggggccctaagaaactcttt</t>
  </si>
  <si>
    <t>CALGPPEREMGVTDKLIF</t>
  </si>
  <si>
    <t>tgtgctcttgggccacctgaacgggaaatgggggtcaccgataaactcatcttt</t>
  </si>
  <si>
    <t>CATWDRSPKLF</t>
  </si>
  <si>
    <t>tgtgccacctgggacaggagtccgaaactcttt</t>
  </si>
  <si>
    <t>CAFRRVFNLLFPWGTPTPTDKLIF</t>
  </si>
  <si>
    <t>tgtgcctttaggagggtatttaatcttctcttcccctgggggacccccacacccaccgataaactcatcttt</t>
  </si>
  <si>
    <t>CATWATNDYKKLF</t>
  </si>
  <si>
    <t>tgtgccacctgggcaacgaacgattataagaaactcttt</t>
  </si>
  <si>
    <t>CALGESDSYWGIGTLTAQLFF</t>
  </si>
  <si>
    <t>tgtgctcttggggaatcagattcctactgggggataggtaccttgacagcacaactcttcttt</t>
  </si>
  <si>
    <t>tgtgccacctgggacgggcgttattattataagaaactcttt</t>
  </si>
  <si>
    <t>CALGGGLPTSPYRGLRAQLFF</t>
  </si>
  <si>
    <t>tgtgctcttgggggaggccttcctacgtccccttatcggggacttcgagcacaactcttcttt</t>
  </si>
  <si>
    <t>CALGELAYLIILGDTLRNYAYTDKLIF</t>
  </si>
  <si>
    <t>tgtgctcttggggaactagcctacctcatcatactgggggatacgctgcggaactacgcgtacaccgataaactcatcttt</t>
  </si>
  <si>
    <t>CALGEPLTPAFLILGDSRGKADKLIF</t>
  </si>
  <si>
    <t>tgtgctcttggggaacctctcaccccggccttccttatactgggggactcccgggggaaggccgataaactcatcttt</t>
  </si>
  <si>
    <t>CALGEVNGPSYWGYGEYTDKLIF</t>
  </si>
  <si>
    <t>tgtgctcttggggaagtaaatgggccttcctactggggatacggcgagtacaccgataaactcatcttt</t>
  </si>
  <si>
    <t>CALGEPKILARTGGYEYTDKLIF</t>
  </si>
  <si>
    <t>tgtgctcttggggaacccaaaatactcgcccgtactgggggatacgagtacaccgataaactcatcttt</t>
  </si>
  <si>
    <t>CALGELSLGAPFYWGIRFGKLIF</t>
  </si>
  <si>
    <t>tgtgctcttggggaactaagtcttggcgcccccttctactgggggatacgcttcggtaaactcatcttt</t>
  </si>
  <si>
    <t>CALGELNGPSYWGYGEYTDKLIF</t>
  </si>
  <si>
    <t>tgtgctcttggggaactaaatgggccttcctactggggatacggcgagtacaccgataaactcatcttt</t>
  </si>
  <si>
    <t>CALGERYIKLLWGKEYTDKLIF</t>
  </si>
  <si>
    <t>tgtgctcttggggaacggtatattaagcttctctgggggaaggaatacaccgataaactcatcttt</t>
  </si>
  <si>
    <t>CALGDLAASLVGGGVPTDKLIF</t>
  </si>
  <si>
    <t>tgtgctcttggggatcttgcagcttccctcgtaggtgggggagttcccaccgataaactcatcttt</t>
  </si>
  <si>
    <t>CALGELHHPPQYWGIWMGLIF</t>
  </si>
  <si>
    <t>tgtgctcttggggaactacatcatcctcctcaatactgggggatttggatggggctcatcttt</t>
  </si>
  <si>
    <t>CALGELHHPPQYWGIWIGLIF</t>
  </si>
  <si>
    <t>tgtgctcttggggaactacatcatcctcctcaatactgggggatttggatagggctcatcttt</t>
  </si>
  <si>
    <t>CALGEPPSFVVREVTTDKLIF</t>
  </si>
  <si>
    <t>tgtgctcttggggaaccgccttcctttgttgttagggaggtaaccaccgataaactcatcttt</t>
  </si>
  <si>
    <t>CALGESFLPYWEPRYTDKLIF</t>
  </si>
  <si>
    <t>tgtgctcttggggagtccttcctaccttactgggagccgcggtacaccgataaactcatcttt</t>
  </si>
  <si>
    <t>CALGVTLPVPGYPTDKLIF</t>
  </si>
  <si>
    <t>tgtgctcttggggtaaccctccctgtgccgggttaccccaccgataaactcatcttt</t>
  </si>
  <si>
    <t>CALGTASFPTLGCDKLIF</t>
  </si>
  <si>
    <t>tgtgctcttgggactgcctcgttccctaccctgggttgcgataaactcatcttt</t>
  </si>
  <si>
    <t>tgtgctcttggggtacagcgggtgttcgggggaggtatactcatcttt</t>
  </si>
  <si>
    <t>CALGVQRVFGGGILIF</t>
  </si>
  <si>
    <t>tgtgctcttggggaactcgattgggcttccttgagctgggccgatattcacggcggtaaactcatcttt</t>
  </si>
  <si>
    <t>CALGELDWASLSWADIHGGKLIF</t>
  </si>
  <si>
    <t>tgtgctcttggggaagtacggggcttgacgttctgggggatacggtacaccgataaactcatcttt</t>
  </si>
  <si>
    <t>CALGEVRGLTFWGIRYTDKLIF</t>
  </si>
  <si>
    <t>tgtgccacctgggacggaaagaagaaactcttt</t>
  </si>
  <si>
    <t>CATWDGKKKLF</t>
  </si>
  <si>
    <t>tgtgctcttggggaaatcgtaaacccttcaccaggctgggggatccccaagtacaccgataaactcatcttt</t>
  </si>
  <si>
    <t>CALGEIVNPSPGWGIPKYTDKLIF</t>
  </si>
  <si>
    <t>tgtgccacctgggatgggccttttcattataagaaactcttt</t>
  </si>
  <si>
    <t>CATWDGPFHYKKLF</t>
  </si>
  <si>
    <t>tgtgctcttggggaactcccaaactcggactgggggatcggcgataaactcatcttt</t>
  </si>
  <si>
    <t>CALGELPNSDWGIGDKLIF</t>
  </si>
  <si>
    <t>tgtgccacctggggtacaaagaagaaactcttt</t>
  </si>
  <si>
    <t>CATWGTKKKLF</t>
  </si>
  <si>
    <t>tgtgctcttggggaaccttccttcctaagtctgggggatactacgtacaccgataaactcatcttt</t>
  </si>
  <si>
    <t>CALGEPSFLSLGDTTYTDKLIF</t>
  </si>
  <si>
    <t>tgtgccacctgggacggaggggagaaactcttt</t>
  </si>
  <si>
    <t>tgtgctcttggggaacaacgggtgttcgggggatggatactcatcttt</t>
  </si>
  <si>
    <t>CALGEQRVFGGWILIF</t>
  </si>
  <si>
    <t>JEM644 Chicago #106 Vd1+ IEL (TRG)</t>
  </si>
  <si>
    <t>JEM645 Chicago #106 Vd1+ IEL (TRD)</t>
  </si>
  <si>
    <t>JEM637 Chicago #9 Vd1+ IEL (TRD)</t>
  </si>
  <si>
    <t>JEM636 Chicago #9 Vd1+ IEL (TRG)</t>
  </si>
  <si>
    <t>CAPPGGGLYTDKLIF</t>
  </si>
  <si>
    <t>tgtgcccccccaggggggggtctgtacaccgataaactcatcttt</t>
  </si>
  <si>
    <t>CALWEVPSPKKLF</t>
  </si>
  <si>
    <t>tgtgccttgtgggaggtgcccagtcccaagaaactcttt</t>
  </si>
  <si>
    <t>tgtgccttgtgggaggtgcccagtcccaagaaactcttc</t>
  </si>
  <si>
    <t>CALGVPSKAFLFGDVYWGTLPAYTDKLIF</t>
  </si>
  <si>
    <t>tgtgctcttggggttccctcgaaggccttcctttttggggacgtgtactgggggaccctaccagcgtacaccgataaactcatcttt</t>
  </si>
  <si>
    <t>CALWEVQALKKLF</t>
  </si>
  <si>
    <t>tgtgccttgtgggaggtgcaagcccttaagaaactcttt</t>
  </si>
  <si>
    <t>tgtgccttatgggaggtgcaagcccttaagaaactcttt</t>
  </si>
  <si>
    <t>CALGGRSFPPPYWGIRSTDKLIF</t>
  </si>
  <si>
    <t>tgtgctcttgggggaaggtccttcccacccccgtactgggggataaggagcaccgataaactcatcttt</t>
  </si>
  <si>
    <t>CALGERFPSYWGKGYTDKLIF</t>
  </si>
  <si>
    <t>tgtgctcttggggaacggtttccatcttactgggggaaagggtacaccgataaactcatcttt</t>
  </si>
  <si>
    <t>CALWEPGFKKLF</t>
  </si>
  <si>
    <t>tgtgccttgtgggagccgggttttaagaaactcttt</t>
  </si>
  <si>
    <t>CALGEERRARIPARVPYWGKDKLIF</t>
  </si>
  <si>
    <t>tgtgctcttggggaagaacggcgcgctagaattcctgcccgggtcccgtactgggggaaagataaactcatcttt</t>
  </si>
  <si>
    <t>tgtgccttgtgggaggtgcaagagttgggcaaaaaaatcaaggtattt</t>
  </si>
  <si>
    <t>CALGERPSWGYARTDKLIF</t>
  </si>
  <si>
    <t>tgtgctcttggggaacgtccctcctggggatacgcgcgcaccgataaactcatcttt</t>
  </si>
  <si>
    <t>CATWDGPSDYYKKLF</t>
  </si>
  <si>
    <t>tgtgccacctgggacgggccttcggattattataagaaactcttt</t>
  </si>
  <si>
    <t>CALGAAFPTTYWGIIPRTGTDKLIF</t>
  </si>
  <si>
    <t>tgtgctcttggggctgccttccctaccacctactgggggataatcccccgtacagggaccgataaactcatcttt</t>
  </si>
  <si>
    <t>CATWDGPVWYKKLF</t>
  </si>
  <si>
    <t>tgtgccacctgggacgggccggtgtggtataagaaactcttt</t>
  </si>
  <si>
    <t>CALGDDPLPAYGGYAVGTQKLIF</t>
  </si>
  <si>
    <t>tgtgctcttggggatgacccacttcctgcctatgggggatacgcggtgggaacccaaaaactcatcttt</t>
  </si>
  <si>
    <t>CAAPHFYYYKKLF</t>
  </si>
  <si>
    <t>tgtgctgccccccacttttattattataagaaactcttt</t>
  </si>
  <si>
    <t>CALGAHSALAWGTNLYTDKLIF</t>
  </si>
  <si>
    <t>tgtgctcttggggcgcactctgcccttgcctgggggaccaacttgtacaccgataaactcatcttt</t>
  </si>
  <si>
    <t>CALWEVQVRKLF</t>
  </si>
  <si>
    <t>tgtgccttgtgggaggtgcaagtaaggaaactcttt</t>
  </si>
  <si>
    <t>CALGDHRSRYWGIGAYTDKLIF</t>
  </si>
  <si>
    <t>tgtgctcttggggaccacagatcccggtactgggggattggggcctacaccgataaactcatcttt</t>
  </si>
  <si>
    <t>CALWGDWIKTF</t>
  </si>
  <si>
    <t>tgtgccttgtggggtgattggatcaagacgttt</t>
  </si>
  <si>
    <t>CALGELRGRKYVPVAYTDKLIF</t>
  </si>
  <si>
    <t>tgtgctcttggggaacttaggggccgaaagtacgtccccgtagcgtacaccgataaactcatcttt</t>
  </si>
  <si>
    <t>CATWDSRKKLF</t>
  </si>
  <si>
    <t>tgtgccacctgggatagtcgtaagaaactcttt</t>
  </si>
  <si>
    <t>CALGERKPYGGLVDTDKLIF</t>
  </si>
  <si>
    <t>tgtgctcttggggaaaggaaaccttatgggggattagtcgacaccgataaactcatcttt</t>
  </si>
  <si>
    <t>CATWGNKKLF</t>
  </si>
  <si>
    <t>tgtgccacctgggggaataagaaactcttt</t>
  </si>
  <si>
    <t>CALGELTPTYWGIRGDKLIF</t>
  </si>
  <si>
    <t>tgtgctcttggggaacttactcctacctactgggggatacgtggcgataaactcatcttt</t>
  </si>
  <si>
    <t>CATWEQKKLF</t>
  </si>
  <si>
    <t>tgtgccacctgggaacaaaagaaactcttt</t>
  </si>
  <si>
    <t>CALVLSRYQGGYAFTDKLIF</t>
  </si>
  <si>
    <t>tgtgctcttgtgctctcccgataccaggggggatacgccttcaccgataaactcatcttt</t>
  </si>
  <si>
    <t>CALWEVLLILGKKIKVF</t>
  </si>
  <si>
    <t>tgtgccttgtgggaggtgctgttgattttgggcaaaaaaatcaaggtattt</t>
  </si>
  <si>
    <t>CALGEGWGIPPDKLIF</t>
  </si>
  <si>
    <t>tgtgctcttggggaaggctgggggataccccccgataaactcatcttt</t>
  </si>
  <si>
    <t>CALWEVSELGKKIKVF</t>
  </si>
  <si>
    <t>tgtgccttgtgggaggtgtcagagttgggcaaaaaaatcaaggtattt</t>
  </si>
  <si>
    <t>CALGDPPFSVTDKLIF</t>
  </si>
  <si>
    <t>tgtgctcttggggacccccccttctccgtaaccgataaactcatcttt</t>
  </si>
  <si>
    <t>CATWIDLGGSDWIKTF</t>
  </si>
  <si>
    <t>tgtgccacctggatcgatctagggggtagtgattggatcaagacgttt</t>
  </si>
  <si>
    <t>CAFISPNGYWGKLIF</t>
  </si>
  <si>
    <t>tgtgcctttatctcccctaatgggtactgggggaaactcatcttt</t>
  </si>
  <si>
    <t>CALWEASVNYYKKLF</t>
  </si>
  <si>
    <t>tgtgccttgtgggaggcaagcgtaaattattataagaaactcttt</t>
  </si>
  <si>
    <t>CALGPPGDLLRPGDTCPTAQLFF</t>
  </si>
  <si>
    <t>tgtgctcttgggccaccgggggatctcttacgcccgggggatacatgtccgacagcacaactcttcttt</t>
  </si>
  <si>
    <t>CALWEGEFFYYKKLF</t>
  </si>
  <si>
    <t>tgtgccttgtgggagggggagtttttttattataagaaactcttt</t>
  </si>
  <si>
    <t>CALGYTPFVVPSPHWGIWVPYTDKLIF</t>
  </si>
  <si>
    <t>tgtgctcttgggtacaccccctttgtggttcctagcccccactgggggatatgggtcccgtacaccgataaactcatcttt</t>
  </si>
  <si>
    <t>CATWDRNTTGWFKIY</t>
  </si>
  <si>
    <t>tgtgccacctgggaccgcaataccactggttggttcaagatatat</t>
  </si>
  <si>
    <t>CALGDPSFSGPFVLATLDTDKLIF</t>
  </si>
  <si>
    <t>tgtgctcttggggatccttccttctcggggccctttgtactggccacccttgacaccgataaactcatcttt</t>
  </si>
  <si>
    <t>CATWDLTSSDWIKTF</t>
  </si>
  <si>
    <t>tgtgccacctgggacttaacaagtagtgattggatcaagacgttt</t>
  </si>
  <si>
    <t>CALGPPKPRAGWGILGTDKLIF</t>
  </si>
  <si>
    <t>tgtgctcttgggcctcccaaacctagggccggttgggggatactgggaaccgataaactcatcttt</t>
  </si>
  <si>
    <t>CALWEVPMPKELF</t>
  </si>
  <si>
    <t>tgtgccttgtgggaggtgcccatgcccaaggaactcttt</t>
  </si>
  <si>
    <t>CALGEIYDAGGESHGRSDKLIF</t>
  </si>
  <si>
    <t>tgtgctcttggggaaatatacgatgctgggggagaatcgcatggacgctccgataaactcatcttt</t>
  </si>
  <si>
    <t>CATWEEWDYKKLF</t>
  </si>
  <si>
    <t>tgtgccacctgggaggaatgggattataagaaactcttt</t>
  </si>
  <si>
    <t>CALGELPSPPYWGIGTDKLIF</t>
  </si>
  <si>
    <t>tgtgctcttggggaactcccctccccaccgtactgggggattggaaccgataaactcatcttt</t>
  </si>
  <si>
    <t>CATWEVDYKKLF</t>
  </si>
  <si>
    <t>tgtgccacctgggaggtcgattataagaaactcttt</t>
  </si>
  <si>
    <t>CALGDSTYWGIRAYTDKLIF</t>
  </si>
  <si>
    <t>tgtgctcttggggatagtacgtactgggggatacgggcgtacaccgataaactcatcttt</t>
  </si>
  <si>
    <t>CATWDRPFGKLF</t>
  </si>
  <si>
    <t>tgtgccacctgggacaggccgttcgggaaactcttt</t>
  </si>
  <si>
    <t>CALGELGPYWGSQYTDKLIF</t>
  </si>
  <si>
    <t>tgtgctcttggggaactggggccttactgggggagtcagtacaccgataaactcatcttt</t>
  </si>
  <si>
    <t>CATWDTYYKKLF</t>
  </si>
  <si>
    <t>tgtgccacctgggacacgtattataagaaactcttt</t>
  </si>
  <si>
    <t>CALGELVMVFGDTADKLIF</t>
  </si>
  <si>
    <t>tgtgctcttggggaactggtgatggtgttcggggatacggccgataaactcatcttt</t>
  </si>
  <si>
    <t>CATSPSDREKLF</t>
  </si>
  <si>
    <t>tgtgccacctccccctccgatcgggagaaactcttt</t>
  </si>
  <si>
    <t>CALGLRRWWGIPKDKLIF</t>
  </si>
  <si>
    <t>tgtgctcttgggctgcggaggtggtgggggataccgaaggataaactcatcttt</t>
  </si>
  <si>
    <t>CAAWNYYKKLF</t>
  </si>
  <si>
    <t>tgtgctgcgtggaattattataagaaactcttt</t>
  </si>
  <si>
    <t>CALGAGEDTLTDKLIF</t>
  </si>
  <si>
    <t>tgtgctcttggggcaggggaggatacgctcaccgataaactcatcttt</t>
  </si>
  <si>
    <t>CAAWDCIKKLF</t>
  </si>
  <si>
    <t>tgtgctgcgtgggattgtattaagaaactcttt</t>
  </si>
  <si>
    <t>CALWEVRRKLF</t>
  </si>
  <si>
    <t>tgtgccttgtgggaggtgagacggaaactcttt</t>
  </si>
  <si>
    <t>KL319 = Chicago #51_PBL_Vd1_TRG</t>
  </si>
  <si>
    <t>CATWARSDWIKTF</t>
  </si>
  <si>
    <t>tgtgccacctgggcccgtagtgattggatcaagacgttt</t>
  </si>
  <si>
    <t>CATWDGTNYYKKLF</t>
  </si>
  <si>
    <t>tgtgccacctgggacggtacgaattattataagaaactcttt</t>
  </si>
  <si>
    <t>CALWEVNFYYKKLF</t>
  </si>
  <si>
    <t>tgtgccttgtgggaggtgaacttttattataagaaactcttt</t>
  </si>
  <si>
    <t>CATWDGLGHKKLF</t>
  </si>
  <si>
    <t>tgtgccacctgggacgggctcgggcataagaaactcttt</t>
  </si>
  <si>
    <t>CALWEVRKKLF</t>
  </si>
  <si>
    <t>tgtgccttgtgggaggttcggaagaaactcttt</t>
  </si>
  <si>
    <t>CALWEVLYRYKKLF</t>
  </si>
  <si>
    <t>tgtgccttgtgggaggtgctttaccgttataagaaactcttt (x5)</t>
  </si>
  <si>
    <t>tgcgccttgtgggaggtgctttaccgttataagaaactcttt (x1)</t>
  </si>
  <si>
    <t>CATWDGFDWIKTF</t>
  </si>
  <si>
    <t>tgtgccacctgggacggtttcgattggatcaagacgttt</t>
  </si>
  <si>
    <t>CALWEVRDVREKLF</t>
  </si>
  <si>
    <t>tgtgccttgtgggaggtgcgtgacgttagggagaaactcttt</t>
  </si>
  <si>
    <t>CAAVKKLF</t>
  </si>
  <si>
    <t>tgtgctgcggttaagaaactcttt</t>
  </si>
  <si>
    <t>Sequence quality is good, but this looks like a weird sequence</t>
  </si>
  <si>
    <t>CATWDRPYKKLF</t>
  </si>
  <si>
    <t>tgtgccacctgggacaggccttataagaaactcttt</t>
  </si>
  <si>
    <t>CATWDSYKKLF</t>
  </si>
  <si>
    <t>tgtgccacctgggacagttataagaaactcttt</t>
  </si>
  <si>
    <t>CAAWDLGTGWFKIF</t>
  </si>
  <si>
    <t>tgtgctgcgtgggatttgggtactggttggttcaagatattt</t>
  </si>
  <si>
    <t>CAAWDYKNSSDWIKTF</t>
  </si>
  <si>
    <t>tgtgctgcgtgggattacaaaaatagtagtgattggatcaagacgttt</t>
  </si>
  <si>
    <t>CALWEFTNYKKLF</t>
  </si>
  <si>
    <t>tgtgccttgtgggagtttaccaattataagaaactcttt</t>
  </si>
  <si>
    <t>CALWEVLLGKEIKVF</t>
  </si>
  <si>
    <t>tgtgccttgtgggaggtgctgttgggcaaagaaatcaaggtattt</t>
  </si>
  <si>
    <t>CALWEVLLGKKIKVF</t>
  </si>
  <si>
    <t>tgtgccttgtgggaggtgctgttgggcaaaaaaatcaaggtattt (x25)</t>
  </si>
  <si>
    <t>tgtgccttgtgggaggtgctgttgggtaaaaaaatcaaggtattt (x1)</t>
  </si>
  <si>
    <t>CATWDGFANYYKKLF</t>
  </si>
  <si>
    <t>tgtgccacctgggatggctttgcgaattattataagaaactcttt</t>
  </si>
  <si>
    <t>CATWDGSANYYKKLF</t>
  </si>
  <si>
    <t>Low V-REGION identity (66.49% )</t>
  </si>
  <si>
    <t>tgtgccacctgggatggctctgcgaattattataagaaactcttt</t>
  </si>
  <si>
    <t>CATWDPPHYYKKLF</t>
  </si>
  <si>
    <t>tgtgccacctgggaccccccccattattataagaaactcttt</t>
  </si>
  <si>
    <t>tgtgccacctgggacaggccggggtataagaaactcttt</t>
  </si>
  <si>
    <t>CATWERSNYYKKLF</t>
  </si>
  <si>
    <t>tgtgccacctgggagagatcgaattattataagaaactcttt</t>
  </si>
  <si>
    <t>CATWITYYYKKLF</t>
  </si>
  <si>
    <t>CATWRYYKKLF</t>
  </si>
  <si>
    <t>tgtgccacctggcgttattataagaaactcttt</t>
  </si>
  <si>
    <t>V-region identity only 50% and includes stop codons</t>
  </si>
  <si>
    <t>tgtgccacctggattacctattattataagaaactcttt</t>
  </si>
  <si>
    <t>KL320 = Chicago #111_PBL_Vd1_TRG (1183 cells)</t>
  </si>
  <si>
    <r>
      <t>KL321 = Chicago #111_IEL_Vd1_TRG (</t>
    </r>
    <r>
      <rPr>
        <b/>
        <sz val="10"/>
        <color rgb="FFFF0000"/>
        <rFont val="Courier"/>
      </rPr>
      <t>257 cells!</t>
    </r>
    <r>
      <rPr>
        <b/>
        <sz val="10"/>
        <color theme="1"/>
        <rFont val="Courier"/>
      </rPr>
      <t>)</t>
    </r>
  </si>
  <si>
    <t>Also picked these up with low V-region identity:</t>
  </si>
  <si>
    <t>CAAWDYGATGWFKIF</t>
  </si>
  <si>
    <t>tgtgctgcgtgggattatggggccactggttggttcaagatattt</t>
  </si>
  <si>
    <t>CALWAYYKKLF</t>
  </si>
  <si>
    <t>tgtgccttgtgggcctattataagaaactcttt</t>
  </si>
  <si>
    <t>CALWEVFLVSRDLGKKIKVF</t>
  </si>
  <si>
    <t>ttgggcaaaaaaatcaaggtatttggtcccggaacaaagcttatcattacag</t>
  </si>
  <si>
    <t>CALWEVFLVSRGLGKKIKVF</t>
  </si>
  <si>
    <t>tgtgccttgtgggaggtgtttttggtgtccaggggcttgggcaaaaaaatcaaggtattt</t>
  </si>
  <si>
    <t>CATQTYYKKLF</t>
  </si>
  <si>
    <t>tgtgccacccagacgtattataagaaactcttt</t>
  </si>
  <si>
    <t>CATWDGPRPNYYKKLF</t>
  </si>
  <si>
    <t>tgtgccacctgggatgggcccagaccgaattattataagaaactcttt</t>
  </si>
  <si>
    <t>CATWDPPRYYKKLF</t>
  </si>
  <si>
    <t>tgtgccacctgggaccccccccgatattataagaaactcttt</t>
  </si>
  <si>
    <t>CATWDRPGNYYKKLF</t>
  </si>
  <si>
    <t>tgtgccacctgggataggcctggtaattattataagaaactcttt</t>
  </si>
  <si>
    <t>CATWERYTTGWFKIF</t>
  </si>
  <si>
    <t>tgtgccacctgggagagatataccactggttggttcaagatattt</t>
  </si>
  <si>
    <t>Comment (shown as an example): Other possibilities: Homsap_TRGJ2*01 (highest number of consecutive identical nucleotides)</t>
  </si>
  <si>
    <r>
      <t>KL129 (KL126_Dec2014) = Chicago #22_IEL_Vd1_TRG (</t>
    </r>
    <r>
      <rPr>
        <b/>
        <sz val="10"/>
        <color rgb="FFFF0000"/>
        <rFont val="Courier"/>
      </rPr>
      <t>431 sorted cells</t>
    </r>
    <r>
      <rPr>
        <b/>
        <sz val="10"/>
        <color theme="1"/>
        <rFont val="Courier"/>
      </rPr>
      <t>)</t>
    </r>
  </si>
  <si>
    <t>tgtgccacctgggacaggctaccacattataagaaactcttt</t>
  </si>
  <si>
    <t>tgtgccacctgggacaggctgccacattataagaaactcttt</t>
  </si>
  <si>
    <r>
      <t>tgtgccacctgggacaggctaccacattataagaaactctt</t>
    </r>
    <r>
      <rPr>
        <sz val="10"/>
        <color rgb="FFFF0000"/>
        <rFont val="Courier"/>
      </rPr>
      <t>c</t>
    </r>
  </si>
  <si>
    <t>look at chromatogram</t>
  </si>
  <si>
    <t>P3'V</t>
  </si>
  <si>
    <t>N-REGION</t>
  </si>
  <si>
    <t>cc</t>
  </si>
  <si>
    <t>gggg</t>
  </si>
  <si>
    <r>
      <t>tgtgccacctgggatggg</t>
    </r>
    <r>
      <rPr>
        <u/>
        <sz val="10"/>
        <color rgb="FF008000"/>
        <rFont val="Courier"/>
      </rPr>
      <t>cc</t>
    </r>
    <r>
      <rPr>
        <u/>
        <sz val="10"/>
        <color rgb="FF0000FF"/>
        <rFont val="Courier"/>
      </rPr>
      <t>gggg</t>
    </r>
    <r>
      <rPr>
        <sz val="10"/>
        <color theme="1"/>
        <rFont val="Courier"/>
      </rPr>
      <t>tataagaaactcttt</t>
    </r>
  </si>
  <si>
    <t>aact</t>
  </si>
  <si>
    <r>
      <t>tgtgccacctgg</t>
    </r>
    <r>
      <rPr>
        <u/>
        <sz val="10"/>
        <color rgb="FF0000FF"/>
        <rFont val="Courier"/>
      </rPr>
      <t>aact</t>
    </r>
    <r>
      <rPr>
        <sz val="10"/>
        <color theme="1"/>
        <rFont val="Courier"/>
      </rPr>
      <t>attattataagaaactcttt</t>
    </r>
  </si>
  <si>
    <t>CAAWDYGGWFKIF</t>
  </si>
  <si>
    <t>CALGELPTSCGRLLGDTDKLIF</t>
  </si>
  <si>
    <t>CALGELPTSYGRLLGDTDKLIF</t>
  </si>
  <si>
    <t>CALGELSTSYGRLLGDTDKLIF</t>
  </si>
  <si>
    <t>CATWDTFHYKKLF</t>
  </si>
  <si>
    <t>KL371 (7-9)_clone #112A</t>
  </si>
  <si>
    <t>KL371 (10-12)_clone #112A</t>
  </si>
  <si>
    <t>tgtgctgcgtgggattatggaggttggttcaagatattt</t>
  </si>
  <si>
    <t>tgtgccacctgggatacgttccattataagaaactcttt</t>
  </si>
  <si>
    <t>tgtgctcttggggaacttccgacctcctacgggcggttactgggggacaccgataaactcatcttt</t>
  </si>
  <si>
    <t>tgtgctcttggggaactttcgacctcctacgggcggttactgggggacaccgataaactcatcttt</t>
  </si>
  <si>
    <t>tgtgctcttggggaacttccgacctcctgcgggcggttactgggggacaccgataaactcatcttt</t>
  </si>
  <si>
    <t>JEM669 Chicago #112 Vd1+ PBL (TRD)</t>
  </si>
  <si>
    <t>JEM668 Chicago #112 Vd1+ PBL (TRG)</t>
  </si>
  <si>
    <t>CALGESSYLPITGGYGGPRAYTDKLIF</t>
  </si>
  <si>
    <t>tgtgctcttggggaatcctcctaccttccaattactgggggatacggcgggcccagggcgtacaccgataaactcatcttt</t>
  </si>
  <si>
    <t>CATWVTARSTTGWFKIF</t>
  </si>
  <si>
    <t>tgtgccacctgggtcacggcccgatcgaccactggttggttcaagatattt</t>
  </si>
  <si>
    <t>CALGDPRARWLLGDIGLYTDKLIF</t>
  </si>
  <si>
    <t>tgtgctcttggggacccaagggcacgctggctgctgggggatataggtctttacaccgataaactcatcttt</t>
  </si>
  <si>
    <t>CATWDGQRYKKLF</t>
  </si>
  <si>
    <t>tgtgccacctgggacggccaacggtataagaaactcttt</t>
  </si>
  <si>
    <t>CALGVRAVIHLHRTGGSPTDKLIF</t>
  </si>
  <si>
    <t>tgtgctcttggggtgagggccgtcatacaccttcaccgtactgggggatcccccaccgataaactcatcttt</t>
  </si>
  <si>
    <t>CATWDGRHKKLF</t>
  </si>
  <si>
    <t>tgtgccacctgggacgggcgccataagaaactcttt</t>
  </si>
  <si>
    <t>CALGEESLHPPYWGIRGVFEKKYTDKLIF</t>
  </si>
  <si>
    <t>tgtgctcttggggaagaaagcctccaccctccatactgggggatacgcggggtcttcgagaagaagtacaccgataaactcatcttt</t>
  </si>
  <si>
    <t>CATWDGHHTGWFKIF</t>
  </si>
  <si>
    <t>tgtgccacctgggatggtcatcacactggttggttcaagatattt</t>
  </si>
  <si>
    <t>CALGETPPRVGDKADKLIF</t>
  </si>
  <si>
    <t>tgtgctcttggggaaacccctccgcgggtgggggataaagccgataaactcatcttt</t>
  </si>
  <si>
    <t>CALWEVQREKLF</t>
  </si>
  <si>
    <t>tgtgccttgtgggaggtgcagagagagaaactcttt</t>
  </si>
  <si>
    <t>CALGPRPSPHLGIKGTDKLIF</t>
  </si>
  <si>
    <t>tgtgctcttgggccaaggccttccccccacctggggataaaggggaccgataaactcattttt</t>
  </si>
  <si>
    <t>CALWEVRKESTGWFKIF</t>
  </si>
  <si>
    <t>tgtgccttgtgggaggtgcgaaaggagagcactggttggttcaagatattt</t>
  </si>
  <si>
    <t>CALGELASYVKLGDKSDKLIF</t>
  </si>
  <si>
    <t>tgtgctcttggggaactagcttcctacgtaaaactgggggataagagcgataaactcatcttt</t>
  </si>
  <si>
    <t>CAAWGQYTGWFKIF</t>
  </si>
  <si>
    <t>tgtgctgcgtggggtcagtacactggttggttcaagatattt</t>
  </si>
  <si>
    <t>CALGLTLRPSGSTDKLIF</t>
  </si>
  <si>
    <t>tgtgctcttggtttaactctccggccctcggggtccaccgataaactcatcttt</t>
  </si>
  <si>
    <t>CATWDGRNYYKKLF</t>
  </si>
  <si>
    <t>tgtgccacctgggacgggaggaattattataagaaactcttt</t>
  </si>
  <si>
    <t>CALGEKVFPAWGPKLIF</t>
  </si>
  <si>
    <t>tgtgctcttggggaaaaggtcttcccagcttggggaccgaaactcatcttt</t>
  </si>
  <si>
    <t>CALWEVLPGKKLF</t>
  </si>
  <si>
    <t>tgtgccttgtgggaggtcctaccggggaagaaactcttt</t>
  </si>
  <si>
    <t>CALGETSSRVLGDTRMYLADKLIF</t>
  </si>
  <si>
    <t>tgtgctcttggggaaacaagctcccgggtactgggggatacgagaatgtatctagccgataaactcatcttt</t>
  </si>
  <si>
    <t>tgtgccacctgggataattataagaaactcttt</t>
  </si>
  <si>
    <t>CALGERGLPHWGMPDTDKLIF</t>
  </si>
  <si>
    <t>tgtgctcttggggaacgagggcttcctcactgggggatgcctgacaccgataaactcatcttt</t>
  </si>
  <si>
    <t>CATWDGSYYKKLF</t>
  </si>
  <si>
    <t>tgtgccacctgggacggatcttattataagaaactcttt</t>
  </si>
  <si>
    <t>CALGEDGWGIRQRYTDKLIF</t>
  </si>
  <si>
    <t>tgtgctcttggggaagacggatgggggatacgccaacggtacaccgataaactcatcttt</t>
  </si>
  <si>
    <t>CALWEPGKKLF</t>
  </si>
  <si>
    <t>tgtgccttgtgggagcctgggaagaaactcttt</t>
  </si>
  <si>
    <t>CALGSPRDLLYTDKLIF</t>
  </si>
  <si>
    <t>tgtgctcttgggtcgcccagggaccttctctacaccgataaactcatcttt</t>
  </si>
  <si>
    <t>CALLGDPTRDYTDKLIF</t>
  </si>
  <si>
    <t>tgtgctcttctgggggacccaacccgagattacaccgataaactcatcttt</t>
  </si>
  <si>
    <t>JEM671 Chicago #112 Vd1+ IEL (TRD)</t>
  </si>
  <si>
    <t>JEM670 Chicago #112 Vd1+ IEL (TRG)</t>
  </si>
  <si>
    <t>CALGEFGRTDKLIF</t>
  </si>
  <si>
    <t>tgtgctcttggggaattcggacgcaccgataaactcatcttt</t>
  </si>
  <si>
    <t>CATWDPFYYKKLF</t>
  </si>
  <si>
    <t>tgtgccacctgggatcccttttattataagaaactcttt</t>
  </si>
  <si>
    <t>CALGEAFLLLLGSGLIF</t>
  </si>
  <si>
    <t>tgtgctcttggggaggccttcctactgctactggggtctggactcatcttt</t>
  </si>
  <si>
    <t>CATWDGPLWAYYYKKLF</t>
  </si>
  <si>
    <t>tgtgccacctgggatgggcccctatgggcctattattataagaaactcttt</t>
  </si>
  <si>
    <t>CALGWRRPSSTGGYRVPYTDKLIF</t>
  </si>
  <si>
    <t>tgtgctcttgggtggcgccggccttccagtactgggggatatcgagttccgtacaccgataaactcatcttt</t>
  </si>
  <si>
    <t>CATWDRPGIYYKKLF</t>
  </si>
  <si>
    <t>tgtgccacctgggacaggccgggaatttattataagaaactcttt</t>
  </si>
  <si>
    <t>CALGGGRGFYGRSMGDIVTDKLIF</t>
  </si>
  <si>
    <t>tgtgctcttgggggaggacgcggattctacgggcggtcgatgggggatatcgtcaccgataaactcatcttt</t>
  </si>
  <si>
    <t>tgtgccacctgggatgagcgtcattataagaaactcttt</t>
  </si>
  <si>
    <t>CALGEGSAFLLRWGTGHTDKLIF</t>
  </si>
  <si>
    <t>tgtgctcttggggaaggatccgccttcctccttcggtgggggactgggcacaccgataaactcatcttt</t>
  </si>
  <si>
    <t>CAAWKNYYKKLF</t>
  </si>
  <si>
    <t>tgtgctgcgtggaagaattattataagaaactcttt</t>
  </si>
  <si>
    <t>CALGEPQYSLLQGGYGTDKLIF</t>
  </si>
  <si>
    <t>tgtgctcttggggaaccccaatactcccttctgcaggggggatacgggaccgataaactcatcttt</t>
  </si>
  <si>
    <t>CALWEVSYTTGWFKIF</t>
  </si>
  <si>
    <t>tgtgccttgtgggaggtttcctataccactggttggttcaagatattt</t>
  </si>
  <si>
    <t>CALGERRPRSWGIRGAQLFF</t>
  </si>
  <si>
    <t>tgtgctcttggggaacgaagaccccgttcctgggggatacgtggagcacaactcttcttt</t>
  </si>
  <si>
    <t>CATWDRDYSGWFKIF</t>
  </si>
  <si>
    <t>tgtgccacctgggacagggactactctggttggttcaagatattt</t>
  </si>
  <si>
    <t>CALGERPLLYWGTVTKLIF</t>
  </si>
  <si>
    <t>tgtgctcttggggaacgtcctctcttgtactgggggacggtgacgaaactcatcttt</t>
  </si>
  <si>
    <t>CATWDGSRDWFKIF</t>
  </si>
  <si>
    <t>tgtgccacctgggacgggtcgagggactggttcaagatattt</t>
  </si>
  <si>
    <t>CALGEPFLRSAGGFDKLIF</t>
  </si>
  <si>
    <t>tgtgctcttggggaacccttcctacggagcgctgggggatttgataaactcatcttt</t>
  </si>
  <si>
    <t>CAAWPFYYYKKLF</t>
  </si>
  <si>
    <t>tgtgctgcgtggcccttctattattataagaaactcttt</t>
  </si>
  <si>
    <t>CALGQNRDYWGIPADKLIF</t>
  </si>
  <si>
    <t>tgtgctcttggtcaaaaccgggattactgggggataccggccgataaactcatcttt</t>
  </si>
  <si>
    <t>CALWEGPDYKKLF</t>
  </si>
  <si>
    <t>tgtgccttgtgggagggccctgattataagaaactcttt</t>
  </si>
  <si>
    <t>CALGELLLPVDKLIF</t>
  </si>
  <si>
    <t>tgtgctcttggggaattactactaccggtcgataaactcatcttt</t>
  </si>
  <si>
    <t>CATWDIQGWFKIF</t>
  </si>
  <si>
    <t>tgtgccacctgggatattcaaggttggttcaagatattt</t>
  </si>
  <si>
    <t>CAAKALEQILGERVLGDGTDKLIF</t>
  </si>
  <si>
    <t>tgtgcagcaaaggccctcgagcagattctaggggagagggtactgggggatggtaccgataaactcatcttt</t>
  </si>
  <si>
    <t>CATWDFNYYKKLF</t>
  </si>
  <si>
    <t>tgtgccacctgggattttaattattataagaaactcttt</t>
  </si>
  <si>
    <t>CALGRLPNWGIYSRVPSYTDKLIF</t>
  </si>
  <si>
    <t>tgtgctcttgggagactccccaactgggggatatatagtcgtgttccttcgtacaccgataaactcatcttt</t>
  </si>
  <si>
    <t>CALGARRPSKHHWGINAYTDKLIF</t>
  </si>
  <si>
    <t>tgtgctcttggggcccggaggccttccaaacatcactgggggattaacgcgtacaccgataaactcatcttt</t>
  </si>
  <si>
    <t>CATWDRPRNKKLF</t>
  </si>
  <si>
    <t>tgtgccacctgggacaggcctcggaataagaaactcttt</t>
  </si>
  <si>
    <t>CALGELPGPVGYTGLFLTAQLFF</t>
  </si>
  <si>
    <t>tgtgctcttggggaactaccagggccggtgggctatactgggctatttttgacagcacaactcttcttt</t>
  </si>
  <si>
    <t>CATWEWFKIF</t>
  </si>
  <si>
    <t>tgtgccacctgggaatggttcaagatattt</t>
  </si>
  <si>
    <t>CALGELRPSTRGIGALTAQLFF</t>
  </si>
  <si>
    <t>tgtgctcttggggaactaaggccttccacacgggggataggtgctttgacagcacaactcttcttt</t>
  </si>
  <si>
    <t>CAAWELYTTGWFKIF</t>
  </si>
  <si>
    <t>tgtgctgcgtgggagctctataccactggttggttcaagatattt</t>
  </si>
  <si>
    <t>CALGELPTSYGRLVGDTDKLIF</t>
  </si>
  <si>
    <t>tgtgctcttggggaacttccgacctcctacgggcggttagtgggggacaccgataaactcatcttt</t>
  </si>
  <si>
    <t>CATWDNSATGWFKIF</t>
  </si>
  <si>
    <t>tgtgccacctgggataattcggccactggttggttcaagatattt</t>
  </si>
  <si>
    <t>CALGEPQSFLMQGGYGFGKLIF</t>
  </si>
  <si>
    <t>tgtgctcttggggaaccccaatccttccttatgcaggggggatacgggttcggtaaactcatcttt</t>
  </si>
  <si>
    <t>CATWDRHGSDWIKTF</t>
  </si>
  <si>
    <t>tgtgccacctgggacaggcacggtagtgattggatcaagacgttt</t>
  </si>
  <si>
    <t>CALGVLSLQRYWGILYTDKLIF</t>
  </si>
  <si>
    <t>tgtgctcttggggtgctctccctacagcggtactgggggatactgtacaccgataaactcatcttt</t>
  </si>
  <si>
    <t>CATWDLDPTGWFKIF</t>
  </si>
  <si>
    <t>tgtgccacctgggatttagatcccactggttggttcaagatattt</t>
  </si>
  <si>
    <t>CALGSASLYWGIVGCPDKLIF</t>
  </si>
  <si>
    <t>tgtgctcttggatcagcctccctctactgggggatagtcggttgtcccgataaactcatcttt</t>
  </si>
  <si>
    <t>tgtgccacctgggactcacctaattattataagaaactcttt</t>
  </si>
  <si>
    <t>CALGRGVRQGDMTDKLIF</t>
  </si>
  <si>
    <t>tgtgctcttgggcggggagtacgtcagggggatatgaccgataaactcatcttt</t>
  </si>
  <si>
    <t>CALWEAPNHKKLF</t>
  </si>
  <si>
    <t>tgtgccttgtgggaggcaccgaaccataagaaactcttt</t>
  </si>
  <si>
    <t>CALGELSGFLRWFSGPDKLIF</t>
  </si>
  <si>
    <t>tgtgctcttggggaactatcagggttcctacgttggttttcaggtcccgataaactcatcttt</t>
  </si>
  <si>
    <t>CATWDRACWFKIF</t>
  </si>
  <si>
    <t>tgtgccacctgggatcgagcctgttggttcaagatattt</t>
  </si>
  <si>
    <t>CALGKFLRGGYPYLYTDKLIF</t>
  </si>
  <si>
    <t>tgtgctcttgggaaattcctacgtgggggatatccttacctgtacaccgataaactcatcttt</t>
  </si>
  <si>
    <t>CALGGKYWGSRGTDKLIF</t>
  </si>
  <si>
    <t>tgtgctcttggggggaagtactgggggtcacgggggaccgataaactcatcttt</t>
  </si>
  <si>
    <t>CATWAVNYKKLF</t>
  </si>
  <si>
    <t>tgtgccacctgggccgtgaattataagaaactcttt</t>
  </si>
  <si>
    <t>CALGGFRTGYVHGTDKLIF</t>
  </si>
  <si>
    <t>tgtgctcttggggggttccggactgggtatgtacacggaaccgataaactcatcttt</t>
  </si>
  <si>
    <t>CATWASSYKKLF</t>
  </si>
  <si>
    <t>tgtgccacctgggcgtcgtcttataagaaactcttt</t>
  </si>
  <si>
    <t>CALGERRPTWIYWGVKLIF</t>
  </si>
  <si>
    <t>tgtgctcttggggaaagacgtcctacgtggatctactggggggttaaactcatcttt</t>
  </si>
  <si>
    <t>CATWHSYWEKLF</t>
  </si>
  <si>
    <t>tgtgccacctggcattcctactgggagaaactcttt</t>
  </si>
  <si>
    <t>CAARVGFLLGDTNEPPGELIF</t>
  </si>
  <si>
    <t>tgtgcagcaagagttggattcctactgggggatactaacgaacctccgggagaactcatcttt</t>
  </si>
  <si>
    <t>CATWDGRNKKLF</t>
  </si>
  <si>
    <t>tgtgccacctgggacggtcgcaataagaaactcttt</t>
  </si>
  <si>
    <t>CALGELSGRRGYDSLTAQLFF</t>
  </si>
  <si>
    <t>tgtgctcttggggaactatctggtagaaggggatacgactctttgacagcacaactcttcttt</t>
  </si>
  <si>
    <t>CATWDDYKKLF</t>
  </si>
  <si>
    <t>tgtgccacctgggacgattataagaaactcttt</t>
  </si>
  <si>
    <t>CALGEQRTFLPWGMNTDKLIF</t>
  </si>
  <si>
    <t>tgtgctcttggggaacaaagaaccttcctaccctgggggatgaacaccgataaactcatcttt</t>
  </si>
  <si>
    <t>tgtgccacctggggccataagaaactcttt</t>
  </si>
  <si>
    <t>CALGELSMGRGWGLYTDKLIF</t>
  </si>
  <si>
    <t>tgtgctcttggggaacttagtatggggcgtggatgggggttgtacaccgataaactcatcttt</t>
  </si>
  <si>
    <t>CALGDPLYWGISPLYTDKLIF</t>
  </si>
  <si>
    <t>tgtgctcttggggaccccctgtactgggggatttcgcccctgtacaccgataaactcatcttt</t>
  </si>
  <si>
    <t>CALGDGGLFRYWGTNTDKLIF</t>
  </si>
  <si>
    <t>tgtgctcttggggatggtggtctttttcggtactgggggacaaacaccgataaactcatcttt</t>
  </si>
  <si>
    <t>CALGELEYLRDWGIGGDKLIF</t>
  </si>
  <si>
    <t>tgtgctcttggggaactagagtacctacgagactgggggataggcggcgataaactcatcttt</t>
  </si>
  <si>
    <t>CALGAGLPSSYWGPLPQLIF</t>
  </si>
  <si>
    <t>tgtgctcttggggccggccttccttcttcgtactgggggcccctgcctcaactcatcttt</t>
  </si>
  <si>
    <t>CALGEASWGIPKTITDKLIF</t>
  </si>
  <si>
    <t>tgtgctcttggggaagcttcctgggggatacctaagacgatcaccgataaactcatcttt</t>
  </si>
  <si>
    <t>CALGELSGLTGGFLDKLIF</t>
  </si>
  <si>
    <t>tgtgctcttggggaactaagcggactgactgggggattcttggataaactcatcttt</t>
  </si>
  <si>
    <t>CALGELFRGLGAYTDKLIF</t>
  </si>
  <si>
    <t>tgtgctcttggggaactttttcgaggactgggggcgtacaccgataaactcatcttt</t>
  </si>
  <si>
    <t>CALGDPPVLGDFPTDKLIF</t>
  </si>
  <si>
    <t>tgtgctcttggggatccacccgtactgggggattttcccaccgataaactcatcttt</t>
  </si>
  <si>
    <t>CALGARGSGGYAPARPLIF</t>
  </si>
  <si>
    <t>tgtgctcttggggcccgggggtcggggggatacgcaccagccagacccctgatcttt</t>
  </si>
  <si>
    <t>CALGASEFGFRATAQLFF</t>
  </si>
  <si>
    <t>tgtgctcttggggcctcagaatttgggttccgcgcaacagcacaactcttcttt</t>
  </si>
  <si>
    <t>CALEAAVPYGGGSDKLIF</t>
  </si>
  <si>
    <t>tgtgctcttgaagcggctgtaccctacggcgggggatccgataaactcatcttt</t>
  </si>
  <si>
    <t>CALGEPFGTRYFMDKLIF</t>
  </si>
  <si>
    <t>tgtgctcttggggaaccctttggtacgaggtacttcatggataaactcatcttt</t>
  </si>
  <si>
    <t>CALGELWVILLDTDKLIF</t>
  </si>
  <si>
    <t>tgtgctcttggggaactatgggttatcctactggacaccgataaactcatcttt</t>
  </si>
  <si>
    <t>CALGEGFLPTSADKLIF</t>
  </si>
  <si>
    <t>tgtgctcttggggaagggttcctacccacctcggccgataaactcatcttt</t>
  </si>
  <si>
    <t>CALAGSYLRGDKLIF</t>
  </si>
  <si>
    <t>tgtgctcttgccggatcctacctgagaggcgataaactcatcttt</t>
  </si>
  <si>
    <t>KL366 = Chicago #113_IEL_Vd1_TRD</t>
  </si>
  <si>
    <t>KL367 = Chicago #113_IEL_Vd1_TRG</t>
  </si>
  <si>
    <t>CALGEVSPRPLGVASEYTDKLIF</t>
  </si>
  <si>
    <t>tgtgctcttggggaagtttccccacgaccactgggggtagcctcggagtacaccgataaactcatcttt</t>
  </si>
  <si>
    <t>CALWEVERTTGWFKIF</t>
  </si>
  <si>
    <t>tgtgccttgtgggaggtggagaggaccactggttggttcaagatattt</t>
  </si>
  <si>
    <t>CALGGPSYRTGGFGADKLIF</t>
  </si>
  <si>
    <t>tgtgctcttgggggcccttcctaccgcactgggggatttggggccgataaactcatcttt</t>
  </si>
  <si>
    <t>CATWDGPLMNYKKLF</t>
  </si>
  <si>
    <t>tgtgccacctgggacggaccccttatgaattataagaaactcttt</t>
  </si>
  <si>
    <t>CALGPLPTLGDTIGTDKLIF</t>
  </si>
  <si>
    <t>tgtgctcttggaccacttcctacgctgggggatacaatcggcaccgataaactcatcttt</t>
  </si>
  <si>
    <t>CAAWDLTTGWFKIF</t>
  </si>
  <si>
    <t>tgtgctgcgtgggatctgaccactggttggttcaagatattt</t>
  </si>
  <si>
    <t>CALGELHPGTLWYTDKLIF</t>
  </si>
  <si>
    <t>tgtgctcttggggaacttcaccctggtaccctgtggtacaccgataaactcatcttt</t>
  </si>
  <si>
    <t>CALGELLPRGIDITDKLIF</t>
  </si>
  <si>
    <t>tgtgctcttggggaactgcttccccgggggattgacattacagataaactcatcttt</t>
  </si>
  <si>
    <t>CATWDGSTRPSINKKLF</t>
  </si>
  <si>
    <t>tgtgccacctgggatggatcaacccgaccctcaattaataagaaactcttt</t>
  </si>
  <si>
    <t>CALGEPSGVLGDLVDKLIF</t>
  </si>
  <si>
    <t>tgtgctcttggggaacccagtggggtactgggggatttagtagataaactcatcttt</t>
  </si>
  <si>
    <t>CATWDRDSDWIKTF</t>
  </si>
  <si>
    <t>tgtgccacctgggatagagatagtgattggatcaagacgttt (x3)</t>
  </si>
  <si>
    <t>tgcgccacctgggatagagatagtgattggatcaagacgttt (x1)</t>
  </si>
  <si>
    <t>CALGELQFSYWGTPYTDKLIF</t>
  </si>
  <si>
    <t>tgtgctcttggggaacttcagttctcctactgggggacaccgtacaccgataaactcatcttt</t>
  </si>
  <si>
    <t>CALWEGTLLDYKKLF</t>
  </si>
  <si>
    <t>tgtgccttgtgggagggaaccctcctagattataagaaactcttt</t>
  </si>
  <si>
    <t>CALGDSKLNWGIWYTDKLIF</t>
  </si>
  <si>
    <t>tgtgctcttggggactctaaattaaactgggggatatggtacaccgataaactcatcttt</t>
  </si>
  <si>
    <t>CALWEVLPFSEKLF</t>
  </si>
  <si>
    <t>tgtgccttgtgggaggtgctaccgttttctgagaaactcttt</t>
  </si>
  <si>
    <t>CALGGRPGRVWDKLIF</t>
  </si>
  <si>
    <t>tgtgctcttgggggtcggccggggagggtgtgggataaactcatcttt</t>
  </si>
  <si>
    <t>CVVKGKLF</t>
  </si>
  <si>
    <t>tgtgttgtcaaggggaaactcttt</t>
  </si>
  <si>
    <t>CALGELFPGVWGIRYTDKLIF</t>
  </si>
  <si>
    <t>tgtgctcttggggaattgttccctggggtctgggggatacggtacaccgataaactcatcttt</t>
  </si>
  <si>
    <t>tgtgccacctgggaccccactggttggttcaagatattt</t>
  </si>
  <si>
    <t>CALGELLRSYWGIRERNKLIF</t>
  </si>
  <si>
    <t>tgtgctcttggggaacttctccgttcctactgggggataagggaaaggaataaactcatcttt</t>
  </si>
  <si>
    <t>tgtgccacctgggacgggctctatgccactggttggttcaagatattt</t>
  </si>
  <si>
    <t>CALGDSRLAPTLTAQLFF</t>
  </si>
  <si>
    <t>tgtgctcttggggactcccgtctcgcacctacattgacagcacaactcttcttt</t>
  </si>
  <si>
    <t>CATWGWDQPDPQLIRNSF</t>
  </si>
  <si>
    <t>tgtgccacctggggatgggatcaacccgaccctcaattaataagaaactctttt</t>
  </si>
  <si>
    <t>CALGKGMTRFLSQSVVGDSAKLIF</t>
  </si>
  <si>
    <t>tgtgctcttgggaaggggatgacccgattcctctctcaatcggtagtgggggatagtgctaaactcatcttt</t>
  </si>
  <si>
    <t>CATWGWDQPDPQLIRNSL</t>
  </si>
  <si>
    <t>tgtgccacctggggatgggatcaacccgaccctcaattaataagaaactctttg</t>
  </si>
  <si>
    <t>CALGEMSYADHWGRRPGTDKLIF</t>
  </si>
  <si>
    <t>tgtgctcttggggaaatgtcctacgccgatcactgggggagacgaccagggaccgataaactcatcttt</t>
  </si>
  <si>
    <t>CAAWDFHWVGSRYF</t>
  </si>
  <si>
    <t>tgtgctgcgtgggattttcactgggttggttcaagatatttt</t>
  </si>
  <si>
    <t>CALGARPPRGASTGGPLGQLFF</t>
  </si>
  <si>
    <t>tgtgctcttggggcccgacccccccggggggcttcaactgggggacccctcgggcaactcttcttt</t>
  </si>
  <si>
    <t>CALGEPRAFRATGGYAGDKLIF</t>
  </si>
  <si>
    <t>tgtgctcttggggaaccccgggccttccgagctactgggggatacgcgggcgataaactcatcttt</t>
  </si>
  <si>
    <t>CALGELLPLLGGMFTDKLIF</t>
  </si>
  <si>
    <t>tgtgctcttggggaacttctccccctattgggggggatgttcaccgataaactcatcttt</t>
  </si>
  <si>
    <t>CALPAGGRLGDTSVKLIF</t>
  </si>
  <si>
    <t>tgtgctctacctgcgggggggagactgggggatactagtgttaaactcatcttt</t>
  </si>
  <si>
    <t>CALGERHLRPYTDKLIF</t>
  </si>
  <si>
    <t>tgtgctcttggggaacgccacttacgaccttacaccgataaactcatcttt</t>
  </si>
  <si>
    <t>CALGVLPTWTGGGELIF</t>
  </si>
  <si>
    <t>tgtgctcttggggtccttcctacgtggactgggggaggcgaactcatcttt</t>
  </si>
  <si>
    <t>CALGASAESLGAPWYTDKLIF</t>
  </si>
  <si>
    <t>tgtgctcttggggcctcggcggagtccctgggggccccttggtataccgataaactcatcttt</t>
  </si>
  <si>
    <t>CALGAWEESLGAPWYTDKLIF</t>
  </si>
  <si>
    <t>tgtgctcttggggcctgggaggagtccctgggggccccgtggtacaccgataaactcatcttt</t>
  </si>
  <si>
    <t>V-region identity 89%, stop codons</t>
  </si>
  <si>
    <t>CALGEHNWGYGGKGTDKLIF</t>
  </si>
  <si>
    <t>tgtgctcttggggaacataactggggatacggaggtaagggaaccgataaactcatcttt</t>
  </si>
  <si>
    <t>CALGEPKVPYWGIRPDKLIF</t>
  </si>
  <si>
    <t>tgtgctcttggggagcctaaggtcccctactgggggatacgtcccgataaactcatcttt</t>
  </si>
  <si>
    <t>CALGARDPGGTPYTDKLIF</t>
  </si>
  <si>
    <t>tgtgctcttggggccagggacccaggagggaccccgtacaccgataaactcatcttt</t>
  </si>
  <si>
    <t>CAGADLLPGGIDGTDKLIF</t>
  </si>
  <si>
    <t>tgtgctggagcggatctgcttcccggggggattgacggcacagataaactcatcttt</t>
  </si>
  <si>
    <t>CALGEPSGVAGELVDKLIF</t>
  </si>
  <si>
    <t>tgtgctcttggggaacccagtggggtagcgggggagttagtagataaactcatcttt</t>
  </si>
  <si>
    <t>V-region identity 88%, stop codons</t>
  </si>
  <si>
    <t>CALGGRVMGEPTYTDKLIF</t>
  </si>
  <si>
    <t>tgtgctcttgggggacgggttatgggggaacctacctacaccgataaactcatcttt</t>
  </si>
  <si>
    <t>CALGVVGRGILYTDKLIF</t>
  </si>
  <si>
    <t>tgtgctcttggggttgtggggagggggatactgtacaccgataaactcatcttt</t>
  </si>
  <si>
    <t>CALGLPFPHKLIF</t>
  </si>
  <si>
    <t>tgtgctcttgggctccccttcccccataaactcatcttt</t>
  </si>
  <si>
    <t>Public TCR CDR3, but different V region</t>
  </si>
  <si>
    <t>KL368 = Chicago #113_PBL_Vd1_TRD</t>
  </si>
  <si>
    <t>CAFSLPQRTGGYGLGVYTDKLIF</t>
  </si>
  <si>
    <t>tgtgcctttagtcttcctcagcgtactgggggatacggcttaggagtgtacaccgataaactcatcttt (x12)</t>
  </si>
  <si>
    <t>tgcgcctttagtcttcctcagcgtactgggggatacggcttaggagtgtacaccgataaactcatcttt (x1)</t>
  </si>
  <si>
    <t>CALGAKGGTPYTDKLIF</t>
  </si>
  <si>
    <t>tgtgctcttggggcgaaagggggtactccgtacaccgataaactcatcttt</t>
  </si>
  <si>
    <t>CALGEFSLPTRRGIDRADKLIF</t>
  </si>
  <si>
    <t>tgtgctcttggggaattctctcttcctacgcgtcgagggattgatagagccgataaactcatcttt</t>
  </si>
  <si>
    <t>CALGEFSLPTRRGIHRADKLIF</t>
  </si>
  <si>
    <t>tgtgctcttggggaattctctcttcctacgcgtcgagggattcatagagccgataaactcatcttt</t>
  </si>
  <si>
    <t>CALGELAQYWGIRRGDKLIF</t>
  </si>
  <si>
    <t>tgtgctcttggggaactcgcccaatactggggaatacgacgaggcgataaactcatcttt</t>
  </si>
  <si>
    <t>CALGELDLFGGYTDKLIF</t>
  </si>
  <si>
    <t>tgtgctcttggggaactcgatctatttgggggatacaccgataaactcatcttt (x4)</t>
  </si>
  <si>
    <t>CALGELDLFGGYTDKLVF</t>
  </si>
  <si>
    <t>tgtgctcttggggaactcgatctatttgggggatacaccgataaactcgtcttt</t>
  </si>
  <si>
    <t>CALGELFSYPKWVGDTVSRTDKLIF</t>
  </si>
  <si>
    <t>tgtgctcttggggaacttttttcctaccccaagtgggtgggggatacagtgtcgagaaccgataaactcatcttt</t>
  </si>
  <si>
    <t>CALGELGGGLRHRPTGGPYTDKLIF</t>
  </si>
  <si>
    <t>tgtgctcttggggaactagggggtggactacgccaccgacctactgggggaccttacaccgataaactcatcttt</t>
  </si>
  <si>
    <t>CALGELGGGLRRRPTGGPYTDKLIF</t>
  </si>
  <si>
    <t>tgtgctcttggggaactagggggtggactacgccgccgacctactgggggaccttacaccgataaactcatcttt</t>
  </si>
  <si>
    <t>CALGELGGGLRRRRIGGPYTDKLIF</t>
  </si>
  <si>
    <t>tgtgctcttggggaactagggggtggattacgccgccgacgtattgggggaccttacaccgataaactcatcttt</t>
  </si>
  <si>
    <t>CALGELRPFRTGGSDKLIF</t>
  </si>
  <si>
    <t>tgtgctcttggggaactaaggcctttccgtactgggggatccgataaactcatcttt</t>
  </si>
  <si>
    <t>CALGELTTLGDLWYGTGYTDKLIF</t>
  </si>
  <si>
    <t>tgtgctcttggggaactaacgactttgggggatttatggtacgggacagggtacaccgataaactcatcttt</t>
  </si>
  <si>
    <t>CALGELYGGYLTELYGDKLIF</t>
  </si>
  <si>
    <t>tgtgctcttggggaactatacgggggatacttgacggaactgtacggcgataaactcatcttt</t>
  </si>
  <si>
    <t>CALGEPFFRYWGSNTDKLIF</t>
  </si>
  <si>
    <t>tgtgctcttggggaacctttctttcggtactgggggtccaacaccgataaactcatcttt</t>
  </si>
  <si>
    <t>CALGEPFFRYWGSNTDKPIF</t>
  </si>
  <si>
    <t>tgtgctcttggggaacctttctttcggtactgggggtccaacaccgataaacccatcttt</t>
  </si>
  <si>
    <t>CALGEPGILWDKLIF</t>
  </si>
  <si>
    <t>tgtgctcttggggaaccaggtattttgtgggataaactcatcttt</t>
  </si>
  <si>
    <t>CALGERFTGQRGGYIYTDKLIF</t>
  </si>
  <si>
    <t>tgtgctcttggggaacggtttacgggtcaaagggggggatacatctacaccgataaactcatcttt</t>
  </si>
  <si>
    <t>CALGERLGRGNTKLIF</t>
  </si>
  <si>
    <t>tgtgctcttggggaacgactgggacgaggtaatactaaactcatcttt</t>
  </si>
  <si>
    <t>CALGEVRGWAPYTDKLIF</t>
  </si>
  <si>
    <t>tgtgctcttggggaagtacgtggctgggccccgtacaccgataaactcatcttt</t>
  </si>
  <si>
    <t>CALGGSLPPQIWGIPLTAQLFF</t>
  </si>
  <si>
    <t>tgtgctcttggggggtcccttcccccccaaatctgggggatacccttgacagcacaactcttcttt</t>
  </si>
  <si>
    <t>CALGKWGGIRATDKLIF</t>
  </si>
  <si>
    <t>tgtgctcttgggaaatggggggggatacgagcaaccgataaactcatcttt</t>
  </si>
  <si>
    <t>CALGPRIFLHWGIPGRSDDQLIF</t>
  </si>
  <si>
    <t>tgtgctcttgggccccgaattttcctacactgggggataccaggaaggtccgacgatcaactcatcttt</t>
  </si>
  <si>
    <t>CALGPRIFLHWGIRGRYTDKLIF</t>
  </si>
  <si>
    <t>tgtgctcttgggccccgaattttcctacactgggggatacgagggaggtacaccgataaactcatcttt</t>
  </si>
  <si>
    <t>CALGPSPLLFYWGISYTDKLIF</t>
  </si>
  <si>
    <t>tgtgctcttggaccgagtcccctgcttttttactgggggatttcgtacaccgataaactcatcttt</t>
  </si>
  <si>
    <t>CASGELDRWGGYTDKLIF</t>
  </si>
  <si>
    <t>tgtgcttctggggaactggatcgatgggggggatacaccgataaactcatcttt</t>
  </si>
  <si>
    <t>CGLGEPLIRYWGSNSDKLIF</t>
  </si>
  <si>
    <t>tgtggtcttggggaacctttaattcggtactgggggtccaactccgataaactcatcttt</t>
  </si>
  <si>
    <t>CGVGGLHGGNGYTDKLIF</t>
  </si>
  <si>
    <t>tgtggtgttgggggtctccatgggggtaatggatacaccgataaactcatcttt</t>
  </si>
  <si>
    <t>KL369 = Chicago #113_PBL_Vd1_TRG</t>
  </si>
  <si>
    <t>CAAWDLSGYKKLF</t>
  </si>
  <si>
    <t>tgtgccgcctgggatttatcgggctataagaaactcttt</t>
  </si>
  <si>
    <t>CALWEETLWYKKLF</t>
  </si>
  <si>
    <t>tgtgccttgtgggaggagaccctttggtataagaaactcttt</t>
  </si>
  <si>
    <t>CALWEVAKLF</t>
  </si>
  <si>
    <t>tgtgccttgtgggaggtcgccaaactcttt</t>
  </si>
  <si>
    <t>CALWEVLGSYYKKLF</t>
  </si>
  <si>
    <t>tgtgccttgtgggaggtgttagggtcttattataagaaactcttt</t>
  </si>
  <si>
    <t>CALWEVPPYYKKLF</t>
  </si>
  <si>
    <t>tgtgccttgtgggaggtacctccttattataagaaactcttt</t>
  </si>
  <si>
    <t>CALWVLHSNYYKKLF</t>
  </si>
  <si>
    <t>tgtgccttgtgggtgttacattcgaattattataagaaactcttt</t>
  </si>
  <si>
    <t>CATWATTRDYKKLF</t>
  </si>
  <si>
    <t>tgtgccacctgggctaccacgagggattataagaaactcttt</t>
  </si>
  <si>
    <t>CATWDGTTGWFKIF</t>
  </si>
  <si>
    <t>tgtgccacctgggatgggaccactggttggttcaagatattt</t>
  </si>
  <si>
    <t>CATWDLPKKLF</t>
  </si>
  <si>
    <t>tgtgccacctgggatcttcctaagaaactcttt</t>
  </si>
  <si>
    <t>CATWDLSGYKKLF</t>
  </si>
  <si>
    <t>tgtgccacctgggatttatcgggctataagaaactcttt</t>
  </si>
  <si>
    <t>CATWDRNKKLF</t>
  </si>
  <si>
    <t>tgtgccacctgggatcgaaataagaaactcttt</t>
  </si>
  <si>
    <t>CATWDRRRTYKKLF</t>
  </si>
  <si>
    <t>tgtgccacctgggacaggcgacggacttataagaaactcttt</t>
  </si>
  <si>
    <t>CATWDSGYQKKLF</t>
  </si>
  <si>
    <t>tgtgccacctgggacagtgggtatcaaaagaaactcttt</t>
  </si>
  <si>
    <t>CATWDVGYYKKLF</t>
  </si>
  <si>
    <t>Low V-REGION identity (68.34% )</t>
  </si>
  <si>
    <t>tgtgccacctgggatgttggctattataagaaactcttt</t>
  </si>
  <si>
    <t>CATWGRLYYKKLF</t>
  </si>
  <si>
    <t>tgtgccacctggggccgtctctattataagaaactcttt</t>
  </si>
  <si>
    <t>CAWWEGVGSYYKKIF</t>
  </si>
  <si>
    <t>tgtgcctggtgggagggggtagggtcttattataagaaaatattt</t>
  </si>
  <si>
    <t>KL362 = Chicago #144_IEL_Vd1_TRD</t>
  </si>
  <si>
    <t>KL363 = Chicago #144_IEL_Vd1_TRG</t>
  </si>
  <si>
    <t>CALWEARRGNYKKLF</t>
  </si>
  <si>
    <t>tgtgccttgtgggaggcgagacgtgggaattataagaaactcttt</t>
  </si>
  <si>
    <t>CALWECRYYKKLF</t>
  </si>
  <si>
    <t>tgtgccttgtgggagtgccgttattataagaaactcttt</t>
  </si>
  <si>
    <t>CALWEKDYYKKLF</t>
  </si>
  <si>
    <t>tgtgccttgtgggagaaagattattataagaaactcttt</t>
  </si>
  <si>
    <t>CALWELIGWFKIF</t>
  </si>
  <si>
    <t>tgtgccttgtgggagcttattggttggttcaagatattt</t>
  </si>
  <si>
    <t>CALWELLGWFKIF</t>
  </si>
  <si>
    <t>tgtgccttgtgggagcttcttggttggttcaagatattt</t>
  </si>
  <si>
    <t>CALWEVLYYKKLF</t>
  </si>
  <si>
    <t>tgtgccttgtgggaggtcctctattataagaaactcttt</t>
  </si>
  <si>
    <t>CALWGRTGWFKIF</t>
  </si>
  <si>
    <t>tgtgccttgtgggggcgcactggttggttcaagatattt</t>
  </si>
  <si>
    <t>CATWDAQSGDWIKTF</t>
  </si>
  <si>
    <t>tgtgccacctgggacgcacaatctggtgattggatcaagacgttt (x1)</t>
  </si>
  <si>
    <t>tgcgccacctgggacgcacaatctggtgattggatcaagacgttt (x1)</t>
  </si>
  <si>
    <t>CATWDEFLFKKLF</t>
  </si>
  <si>
    <t>tgtgccacctgggacgagtttctctttaagaaactcttt</t>
  </si>
  <si>
    <t>CATWDEGGWFKIF</t>
  </si>
  <si>
    <t>tgtgccacctgggacgaggggggttggttcaagatattt</t>
  </si>
  <si>
    <t>CATWDEGGWFKIS</t>
  </si>
  <si>
    <t>tgtgccacctgggacgaggggggttggttcaagatatct</t>
  </si>
  <si>
    <t>CATWDGPGWIKTF</t>
  </si>
  <si>
    <t>tgtgccacctgggacgggccggggtggatcaagacgttt</t>
  </si>
  <si>
    <t>CATWDGRDAGWFKIF</t>
  </si>
  <si>
    <t>tgtgccacctgggacgggagggatgctggttggttcaagatattt</t>
  </si>
  <si>
    <t>CATWDGRGSDWIKTF</t>
  </si>
  <si>
    <t>tgtgccacctgggacgggcgagggagtgattggatcaagacgttt</t>
  </si>
  <si>
    <t>tgtgccacctgggacgggaccaattattataagaaactcttt</t>
  </si>
  <si>
    <t>CATWDGVTDYKKLF</t>
  </si>
  <si>
    <t>tgtgccacctgggacggcgtcacggattataagaaactcttt</t>
  </si>
  <si>
    <t>CATWDPSSDWIKTF</t>
  </si>
  <si>
    <t>tgtgccacctgggaccctagtagtgattggatcaagacgttt</t>
  </si>
  <si>
    <t>CATWDRPTTGWFKIF</t>
  </si>
  <si>
    <t>tgtgccacctgggacaggccgaccactggttggttcaagatattt</t>
  </si>
  <si>
    <t>CATWDSGYYKKLF</t>
  </si>
  <si>
    <t>tgtgccacctgggattcgggttattataagaaactcttt</t>
  </si>
  <si>
    <t>CATWDVAWIKTF</t>
  </si>
  <si>
    <t>tgtgccacctgggatgttgcttggatcaagacgttt</t>
  </si>
  <si>
    <t>CATWEIGDGWFKIF</t>
  </si>
  <si>
    <t>tgtgccacctgggagattggtgatggttggttcaagatattt</t>
  </si>
  <si>
    <t>KL365 = Chicago #144_PBL_Vd1_TRG</t>
  </si>
  <si>
    <t>CAAWDYKKLF</t>
  </si>
  <si>
    <t>tgtgctgcgtgggattataagaaactcttt</t>
  </si>
  <si>
    <t>CAAWVHKKLF</t>
  </si>
  <si>
    <t>tgtgccgcctgggtccataagaaactcttt</t>
  </si>
  <si>
    <t>CALWDYMSYKKLF</t>
  </si>
  <si>
    <t>tgtgccttgtgggactacatgagctataagaaactcttt</t>
  </si>
  <si>
    <t>CALWEAPLDYKKLF</t>
  </si>
  <si>
    <t>tgtgccttgtgggaggctcctctggattataagaaactcttt</t>
  </si>
  <si>
    <t>CALWEGKGKLF</t>
  </si>
  <si>
    <t>tgtgccttgtgggaggggaaggggaaactcttt</t>
  </si>
  <si>
    <t>CALWERGYKKLF</t>
  </si>
  <si>
    <t>tgtgccttgtgggagaggggatataagaaactcttt</t>
  </si>
  <si>
    <t>CALWESGWFKIF</t>
  </si>
  <si>
    <t>tgtgccttgtgggagtctggttggttcaagatattt</t>
  </si>
  <si>
    <t>CALWEVYYKKLF</t>
  </si>
  <si>
    <t>tgtgccttgtgggaggtttattataagaaactcttt</t>
  </si>
  <si>
    <t>CATWDEYKKLF</t>
  </si>
  <si>
    <t>tgtgccacctgggacgagtataagaaactcttt</t>
  </si>
  <si>
    <t>CATWDGPRRFWFKIF</t>
  </si>
  <si>
    <t>tgtgccacctgggacgggccacggcggttttggttcaagatattt</t>
  </si>
  <si>
    <t>tgtgccacctgggatgggcggaccactggttggttcaagatattt</t>
  </si>
  <si>
    <t>CATWDGTGWFKIF</t>
  </si>
  <si>
    <t>tgtgccacctgggacggaactggttggttcaagatattt</t>
  </si>
  <si>
    <t>CATWDRKYYKKLF</t>
  </si>
  <si>
    <t>tgtgccacctgggataggaagtattataagaaactcttt</t>
  </si>
  <si>
    <t>CATWDRLYPQKKLF</t>
  </si>
  <si>
    <t>tgtgccacctgggataggctttatcctcagaagaaactcttt</t>
  </si>
  <si>
    <t>CATWDRPPCTGGFKKLF</t>
  </si>
  <si>
    <t>tgtgccacctgggacaggcccccttgcacggggggttttaagaaactcttt</t>
  </si>
  <si>
    <t>CATWDRPVGGDWIKTF</t>
  </si>
  <si>
    <t>tgtgccacctgggacaggcctgtggggggtgattggatcaagacgttt</t>
  </si>
  <si>
    <t>CATWENYYKKLF</t>
  </si>
  <si>
    <t>tgtgccacctgggagaattattataagaaactcttt</t>
  </si>
  <si>
    <t>tgtgccacctggggccgtctttattataagaaactcttt</t>
  </si>
  <si>
    <t>CATWGRLYYKKLL</t>
  </si>
  <si>
    <t>tgtgccacctggggccgtctttattataagaaactcctt</t>
  </si>
  <si>
    <t>CATWGRLYYNKLF</t>
  </si>
  <si>
    <t>tgtgccacctggggccgtctttattataacaaactcttt</t>
  </si>
  <si>
    <t>CATWVDTTGWFKIF</t>
  </si>
  <si>
    <t>tgtgccacctgggtcgataccactggttggttcaagatattt</t>
  </si>
  <si>
    <t>CALGARFFHVAPPWLGDYVLGDKLIF</t>
  </si>
  <si>
    <t>tgtgctcttggggcacgattctttcacgtggctcccccgtggttgggggactacgttctaggcgataaactcatcttt</t>
  </si>
  <si>
    <t>CALGDLAPIGLSTDKLIF</t>
  </si>
  <si>
    <t>tgtgctcttggggaccttgctcccatcgggttgagcaccgataaactcatcttt</t>
  </si>
  <si>
    <t>CALGEEVFPWGDPYTDKLIF</t>
  </si>
  <si>
    <t>tgtgctcttggggaagaggtcttcccttggggggatccgtacaccgataaactcatcttt</t>
  </si>
  <si>
    <t>CALGEFRRWGIGSTDKLIF</t>
  </si>
  <si>
    <t>tgtgctcttggggaattccgacgctgggggataggcagcaccgataaactcatcttt</t>
  </si>
  <si>
    <t>CALGEGSRTGGYWGTDKLIF</t>
  </si>
  <si>
    <t>tgtgctcttggggaagggtcccgtactgggggatactggggcaccgataaactcatcttt</t>
  </si>
  <si>
    <t>CALGELKAGRGIPTDKLIF</t>
  </si>
  <si>
    <t>tgtgctcttggggaactaaaagccggacgggggataccgaccgataaactcatcttt</t>
  </si>
  <si>
    <t>CALGELKGSLPSCSGGYEIAQLFF</t>
  </si>
  <si>
    <t>tgtgctcttggggaactaaagggtagcctcccatcctgctctgggggatacgagatagcccaactcttcttt</t>
  </si>
  <si>
    <t>CALGELPLPVLYWGKLIF</t>
  </si>
  <si>
    <t>tgtgctcttggggaactacccctgcctgtcctgtactggggtaaactcatcttt</t>
  </si>
  <si>
    <t>CALGELPPYWEIHTDKLIF</t>
  </si>
  <si>
    <t>tgtgctcttggggagctaccgccgtactgggagatccacaccgataaactcatcttt</t>
  </si>
  <si>
    <t>CALGELRGRGTGGYAKLIF</t>
  </si>
  <si>
    <t>tgtgctcttggggaactacggggacgcgggactgggggatacgcaaaactcatcttt</t>
  </si>
  <si>
    <t>CALGELVRGMIWSTDKLIF</t>
  </si>
  <si>
    <t>tgtgctcttggggaactagtgcgtgggatgatttggtccaccgataaactcatcttt</t>
  </si>
  <si>
    <t>CALGEPERGLLWVSTDKLIF</t>
  </si>
  <si>
    <t>tgtgctcttggggaacccgaaagaggcctcctgtgggtttcgaccgataaactcatcttt</t>
  </si>
  <si>
    <t>CALGEPSFRQFFLLGAITYTDKLIF</t>
  </si>
  <si>
    <t>tgtgctcttggggagccctccttccgccagtttttcttactgggggccattacgtacaccgataaactcatcttt</t>
  </si>
  <si>
    <t>CALGEQASVGSTYTDKLIF</t>
  </si>
  <si>
    <t>tgtgctcttggggagcaggcgagtgttggctctacgtacaccgataaactcatcttt</t>
  </si>
  <si>
    <t>CALGEQVSGSFRSTDKLIF</t>
  </si>
  <si>
    <t>tgtgctcttggggaacaagtgagtgggagctttaggtccaccgataaactcatcttt</t>
  </si>
  <si>
    <t>CALGERNRFHNDKLIF</t>
  </si>
  <si>
    <t>tgtgctcttggggaaaggaaccgcttccataacgataaactcatcttt</t>
  </si>
  <si>
    <t>CALGEVERGMIWSTDKLIF</t>
  </si>
  <si>
    <t>tgtgctcttggggaagtagagcgtgggatgatctggtccaccgataaactcatcttt</t>
  </si>
  <si>
    <t>CALGGPLRYWGIGQRYTDKLIF</t>
  </si>
  <si>
    <t>tgtgctcttggggggcccctcagatactgggggatagggcagcgctacaccgataaactcatcttt</t>
  </si>
  <si>
    <t>CALGGPLSYGGIGQRYTDKLIF</t>
  </si>
  <si>
    <t>tgtgctcttggggggcccctcagttacggggggatagggcagcgctacaccgataaactcatcttt</t>
  </si>
  <si>
    <t>CALGLRIPFRRTGGHHKLIF</t>
  </si>
  <si>
    <t>tgtgctcttgggttgaggataccattccgtcgtactgggggtcaccataaactcatcttt</t>
  </si>
  <si>
    <t>CALGPSFLVLGAHTDKLIF</t>
  </si>
  <si>
    <t>tgtgctcttgggccttccttcctagtactgggggcccacaccgataaactcatcttt</t>
  </si>
  <si>
    <t>CALGRGPRWGIIPVHTDKLIF</t>
  </si>
  <si>
    <t>tgtgctcttggtagggggccacgctgggggatcattccggtgcacaccgataaactcatcttt</t>
  </si>
  <si>
    <t>CALGTPSPCVYTDKLIF</t>
  </si>
  <si>
    <t>tgtgctcttgggacaccttccccttgtgtgtacaccgataaactcatcttt</t>
  </si>
  <si>
    <t>CAPGERGRVGFTHTDKLIF</t>
  </si>
  <si>
    <t>tgtgctccaggggagcgggggagagttggcttcacgcacaccgataaactcatcttt</t>
  </si>
  <si>
    <t>KL364 = Chicago #144_PBL_Vd1_TRD</t>
  </si>
  <si>
    <t>CAANSFLWIGAEVTAQLFF</t>
  </si>
  <si>
    <t>tgtgctgctaattcgttcctgtggatcggggcagaggtgacagcacaactcttcttt</t>
  </si>
  <si>
    <t>CALGAASLPPIGGLLGEPPLLYTDKLIF</t>
  </si>
  <si>
    <t>tgtgctcttggggccgcaagccttcccccaatcggagggctactgggggagcctcctctactgtacaccgataaactcatcttt</t>
  </si>
  <si>
    <t>CALGAFPTHLVLGDYTDKLIF</t>
  </si>
  <si>
    <t>tgtgctcttggggcctttcctacgcacctcgtactgggggactacaccgataaactcatcttt</t>
  </si>
  <si>
    <t>CALGALLPFVLGDPTHTDKLIF</t>
  </si>
  <si>
    <t>tgtgctcttggggcccttcttcccttcgtactgggggaccccactcacaccgataaactcatcttt</t>
  </si>
  <si>
    <t>CALGAPFGSQHQTRLIF</t>
  </si>
  <si>
    <t>tgtgctcttggggcaccctttggatcccagcatcaaacgagactcatcttt</t>
  </si>
  <si>
    <t>CALGAPFLLMGTDKLIF</t>
  </si>
  <si>
    <t>tgtgctcttggggcacccttccttctcatgggcaccgataaactcatcttt</t>
  </si>
  <si>
    <t>CALGAVMGAWDVYTDKLIF</t>
  </si>
  <si>
    <t>tgtgctcttggggccgtaatgggggcatgggatgtgtacaccgataaactcatcttt</t>
  </si>
  <si>
    <t>CALGDGTSYVSLGRDKLIF</t>
  </si>
  <si>
    <t>tgtgctcttggggatgggacttcctacgtgtcgctgggccgtgataaactcatcttt</t>
  </si>
  <si>
    <t>CALGEAPYVNGGYATPPTDKLIF</t>
  </si>
  <si>
    <t>tgtgctcttggggaagccccgtacgtgaatgggggatacgcgaccccacccaccgataaactcatcttt</t>
  </si>
  <si>
    <t>CALGELETGFLRVLGKDTDKLIF</t>
  </si>
  <si>
    <t>tgtgctcttggggaactagaaacgggctttctacgtgtactggggaaggacaccgataaactcatcttt</t>
  </si>
  <si>
    <t>CALGELFGGYVAPQYTDKLIF</t>
  </si>
  <si>
    <t>tgtgctcttggggaactgttcgggggatacgttgcgccgcagtacaccgataaactcatcttt</t>
  </si>
  <si>
    <t>CALGELGGDTDKLIF</t>
  </si>
  <si>
    <t>tgtgctcttggggaactcgggggggacaccgataaactcatcttt</t>
  </si>
  <si>
    <t>CALGELGPPYWGINRDKLIF</t>
  </si>
  <si>
    <t>tgtgctcttggggaactgggtcctccgtactgggggataaaccgcgataaactcatcttt</t>
  </si>
  <si>
    <t>CALGELPGILGTYTDKLIF</t>
  </si>
  <si>
    <t>tgtgctcttggggaacttccgggaatactggggacctacaccgataaactcatcttt</t>
  </si>
  <si>
    <t>CALGELPIPGRDLTAQLFF</t>
  </si>
  <si>
    <t>tgtgctcttggggaactcccaattccggggcgcgatttgacagcacaactcttcttt</t>
  </si>
  <si>
    <t>CALGELRLGPRDGDKLIF</t>
  </si>
  <si>
    <t>tgtgctcttggggaactacgactggggccccgggacggcgataaactcatcttt</t>
  </si>
  <si>
    <t>CALGELTTWGKLIF</t>
  </si>
  <si>
    <t>tgtgctcttggggaacttaccacgtggggtaaactcatcttt</t>
  </si>
  <si>
    <t>CALGEMAYDWSRNWGILGTDKLIF</t>
  </si>
  <si>
    <t>tgtgctcttggggaaatggcctatgattggtctcggaactgggggatactagggaccgataaactcatcttt</t>
  </si>
  <si>
    <t>CALGEPCLLPYSLFLDKLIF</t>
  </si>
  <si>
    <t>tgtgctcttggggaaccctgccttctcccatacagtttgttcctcgataaactcatcttt</t>
  </si>
  <si>
    <t>CALGEPLDCYELIF</t>
  </si>
  <si>
    <t>tgtgctcttggggaacctttggattgttatgaactcatcttt</t>
  </si>
  <si>
    <t>CALGEPLPSKRGDKLIF</t>
  </si>
  <si>
    <t>tgtgctcttggggaaccccttccgagtaaaaggggcgataaactcatcttt</t>
  </si>
  <si>
    <t>CALGEPNGGYSLTDKLIF</t>
  </si>
  <si>
    <t>tgtgctcttggggaacccaatgggggatactccctcaccgataaactcatcttt</t>
  </si>
  <si>
    <t>CALGEPPPVYWCDKLIF</t>
  </si>
  <si>
    <t>tgtgctcttggggaaccccccccggtgtactggtgcgataaactcatcttt</t>
  </si>
  <si>
    <t>CALGEPPQTRVLGDTRVYTDKLIF</t>
  </si>
  <si>
    <t>tgtgctcttggggaaccgccccaaactcgagtgctgggggatacgagggtgtacaccgataaactcatcttt</t>
  </si>
  <si>
    <t>CALGEPRIATGGYLADKLIF</t>
  </si>
  <si>
    <t>tgtgctcttggggaacctagaatcgcgactgggggatatttagccgataaactcatcttt</t>
  </si>
  <si>
    <t>CALGEPSISHPRDATDKLIF</t>
  </si>
  <si>
    <t>tgtgctcttggggaaccttccatctcacacccccgcgacgccaccgataaactcatcttt</t>
  </si>
  <si>
    <t>CALGERRWTGWGATDKLIF</t>
  </si>
  <si>
    <t>tgtgctcttggggaacgccggtggacaggatggggggccaccgataaactcatcttt</t>
  </si>
  <si>
    <t>CALGERSYPLTAQLFF</t>
  </si>
  <si>
    <t>tgtgctcttggggaacggtcctacccgctgacagcacaactcttcttt</t>
  </si>
  <si>
    <t>CALGERTEALHWRNADKLIF</t>
  </si>
  <si>
    <t>tgtgctcttggggaacgtacggaggccctacactggagaaacgccgataaactcatcttt</t>
  </si>
  <si>
    <t>CALGERVLGDTPYTDKLIF</t>
  </si>
  <si>
    <t>tgtgctcttggggaaagggtactgggggatactccgtacaccgataaactcatcttt</t>
  </si>
  <si>
    <t>CALGESRLNWGYPYTDKLIF</t>
  </si>
  <si>
    <t>tgtgctcttggggaatcccggttgaactgggggtacccgtacaccgataaactcatcttt</t>
  </si>
  <si>
    <t>CALGETTPEIRPGGGYGDKLIF</t>
  </si>
  <si>
    <t>tgtgctcttggggagaccacccccgagatccgtccgggtgggggatacggggataaactcatcttt</t>
  </si>
  <si>
    <t>CALGEVLTGSWGTLNPYTDKLIF</t>
  </si>
  <si>
    <t>tgtgctcttggggaagttctgacaggctcctgggggaccctaaacccgtacaccgataaactcatcttt</t>
  </si>
  <si>
    <t>CALGFTFQTDGLDTADKLIF</t>
  </si>
  <si>
    <t>tgtgctcttgggttcacgttccaaaccgacgggctggatacagccgataaactcatcttt</t>
  </si>
  <si>
    <t>CALGGIFLPNITGGQYTDKLIF</t>
  </si>
  <si>
    <t>tgtgctcttgggggaattttccttccgaacattactgggggtcagtacaccgataaactcatcttt</t>
  </si>
  <si>
    <t>CALGGPLPKAGDHRWTDKLIF</t>
  </si>
  <si>
    <t>tgtgctcttgggggcccgcttcctaaggctggggaccaccggtggaccgataaactcatcttt</t>
  </si>
  <si>
    <t>CALGGPPSFSSTLLGGRPSLRDKLIF</t>
  </si>
  <si>
    <t>tgtgctcttgggggcccaccttctttttcctctaccttactggggggtcgaccctctcttagagataaactcatcttt</t>
  </si>
  <si>
    <t>CALGGTPDWGIPDKLIF</t>
  </si>
  <si>
    <t>tgtgctcttgggggaacgcccgattgggggatacccgataaactcatcttt</t>
  </si>
  <si>
    <t>CALGNIRPFTLGGGYAPTDKLIF</t>
  </si>
  <si>
    <t>tgtgctcttgggaatatcagacccttcacccttggagggggatacgcccccaccgataaactcatcttt</t>
  </si>
  <si>
    <t>CALGPKVRDGTDKLIF</t>
  </si>
  <si>
    <t>tgtgctcttgggcctaaggtcagggatggtaccgataaactcatcttt</t>
  </si>
  <si>
    <t>CALGPLRTGDTRADKLIF</t>
  </si>
  <si>
    <t>tgtgctcttggtcctctccggacgggggatacgcgcgccgataaactcatcttt</t>
  </si>
  <si>
    <t>CALGTARGTDKLIF</t>
  </si>
  <si>
    <t>tgtgctcttgggaccgctaggggcaccgataaactcatcttt</t>
  </si>
  <si>
    <t>CALGVNPLPSTDKLIF</t>
  </si>
  <si>
    <t>tgtgctcttggggtcaacccccttccatcaaccgataaactcatcttt</t>
  </si>
  <si>
    <t>CSAGEGPYGGGGGSGSDKLIF</t>
  </si>
  <si>
    <t>tgttctgctggggaaggcccttatggtgggggggggggttccgggtccgataaactcatcttt</t>
  </si>
  <si>
    <t>tgtgctcttggggaccctgtactggacaccgataaactcatcttt</t>
  </si>
  <si>
    <t>CALGDPVLDTDKLIF</t>
  </si>
  <si>
    <t>tgtgctcttggggaaccctactgggggatacatgagcccgataaactcatcttt</t>
  </si>
  <si>
    <t>CALGEPYWGIHEPDKLIF</t>
  </si>
  <si>
    <t>tgtgctcttgggggcgccccactgggggatacgcgtaaagataaactcatcttt</t>
  </si>
  <si>
    <t>CALGGAPLGDTRKDKLIF</t>
  </si>
  <si>
    <t>tgtgctcttggggaaatcgggaatttgtactgggggatattaaccgataaactcatcttt</t>
  </si>
  <si>
    <t>CALGEIGNLYWGILTDKLIF</t>
  </si>
  <si>
    <t>tgtgctcttggaaagtccccactctccggatacttcttctacaccgataaactcatcttt</t>
  </si>
  <si>
    <t>CALGKSPLSGYFFYTDKLIF</t>
  </si>
  <si>
    <t>tgtgccacctgggacaggcaggaactcttt</t>
  </si>
  <si>
    <t>CATWDRQELF</t>
  </si>
  <si>
    <t>tgtgctcttgggatctttaggccttcctactgggggatccatgacaccgataaactcatcttt</t>
  </si>
  <si>
    <t>CALGIFRPSYWGIHDTDKLIF</t>
  </si>
  <si>
    <t>tgtgccacctgggattccgggaaactcttt</t>
  </si>
  <si>
    <t>CATWDSGKLF</t>
  </si>
  <si>
    <t>tgtgctcttggcgccacaagcagaccgcttgggtggggttcgtacaccgataaactcatcttt</t>
  </si>
  <si>
    <t>CALGATSRPLGWGSYTDKLIF</t>
  </si>
  <si>
    <t>tgtgccacctgggacaggctaaagaaactcttt</t>
  </si>
  <si>
    <t>CATWDRLKKLF</t>
  </si>
  <si>
    <t>tgtgctcttggggaacccacggctcatgcgctgggggacccgtacacagctcaactcttcttt</t>
  </si>
  <si>
    <t>CALGEPTAHALGDPYTAQLFF</t>
  </si>
  <si>
    <t>tgtgccacctgggacaggcgtcagaaactcttt</t>
  </si>
  <si>
    <t>CATWDRRQKLF</t>
  </si>
  <si>
    <t>tgtgctcttggggaaccccccctcccaattggtctgggggatacgtacaccgataaactcatcttt</t>
  </si>
  <si>
    <t>CALGEPPLPIGLGDTYTDKLIF</t>
  </si>
  <si>
    <t>tgtgccacctgggacaggcccgagaaactcttt</t>
  </si>
  <si>
    <t>tgtgctcttggggaacgtcagtatcctgggggatacgcgcgcgcagggcccgataaactcatcttt</t>
  </si>
  <si>
    <t>CALGERQYPGGYARAGPDKLIF</t>
  </si>
  <si>
    <t>tgtgccacctgggacaggcaaggggccctcttt</t>
  </si>
  <si>
    <t>CATWDRQGALF</t>
  </si>
  <si>
    <t>tgtgctcttggggctacgtttcccgcaccatactgggggacccaaaacaccgataaactcatcttt</t>
  </si>
  <si>
    <t>CALGATFPAPYWGTQNTDKLIF</t>
  </si>
  <si>
    <t>tgtgccacctgggacggggggtctaagaaactcttt</t>
  </si>
  <si>
    <t>CATWDGGSKKLF</t>
  </si>
  <si>
    <t>tgtgctcttggggaggggaatccccttcctagaatcgctgggggatacctcgataaactcatcttt</t>
  </si>
  <si>
    <t>CALGEGNPLPRIAGGYLDKLIF</t>
  </si>
  <si>
    <t>tgtgccacctggttgaattattataagaaactcttt</t>
  </si>
  <si>
    <t>CATWLNYYKKLF</t>
  </si>
  <si>
    <t>tgtgctctcctgtatccctctcggaggggactaaagggggatcccggctgcgataaactcatcttt</t>
  </si>
  <si>
    <t>CALLYPSRRGLKGDPGCDKLIF</t>
  </si>
  <si>
    <t>tgtgccttgtgggaggacgctggtaagaaactcttt</t>
  </si>
  <si>
    <t>CALWEDAGKKLF</t>
  </si>
  <si>
    <t>tgtgctcttgggtcggcccaagtggggtactgggggatacgcgctaagaccgataaactcatcttt</t>
  </si>
  <si>
    <t>CALGSAQVGYWGIRAKTDKLIF</t>
  </si>
  <si>
    <t>tgtgccacctgggacgggccgcattataagaaactcttt</t>
  </si>
  <si>
    <t>tgtgctcttggggggtggaacttcctacggggggatacctccctcctggtcaccgataaactcatcttt</t>
  </si>
  <si>
    <t>CALGGWNFLRGDTSLLVTDKLIF</t>
  </si>
  <si>
    <t>tgtgccacctgggctccgaattattataagaaactcttt</t>
  </si>
  <si>
    <t>CATWAPNYYKKLF</t>
  </si>
  <si>
    <t>tgtgctcttgggatacaatggccttcctactggggggatacccattctcacaccgataaactcatcttt</t>
  </si>
  <si>
    <t>CALGIQWPSYWGDTHSHTDKLIF</t>
  </si>
  <si>
    <t>tgtgccacctgggacaggcttaattattataagaaactcttt</t>
  </si>
  <si>
    <t>tgtgctcttgggcccaggggggatcccctaccgaaatttgggggcctccggtacaccgataaactcatcttt</t>
  </si>
  <si>
    <t>CALGPRGDPLPKFGGLRYTDKLIF</t>
  </si>
  <si>
    <t>tgtgctgcgtgggatttcctcatttatgataagaaactcttt</t>
  </si>
  <si>
    <t>CAAWDFLIYDKKLF</t>
  </si>
  <si>
    <t>tgtgctcttgggcccaggggggatcccctaccgaaatctgggggcctccggtacaccgataaactcatcttt</t>
  </si>
  <si>
    <t>CALGPRGDPLPKSGGLRYTDKLIF</t>
  </si>
  <si>
    <t>tgtgctgcgtgggatctcgcaatcggttggttcaagatattt</t>
  </si>
  <si>
    <t>CAAWDLAIGWFKIF</t>
  </si>
  <si>
    <t>tgtgctcttggggaccccgatttcgagttagcgtaccgggggcttactgggggaccaaggtacaccgataaactcatcttt</t>
  </si>
  <si>
    <t>CALGDPDFELAYRGLTGGPRYTDKLIF</t>
  </si>
  <si>
    <t>tgtgccacctgggacggccccccgaattattataagaaactcttt</t>
  </si>
  <si>
    <t>tgtgctcttggggaactagaaaccgataaactcatcttt</t>
  </si>
  <si>
    <t>CALGELETDKLIF</t>
  </si>
  <si>
    <t>tgtgccacctgggacgggcgtggtagtgattggatcaagacgttt</t>
  </si>
  <si>
    <t>tgtgccttgacccttcctacgagtggaccaccgaaactcatcttt</t>
  </si>
  <si>
    <t>CALTLPTSGPPKLIF</t>
  </si>
  <si>
    <t>tgtgccacctggggacgggtggatggtgattggatcaagacgttt</t>
  </si>
  <si>
    <t>CATWGRVDGDWIKTF</t>
  </si>
  <si>
    <t>tgtgctcttggggaaggcttcctaccttgggggggacaacataaactcatcttt</t>
  </si>
  <si>
    <t>CALGEGFLPWGGQHKLIF</t>
  </si>
  <si>
    <t>tgtgccacctgggatgggtattataagaaactcttt</t>
  </si>
  <si>
    <t>tgtgctcttggggaactgggattcctactgggggataccgataaactcatcttt</t>
  </si>
  <si>
    <t>CALGELGFLLGDTDKLIF</t>
  </si>
  <si>
    <t>tgtgccacctggaacggctattataagaaactcttt</t>
  </si>
  <si>
    <t>CATWNGYYKKLF</t>
  </si>
  <si>
    <t>tgtgcaagcattttcactgggggatacgcgccgaggggtaccgataaactcatcttt</t>
  </si>
  <si>
    <t>CASIFTGGYAPRGTDKLIF</t>
  </si>
  <si>
    <t>TRAV14/DV4</t>
  </si>
  <si>
    <t>tgtgccacctggatcactggttggttcaagatattt</t>
  </si>
  <si>
    <t>CATWITGWFKIF</t>
  </si>
  <si>
    <t>tgtgctcttggggaacttagggttccgtcttggctggggatttacaccgataaactcatcttt</t>
  </si>
  <si>
    <t>CALGELRVPSWLGIYTDKLIF</t>
  </si>
  <si>
    <t>tgtgccacctgggacgggctcggttataagaaactcttt</t>
  </si>
  <si>
    <t>tgtgctcttggggaacgccttccccattactggggatttcggggggactacaccgataaactcatcttt</t>
  </si>
  <si>
    <t>CALGERLPHYWGFRGDYTDKLIF</t>
  </si>
  <si>
    <t>tgtgctgcgtgggtccacaccactggttggttcaagatattt</t>
  </si>
  <si>
    <t>CAAWVHTTGWFKIF</t>
  </si>
  <si>
    <t>tgtgctcttggggaaccggtcctgaatcctattctaacccctggttggagtaccgataaactcatcttt</t>
  </si>
  <si>
    <t>CALGEPVLNPILTPGWSTDKLIF</t>
  </si>
  <si>
    <t>tgtgccacctgggacaggctatacgtttattataagaaactcttt</t>
  </si>
  <si>
    <t>CATWDRLYVYYKKLF</t>
  </si>
  <si>
    <t>tgtgctcttggggagctacgttggggatggtccgctaaactcatcttt</t>
  </si>
  <si>
    <t>CALGELRWGWSAKLIF</t>
  </si>
  <si>
    <t>tgtgccacctgggacggcccgaaaacccccggggggaaactcttt</t>
  </si>
  <si>
    <t>CATWDGPKTPGGKLF</t>
  </si>
  <si>
    <t>tgtgctcttggggaagggcactgggggatcgccgataaactcatcttt</t>
  </si>
  <si>
    <t>CALGEGHWGIADKLIF</t>
  </si>
  <si>
    <t>tgtgccacctgggacaggccacaagagttgggcaaaaaaatcaaggtattt</t>
  </si>
  <si>
    <t>CATWDRPQELGKKIKVF</t>
  </si>
  <si>
    <t>tgtgctcttggggactcccttcctacgaccgcctggaacaccgataaactaattttt</t>
  </si>
  <si>
    <t>CALGDSLPTTAWNTDKLIF</t>
  </si>
  <si>
    <t>tgtgccacctgggatcactcgcaagagttgggcaaaaaaatcaaggtattt</t>
  </si>
  <si>
    <t>CATWDHSQELGKKIKVF</t>
  </si>
  <si>
    <t>tgtgctcttggggaactcgacccgacaaactacccgtacaccgataaactcatcttt</t>
  </si>
  <si>
    <t>CALGELDPTNYPYTDKLIF</t>
  </si>
  <si>
    <t>tgtgccttgtggacttcacttcaagagttgggcaaaaaaatcaaggtattt</t>
  </si>
  <si>
    <t>CALWTSLQELGKKIKVF</t>
  </si>
  <si>
    <t>tgtgctcttggggaactctcaagtggaaaactcatcttt</t>
  </si>
  <si>
    <t>CALGELSSGKLIF</t>
  </si>
  <si>
    <t>tgtgccacctgggacaggcggggggtttattataagaaactcttt</t>
  </si>
  <si>
    <t>CATWDRRGVYYKKLF</t>
  </si>
  <si>
    <t>tgtgctcttggggaccctctactggacaccgataaactcatcttt</t>
  </si>
  <si>
    <t>CALGDPLLDTDKLIF</t>
  </si>
  <si>
    <t>tgtgccacctgggactgggggctgaaactcttt</t>
  </si>
  <si>
    <t>CATWDWGLKLF</t>
  </si>
  <si>
    <t>tgtgctcttgggcaggggtggtactctaggctactgggggatacccggtacaccgataaactcatcttt</t>
  </si>
  <si>
    <t>CALGQGWYSRLLGDTRYTDKLIF</t>
  </si>
  <si>
    <t>tgtgccttgtgggttcagaaactcttt</t>
  </si>
  <si>
    <t>CALWVQKLF</t>
  </si>
  <si>
    <t>tgtgctcttggggacctaagagggggatacgcatcctcactaactctccacaccgataaactcatcttt</t>
  </si>
  <si>
    <t>CALGDLRGGYASSLTLHTDKLIF</t>
  </si>
  <si>
    <t>JEM674 Chicago #143 Vd1+ IEL (TRG)</t>
  </si>
  <si>
    <t>JEM675 Chicago #143 Vd1+ IEL (TRD)</t>
  </si>
  <si>
    <t>tgtgctcttgggggcgccccaccggggggtatgcgtaaagataaactcatcttt</t>
  </si>
  <si>
    <t>CALGGAPPGGMRKDKLIF</t>
  </si>
  <si>
    <t>tgtgctcttgggggcgccccactggggggtacgcgtaaagataaactcatcttt</t>
  </si>
  <si>
    <t>CALGGAPLGGTRKDKLIF</t>
  </si>
  <si>
    <t>tgtgctcttggggaactagaatccctctactgggggatgagggccgataaactcatcttt</t>
  </si>
  <si>
    <t>CALGELESLYWGMRADKLIF</t>
  </si>
  <si>
    <t>out-of-frame</t>
  </si>
  <si>
    <t>CATWDGR#TGWFKIF</t>
  </si>
  <si>
    <t>tgtgctcttggggaacaagtaggtaggggatacgccttgctgatcaccgataaactcatcttt</t>
  </si>
  <si>
    <t>CALGEQVGRGYALLITDKLIF</t>
  </si>
  <si>
    <t>tgtgcttttggggaacattggttcctacaagaggtgggggccctgcagtacaccgataaactcatcttt</t>
  </si>
  <si>
    <t>CAFGEHWFLQEVGALQYTDKLIF</t>
  </si>
  <si>
    <t>tgtgctcttggggaaacggccttcctacgcgtactgggggataacgctaaactcatcttt</t>
  </si>
  <si>
    <t>CALGETAFLRVLGDNAKLIF</t>
  </si>
  <si>
    <t>tgtgctcttgggggccctggggttctcggtctctcctgggggatactttccgataaactcatcttt</t>
  </si>
  <si>
    <t>CALGGPGVLGLSWGILSDKLIF</t>
  </si>
  <si>
    <t>tgtgccacctgggacggcccaaggtattataagaaactcttt</t>
  </si>
  <si>
    <t>tgtgctcttggggaacattggttcctacaagaggtgggggccctgcagtacaccgataaactcatcttt</t>
  </si>
  <si>
    <t>CALGEHWFLQEVGALQYTDKLIF</t>
  </si>
  <si>
    <t>tgtgctgcgtgggataggggcccaccgcattataagaaactcttt</t>
  </si>
  <si>
    <t>CAAWDRGPPHYKKLF</t>
  </si>
  <si>
    <t>tgtgcctgtgacacggtaacctaccgaaaaagtactggggaccaggagacagcacaactcttcttt</t>
  </si>
  <si>
    <t>CACDTVTYRKSTGDQETAQLFF</t>
  </si>
  <si>
    <t>tgtgccacctgggacaggcagacctataagaaactcttt</t>
  </si>
  <si>
    <t>CATWDRQTYKKLF</t>
  </si>
  <si>
    <t>tgtgcttataggggcagggaccaaccggcccccggtcccaccgccgataaactcatcttt</t>
  </si>
  <si>
    <t>CAYRGRDQPAPGPTADKLIF</t>
  </si>
  <si>
    <t>tgtgctcttgggttacactgggggataagcctacgtaaactcatcttt</t>
  </si>
  <si>
    <t>CALGLHWGISLRKLIF</t>
  </si>
  <si>
    <t>tgtgccttgtgggaggccccttggttgcggggccctgggtggcattattataagaaactcttt</t>
  </si>
  <si>
    <t>CALWEAPWLRGPGWHYYKKLF</t>
  </si>
  <si>
    <t>tgtgctcttgggggcgccccgctgggggatacgcgtaaagataaactcatcttt</t>
  </si>
  <si>
    <t>JEM672 Chicago #143 Vd1+ PBL (TRG)</t>
  </si>
  <si>
    <t>JEM673 Chicago #143 Vd1+ PBL (TRD)</t>
  </si>
  <si>
    <t>Need to double check repeat sequencing</t>
  </si>
  <si>
    <t>JEM646 Chicago #91 clone 2</t>
  </si>
  <si>
    <t>CALWEVQNYYKKLF</t>
  </si>
  <si>
    <t>tgtgccttgtgggaggtccaaaattattataagaaactcttt</t>
  </si>
  <si>
    <t>CASPSRGGTDKLIF</t>
  </si>
  <si>
    <t>tgtgcctccccatccagggggggcaccgataaactcatcttt</t>
  </si>
  <si>
    <t>JEM646 Chicago #91 clone 3</t>
  </si>
  <si>
    <t>CALGDLGLPTFILGDSADKLIF</t>
  </si>
  <si>
    <t>tgtgctcttggggatctaggccttcctacgttcatactgggggatagcgccgataaactcatcttt</t>
  </si>
  <si>
    <t>CATWDKLDYKKLF</t>
  </si>
  <si>
    <t>tgtgccacctgggataaactggattataagaaactcttt</t>
  </si>
  <si>
    <t>CATWDRPW#KKLF</t>
  </si>
  <si>
    <r>
      <t>CATWDGP</t>
    </r>
    <r>
      <rPr>
        <sz val="10"/>
        <color rgb="FFFF6600"/>
        <rFont val="Courier"/>
      </rPr>
      <t>H</t>
    </r>
    <r>
      <rPr>
        <sz val="10"/>
        <color indexed="8"/>
        <rFont val="Courier"/>
      </rPr>
      <t>YKKLF</t>
    </r>
  </si>
  <si>
    <r>
      <t>CATWG</t>
    </r>
    <r>
      <rPr>
        <sz val="10"/>
        <color rgb="FFFF6600"/>
        <rFont val="Courier"/>
      </rPr>
      <t>H</t>
    </r>
    <r>
      <rPr>
        <sz val="10"/>
        <color indexed="8"/>
        <rFont val="Courier"/>
      </rPr>
      <t>KKLF</t>
    </r>
  </si>
  <si>
    <r>
      <t>CATWDTF</t>
    </r>
    <r>
      <rPr>
        <sz val="10"/>
        <color rgb="FFFF6600"/>
        <rFont val="Courier"/>
      </rPr>
      <t>H</t>
    </r>
    <r>
      <rPr>
        <sz val="10"/>
        <rFont val="Courier"/>
      </rPr>
      <t>YKKLF</t>
    </r>
  </si>
  <si>
    <r>
      <t>CATWDER</t>
    </r>
    <r>
      <rPr>
        <sz val="10"/>
        <color rgb="FFFF6600"/>
        <rFont val="Courier"/>
      </rPr>
      <t>H</t>
    </r>
    <r>
      <rPr>
        <sz val="10"/>
        <color indexed="8"/>
        <rFont val="Courier"/>
      </rPr>
      <t>YKKLF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</si>
</sst>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rgb="FF000000"/>
      <name val="Courier"/>
    </font>
    <font>
      <sz val="10"/>
      <color theme="1"/>
      <name val="Courier"/>
    </font>
    <font>
      <sz val="10"/>
      <name val="Courier"/>
    </font>
    <font>
      <u/>
      <sz val="10"/>
      <color theme="1"/>
      <name val="Courier"/>
    </font>
    <font>
      <sz val="10"/>
      <color rgb="FFFF0000"/>
      <name val="Courier"/>
    </font>
    <font>
      <sz val="10"/>
      <color rgb="FFFF6600"/>
      <name val="Courier"/>
    </font>
    <font>
      <u/>
      <sz val="10"/>
      <color indexed="8"/>
      <name val="Courier"/>
    </font>
    <font>
      <sz val="10"/>
      <color indexed="8"/>
      <name val="Courier"/>
    </font>
    <font>
      <b/>
      <u/>
      <sz val="10"/>
      <color rgb="FF000000"/>
      <name val="Courier"/>
    </font>
    <font>
      <b/>
      <sz val="10"/>
      <color rgb="FF000000"/>
      <name val="Courier"/>
    </font>
    <font>
      <b/>
      <sz val="10"/>
      <color theme="1"/>
      <name val="Courier"/>
    </font>
    <font>
      <b/>
      <u/>
      <sz val="10"/>
      <color rgb="FFFF0000"/>
      <name val="Courier"/>
    </font>
    <font>
      <sz val="10"/>
      <color indexed="8"/>
      <name val="Courier New"/>
      <family val="3"/>
    </font>
    <font>
      <b/>
      <u/>
      <sz val="10"/>
      <color theme="1"/>
      <name val="Courier"/>
    </font>
    <font>
      <b/>
      <sz val="10"/>
      <color rgb="FFFF0000"/>
      <name val="Courier"/>
    </font>
    <font>
      <sz val="12"/>
      <color rgb="FFFF0000"/>
      <name val="Calibri"/>
      <family val="2"/>
      <scheme val="minor"/>
    </font>
    <font>
      <u/>
      <sz val="10"/>
      <color rgb="FFFF0000"/>
      <name val="Courier"/>
    </font>
    <font>
      <sz val="10"/>
      <color rgb="FFFFFF00"/>
      <name val="Courier"/>
    </font>
    <font>
      <u/>
      <sz val="10"/>
      <color rgb="FF0000FF"/>
      <name val="Courier"/>
    </font>
    <font>
      <u/>
      <sz val="10"/>
      <color rgb="FF008000"/>
      <name val="Courier"/>
    </font>
    <font>
      <sz val="11"/>
      <color theme="1"/>
      <name val="Courier"/>
    </font>
    <font>
      <b/>
      <sz val="11"/>
      <color rgb="FF008000"/>
      <name val="Courier"/>
    </font>
    <font>
      <b/>
      <sz val="11"/>
      <color rgb="FF0000FF"/>
      <name val="Courier"/>
    </font>
  </fonts>
  <fills count="6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6FCF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6666"/>
        <bgColor indexed="64"/>
      </patternFill>
    </fill>
    <fill>
      <patternFill patternType="solid">
        <fgColor rgb="FF808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6666FF"/>
        <bgColor indexed="64"/>
      </patternFill>
    </fill>
    <fill>
      <patternFill patternType="solid">
        <fgColor rgb="FF00FF8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CCCC99"/>
        <bgColor indexed="64"/>
      </patternFill>
    </fill>
    <fill>
      <patternFill patternType="solid">
        <fgColor rgb="FFFF0080"/>
        <bgColor indexed="64"/>
      </patternFill>
    </fill>
    <fill>
      <patternFill patternType="solid">
        <fgColor rgb="FFFF8000"/>
        <bgColor indexed="64"/>
      </patternFill>
    </fill>
    <fill>
      <patternFill patternType="solid">
        <fgColor rgb="FF0080FF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rgb="FFB3B3B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B1A0C7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CC6699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rgb="FF33CC66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rgb="FFCC99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3CBE11"/>
        <bgColor indexed="64"/>
      </patternFill>
    </fill>
    <fill>
      <patternFill patternType="solid">
        <fgColor rgb="FF219CEB"/>
        <bgColor indexed="64"/>
      </patternFill>
    </fill>
    <fill>
      <patternFill patternType="solid">
        <fgColor rgb="FF9999CC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78A312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rgb="FF66CC00"/>
        <bgColor indexed="64"/>
      </patternFill>
    </fill>
    <fill>
      <patternFill patternType="solid">
        <fgColor rgb="FF3333CC"/>
        <bgColor indexed="64"/>
      </patternFill>
    </fill>
    <fill>
      <patternFill patternType="solid">
        <fgColor rgb="FF92CDDC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CCA0FF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C6D2FF"/>
        <bgColor indexed="64"/>
      </patternFill>
    </fill>
    <fill>
      <patternFill patternType="solid">
        <fgColor rgb="FF666666"/>
        <bgColor indexed="64"/>
      </patternFill>
    </fill>
    <fill>
      <patternFill patternType="solid">
        <fgColor rgb="FF6600FF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663366"/>
        <bgColor indexed="64"/>
      </patternFill>
    </fill>
    <fill>
      <patternFill patternType="solid">
        <fgColor rgb="FF666633"/>
        <bgColor indexed="64"/>
      </patternFill>
    </fill>
    <fill>
      <patternFill patternType="solid">
        <fgColor rgb="FFFF97C7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173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949">
    <xf numFmtId="0" fontId="0" fillId="0" borderId="0" xfId="0"/>
    <xf numFmtId="0" fontId="3" fillId="0" borderId="0" xfId="0" applyFont="1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49" fontId="3" fillId="9" borderId="7" xfId="0" applyNumberFormat="1" applyFont="1" applyFill="1" applyBorder="1" applyAlignment="1">
      <alignment horizontal="center"/>
    </xf>
    <xf numFmtId="0" fontId="4" fillId="9" borderId="0" xfId="0" applyNumberFormat="1" applyFont="1" applyFill="1" applyBorder="1" applyAlignment="1"/>
    <xf numFmtId="49" fontId="3" fillId="9" borderId="4" xfId="0" applyNumberFormat="1" applyFont="1" applyFill="1" applyBorder="1" applyAlignment="1">
      <alignment horizontal="center"/>
    </xf>
    <xf numFmtId="0" fontId="4" fillId="9" borderId="10" xfId="0" applyFont="1" applyFill="1" applyBorder="1" applyAlignment="1">
      <alignment horizontal="center"/>
    </xf>
    <xf numFmtId="49" fontId="3" fillId="6" borderId="8" xfId="0" applyNumberFormat="1" applyFont="1" applyFill="1" applyBorder="1" applyAlignment="1">
      <alignment horizontal="center"/>
    </xf>
    <xf numFmtId="0" fontId="4" fillId="6" borderId="0" xfId="0" applyNumberFormat="1" applyFont="1" applyFill="1" applyBorder="1" applyAlignment="1"/>
    <xf numFmtId="49" fontId="3" fillId="6" borderId="5" xfId="0" applyNumberFormat="1" applyFont="1" applyFill="1" applyBorder="1" applyAlignment="1">
      <alignment horizontal="center"/>
    </xf>
    <xf numFmtId="164" fontId="4" fillId="6" borderId="8" xfId="0" applyNumberFormat="1" applyFont="1" applyFill="1" applyBorder="1" applyAlignment="1">
      <alignment horizontal="center"/>
    </xf>
    <xf numFmtId="0" fontId="4" fillId="6" borderId="11" xfId="0" applyFont="1" applyFill="1" applyBorder="1" applyAlignment="1">
      <alignment horizontal="center"/>
    </xf>
    <xf numFmtId="49" fontId="3" fillId="11" borderId="8" xfId="0" applyNumberFormat="1" applyFont="1" applyFill="1" applyBorder="1" applyAlignment="1">
      <alignment horizontal="center"/>
    </xf>
    <xf numFmtId="0" fontId="4" fillId="11" borderId="0" xfId="0" applyNumberFormat="1" applyFont="1" applyFill="1" applyBorder="1" applyAlignment="1"/>
    <xf numFmtId="49" fontId="3" fillId="11" borderId="5" xfId="0" applyNumberFormat="1" applyFont="1" applyFill="1" applyBorder="1" applyAlignment="1">
      <alignment horizontal="center"/>
    </xf>
    <xf numFmtId="164" fontId="4" fillId="11" borderId="8" xfId="0" applyNumberFormat="1" applyFont="1" applyFill="1" applyBorder="1" applyAlignment="1">
      <alignment horizontal="center"/>
    </xf>
    <xf numFmtId="0" fontId="4" fillId="11" borderId="11" xfId="0" applyFont="1" applyFill="1" applyBorder="1" applyAlignment="1">
      <alignment horizontal="center"/>
    </xf>
    <xf numFmtId="49" fontId="3" fillId="0" borderId="8" xfId="0" applyNumberFormat="1" applyFont="1" applyBorder="1" applyAlignment="1">
      <alignment horizontal="center"/>
    </xf>
    <xf numFmtId="0" fontId="4" fillId="0" borderId="0" xfId="0" applyNumberFormat="1" applyFont="1" applyFill="1" applyBorder="1" applyAlignment="1"/>
    <xf numFmtId="49" fontId="3" fillId="0" borderId="5" xfId="0" applyNumberFormat="1" applyFont="1" applyBorder="1" applyAlignment="1">
      <alignment horizontal="center"/>
    </xf>
    <xf numFmtId="164" fontId="4" fillId="0" borderId="8" xfId="0" applyNumberFormat="1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49" fontId="3" fillId="5" borderId="8" xfId="0" applyNumberFormat="1" applyFont="1" applyFill="1" applyBorder="1" applyAlignment="1">
      <alignment horizontal="center"/>
    </xf>
    <xf numFmtId="0" fontId="4" fillId="5" borderId="0" xfId="0" applyNumberFormat="1" applyFont="1" applyFill="1" applyBorder="1" applyAlignment="1"/>
    <xf numFmtId="49" fontId="3" fillId="5" borderId="5" xfId="0" applyNumberFormat="1" applyFont="1" applyFill="1" applyBorder="1" applyAlignment="1">
      <alignment horizontal="center"/>
    </xf>
    <xf numFmtId="164" fontId="4" fillId="5" borderId="8" xfId="0" applyNumberFormat="1" applyFont="1" applyFill="1" applyBorder="1" applyAlignment="1">
      <alignment horizontal="center"/>
    </xf>
    <xf numFmtId="0" fontId="4" fillId="5" borderId="11" xfId="0" applyFont="1" applyFill="1" applyBorder="1" applyAlignment="1">
      <alignment horizontal="center"/>
    </xf>
    <xf numFmtId="49" fontId="3" fillId="12" borderId="8" xfId="0" applyNumberFormat="1" applyFont="1" applyFill="1" applyBorder="1" applyAlignment="1">
      <alignment horizontal="center"/>
    </xf>
    <xf numFmtId="0" fontId="4" fillId="12" borderId="0" xfId="0" applyNumberFormat="1" applyFont="1" applyFill="1" applyBorder="1" applyAlignment="1"/>
    <xf numFmtId="49" fontId="3" fillId="12" borderId="5" xfId="0" applyNumberFormat="1" applyFont="1" applyFill="1" applyBorder="1" applyAlignment="1">
      <alignment horizontal="center"/>
    </xf>
    <xf numFmtId="164" fontId="4" fillId="12" borderId="8" xfId="0" applyNumberFormat="1" applyFont="1" applyFill="1" applyBorder="1" applyAlignment="1">
      <alignment horizontal="center"/>
    </xf>
    <xf numFmtId="0" fontId="4" fillId="12" borderId="11" xfId="0" applyFont="1" applyFill="1" applyBorder="1" applyAlignment="1">
      <alignment horizontal="center"/>
    </xf>
    <xf numFmtId="49" fontId="3" fillId="2" borderId="8" xfId="0" applyNumberFormat="1" applyFont="1" applyFill="1" applyBorder="1" applyAlignment="1">
      <alignment horizontal="center"/>
    </xf>
    <xf numFmtId="0" fontId="4" fillId="2" borderId="0" xfId="0" applyNumberFormat="1" applyFont="1" applyFill="1" applyBorder="1" applyAlignment="1"/>
    <xf numFmtId="49" fontId="3" fillId="2" borderId="5" xfId="0" applyNumberFormat="1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49" fontId="3" fillId="8" borderId="8" xfId="0" applyNumberFormat="1" applyFont="1" applyFill="1" applyBorder="1" applyAlignment="1">
      <alignment horizontal="center"/>
    </xf>
    <xf numFmtId="0" fontId="4" fillId="8" borderId="0" xfId="0" applyNumberFormat="1" applyFont="1" applyFill="1" applyBorder="1" applyAlignment="1"/>
    <xf numFmtId="49" fontId="3" fillId="8" borderId="5" xfId="0" applyNumberFormat="1" applyFont="1" applyFill="1" applyBorder="1" applyAlignment="1">
      <alignment horizontal="center"/>
    </xf>
    <xf numFmtId="164" fontId="4" fillId="8" borderId="8" xfId="0" applyNumberFormat="1" applyFont="1" applyFill="1" applyBorder="1" applyAlignment="1">
      <alignment horizontal="center"/>
    </xf>
    <xf numFmtId="0" fontId="4" fillId="8" borderId="11" xfId="0" applyFont="1" applyFill="1" applyBorder="1" applyAlignment="1">
      <alignment horizontal="center"/>
    </xf>
    <xf numFmtId="0" fontId="5" fillId="0" borderId="0" xfId="0" applyFont="1"/>
    <xf numFmtId="49" fontId="3" fillId="10" borderId="8" xfId="0" applyNumberFormat="1" applyFont="1" applyFill="1" applyBorder="1" applyAlignment="1">
      <alignment horizontal="center"/>
    </xf>
    <xf numFmtId="0" fontId="4" fillId="10" borderId="0" xfId="0" applyNumberFormat="1" applyFont="1" applyFill="1" applyBorder="1" applyAlignment="1"/>
    <xf numFmtId="49" fontId="3" fillId="10" borderId="5" xfId="0" applyNumberFormat="1" applyFont="1" applyFill="1" applyBorder="1" applyAlignment="1">
      <alignment horizontal="center"/>
    </xf>
    <xf numFmtId="164" fontId="4" fillId="10" borderId="8" xfId="0" applyNumberFormat="1" applyFont="1" applyFill="1" applyBorder="1" applyAlignment="1">
      <alignment horizontal="center"/>
    </xf>
    <xf numFmtId="0" fontId="4" fillId="10" borderId="11" xfId="0" applyFont="1" applyFill="1" applyBorder="1" applyAlignment="1">
      <alignment horizontal="center"/>
    </xf>
    <xf numFmtId="49" fontId="3" fillId="7" borderId="8" xfId="0" applyNumberFormat="1" applyFont="1" applyFill="1" applyBorder="1" applyAlignment="1">
      <alignment horizontal="center"/>
    </xf>
    <xf numFmtId="0" fontId="4" fillId="7" borderId="0" xfId="0" applyNumberFormat="1" applyFont="1" applyFill="1" applyBorder="1" applyAlignment="1"/>
    <xf numFmtId="49" fontId="3" fillId="7" borderId="5" xfId="0" applyNumberFormat="1" applyFont="1" applyFill="1" applyBorder="1" applyAlignment="1">
      <alignment horizontal="center"/>
    </xf>
    <xf numFmtId="164" fontId="4" fillId="7" borderId="8" xfId="0" applyNumberFormat="1" applyFont="1" applyFill="1" applyBorder="1" applyAlignment="1">
      <alignment horizontal="center"/>
    </xf>
    <xf numFmtId="0" fontId="4" fillId="7" borderId="11" xfId="0" applyFont="1" applyFill="1" applyBorder="1" applyAlignment="1">
      <alignment horizontal="center"/>
    </xf>
    <xf numFmtId="49" fontId="3" fillId="3" borderId="8" xfId="0" applyNumberFormat="1" applyFont="1" applyFill="1" applyBorder="1" applyAlignment="1">
      <alignment horizontal="center"/>
    </xf>
    <xf numFmtId="0" fontId="4" fillId="3" borderId="0" xfId="0" applyNumberFormat="1" applyFont="1" applyFill="1" applyBorder="1" applyAlignment="1"/>
    <xf numFmtId="49" fontId="3" fillId="3" borderId="5" xfId="0" applyNumberFormat="1" applyFont="1" applyFill="1" applyBorder="1" applyAlignment="1">
      <alignment horizontal="center"/>
    </xf>
    <xf numFmtId="164" fontId="4" fillId="3" borderId="8" xfId="0" applyNumberFormat="1" applyFont="1" applyFill="1" applyBorder="1" applyAlignment="1">
      <alignment horizontal="center"/>
    </xf>
    <xf numFmtId="0" fontId="4" fillId="3" borderId="11" xfId="0" applyFont="1" applyFill="1" applyBorder="1" applyAlignment="1">
      <alignment horizontal="center"/>
    </xf>
    <xf numFmtId="49" fontId="3" fillId="4" borderId="8" xfId="0" applyNumberFormat="1" applyFont="1" applyFill="1" applyBorder="1" applyAlignment="1">
      <alignment horizontal="center"/>
    </xf>
    <xf numFmtId="0" fontId="4" fillId="4" borderId="0" xfId="0" applyNumberFormat="1" applyFont="1" applyFill="1" applyBorder="1" applyAlignment="1"/>
    <xf numFmtId="49" fontId="3" fillId="4" borderId="5" xfId="0" applyNumberFormat="1" applyFont="1" applyFill="1" applyBorder="1" applyAlignment="1">
      <alignment horizontal="center"/>
    </xf>
    <xf numFmtId="164" fontId="4" fillId="4" borderId="8" xfId="0" applyNumberFormat="1" applyFont="1" applyFill="1" applyBorder="1" applyAlignment="1">
      <alignment horizontal="center"/>
    </xf>
    <xf numFmtId="0" fontId="4" fillId="4" borderId="11" xfId="0" applyFont="1" applyFill="1" applyBorder="1" applyAlignment="1">
      <alignment horizontal="center"/>
    </xf>
    <xf numFmtId="49" fontId="3" fillId="13" borderId="8" xfId="0" applyNumberFormat="1" applyFont="1" applyFill="1" applyBorder="1" applyAlignment="1">
      <alignment horizontal="center"/>
    </xf>
    <xf numFmtId="0" fontId="4" fillId="13" borderId="0" xfId="0" applyNumberFormat="1" applyFont="1" applyFill="1" applyBorder="1" applyAlignment="1"/>
    <xf numFmtId="49" fontId="3" fillId="13" borderId="5" xfId="0" applyNumberFormat="1" applyFont="1" applyFill="1" applyBorder="1" applyAlignment="1">
      <alignment horizontal="center"/>
    </xf>
    <xf numFmtId="0" fontId="4" fillId="13" borderId="11" xfId="0" applyFont="1" applyFill="1" applyBorder="1" applyAlignment="1">
      <alignment horizontal="center"/>
    </xf>
    <xf numFmtId="49" fontId="3" fillId="0" borderId="9" xfId="0" applyNumberFormat="1" applyFont="1" applyBorder="1" applyAlignment="1">
      <alignment horizontal="center"/>
    </xf>
    <xf numFmtId="0" fontId="4" fillId="0" borderId="3" xfId="0" applyNumberFormat="1" applyFont="1" applyFill="1" applyBorder="1" applyAlignment="1"/>
    <xf numFmtId="49" fontId="3" fillId="0" borderId="6" xfId="0" applyNumberFormat="1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0" xfId="0" applyFont="1"/>
    <xf numFmtId="0" fontId="6" fillId="0" borderId="0" xfId="0" applyFont="1" applyAlignment="1">
      <alignment horizontal="center"/>
    </xf>
    <xf numFmtId="49" fontId="4" fillId="14" borderId="7" xfId="0" applyNumberFormat="1" applyFont="1" applyFill="1" applyBorder="1" applyAlignment="1">
      <alignment horizontal="center"/>
    </xf>
    <xf numFmtId="0" fontId="4" fillId="14" borderId="0" xfId="0" applyNumberFormat="1" applyFont="1" applyFill="1" applyBorder="1" applyAlignment="1"/>
    <xf numFmtId="49" fontId="3" fillId="14" borderId="7" xfId="0" applyNumberFormat="1" applyFont="1" applyFill="1" applyBorder="1" applyAlignment="1">
      <alignment horizontal="center"/>
    </xf>
    <xf numFmtId="164" fontId="4" fillId="14" borderId="8" xfId="0" applyNumberFormat="1" applyFont="1" applyFill="1" applyBorder="1" applyAlignment="1">
      <alignment horizontal="center"/>
    </xf>
    <xf numFmtId="0" fontId="4" fillId="14" borderId="7" xfId="0" applyFont="1" applyFill="1" applyBorder="1" applyAlignment="1">
      <alignment horizontal="center"/>
    </xf>
    <xf numFmtId="49" fontId="4" fillId="16" borderId="8" xfId="0" applyNumberFormat="1" applyFont="1" applyFill="1" applyBorder="1" applyAlignment="1">
      <alignment horizontal="center"/>
    </xf>
    <xf numFmtId="0" fontId="4" fillId="16" borderId="0" xfId="0" applyNumberFormat="1" applyFont="1" applyFill="1" applyBorder="1" applyAlignment="1"/>
    <xf numFmtId="49" fontId="3" fillId="16" borderId="8" xfId="0" applyNumberFormat="1" applyFont="1" applyFill="1" applyBorder="1" applyAlignment="1">
      <alignment horizontal="center"/>
    </xf>
    <xf numFmtId="0" fontId="4" fillId="16" borderId="8" xfId="0" applyFont="1" applyFill="1" applyBorder="1" applyAlignment="1">
      <alignment horizontal="center"/>
    </xf>
    <xf numFmtId="49" fontId="4" fillId="0" borderId="8" xfId="0" applyNumberFormat="1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49" fontId="4" fillId="15" borderId="8" xfId="0" applyNumberFormat="1" applyFont="1" applyFill="1" applyBorder="1" applyAlignment="1">
      <alignment horizontal="center"/>
    </xf>
    <xf numFmtId="0" fontId="4" fillId="15" borderId="0" xfId="0" applyNumberFormat="1" applyFont="1" applyFill="1" applyBorder="1" applyAlignment="1"/>
    <xf numFmtId="49" fontId="3" fillId="15" borderId="8" xfId="0" applyNumberFormat="1" applyFont="1" applyFill="1" applyBorder="1" applyAlignment="1">
      <alignment horizontal="center"/>
    </xf>
    <xf numFmtId="164" fontId="4" fillId="15" borderId="8" xfId="0" applyNumberFormat="1" applyFont="1" applyFill="1" applyBorder="1" applyAlignment="1">
      <alignment horizontal="center"/>
    </xf>
    <xf numFmtId="0" fontId="4" fillId="15" borderId="8" xfId="0" applyFont="1" applyFill="1" applyBorder="1" applyAlignment="1">
      <alignment horizontal="center"/>
    </xf>
    <xf numFmtId="0" fontId="5" fillId="0" borderId="0" xfId="0" applyNumberFormat="1" applyFont="1" applyFill="1" applyBorder="1" applyAlignment="1"/>
    <xf numFmtId="49" fontId="7" fillId="0" borderId="8" xfId="0" applyNumberFormat="1" applyFont="1" applyBorder="1" applyAlignment="1">
      <alignment horizontal="center"/>
    </xf>
    <xf numFmtId="0" fontId="7" fillId="0" borderId="0" xfId="0" applyNumberFormat="1" applyFont="1" applyFill="1" applyBorder="1" applyAlignment="1"/>
    <xf numFmtId="49" fontId="5" fillId="0" borderId="8" xfId="0" applyNumberFormat="1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49" fontId="4" fillId="0" borderId="9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49" fontId="3" fillId="0" borderId="7" xfId="0" applyNumberFormat="1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49" fontId="4" fillId="0" borderId="1" xfId="0" applyNumberFormat="1" applyFont="1" applyBorder="1" applyAlignment="1">
      <alignment horizontal="center"/>
    </xf>
    <xf numFmtId="0" fontId="4" fillId="0" borderId="13" xfId="0" applyNumberFormat="1" applyFont="1" applyFill="1" applyBorder="1" applyAlignment="1"/>
    <xf numFmtId="49" fontId="6" fillId="0" borderId="1" xfId="0" applyNumberFormat="1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8" xfId="0" applyFont="1" applyBorder="1"/>
    <xf numFmtId="49" fontId="4" fillId="0" borderId="7" xfId="0" applyNumberFormat="1" applyFont="1" applyBorder="1" applyAlignment="1">
      <alignment horizontal="center"/>
    </xf>
    <xf numFmtId="49" fontId="4" fillId="2" borderId="8" xfId="0" applyNumberFormat="1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0" fontId="4" fillId="0" borderId="8" xfId="0" applyFont="1" applyFill="1" applyBorder="1" applyAlignment="1">
      <alignment horizontal="center"/>
    </xf>
    <xf numFmtId="49" fontId="4" fillId="4" borderId="8" xfId="0" applyNumberFormat="1" applyFont="1" applyFill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49" fontId="4" fillId="8" borderId="8" xfId="0" applyNumberFormat="1" applyFont="1" applyFill="1" applyBorder="1" applyAlignment="1">
      <alignment horizontal="center"/>
    </xf>
    <xf numFmtId="0" fontId="4" fillId="8" borderId="8" xfId="0" applyFont="1" applyFill="1" applyBorder="1" applyAlignment="1">
      <alignment horizontal="center"/>
    </xf>
    <xf numFmtId="49" fontId="4" fillId="10" borderId="8" xfId="0" applyNumberFormat="1" applyFont="1" applyFill="1" applyBorder="1" applyAlignment="1">
      <alignment horizontal="center"/>
    </xf>
    <xf numFmtId="0" fontId="4" fillId="10" borderId="8" xfId="0" applyFont="1" applyFill="1" applyBorder="1" applyAlignment="1">
      <alignment horizontal="center"/>
    </xf>
    <xf numFmtId="49" fontId="4" fillId="3" borderId="8" xfId="0" applyNumberFormat="1" applyFont="1" applyFill="1" applyBorder="1" applyAlignment="1">
      <alignment horizontal="center"/>
    </xf>
    <xf numFmtId="0" fontId="4" fillId="3" borderId="8" xfId="0" applyFont="1" applyFill="1" applyBorder="1" applyAlignment="1">
      <alignment horizontal="center"/>
    </xf>
    <xf numFmtId="49" fontId="4" fillId="9" borderId="8" xfId="0" applyNumberFormat="1" applyFont="1" applyFill="1" applyBorder="1" applyAlignment="1">
      <alignment horizontal="center"/>
    </xf>
    <xf numFmtId="164" fontId="4" fillId="9" borderId="8" xfId="0" applyNumberFormat="1" applyFont="1" applyFill="1" applyBorder="1" applyAlignment="1">
      <alignment horizontal="center"/>
    </xf>
    <xf numFmtId="0" fontId="4" fillId="9" borderId="8" xfId="0" applyFont="1" applyFill="1" applyBorder="1" applyAlignment="1">
      <alignment horizontal="center"/>
    </xf>
    <xf numFmtId="49" fontId="3" fillId="0" borderId="8" xfId="0" applyNumberFormat="1" applyFont="1" applyFill="1" applyBorder="1" applyAlignment="1">
      <alignment horizontal="center"/>
    </xf>
    <xf numFmtId="49" fontId="4" fillId="11" borderId="8" xfId="0" applyNumberFormat="1" applyFont="1" applyFill="1" applyBorder="1" applyAlignment="1">
      <alignment horizontal="center"/>
    </xf>
    <xf numFmtId="0" fontId="4" fillId="11" borderId="8" xfId="0" applyFont="1" applyFill="1" applyBorder="1" applyAlignment="1">
      <alignment horizontal="center"/>
    </xf>
    <xf numFmtId="49" fontId="4" fillId="12" borderId="8" xfId="0" applyNumberFormat="1" applyFont="1" applyFill="1" applyBorder="1" applyAlignment="1">
      <alignment horizontal="center"/>
    </xf>
    <xf numFmtId="0" fontId="4" fillId="12" borderId="8" xfId="0" applyFont="1" applyFill="1" applyBorder="1" applyAlignment="1">
      <alignment horizontal="center"/>
    </xf>
    <xf numFmtId="49" fontId="4" fillId="6" borderId="8" xfId="0" applyNumberFormat="1" applyFont="1" applyFill="1" applyBorder="1" applyAlignment="1">
      <alignment horizontal="center"/>
    </xf>
    <xf numFmtId="0" fontId="4" fillId="6" borderId="8" xfId="0" applyFont="1" applyFill="1" applyBorder="1" applyAlignment="1">
      <alignment horizontal="center"/>
    </xf>
    <xf numFmtId="49" fontId="4" fillId="7" borderId="8" xfId="0" applyNumberFormat="1" applyFont="1" applyFill="1" applyBorder="1" applyAlignment="1">
      <alignment horizontal="center"/>
    </xf>
    <xf numFmtId="0" fontId="4" fillId="7" borderId="8" xfId="0" applyFont="1" applyFill="1" applyBorder="1" applyAlignment="1">
      <alignment horizontal="center"/>
    </xf>
    <xf numFmtId="49" fontId="4" fillId="5" borderId="8" xfId="0" applyNumberFormat="1" applyFont="1" applyFill="1" applyBorder="1" applyAlignment="1">
      <alignment horizontal="center"/>
    </xf>
    <xf numFmtId="0" fontId="4" fillId="5" borderId="8" xfId="0" applyFont="1" applyFill="1" applyBorder="1" applyAlignment="1">
      <alignment horizontal="center"/>
    </xf>
    <xf numFmtId="49" fontId="3" fillId="14" borderId="8" xfId="0" applyNumberFormat="1" applyFont="1" applyFill="1" applyBorder="1" applyAlignment="1">
      <alignment horizontal="center"/>
    </xf>
    <xf numFmtId="0" fontId="4" fillId="14" borderId="8" xfId="0" applyFont="1" applyFill="1" applyBorder="1" applyAlignment="1">
      <alignment horizontal="center"/>
    </xf>
    <xf numFmtId="49" fontId="4" fillId="13" borderId="9" xfId="0" applyNumberFormat="1" applyFont="1" applyFill="1" applyBorder="1" applyAlignment="1">
      <alignment horizontal="center"/>
    </xf>
    <xf numFmtId="0" fontId="4" fillId="13" borderId="3" xfId="0" applyNumberFormat="1" applyFont="1" applyFill="1" applyBorder="1" applyAlignment="1"/>
    <xf numFmtId="164" fontId="4" fillId="13" borderId="9" xfId="0" applyNumberFormat="1" applyFont="1" applyFill="1" applyBorder="1" applyAlignment="1">
      <alignment horizontal="center"/>
    </xf>
    <xf numFmtId="0" fontId="4" fillId="13" borderId="9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1" fontId="9" fillId="0" borderId="14" xfId="0" applyNumberFormat="1" applyFont="1" applyBorder="1" applyAlignment="1">
      <alignment horizontal="center"/>
    </xf>
    <xf numFmtId="49" fontId="0" fillId="0" borderId="14" xfId="0" applyNumberFormat="1" applyBorder="1" applyAlignment="1">
      <alignment horizontal="center"/>
    </xf>
    <xf numFmtId="0" fontId="0" fillId="0" borderId="14" xfId="0" applyBorder="1"/>
    <xf numFmtId="1" fontId="10" fillId="0" borderId="8" xfId="0" applyNumberFormat="1" applyFont="1" applyBorder="1" applyAlignment="1">
      <alignment horizontal="center"/>
    </xf>
    <xf numFmtId="2" fontId="10" fillId="0" borderId="8" xfId="0" applyNumberFormat="1" applyFont="1" applyFill="1" applyBorder="1" applyAlignment="1">
      <alignment horizontal="center"/>
    </xf>
    <xf numFmtId="49" fontId="10" fillId="0" borderId="8" xfId="0" applyNumberFormat="1" applyFont="1" applyBorder="1" applyAlignment="1">
      <alignment horizontal="center"/>
    </xf>
    <xf numFmtId="49" fontId="10" fillId="0" borderId="8" xfId="0" applyNumberFormat="1" applyFont="1" applyBorder="1" applyAlignment="1"/>
    <xf numFmtId="1" fontId="10" fillId="0" borderId="1" xfId="0" applyNumberFormat="1" applyFont="1" applyBorder="1" applyAlignment="1">
      <alignment horizontal="center"/>
    </xf>
    <xf numFmtId="49" fontId="10" fillId="0" borderId="1" xfId="0" applyNumberFormat="1" applyFont="1" applyBorder="1" applyAlignment="1">
      <alignment horizontal="center"/>
    </xf>
    <xf numFmtId="1" fontId="10" fillId="0" borderId="0" xfId="0" applyNumberFormat="1" applyFont="1" applyAlignment="1">
      <alignment horizontal="center"/>
    </xf>
    <xf numFmtId="49" fontId="10" fillId="0" borderId="0" xfId="0" applyNumberFormat="1" applyFont="1" applyAlignment="1">
      <alignment horizontal="center"/>
    </xf>
    <xf numFmtId="49" fontId="10" fillId="0" borderId="0" xfId="0" applyNumberFormat="1" applyFont="1" applyAlignment="1"/>
    <xf numFmtId="49" fontId="11" fillId="0" borderId="0" xfId="0" applyNumberFormat="1" applyFont="1"/>
    <xf numFmtId="0" fontId="12" fillId="0" borderId="0" xfId="0" applyFont="1"/>
    <xf numFmtId="0" fontId="13" fillId="0" borderId="0" xfId="0" applyFont="1"/>
    <xf numFmtId="0" fontId="5" fillId="0" borderId="3" xfId="0" applyNumberFormat="1" applyFont="1" applyFill="1" applyBorder="1" applyAlignment="1"/>
    <xf numFmtId="49" fontId="10" fillId="17" borderId="8" xfId="0" applyNumberFormat="1" applyFont="1" applyFill="1" applyBorder="1" applyAlignment="1">
      <alignment horizontal="center"/>
    </xf>
    <xf numFmtId="49" fontId="10" fillId="17" borderId="8" xfId="0" applyNumberFormat="1" applyFont="1" applyFill="1" applyBorder="1" applyAlignment="1"/>
    <xf numFmtId="2" fontId="10" fillId="17" borderId="8" xfId="0" applyNumberFormat="1" applyFont="1" applyFill="1" applyBorder="1" applyAlignment="1">
      <alignment horizontal="center"/>
    </xf>
    <xf numFmtId="1" fontId="10" fillId="17" borderId="8" xfId="0" applyNumberFormat="1" applyFont="1" applyFill="1" applyBorder="1" applyAlignment="1">
      <alignment horizontal="center"/>
    </xf>
    <xf numFmtId="49" fontId="0" fillId="0" borderId="0" xfId="0" applyNumberFormat="1" applyBorder="1" applyAlignment="1">
      <alignment horizontal="center"/>
    </xf>
    <xf numFmtId="0" fontId="0" fillId="0" borderId="0" xfId="0" applyBorder="1"/>
    <xf numFmtId="1" fontId="9" fillId="0" borderId="0" xfId="0" applyNumberFormat="1" applyFont="1" applyBorder="1" applyAlignment="1">
      <alignment horizontal="center"/>
    </xf>
    <xf numFmtId="49" fontId="10" fillId="18" borderId="8" xfId="0" applyNumberFormat="1" applyFont="1" applyFill="1" applyBorder="1" applyAlignment="1">
      <alignment horizontal="center"/>
    </xf>
    <xf numFmtId="49" fontId="10" fillId="18" borderId="8" xfId="0" applyNumberFormat="1" applyFont="1" applyFill="1" applyBorder="1" applyAlignment="1"/>
    <xf numFmtId="2" fontId="10" fillId="18" borderId="8" xfId="0" applyNumberFormat="1" applyFont="1" applyFill="1" applyBorder="1" applyAlignment="1">
      <alignment horizontal="center"/>
    </xf>
    <xf numFmtId="1" fontId="10" fillId="18" borderId="8" xfId="0" applyNumberFormat="1" applyFont="1" applyFill="1" applyBorder="1" applyAlignment="1">
      <alignment horizontal="center"/>
    </xf>
    <xf numFmtId="49" fontId="10" fillId="19" borderId="8" xfId="0" applyNumberFormat="1" applyFont="1" applyFill="1" applyBorder="1" applyAlignment="1">
      <alignment horizontal="center"/>
    </xf>
    <xf numFmtId="49" fontId="10" fillId="19" borderId="8" xfId="0" applyNumberFormat="1" applyFont="1" applyFill="1" applyBorder="1" applyAlignment="1"/>
    <xf numFmtId="2" fontId="10" fillId="19" borderId="8" xfId="0" applyNumberFormat="1" applyFont="1" applyFill="1" applyBorder="1" applyAlignment="1">
      <alignment horizontal="center"/>
    </xf>
    <xf numFmtId="1" fontId="10" fillId="19" borderId="8" xfId="0" applyNumberFormat="1" applyFont="1" applyFill="1" applyBorder="1" applyAlignment="1">
      <alignment horizontal="center"/>
    </xf>
    <xf numFmtId="49" fontId="4" fillId="19" borderId="8" xfId="0" applyNumberFormat="1" applyFont="1" applyFill="1" applyBorder="1" applyAlignment="1">
      <alignment horizontal="center"/>
    </xf>
    <xf numFmtId="0" fontId="4" fillId="19" borderId="0" xfId="0" applyNumberFormat="1" applyFont="1" applyFill="1" applyBorder="1" applyAlignment="1"/>
    <xf numFmtId="49" fontId="3" fillId="19" borderId="8" xfId="0" applyNumberFormat="1" applyFont="1" applyFill="1" applyBorder="1" applyAlignment="1">
      <alignment horizontal="center"/>
    </xf>
    <xf numFmtId="0" fontId="4" fillId="19" borderId="8" xfId="0" applyFont="1" applyFill="1" applyBorder="1" applyAlignment="1">
      <alignment horizontal="center"/>
    </xf>
    <xf numFmtId="2" fontId="4" fillId="9" borderId="7" xfId="0" applyNumberFormat="1" applyFont="1" applyFill="1" applyBorder="1" applyAlignment="1">
      <alignment horizontal="center"/>
    </xf>
    <xf numFmtId="2" fontId="4" fillId="6" borderId="8" xfId="0" applyNumberFormat="1" applyFont="1" applyFill="1" applyBorder="1" applyAlignment="1">
      <alignment horizontal="center"/>
    </xf>
    <xf numFmtId="2" fontId="4" fillId="11" borderId="8" xfId="0" applyNumberFormat="1" applyFont="1" applyFill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2" fontId="4" fillId="5" borderId="8" xfId="0" applyNumberFormat="1" applyFont="1" applyFill="1" applyBorder="1" applyAlignment="1">
      <alignment horizontal="center"/>
    </xf>
    <xf numFmtId="2" fontId="4" fillId="12" borderId="8" xfId="0" applyNumberFormat="1" applyFont="1" applyFill="1" applyBorder="1" applyAlignment="1">
      <alignment horizontal="center"/>
    </xf>
    <xf numFmtId="2" fontId="4" fillId="2" borderId="8" xfId="0" applyNumberFormat="1" applyFont="1" applyFill="1" applyBorder="1" applyAlignment="1">
      <alignment horizontal="center"/>
    </xf>
    <xf numFmtId="2" fontId="4" fillId="8" borderId="8" xfId="0" applyNumberFormat="1" applyFont="1" applyFill="1" applyBorder="1" applyAlignment="1">
      <alignment horizontal="center"/>
    </xf>
    <xf numFmtId="2" fontId="4" fillId="10" borderId="8" xfId="0" applyNumberFormat="1" applyFont="1" applyFill="1" applyBorder="1" applyAlignment="1">
      <alignment horizontal="center"/>
    </xf>
    <xf numFmtId="2" fontId="4" fillId="7" borderId="8" xfId="0" applyNumberFormat="1" applyFont="1" applyFill="1" applyBorder="1" applyAlignment="1">
      <alignment horizontal="center"/>
    </xf>
    <xf numFmtId="2" fontId="4" fillId="3" borderId="8" xfId="0" applyNumberFormat="1" applyFont="1" applyFill="1" applyBorder="1" applyAlignment="1">
      <alignment horizontal="center"/>
    </xf>
    <xf numFmtId="2" fontId="4" fillId="4" borderId="8" xfId="0" applyNumberFormat="1" applyFont="1" applyFill="1" applyBorder="1" applyAlignment="1">
      <alignment horizontal="center"/>
    </xf>
    <xf numFmtId="2" fontId="4" fillId="13" borderId="8" xfId="0" applyNumberFormat="1" applyFont="1" applyFill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2" fontId="6" fillId="0" borderId="0" xfId="0" applyNumberFormat="1" applyFont="1" applyAlignment="1">
      <alignment horizontal="center"/>
    </xf>
    <xf numFmtId="2" fontId="4" fillId="0" borderId="0" xfId="0" applyNumberFormat="1" applyFont="1"/>
    <xf numFmtId="2" fontId="12" fillId="0" borderId="0" xfId="0" applyNumberFormat="1" applyFont="1"/>
    <xf numFmtId="2" fontId="3" fillId="0" borderId="2" xfId="0" applyNumberFormat="1" applyFont="1" applyBorder="1" applyAlignment="1">
      <alignment horizontal="center"/>
    </xf>
    <xf numFmtId="2" fontId="4" fillId="14" borderId="8" xfId="0" applyNumberFormat="1" applyFont="1" applyFill="1" applyBorder="1" applyAlignment="1">
      <alignment horizontal="center"/>
    </xf>
    <xf numFmtId="2" fontId="4" fillId="16" borderId="8" xfId="0" applyNumberFormat="1" applyFont="1" applyFill="1" applyBorder="1" applyAlignment="1">
      <alignment horizontal="center"/>
    </xf>
    <xf numFmtId="2" fontId="4" fillId="15" borderId="8" xfId="0" applyNumberFormat="1" applyFont="1" applyFill="1" applyBorder="1" applyAlignment="1">
      <alignment horizontal="center"/>
    </xf>
    <xf numFmtId="2" fontId="4" fillId="19" borderId="8" xfId="0" applyNumberFormat="1" applyFont="1" applyFill="1" applyBorder="1" applyAlignment="1">
      <alignment horizontal="center"/>
    </xf>
    <xf numFmtId="2" fontId="4" fillId="0" borderId="13" xfId="0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2" fontId="3" fillId="0" borderId="0" xfId="0" applyNumberFormat="1" applyFont="1"/>
    <xf numFmtId="49" fontId="3" fillId="20" borderId="8" xfId="0" applyNumberFormat="1" applyFont="1" applyFill="1" applyBorder="1" applyAlignment="1">
      <alignment horizontal="center"/>
    </xf>
    <xf numFmtId="164" fontId="4" fillId="20" borderId="8" xfId="0" applyNumberFormat="1" applyFont="1" applyFill="1" applyBorder="1" applyAlignment="1">
      <alignment horizontal="center"/>
    </xf>
    <xf numFmtId="49" fontId="10" fillId="21" borderId="8" xfId="0" applyNumberFormat="1" applyFont="1" applyFill="1" applyBorder="1" applyAlignment="1">
      <alignment horizontal="center"/>
    </xf>
    <xf numFmtId="49" fontId="10" fillId="21" borderId="8" xfId="0" applyNumberFormat="1" applyFont="1" applyFill="1" applyBorder="1" applyAlignment="1"/>
    <xf numFmtId="2" fontId="10" fillId="21" borderId="8" xfId="0" applyNumberFormat="1" applyFont="1" applyFill="1" applyBorder="1" applyAlignment="1">
      <alignment horizontal="center"/>
    </xf>
    <xf numFmtId="1" fontId="10" fillId="21" borderId="8" xfId="0" applyNumberFormat="1" applyFont="1" applyFill="1" applyBorder="1" applyAlignment="1">
      <alignment horizontal="center"/>
    </xf>
    <xf numFmtId="49" fontId="10" fillId="22" borderId="8" xfId="0" applyNumberFormat="1" applyFont="1" applyFill="1" applyBorder="1" applyAlignment="1">
      <alignment horizontal="center"/>
    </xf>
    <xf numFmtId="49" fontId="10" fillId="22" borderId="8" xfId="0" applyNumberFormat="1" applyFont="1" applyFill="1" applyBorder="1" applyAlignment="1"/>
    <xf numFmtId="2" fontId="10" fillId="22" borderId="8" xfId="0" applyNumberFormat="1" applyFont="1" applyFill="1" applyBorder="1" applyAlignment="1">
      <alignment horizontal="center"/>
    </xf>
    <xf numFmtId="1" fontId="10" fillId="22" borderId="8" xfId="0" applyNumberFormat="1" applyFont="1" applyFill="1" applyBorder="1" applyAlignment="1">
      <alignment horizontal="center"/>
    </xf>
    <xf numFmtId="49" fontId="10" fillId="23" borderId="8" xfId="0" applyNumberFormat="1" applyFont="1" applyFill="1" applyBorder="1" applyAlignment="1">
      <alignment horizontal="center"/>
    </xf>
    <xf numFmtId="49" fontId="10" fillId="23" borderId="8" xfId="0" applyNumberFormat="1" applyFont="1" applyFill="1" applyBorder="1" applyAlignment="1"/>
    <xf numFmtId="2" fontId="10" fillId="23" borderId="8" xfId="0" applyNumberFormat="1" applyFont="1" applyFill="1" applyBorder="1" applyAlignment="1">
      <alignment horizontal="center"/>
    </xf>
    <xf numFmtId="1" fontId="10" fillId="23" borderId="8" xfId="0" applyNumberFormat="1" applyFont="1" applyFill="1" applyBorder="1" applyAlignment="1">
      <alignment horizontal="center"/>
    </xf>
    <xf numFmtId="49" fontId="4" fillId="24" borderId="8" xfId="0" applyNumberFormat="1" applyFont="1" applyFill="1" applyBorder="1" applyAlignment="1">
      <alignment horizontal="center"/>
    </xf>
    <xf numFmtId="0" fontId="4" fillId="24" borderId="0" xfId="0" applyNumberFormat="1" applyFont="1" applyFill="1" applyBorder="1" applyAlignment="1"/>
    <xf numFmtId="2" fontId="4" fillId="24" borderId="8" xfId="0" applyNumberFormat="1" applyFont="1" applyFill="1" applyBorder="1" applyAlignment="1">
      <alignment horizontal="center"/>
    </xf>
    <xf numFmtId="0" fontId="4" fillId="24" borderId="8" xfId="0" applyFont="1" applyFill="1" applyBorder="1" applyAlignment="1">
      <alignment horizontal="center"/>
    </xf>
    <xf numFmtId="49" fontId="3" fillId="23" borderId="8" xfId="0" applyNumberFormat="1" applyFont="1" applyFill="1" applyBorder="1" applyAlignment="1">
      <alignment horizontal="center"/>
    </xf>
    <xf numFmtId="0" fontId="4" fillId="23" borderId="0" xfId="0" applyNumberFormat="1" applyFont="1" applyFill="1" applyBorder="1" applyAlignment="1"/>
    <xf numFmtId="164" fontId="4" fillId="23" borderId="8" xfId="0" applyNumberFormat="1" applyFont="1" applyFill="1" applyBorder="1" applyAlignment="1">
      <alignment horizontal="center"/>
    </xf>
    <xf numFmtId="0" fontId="4" fillId="23" borderId="8" xfId="0" applyFont="1" applyFill="1" applyBorder="1" applyAlignment="1">
      <alignment horizontal="center"/>
    </xf>
    <xf numFmtId="49" fontId="3" fillId="0" borderId="15" xfId="0" applyNumberFormat="1" applyFont="1" applyBorder="1" applyAlignment="1">
      <alignment horizontal="center"/>
    </xf>
    <xf numFmtId="0" fontId="4" fillId="0" borderId="16" xfId="0" applyNumberFormat="1" applyFont="1" applyFill="1" applyBorder="1" applyAlignment="1"/>
    <xf numFmtId="49" fontId="3" fillId="0" borderId="17" xfId="0" applyNumberFormat="1" applyFont="1" applyBorder="1" applyAlignment="1">
      <alignment horizontal="center"/>
    </xf>
    <xf numFmtId="164" fontId="4" fillId="0" borderId="17" xfId="0" applyNumberFormat="1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13" fillId="25" borderId="0" xfId="0" applyFont="1" applyFill="1"/>
    <xf numFmtId="0" fontId="4" fillId="0" borderId="0" xfId="0" applyFont="1" applyAlignment="1">
      <alignment horizontal="right"/>
    </xf>
    <xf numFmtId="0" fontId="4" fillId="25" borderId="0" xfId="0" applyFont="1" applyFill="1"/>
    <xf numFmtId="0" fontId="4" fillId="0" borderId="0" xfId="0" applyFont="1" applyBorder="1"/>
    <xf numFmtId="49" fontId="10" fillId="26" borderId="8" xfId="0" applyNumberFormat="1" applyFont="1" applyFill="1" applyBorder="1" applyAlignment="1">
      <alignment horizontal="center"/>
    </xf>
    <xf numFmtId="49" fontId="10" fillId="26" borderId="8" xfId="0" applyNumberFormat="1" applyFont="1" applyFill="1" applyBorder="1" applyAlignment="1"/>
    <xf numFmtId="2" fontId="10" fillId="26" borderId="8" xfId="0" applyNumberFormat="1" applyFont="1" applyFill="1" applyBorder="1" applyAlignment="1">
      <alignment horizontal="center"/>
    </xf>
    <xf numFmtId="1" fontId="10" fillId="26" borderId="8" xfId="0" applyNumberFormat="1" applyFont="1" applyFill="1" applyBorder="1" applyAlignment="1">
      <alignment horizontal="center"/>
    </xf>
    <xf numFmtId="0" fontId="4" fillId="26" borderId="0" xfId="0" applyNumberFormat="1" applyFont="1" applyFill="1" applyBorder="1" applyAlignment="1"/>
    <xf numFmtId="164" fontId="4" fillId="0" borderId="8" xfId="0" applyNumberFormat="1" applyFont="1" applyFill="1" applyBorder="1" applyAlignment="1">
      <alignment horizontal="center"/>
    </xf>
    <xf numFmtId="49" fontId="4" fillId="0" borderId="8" xfId="0" applyNumberFormat="1" applyFont="1" applyFill="1" applyBorder="1" applyAlignment="1">
      <alignment horizontal="center"/>
    </xf>
    <xf numFmtId="0" fontId="4" fillId="18" borderId="0" xfId="0" applyNumberFormat="1" applyFont="1" applyFill="1" applyBorder="1" applyAlignment="1"/>
    <xf numFmtId="49" fontId="10" fillId="9" borderId="8" xfId="0" applyNumberFormat="1" applyFont="1" applyFill="1" applyBorder="1" applyAlignment="1">
      <alignment horizontal="center"/>
    </xf>
    <xf numFmtId="49" fontId="10" fillId="9" borderId="8" xfId="0" applyNumberFormat="1" applyFont="1" applyFill="1" applyBorder="1" applyAlignment="1"/>
    <xf numFmtId="2" fontId="10" fillId="9" borderId="8" xfId="0" applyNumberFormat="1" applyFont="1" applyFill="1" applyBorder="1" applyAlignment="1">
      <alignment horizontal="center"/>
    </xf>
    <xf numFmtId="1" fontId="10" fillId="9" borderId="8" xfId="0" applyNumberFormat="1" applyFont="1" applyFill="1" applyBorder="1" applyAlignment="1">
      <alignment horizontal="center"/>
    </xf>
    <xf numFmtId="49" fontId="3" fillId="9" borderId="9" xfId="0" applyNumberFormat="1" applyFont="1" applyFill="1" applyBorder="1" applyAlignment="1">
      <alignment horizontal="center"/>
    </xf>
    <xf numFmtId="0" fontId="4" fillId="9" borderId="3" xfId="0" applyNumberFormat="1" applyFont="1" applyFill="1" applyBorder="1" applyAlignment="1"/>
    <xf numFmtId="164" fontId="4" fillId="9" borderId="9" xfId="0" applyNumberFormat="1" applyFont="1" applyFill="1" applyBorder="1" applyAlignment="1">
      <alignment horizontal="center"/>
    </xf>
    <xf numFmtId="0" fontId="4" fillId="9" borderId="9" xfId="0" applyFont="1" applyFill="1" applyBorder="1" applyAlignment="1">
      <alignment horizontal="center"/>
    </xf>
    <xf numFmtId="49" fontId="10" fillId="7" borderId="8" xfId="0" applyNumberFormat="1" applyFont="1" applyFill="1" applyBorder="1" applyAlignment="1">
      <alignment horizontal="center"/>
    </xf>
    <xf numFmtId="49" fontId="10" fillId="7" borderId="8" xfId="0" applyNumberFormat="1" applyFont="1" applyFill="1" applyBorder="1" applyAlignment="1"/>
    <xf numFmtId="2" fontId="10" fillId="7" borderId="8" xfId="0" applyNumberFormat="1" applyFont="1" applyFill="1" applyBorder="1" applyAlignment="1">
      <alignment horizontal="center"/>
    </xf>
    <xf numFmtId="1" fontId="10" fillId="7" borderId="8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49" fontId="10" fillId="27" borderId="8" xfId="0" applyNumberFormat="1" applyFont="1" applyFill="1" applyBorder="1" applyAlignment="1"/>
    <xf numFmtId="0" fontId="14" fillId="0" borderId="0" xfId="0" applyFont="1" applyFill="1"/>
    <xf numFmtId="0" fontId="14" fillId="0" borderId="0" xfId="0" applyFont="1"/>
    <xf numFmtId="0" fontId="4" fillId="0" borderId="0" xfId="0" applyFont="1" applyFill="1"/>
    <xf numFmtId="49" fontId="10" fillId="0" borderId="8" xfId="0" applyNumberFormat="1" applyFont="1" applyFill="1" applyBorder="1" applyAlignment="1">
      <alignment horizontal="center"/>
    </xf>
    <xf numFmtId="1" fontId="10" fillId="0" borderId="8" xfId="0" applyNumberFormat="1" applyFont="1" applyFill="1" applyBorder="1" applyAlignment="1">
      <alignment horizontal="center"/>
    </xf>
    <xf numFmtId="49" fontId="3" fillId="28" borderId="8" xfId="0" applyNumberFormat="1" applyFont="1" applyFill="1" applyBorder="1" applyAlignment="1">
      <alignment horizontal="center"/>
    </xf>
    <xf numFmtId="0" fontId="4" fillId="28" borderId="0" xfId="0" applyNumberFormat="1" applyFont="1" applyFill="1" applyBorder="1" applyAlignment="1"/>
    <xf numFmtId="164" fontId="4" fillId="28" borderId="8" xfId="0" applyNumberFormat="1" applyFont="1" applyFill="1" applyBorder="1" applyAlignment="1">
      <alignment horizontal="center"/>
    </xf>
    <xf numFmtId="0" fontId="4" fillId="28" borderId="7" xfId="0" applyFont="1" applyFill="1" applyBorder="1" applyAlignment="1">
      <alignment horizontal="center"/>
    </xf>
    <xf numFmtId="0" fontId="0" fillId="28" borderId="0" xfId="0" applyNumberFormat="1" applyFont="1" applyFill="1" applyBorder="1" applyAlignment="1"/>
    <xf numFmtId="0" fontId="4" fillId="28" borderId="8" xfId="0" applyFont="1" applyFill="1" applyBorder="1" applyAlignment="1">
      <alignment horizontal="center"/>
    </xf>
    <xf numFmtId="0" fontId="7" fillId="0" borderId="0" xfId="0" applyFont="1"/>
    <xf numFmtId="164" fontId="4" fillId="0" borderId="0" xfId="0" applyNumberFormat="1" applyFont="1" applyBorder="1" applyAlignment="1">
      <alignment horizontal="center"/>
    </xf>
    <xf numFmtId="49" fontId="3" fillId="29" borderId="8" xfId="0" applyNumberFormat="1" applyFont="1" applyFill="1" applyBorder="1" applyAlignment="1">
      <alignment horizontal="center"/>
    </xf>
    <xf numFmtId="0" fontId="4" fillId="29" borderId="0" xfId="0" applyNumberFormat="1" applyFont="1" applyFill="1" applyBorder="1" applyAlignment="1"/>
    <xf numFmtId="0" fontId="4" fillId="29" borderId="8" xfId="0" applyFont="1" applyFill="1" applyBorder="1" applyAlignment="1">
      <alignment horizontal="center"/>
    </xf>
    <xf numFmtId="164" fontId="4" fillId="29" borderId="8" xfId="0" applyNumberFormat="1" applyFont="1" applyFill="1" applyBorder="1" applyAlignment="1">
      <alignment horizontal="center"/>
    </xf>
    <xf numFmtId="49" fontId="10" fillId="0" borderId="8" xfId="0" applyNumberFormat="1" applyFont="1" applyBorder="1" applyAlignment="1">
      <alignment horizontal="left"/>
    </xf>
    <xf numFmtId="0" fontId="5" fillId="0" borderId="1" xfId="0" applyNumberFormat="1" applyFont="1" applyFill="1" applyBorder="1" applyAlignment="1"/>
    <xf numFmtId="49" fontId="0" fillId="0" borderId="1" xfId="0" applyNumberFormat="1" applyBorder="1" applyAlignment="1">
      <alignment horizontal="center"/>
    </xf>
    <xf numFmtId="49" fontId="5" fillId="0" borderId="0" xfId="0" applyNumberFormat="1" applyFont="1" applyFill="1" applyBorder="1" applyAlignment="1">
      <alignment horizontal="left"/>
    </xf>
    <xf numFmtId="49" fontId="10" fillId="0" borderId="1" xfId="0" applyNumberFormat="1" applyFont="1" applyBorder="1" applyAlignment="1">
      <alignment horizontal="left"/>
    </xf>
    <xf numFmtId="49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49" fontId="3" fillId="30" borderId="9" xfId="0" applyNumberFormat="1" applyFont="1" applyFill="1" applyBorder="1" applyAlignment="1">
      <alignment horizontal="center"/>
    </xf>
    <xf numFmtId="0" fontId="4" fillId="30" borderId="3" xfId="0" applyNumberFormat="1" applyFont="1" applyFill="1" applyBorder="1" applyAlignment="1"/>
    <xf numFmtId="164" fontId="4" fillId="30" borderId="9" xfId="0" applyNumberFormat="1" applyFont="1" applyFill="1" applyBorder="1" applyAlignment="1">
      <alignment horizontal="center"/>
    </xf>
    <xf numFmtId="0" fontId="4" fillId="30" borderId="9" xfId="0" applyFont="1" applyFill="1" applyBorder="1" applyAlignment="1">
      <alignment horizontal="center"/>
    </xf>
    <xf numFmtId="49" fontId="10" fillId="30" borderId="8" xfId="0" applyNumberFormat="1" applyFont="1" applyFill="1" applyBorder="1" applyAlignment="1">
      <alignment horizontal="center"/>
    </xf>
    <xf numFmtId="49" fontId="10" fillId="30" borderId="8" xfId="0" applyNumberFormat="1" applyFont="1" applyFill="1" applyBorder="1" applyAlignment="1">
      <alignment horizontal="left"/>
    </xf>
    <xf numFmtId="2" fontId="10" fillId="30" borderId="8" xfId="0" applyNumberFormat="1" applyFont="1" applyFill="1" applyBorder="1" applyAlignment="1">
      <alignment horizontal="center"/>
    </xf>
    <xf numFmtId="1" fontId="10" fillId="30" borderId="8" xfId="0" applyNumberFormat="1" applyFont="1" applyFill="1" applyBorder="1" applyAlignment="1">
      <alignment horizontal="center"/>
    </xf>
    <xf numFmtId="49" fontId="10" fillId="23" borderId="8" xfId="0" applyNumberFormat="1" applyFont="1" applyFill="1" applyBorder="1" applyAlignment="1">
      <alignment horizontal="left"/>
    </xf>
    <xf numFmtId="49" fontId="10" fillId="31" borderId="8" xfId="0" applyNumberFormat="1" applyFont="1" applyFill="1" applyBorder="1" applyAlignment="1"/>
    <xf numFmtId="49" fontId="10" fillId="31" borderId="8" xfId="0" applyNumberFormat="1" applyFont="1" applyFill="1" applyBorder="1" applyAlignment="1">
      <alignment horizontal="left"/>
    </xf>
    <xf numFmtId="49" fontId="10" fillId="0" borderId="9" xfId="0" applyNumberFormat="1" applyFont="1" applyBorder="1" applyAlignment="1">
      <alignment horizontal="center"/>
    </xf>
    <xf numFmtId="2" fontId="10" fillId="0" borderId="9" xfId="0" applyNumberFormat="1" applyFont="1" applyFill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16" fillId="0" borderId="0" xfId="0" applyFont="1"/>
    <xf numFmtId="0" fontId="11" fillId="0" borderId="0" xfId="0" applyFont="1"/>
    <xf numFmtId="0" fontId="4" fillId="0" borderId="3" xfId="0" applyFont="1" applyBorder="1" applyAlignment="1">
      <alignment horizontal="center"/>
    </xf>
    <xf numFmtId="0" fontId="5" fillId="31" borderId="0" xfId="0" applyFont="1" applyFill="1"/>
    <xf numFmtId="0" fontId="4" fillId="0" borderId="0" xfId="0" applyFont="1" applyFill="1" applyBorder="1" applyAlignment="1"/>
    <xf numFmtId="164" fontId="10" fillId="0" borderId="8" xfId="0" applyNumberFormat="1" applyFont="1" applyFill="1" applyBorder="1" applyAlignment="1">
      <alignment horizontal="center"/>
    </xf>
    <xf numFmtId="0" fontId="4" fillId="0" borderId="3" xfId="0" applyFont="1" applyFill="1" applyBorder="1" applyAlignment="1"/>
    <xf numFmtId="49" fontId="10" fillId="0" borderId="0" xfId="0" applyNumberFormat="1" applyFont="1"/>
    <xf numFmtId="49" fontId="10" fillId="0" borderId="0" xfId="0" applyNumberFormat="1" applyFont="1" applyBorder="1"/>
    <xf numFmtId="0" fontId="4" fillId="0" borderId="7" xfId="0" applyNumberFormat="1" applyFont="1" applyFill="1" applyBorder="1" applyAlignment="1"/>
    <xf numFmtId="0" fontId="4" fillId="0" borderId="9" xfId="0" applyNumberFormat="1" applyFont="1" applyFill="1" applyBorder="1" applyAlignment="1"/>
    <xf numFmtId="1" fontId="3" fillId="0" borderId="1" xfId="0" applyNumberFormat="1" applyFont="1" applyBorder="1" applyAlignment="1">
      <alignment horizontal="center"/>
    </xf>
    <xf numFmtId="0" fontId="4" fillId="0" borderId="1" xfId="0" applyNumberFormat="1" applyFont="1" applyFill="1" applyBorder="1" applyAlignment="1"/>
    <xf numFmtId="0" fontId="5" fillId="0" borderId="9" xfId="0" applyFont="1" applyBorder="1"/>
    <xf numFmtId="49" fontId="7" fillId="0" borderId="1" xfId="0" applyNumberFormat="1" applyFont="1" applyBorder="1" applyAlignment="1">
      <alignment horizontal="center"/>
    </xf>
    <xf numFmtId="1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18" fillId="0" borderId="0" xfId="0" applyFont="1"/>
    <xf numFmtId="0" fontId="7" fillId="0" borderId="1" xfId="0" applyNumberFormat="1" applyFont="1" applyFill="1" applyBorder="1" applyAlignment="1"/>
    <xf numFmtId="49" fontId="10" fillId="0" borderId="7" xfId="0" applyNumberFormat="1" applyFont="1" applyBorder="1" applyAlignment="1">
      <alignment horizontal="center"/>
    </xf>
    <xf numFmtId="1" fontId="10" fillId="0" borderId="9" xfId="0" applyNumberFormat="1" applyFont="1" applyBorder="1" applyAlignment="1">
      <alignment horizontal="center"/>
    </xf>
    <xf numFmtId="0" fontId="20" fillId="27" borderId="17" xfId="0" applyFont="1" applyFill="1" applyBorder="1" applyAlignment="1">
      <alignment horizontal="center" vertical="center"/>
    </xf>
    <xf numFmtId="0" fontId="20" fillId="19" borderId="17" xfId="0" applyFont="1" applyFill="1" applyBorder="1" applyAlignment="1">
      <alignment horizontal="center" vertical="center"/>
    </xf>
    <xf numFmtId="0" fontId="20" fillId="36" borderId="17" xfId="0" applyFont="1" applyFill="1" applyBorder="1" applyAlignment="1">
      <alignment horizontal="center" vertical="center"/>
    </xf>
    <xf numFmtId="0" fontId="17" fillId="0" borderId="0" xfId="0" applyFont="1"/>
    <xf numFmtId="0" fontId="7" fillId="36" borderId="17" xfId="0" applyFont="1" applyFill="1" applyBorder="1" applyAlignment="1">
      <alignment horizontal="left" vertical="center"/>
    </xf>
    <xf numFmtId="0" fontId="16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1" fontId="16" fillId="0" borderId="0" xfId="0" applyNumberFormat="1" applyFont="1" applyAlignment="1">
      <alignment horizontal="center"/>
    </xf>
    <xf numFmtId="0" fontId="7" fillId="0" borderId="13" xfId="0" applyNumberFormat="1" applyFont="1" applyFill="1" applyBorder="1" applyAlignment="1"/>
    <xf numFmtId="0" fontId="7" fillId="0" borderId="13" xfId="0" applyFont="1" applyBorder="1" applyAlignment="1">
      <alignment horizontal="center"/>
    </xf>
    <xf numFmtId="0" fontId="7" fillId="0" borderId="1" xfId="0" applyFont="1" applyBorder="1"/>
    <xf numFmtId="49" fontId="10" fillId="44" borderId="1" xfId="0" applyNumberFormat="1" applyFont="1" applyFill="1" applyBorder="1" applyAlignment="1">
      <alignment horizontal="center"/>
    </xf>
    <xf numFmtId="0" fontId="4" fillId="44" borderId="1" xfId="0" applyNumberFormat="1" applyFont="1" applyFill="1" applyBorder="1" applyAlignment="1"/>
    <xf numFmtId="49" fontId="3" fillId="44" borderId="1" xfId="0" applyNumberFormat="1" applyFont="1" applyFill="1" applyBorder="1" applyAlignment="1">
      <alignment horizontal="center"/>
    </xf>
    <xf numFmtId="0" fontId="4" fillId="44" borderId="13" xfId="0" applyFont="1" applyFill="1" applyBorder="1" applyAlignment="1">
      <alignment horizontal="center"/>
    </xf>
    <xf numFmtId="0" fontId="4" fillId="44" borderId="1" xfId="0" applyFont="1" applyFill="1" applyBorder="1" applyAlignment="1">
      <alignment horizontal="center"/>
    </xf>
    <xf numFmtId="0" fontId="7" fillId="0" borderId="9" xfId="0" applyFont="1" applyBorder="1"/>
    <xf numFmtId="0" fontId="4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49" fontId="10" fillId="0" borderId="15" xfId="0" applyNumberFormat="1" applyFont="1" applyFill="1" applyBorder="1" applyAlignment="1">
      <alignment horizontal="center" vertical="center"/>
    </xf>
    <xf numFmtId="49" fontId="10" fillId="0" borderId="17" xfId="0" applyNumberFormat="1" applyFont="1" applyFill="1" applyBorder="1" applyAlignment="1">
      <alignment horizontal="left" vertical="center"/>
    </xf>
    <xf numFmtId="49" fontId="10" fillId="0" borderId="17" xfId="0" applyNumberFormat="1" applyFont="1" applyFill="1" applyBorder="1" applyAlignment="1">
      <alignment horizontal="center" vertical="center"/>
    </xf>
    <xf numFmtId="2" fontId="10" fillId="0" borderId="17" xfId="0" applyNumberFormat="1" applyFont="1" applyFill="1" applyBorder="1" applyAlignment="1">
      <alignment horizontal="center" vertical="center"/>
    </xf>
    <xf numFmtId="1" fontId="10" fillId="0" borderId="17" xfId="0" applyNumberFormat="1" applyFont="1" applyFill="1" applyBorder="1" applyAlignment="1">
      <alignment horizontal="center" vertical="center"/>
    </xf>
    <xf numFmtId="0" fontId="5" fillId="0" borderId="18" xfId="0" applyNumberFormat="1" applyFont="1" applyFill="1" applyBorder="1" applyAlignment="1">
      <alignment vertical="center"/>
    </xf>
    <xf numFmtId="49" fontId="10" fillId="0" borderId="8" xfId="0" applyNumberFormat="1" applyFont="1" applyBorder="1" applyAlignment="1">
      <alignment horizontal="left" vertical="center"/>
    </xf>
    <xf numFmtId="49" fontId="10" fillId="27" borderId="8" xfId="0" applyNumberFormat="1" applyFont="1" applyFill="1" applyBorder="1" applyAlignment="1">
      <alignment horizontal="left" vertical="center"/>
    </xf>
    <xf numFmtId="49" fontId="10" fillId="62" borderId="8" xfId="0" applyNumberFormat="1" applyFont="1" applyFill="1" applyBorder="1" applyAlignment="1">
      <alignment horizontal="left" vertical="center"/>
    </xf>
    <xf numFmtId="0" fontId="0" fillId="0" borderId="0" xfId="0" applyBorder="1" applyAlignment="1">
      <alignment vertical="center"/>
    </xf>
    <xf numFmtId="49" fontId="10" fillId="0" borderId="0" xfId="0" applyNumberFormat="1" applyFont="1" applyBorder="1" applyAlignment="1">
      <alignment vertical="center"/>
    </xf>
    <xf numFmtId="49" fontId="10" fillId="0" borderId="0" xfId="0" applyNumberFormat="1" applyFont="1" applyAlignment="1">
      <alignment vertical="center"/>
    </xf>
    <xf numFmtId="49" fontId="10" fillId="0" borderId="1" xfId="0" applyNumberFormat="1" applyFont="1" applyBorder="1" applyAlignment="1">
      <alignment horizontal="center" vertical="center"/>
    </xf>
    <xf numFmtId="49" fontId="10" fillId="61" borderId="8" xfId="0" applyNumberFormat="1" applyFont="1" applyFill="1" applyBorder="1" applyAlignment="1">
      <alignment horizontal="left" vertical="center"/>
    </xf>
    <xf numFmtId="49" fontId="10" fillId="60" borderId="8" xfId="0" applyNumberFormat="1" applyFont="1" applyFill="1" applyBorder="1" applyAlignment="1">
      <alignment horizontal="left" vertical="center"/>
    </xf>
    <xf numFmtId="49" fontId="10" fillId="59" borderId="8" xfId="0" applyNumberFormat="1" applyFont="1" applyFill="1" applyBorder="1" applyAlignment="1">
      <alignment horizontal="left" vertical="center"/>
    </xf>
    <xf numFmtId="49" fontId="10" fillId="8" borderId="8" xfId="0" applyNumberFormat="1" applyFont="1" applyFill="1" applyBorder="1" applyAlignment="1">
      <alignment horizontal="left" vertical="center"/>
    </xf>
    <xf numFmtId="49" fontId="10" fillId="23" borderId="8" xfId="0" applyNumberFormat="1" applyFont="1" applyFill="1" applyBorder="1" applyAlignment="1">
      <alignment horizontal="left" vertical="center"/>
    </xf>
    <xf numFmtId="0" fontId="0" fillId="0" borderId="14" xfId="0" applyBorder="1" applyAlignment="1">
      <alignment vertical="center"/>
    </xf>
    <xf numFmtId="0" fontId="3" fillId="0" borderId="2" xfId="0" applyFont="1" applyBorder="1" applyAlignment="1">
      <alignment horizontal="center" vertical="center"/>
    </xf>
    <xf numFmtId="0" fontId="4" fillId="57" borderId="0" xfId="0" applyFont="1" applyFill="1" applyAlignment="1">
      <alignment vertical="center"/>
    </xf>
    <xf numFmtId="0" fontId="4" fillId="0" borderId="3" xfId="0" applyFont="1" applyBorder="1" applyAlignment="1">
      <alignment vertical="center"/>
    </xf>
    <xf numFmtId="0" fontId="4" fillId="26" borderId="0" xfId="0" applyFont="1" applyFill="1" applyAlignment="1">
      <alignment vertical="center"/>
    </xf>
    <xf numFmtId="0" fontId="5" fillId="0" borderId="0" xfId="0" applyFont="1" applyAlignment="1">
      <alignment vertical="center"/>
    </xf>
    <xf numFmtId="0" fontId="4" fillId="14" borderId="0" xfId="0" applyFont="1" applyFill="1" applyAlignment="1">
      <alignment vertical="center"/>
    </xf>
    <xf numFmtId="2" fontId="10" fillId="0" borderId="8" xfId="0" applyNumberFormat="1" applyFont="1" applyFill="1" applyBorder="1" applyAlignment="1">
      <alignment horizontal="center" vertical="center"/>
    </xf>
    <xf numFmtId="1" fontId="10" fillId="0" borderId="8" xfId="0" applyNumberFormat="1" applyFont="1" applyBorder="1" applyAlignment="1">
      <alignment horizontal="center" vertical="center"/>
    </xf>
    <xf numFmtId="2" fontId="10" fillId="27" borderId="8" xfId="0" applyNumberFormat="1" applyFont="1" applyFill="1" applyBorder="1" applyAlignment="1">
      <alignment horizontal="center" vertical="center"/>
    </xf>
    <xf numFmtId="1" fontId="10" fillId="27" borderId="8" xfId="0" applyNumberFormat="1" applyFont="1" applyFill="1" applyBorder="1" applyAlignment="1">
      <alignment horizontal="center" vertical="center"/>
    </xf>
    <xf numFmtId="1" fontId="9" fillId="0" borderId="0" xfId="0" applyNumberFormat="1" applyFont="1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13" fillId="0" borderId="20" xfId="0" applyFont="1" applyBorder="1" applyAlignment="1">
      <alignment vertical="center"/>
    </xf>
    <xf numFmtId="0" fontId="4" fillId="37" borderId="21" xfId="0" applyFont="1" applyFill="1" applyBorder="1" applyAlignment="1">
      <alignment vertical="center"/>
    </xf>
    <xf numFmtId="0" fontId="1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1" fontId="10" fillId="0" borderId="1" xfId="0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1" fontId="3" fillId="0" borderId="0" xfId="0" applyNumberFormat="1" applyFont="1" applyBorder="1" applyAlignment="1">
      <alignment horizontal="center" vertical="center"/>
    </xf>
    <xf numFmtId="49" fontId="3" fillId="9" borderId="7" xfId="0" applyNumberFormat="1" applyFont="1" applyFill="1" applyBorder="1" applyAlignment="1">
      <alignment horizontal="center" vertical="center"/>
    </xf>
    <xf numFmtId="0" fontId="4" fillId="9" borderId="0" xfId="0" applyNumberFormat="1" applyFont="1" applyFill="1" applyBorder="1" applyAlignment="1">
      <alignment vertical="center"/>
    </xf>
    <xf numFmtId="49" fontId="3" fillId="9" borderId="4" xfId="0" applyNumberFormat="1" applyFont="1" applyFill="1" applyBorder="1" applyAlignment="1">
      <alignment horizontal="center" vertical="center"/>
    </xf>
    <xf numFmtId="2" fontId="4" fillId="9" borderId="7" xfId="0" applyNumberFormat="1" applyFont="1" applyFill="1" applyBorder="1" applyAlignment="1">
      <alignment horizontal="center" vertical="center"/>
    </xf>
    <xf numFmtId="0" fontId="4" fillId="9" borderId="10" xfId="0" applyFont="1" applyFill="1" applyBorder="1" applyAlignment="1">
      <alignment horizontal="center" vertical="center"/>
    </xf>
    <xf numFmtId="0" fontId="4" fillId="0" borderId="7" xfId="0" applyNumberFormat="1" applyFont="1" applyFill="1" applyBorder="1" applyAlignment="1">
      <alignment vertical="center"/>
    </xf>
    <xf numFmtId="0" fontId="4" fillId="0" borderId="7" xfId="0" applyFont="1" applyBorder="1" applyAlignment="1">
      <alignment vertical="center"/>
    </xf>
    <xf numFmtId="49" fontId="4" fillId="14" borderId="7" xfId="0" applyNumberFormat="1" applyFont="1" applyFill="1" applyBorder="1" applyAlignment="1">
      <alignment horizontal="center" vertical="center"/>
    </xf>
    <xf numFmtId="0" fontId="4" fillId="14" borderId="0" xfId="0" applyNumberFormat="1" applyFont="1" applyFill="1" applyBorder="1" applyAlignment="1">
      <alignment vertical="center"/>
    </xf>
    <xf numFmtId="49" fontId="3" fillId="14" borderId="7" xfId="0" applyNumberFormat="1" applyFont="1" applyFill="1" applyBorder="1" applyAlignment="1">
      <alignment horizontal="center" vertical="center"/>
    </xf>
    <xf numFmtId="2" fontId="4" fillId="14" borderId="8" xfId="0" applyNumberFormat="1" applyFont="1" applyFill="1" applyBorder="1" applyAlignment="1">
      <alignment horizontal="center" vertical="center"/>
    </xf>
    <xf numFmtId="0" fontId="4" fillId="14" borderId="7" xfId="0" applyFont="1" applyFill="1" applyBorder="1" applyAlignment="1">
      <alignment horizontal="center" vertical="center"/>
    </xf>
    <xf numFmtId="49" fontId="3" fillId="6" borderId="8" xfId="0" applyNumberFormat="1" applyFont="1" applyFill="1" applyBorder="1" applyAlignment="1">
      <alignment horizontal="center" vertical="center"/>
    </xf>
    <xf numFmtId="0" fontId="4" fillId="6" borderId="0" xfId="0" applyNumberFormat="1" applyFont="1" applyFill="1" applyBorder="1" applyAlignment="1">
      <alignment vertical="center"/>
    </xf>
    <xf numFmtId="49" fontId="3" fillId="6" borderId="5" xfId="0" applyNumberFormat="1" applyFont="1" applyFill="1" applyBorder="1" applyAlignment="1">
      <alignment horizontal="center" vertical="center"/>
    </xf>
    <xf numFmtId="2" fontId="4" fillId="6" borderId="8" xfId="0" applyNumberFormat="1" applyFont="1" applyFill="1" applyBorder="1" applyAlignment="1">
      <alignment horizontal="center" vertical="center"/>
    </xf>
    <xf numFmtId="0" fontId="4" fillId="6" borderId="11" xfId="0" applyFont="1" applyFill="1" applyBorder="1" applyAlignment="1">
      <alignment horizontal="center" vertical="center"/>
    </xf>
    <xf numFmtId="0" fontId="4" fillId="0" borderId="8" xfId="0" applyNumberFormat="1" applyFont="1" applyFill="1" applyBorder="1" applyAlignment="1">
      <alignment vertical="center"/>
    </xf>
    <xf numFmtId="0" fontId="4" fillId="0" borderId="8" xfId="0" applyFont="1" applyBorder="1" applyAlignment="1">
      <alignment vertical="center"/>
    </xf>
    <xf numFmtId="49" fontId="4" fillId="16" borderId="8" xfId="0" applyNumberFormat="1" applyFont="1" applyFill="1" applyBorder="1" applyAlignment="1">
      <alignment horizontal="center" vertical="center"/>
    </xf>
    <xf numFmtId="0" fontId="4" fillId="16" borderId="0" xfId="0" applyNumberFormat="1" applyFont="1" applyFill="1" applyBorder="1" applyAlignment="1">
      <alignment vertical="center"/>
    </xf>
    <xf numFmtId="49" fontId="3" fillId="16" borderId="8" xfId="0" applyNumberFormat="1" applyFont="1" applyFill="1" applyBorder="1" applyAlignment="1">
      <alignment horizontal="center" vertical="center"/>
    </xf>
    <xf numFmtId="2" fontId="4" fillId="16" borderId="8" xfId="0" applyNumberFormat="1" applyFont="1" applyFill="1" applyBorder="1" applyAlignment="1">
      <alignment horizontal="center" vertical="center"/>
    </xf>
    <xf numFmtId="0" fontId="4" fillId="16" borderId="8" xfId="0" applyFont="1" applyFill="1" applyBorder="1" applyAlignment="1">
      <alignment horizontal="center" vertical="center"/>
    </xf>
    <xf numFmtId="49" fontId="3" fillId="11" borderId="8" xfId="0" applyNumberFormat="1" applyFont="1" applyFill="1" applyBorder="1" applyAlignment="1">
      <alignment horizontal="center" vertical="center"/>
    </xf>
    <xf numFmtId="0" fontId="4" fillId="11" borderId="0" xfId="0" applyNumberFormat="1" applyFont="1" applyFill="1" applyBorder="1" applyAlignment="1">
      <alignment vertical="center"/>
    </xf>
    <xf numFmtId="49" fontId="3" fillId="11" borderId="5" xfId="0" applyNumberFormat="1" applyFont="1" applyFill="1" applyBorder="1" applyAlignment="1">
      <alignment horizontal="center" vertical="center"/>
    </xf>
    <xf numFmtId="2" fontId="4" fillId="11" borderId="8" xfId="0" applyNumberFormat="1" applyFont="1" applyFill="1" applyBorder="1" applyAlignment="1">
      <alignment horizontal="center" vertical="center"/>
    </xf>
    <xf numFmtId="0" fontId="4" fillId="11" borderId="11" xfId="0" applyFont="1" applyFill="1" applyBorder="1" applyAlignment="1">
      <alignment horizontal="center" vertical="center"/>
    </xf>
    <xf numFmtId="49" fontId="4" fillId="0" borderId="8" xfId="0" applyNumberFormat="1" applyFont="1" applyBorder="1" applyAlignment="1">
      <alignment horizontal="center" vertical="center"/>
    </xf>
    <xf numFmtId="0" fontId="4" fillId="0" borderId="0" xfId="0" applyNumberFormat="1" applyFont="1" applyFill="1" applyBorder="1" applyAlignment="1">
      <alignment vertical="center"/>
    </xf>
    <xf numFmtId="49" fontId="3" fillId="0" borderId="8" xfId="0" applyNumberFormat="1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49" fontId="3" fillId="0" borderId="5" xfId="0" applyNumberFormat="1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49" fontId="3" fillId="5" borderId="8" xfId="0" applyNumberFormat="1" applyFont="1" applyFill="1" applyBorder="1" applyAlignment="1">
      <alignment horizontal="center" vertical="center"/>
    </xf>
    <xf numFmtId="0" fontId="4" fillId="5" borderId="0" xfId="0" applyNumberFormat="1" applyFont="1" applyFill="1" applyBorder="1" applyAlignment="1">
      <alignment vertical="center"/>
    </xf>
    <xf numFmtId="49" fontId="3" fillId="5" borderId="5" xfId="0" applyNumberFormat="1" applyFont="1" applyFill="1" applyBorder="1" applyAlignment="1">
      <alignment horizontal="center" vertical="center"/>
    </xf>
    <xf numFmtId="2" fontId="4" fillId="5" borderId="8" xfId="0" applyNumberFormat="1" applyFont="1" applyFill="1" applyBorder="1" applyAlignment="1">
      <alignment horizontal="center" vertical="center"/>
    </xf>
    <xf numFmtId="0" fontId="4" fillId="5" borderId="11" xfId="0" applyFont="1" applyFill="1" applyBorder="1" applyAlignment="1">
      <alignment horizontal="center" vertical="center"/>
    </xf>
    <xf numFmtId="49" fontId="3" fillId="12" borderId="8" xfId="0" applyNumberFormat="1" applyFont="1" applyFill="1" applyBorder="1" applyAlignment="1">
      <alignment horizontal="center" vertical="center"/>
    </xf>
    <xf numFmtId="0" fontId="4" fillId="12" borderId="0" xfId="0" applyNumberFormat="1" applyFont="1" applyFill="1" applyBorder="1" applyAlignment="1">
      <alignment vertical="center"/>
    </xf>
    <xf numFmtId="49" fontId="3" fillId="12" borderId="5" xfId="0" applyNumberFormat="1" applyFont="1" applyFill="1" applyBorder="1" applyAlignment="1">
      <alignment horizontal="center" vertical="center"/>
    </xf>
    <xf numFmtId="2" fontId="4" fillId="12" borderId="8" xfId="0" applyNumberFormat="1" applyFont="1" applyFill="1" applyBorder="1" applyAlignment="1">
      <alignment horizontal="center" vertical="center"/>
    </xf>
    <xf numFmtId="0" fontId="4" fillId="12" borderId="11" xfId="0" applyFont="1" applyFill="1" applyBorder="1" applyAlignment="1">
      <alignment horizontal="center" vertical="center"/>
    </xf>
    <xf numFmtId="49" fontId="3" fillId="2" borderId="8" xfId="0" applyNumberFormat="1" applyFont="1" applyFill="1" applyBorder="1" applyAlignment="1">
      <alignment horizontal="center" vertical="center"/>
    </xf>
    <xf numFmtId="0" fontId="4" fillId="2" borderId="0" xfId="0" applyNumberFormat="1" applyFont="1" applyFill="1" applyBorder="1" applyAlignment="1">
      <alignment vertical="center"/>
    </xf>
    <xf numFmtId="49" fontId="3" fillId="33" borderId="5" xfId="0" applyNumberFormat="1" applyFont="1" applyFill="1" applyBorder="1" applyAlignment="1">
      <alignment horizontal="center" vertical="center"/>
    </xf>
    <xf numFmtId="2" fontId="4" fillId="2" borderId="8" xfId="0" applyNumberFormat="1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4" fillId="33" borderId="8" xfId="0" applyNumberFormat="1" applyFont="1" applyFill="1" applyBorder="1" applyAlignment="1">
      <alignment vertical="center"/>
    </xf>
    <xf numFmtId="49" fontId="4" fillId="15" borderId="8" xfId="0" applyNumberFormat="1" applyFont="1" applyFill="1" applyBorder="1" applyAlignment="1">
      <alignment horizontal="center" vertical="center"/>
    </xf>
    <xf numFmtId="0" fontId="4" fillId="15" borderId="0" xfId="0" applyNumberFormat="1" applyFont="1" applyFill="1" applyBorder="1" applyAlignment="1">
      <alignment vertical="center"/>
    </xf>
    <xf numFmtId="49" fontId="3" fillId="15" borderId="8" xfId="0" applyNumberFormat="1" applyFont="1" applyFill="1" applyBorder="1" applyAlignment="1">
      <alignment horizontal="center" vertical="center"/>
    </xf>
    <xf numFmtId="2" fontId="4" fillId="15" borderId="8" xfId="0" applyNumberFormat="1" applyFont="1" applyFill="1" applyBorder="1" applyAlignment="1">
      <alignment horizontal="center" vertical="center"/>
    </xf>
    <xf numFmtId="0" fontId="4" fillId="15" borderId="8" xfId="0" applyFont="1" applyFill="1" applyBorder="1" applyAlignment="1">
      <alignment horizontal="center" vertical="center"/>
    </xf>
    <xf numFmtId="49" fontId="4" fillId="24" borderId="8" xfId="0" applyNumberFormat="1" applyFont="1" applyFill="1" applyBorder="1" applyAlignment="1">
      <alignment horizontal="center" vertical="center"/>
    </xf>
    <xf numFmtId="0" fontId="4" fillId="24" borderId="0" xfId="0" applyNumberFormat="1" applyFont="1" applyFill="1" applyBorder="1" applyAlignment="1">
      <alignment vertical="center"/>
    </xf>
    <xf numFmtId="2" fontId="4" fillId="24" borderId="8" xfId="0" applyNumberFormat="1" applyFont="1" applyFill="1" applyBorder="1" applyAlignment="1">
      <alignment horizontal="center" vertical="center"/>
    </xf>
    <xf numFmtId="0" fontId="4" fillId="24" borderId="8" xfId="0" applyFont="1" applyFill="1" applyBorder="1" applyAlignment="1">
      <alignment horizontal="center" vertical="center"/>
    </xf>
    <xf numFmtId="0" fontId="4" fillId="24" borderId="8" xfId="0" applyNumberFormat="1" applyFont="1" applyFill="1" applyBorder="1" applyAlignment="1">
      <alignment vertical="center"/>
    </xf>
    <xf numFmtId="0" fontId="5" fillId="0" borderId="0" xfId="0" applyNumberFormat="1" applyFont="1" applyFill="1" applyBorder="1" applyAlignment="1">
      <alignment vertical="center"/>
    </xf>
    <xf numFmtId="49" fontId="7" fillId="0" borderId="8" xfId="0" applyNumberFormat="1" applyFont="1" applyBorder="1" applyAlignment="1">
      <alignment horizontal="center" vertical="center"/>
    </xf>
    <xf numFmtId="0" fontId="7" fillId="0" borderId="0" xfId="0" applyNumberFormat="1" applyFont="1" applyFill="1" applyBorder="1" applyAlignment="1">
      <alignment vertical="center"/>
    </xf>
    <xf numFmtId="49" fontId="5" fillId="0" borderId="8" xfId="0" applyNumberFormat="1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49" fontId="3" fillId="8" borderId="8" xfId="0" applyNumberFormat="1" applyFont="1" applyFill="1" applyBorder="1" applyAlignment="1">
      <alignment horizontal="center" vertical="center"/>
    </xf>
    <xf numFmtId="0" fontId="4" fillId="8" borderId="0" xfId="0" applyNumberFormat="1" applyFont="1" applyFill="1" applyBorder="1" applyAlignment="1">
      <alignment vertical="center"/>
    </xf>
    <xf numFmtId="49" fontId="3" fillId="8" borderId="5" xfId="0" applyNumberFormat="1" applyFont="1" applyFill="1" applyBorder="1" applyAlignment="1">
      <alignment horizontal="center" vertical="center"/>
    </xf>
    <xf numFmtId="2" fontId="4" fillId="8" borderId="8" xfId="0" applyNumberFormat="1" applyFont="1" applyFill="1" applyBorder="1" applyAlignment="1">
      <alignment horizontal="center" vertical="center"/>
    </xf>
    <xf numFmtId="0" fontId="4" fillId="8" borderId="11" xfId="0" applyFont="1" applyFill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4" fillId="41" borderId="0" xfId="0" applyNumberFormat="1" applyFont="1" applyFill="1" applyBorder="1" applyAlignment="1">
      <alignment vertical="center"/>
    </xf>
    <xf numFmtId="49" fontId="3" fillId="41" borderId="8" xfId="0" applyNumberFormat="1" applyFont="1" applyFill="1" applyBorder="1" applyAlignment="1">
      <alignment horizontal="center" vertical="center"/>
    </xf>
    <xf numFmtId="49" fontId="4" fillId="19" borderId="8" xfId="0" applyNumberFormat="1" applyFont="1" applyFill="1" applyBorder="1" applyAlignment="1">
      <alignment horizontal="center" vertical="center"/>
    </xf>
    <xf numFmtId="0" fontId="4" fillId="19" borderId="0" xfId="0" applyNumberFormat="1" applyFont="1" applyFill="1" applyBorder="1" applyAlignment="1">
      <alignment vertical="center"/>
    </xf>
    <xf numFmtId="49" fontId="3" fillId="19" borderId="8" xfId="0" applyNumberFormat="1" applyFont="1" applyFill="1" applyBorder="1" applyAlignment="1">
      <alignment horizontal="center" vertical="center"/>
    </xf>
    <xf numFmtId="2" fontId="4" fillId="19" borderId="8" xfId="0" applyNumberFormat="1" applyFont="1" applyFill="1" applyBorder="1" applyAlignment="1">
      <alignment horizontal="center" vertical="center"/>
    </xf>
    <xf numFmtId="0" fontId="4" fillId="19" borderId="8" xfId="0" applyFont="1" applyFill="1" applyBorder="1" applyAlignment="1">
      <alignment horizontal="center" vertical="center"/>
    </xf>
    <xf numFmtId="49" fontId="4" fillId="0" borderId="9" xfId="0" applyNumberFormat="1" applyFont="1" applyBorder="1" applyAlignment="1">
      <alignment horizontal="center" vertical="center"/>
    </xf>
    <xf numFmtId="0" fontId="4" fillId="0" borderId="3" xfId="0" applyNumberFormat="1" applyFont="1" applyFill="1" applyBorder="1" applyAlignment="1">
      <alignment vertical="center"/>
    </xf>
    <xf numFmtId="2" fontId="4" fillId="0" borderId="9" xfId="0" applyNumberFormat="1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9" xfId="0" applyNumberFormat="1" applyFont="1" applyFill="1" applyBorder="1" applyAlignment="1">
      <alignment vertical="center"/>
    </xf>
    <xf numFmtId="2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2" fontId="4" fillId="0" borderId="0" xfId="0" applyNumberFormat="1" applyFont="1" applyAlignment="1">
      <alignment vertical="center"/>
    </xf>
    <xf numFmtId="49" fontId="3" fillId="10" borderId="8" xfId="0" applyNumberFormat="1" applyFont="1" applyFill="1" applyBorder="1" applyAlignment="1">
      <alignment horizontal="center" vertical="center"/>
    </xf>
    <xf numFmtId="0" fontId="4" fillId="10" borderId="0" xfId="0" applyNumberFormat="1" applyFont="1" applyFill="1" applyBorder="1" applyAlignment="1">
      <alignment vertical="center"/>
    </xf>
    <xf numFmtId="49" fontId="3" fillId="10" borderId="5" xfId="0" applyNumberFormat="1" applyFont="1" applyFill="1" applyBorder="1" applyAlignment="1">
      <alignment horizontal="center" vertical="center"/>
    </xf>
    <xf numFmtId="2" fontId="4" fillId="10" borderId="8" xfId="0" applyNumberFormat="1" applyFont="1" applyFill="1" applyBorder="1" applyAlignment="1">
      <alignment horizontal="center" vertical="center"/>
    </xf>
    <xf numFmtId="0" fontId="4" fillId="10" borderId="11" xfId="0" applyFont="1" applyFill="1" applyBorder="1" applyAlignment="1">
      <alignment horizontal="center" vertical="center"/>
    </xf>
    <xf numFmtId="49" fontId="3" fillId="7" borderId="8" xfId="0" applyNumberFormat="1" applyFont="1" applyFill="1" applyBorder="1" applyAlignment="1">
      <alignment horizontal="center" vertical="center"/>
    </xf>
    <xf numFmtId="0" fontId="4" fillId="7" borderId="0" xfId="0" applyNumberFormat="1" applyFont="1" applyFill="1" applyBorder="1" applyAlignment="1">
      <alignment vertical="center"/>
    </xf>
    <xf numFmtId="49" fontId="3" fillId="7" borderId="5" xfId="0" applyNumberFormat="1" applyFont="1" applyFill="1" applyBorder="1" applyAlignment="1">
      <alignment horizontal="center" vertical="center"/>
    </xf>
    <xf numFmtId="2" fontId="4" fillId="7" borderId="8" xfId="0" applyNumberFormat="1" applyFont="1" applyFill="1" applyBorder="1" applyAlignment="1">
      <alignment horizontal="center" vertical="center"/>
    </xf>
    <xf numFmtId="0" fontId="4" fillId="7" borderId="11" xfId="0" applyFont="1" applyFill="1" applyBorder="1" applyAlignment="1">
      <alignment horizontal="center" vertical="center"/>
    </xf>
    <xf numFmtId="49" fontId="3" fillId="3" borderId="8" xfId="0" applyNumberFormat="1" applyFont="1" applyFill="1" applyBorder="1" applyAlignment="1">
      <alignment horizontal="center" vertical="center"/>
    </xf>
    <xf numFmtId="0" fontId="4" fillId="3" borderId="0" xfId="0" applyNumberFormat="1" applyFont="1" applyFill="1" applyBorder="1" applyAlignment="1">
      <alignment vertical="center"/>
    </xf>
    <xf numFmtId="49" fontId="3" fillId="3" borderId="5" xfId="0" applyNumberFormat="1" applyFont="1" applyFill="1" applyBorder="1" applyAlignment="1">
      <alignment horizontal="center" vertical="center"/>
    </xf>
    <xf numFmtId="2" fontId="4" fillId="3" borderId="8" xfId="0" applyNumberFormat="1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49" fontId="3" fillId="4" borderId="8" xfId="0" applyNumberFormat="1" applyFont="1" applyFill="1" applyBorder="1" applyAlignment="1">
      <alignment horizontal="center" vertical="center"/>
    </xf>
    <xf numFmtId="0" fontId="4" fillId="4" borderId="0" xfId="0" applyNumberFormat="1" applyFont="1" applyFill="1" applyBorder="1" applyAlignment="1">
      <alignment vertical="center"/>
    </xf>
    <xf numFmtId="49" fontId="3" fillId="4" borderId="5" xfId="0" applyNumberFormat="1" applyFont="1" applyFill="1" applyBorder="1" applyAlignment="1">
      <alignment horizontal="center" vertical="center"/>
    </xf>
    <xf numFmtId="2" fontId="4" fillId="4" borderId="8" xfId="0" applyNumberFormat="1" applyFon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49" fontId="3" fillId="13" borderId="8" xfId="0" applyNumberFormat="1" applyFont="1" applyFill="1" applyBorder="1" applyAlignment="1">
      <alignment horizontal="center" vertical="center"/>
    </xf>
    <xf numFmtId="0" fontId="4" fillId="13" borderId="0" xfId="0" applyNumberFormat="1" applyFont="1" applyFill="1" applyBorder="1" applyAlignment="1">
      <alignment vertical="center"/>
    </xf>
    <xf numFmtId="49" fontId="3" fillId="13" borderId="5" xfId="0" applyNumberFormat="1" applyFont="1" applyFill="1" applyBorder="1" applyAlignment="1">
      <alignment horizontal="center" vertical="center"/>
    </xf>
    <xf numFmtId="2" fontId="4" fillId="13" borderId="8" xfId="0" applyNumberFormat="1" applyFont="1" applyFill="1" applyBorder="1" applyAlignment="1">
      <alignment horizontal="center" vertical="center"/>
    </xf>
    <xf numFmtId="0" fontId="4" fillId="13" borderId="11" xfId="0" applyFont="1" applyFill="1" applyBorder="1" applyAlignment="1">
      <alignment horizontal="center" vertical="center"/>
    </xf>
    <xf numFmtId="49" fontId="3" fillId="0" borderId="9" xfId="0" applyNumberFormat="1" applyFont="1" applyBorder="1" applyAlignment="1">
      <alignment horizontal="center" vertical="center"/>
    </xf>
    <xf numFmtId="49" fontId="3" fillId="0" borderId="6" xfId="0" applyNumberFormat="1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9" xfId="0" applyFont="1" applyBorder="1" applyAlignment="1">
      <alignment vertical="center"/>
    </xf>
    <xf numFmtId="2" fontId="12" fillId="0" borderId="0" xfId="0" applyNumberFormat="1" applyFont="1" applyAlignment="1">
      <alignment vertical="center"/>
    </xf>
    <xf numFmtId="2" fontId="3" fillId="0" borderId="2" xfId="0" applyNumberFormat="1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2" fontId="3" fillId="0" borderId="10" xfId="0" applyNumberFormat="1" applyFont="1" applyBorder="1" applyAlignment="1">
      <alignment horizontal="center" vertical="center"/>
    </xf>
    <xf numFmtId="49" fontId="3" fillId="0" borderId="7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center" vertical="center"/>
    </xf>
    <xf numFmtId="49" fontId="4" fillId="0" borderId="4" xfId="0" applyNumberFormat="1" applyFont="1" applyBorder="1" applyAlignment="1">
      <alignment horizontal="center" vertical="center"/>
    </xf>
    <xf numFmtId="2" fontId="4" fillId="0" borderId="7" xfId="0" applyNumberFormat="1" applyFont="1" applyBorder="1" applyAlignment="1">
      <alignment horizontal="center" vertical="center"/>
    </xf>
    <xf numFmtId="49" fontId="4" fillId="0" borderId="5" xfId="0" applyNumberFormat="1" applyFont="1" applyBorder="1" applyAlignment="1">
      <alignment horizontal="center" vertical="center"/>
    </xf>
    <xf numFmtId="0" fontId="0" fillId="0" borderId="0" xfId="0" applyNumberFormat="1" applyFont="1" applyFill="1" applyBorder="1" applyAlignment="1">
      <alignment vertical="center"/>
    </xf>
    <xf numFmtId="49" fontId="4" fillId="0" borderId="6" xfId="0" applyNumberFormat="1" applyFont="1" applyBorder="1" applyAlignment="1">
      <alignment horizontal="center" vertical="center"/>
    </xf>
    <xf numFmtId="49" fontId="4" fillId="42" borderId="8" xfId="0" applyNumberFormat="1" applyFont="1" applyFill="1" applyBorder="1" applyAlignment="1">
      <alignment horizontal="center" vertical="center"/>
    </xf>
    <xf numFmtId="0" fontId="4" fillId="42" borderId="0" xfId="0" applyNumberFormat="1" applyFont="1" applyFill="1" applyBorder="1" applyAlignment="1">
      <alignment vertical="center"/>
    </xf>
    <xf numFmtId="2" fontId="4" fillId="42" borderId="5" xfId="0" applyNumberFormat="1" applyFont="1" applyFill="1" applyBorder="1" applyAlignment="1">
      <alignment horizontal="center" vertical="center"/>
    </xf>
    <xf numFmtId="0" fontId="4" fillId="42" borderId="7" xfId="0" applyFont="1" applyFill="1" applyBorder="1" applyAlignment="1">
      <alignment horizontal="center" vertical="center"/>
    </xf>
    <xf numFmtId="49" fontId="4" fillId="39" borderId="8" xfId="0" applyNumberFormat="1" applyFont="1" applyFill="1" applyBorder="1" applyAlignment="1">
      <alignment horizontal="center" vertical="center"/>
    </xf>
    <xf numFmtId="0" fontId="4" fillId="39" borderId="0" xfId="0" applyNumberFormat="1" applyFont="1" applyFill="1" applyBorder="1" applyAlignment="1">
      <alignment vertical="center"/>
    </xf>
    <xf numFmtId="49" fontId="4" fillId="2" borderId="8" xfId="0" applyNumberFormat="1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2" fontId="3" fillId="0" borderId="0" xfId="0" applyNumberFormat="1" applyFont="1" applyAlignment="1">
      <alignment vertical="center"/>
    </xf>
    <xf numFmtId="49" fontId="3" fillId="29" borderId="8" xfId="0" applyNumberFormat="1" applyFont="1" applyFill="1" applyBorder="1" applyAlignment="1">
      <alignment horizontal="center" vertical="center"/>
    </xf>
    <xf numFmtId="0" fontId="4" fillId="29" borderId="0" xfId="0" applyNumberFormat="1" applyFont="1" applyFill="1" applyBorder="1" applyAlignment="1">
      <alignment vertical="center"/>
    </xf>
    <xf numFmtId="2" fontId="4" fillId="29" borderId="8" xfId="0" applyNumberFormat="1" applyFont="1" applyFill="1" applyBorder="1" applyAlignment="1">
      <alignment horizontal="center" vertical="center"/>
    </xf>
    <xf numFmtId="0" fontId="4" fillId="29" borderId="8" xfId="0" applyFont="1" applyFill="1" applyBorder="1" applyAlignment="1">
      <alignment horizontal="center" vertical="center"/>
    </xf>
    <xf numFmtId="49" fontId="11" fillId="0" borderId="0" xfId="0" applyNumberFormat="1" applyFont="1" applyAlignment="1">
      <alignment vertical="center"/>
    </xf>
    <xf numFmtId="49" fontId="10" fillId="0" borderId="0" xfId="0" applyNumberFormat="1" applyFont="1" applyAlignment="1">
      <alignment horizontal="center" vertical="center"/>
    </xf>
    <xf numFmtId="1" fontId="10" fillId="0" borderId="0" xfId="0" applyNumberFormat="1" applyFont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49" fontId="10" fillId="0" borderId="8" xfId="0" applyNumberFormat="1" applyFont="1" applyBorder="1" applyAlignment="1">
      <alignment horizontal="center" vertical="center"/>
    </xf>
    <xf numFmtId="49" fontId="10" fillId="0" borderId="8" xfId="0" applyNumberFormat="1" applyFont="1" applyBorder="1" applyAlignment="1">
      <alignment vertical="center"/>
    </xf>
    <xf numFmtId="1" fontId="10" fillId="0" borderId="7" xfId="0" applyNumberFormat="1" applyFont="1" applyFill="1" applyBorder="1" applyAlignment="1">
      <alignment horizontal="left" vertical="center"/>
    </xf>
    <xf numFmtId="1" fontId="10" fillId="0" borderId="8" xfId="0" applyNumberFormat="1" applyFont="1" applyFill="1" applyBorder="1" applyAlignment="1">
      <alignment horizontal="left" vertical="center"/>
    </xf>
    <xf numFmtId="49" fontId="10" fillId="18" borderId="8" xfId="0" applyNumberFormat="1" applyFont="1" applyFill="1" applyBorder="1" applyAlignment="1">
      <alignment horizontal="center" vertical="center"/>
    </xf>
    <xf numFmtId="49" fontId="10" fillId="18" borderId="8" xfId="0" applyNumberFormat="1" applyFont="1" applyFill="1" applyBorder="1" applyAlignment="1">
      <alignment vertical="center"/>
    </xf>
    <xf numFmtId="2" fontId="10" fillId="18" borderId="8" xfId="0" applyNumberFormat="1" applyFont="1" applyFill="1" applyBorder="1" applyAlignment="1">
      <alignment horizontal="center" vertical="center"/>
    </xf>
    <xf numFmtId="1" fontId="10" fillId="18" borderId="8" xfId="0" applyNumberFormat="1" applyFont="1" applyFill="1" applyBorder="1" applyAlignment="1">
      <alignment horizontal="center" vertical="center"/>
    </xf>
    <xf numFmtId="1" fontId="10" fillId="18" borderId="8" xfId="0" applyNumberFormat="1" applyFont="1" applyFill="1" applyBorder="1" applyAlignment="1">
      <alignment horizontal="left" vertical="center"/>
    </xf>
    <xf numFmtId="49" fontId="10" fillId="17" borderId="8" xfId="0" applyNumberFormat="1" applyFont="1" applyFill="1" applyBorder="1" applyAlignment="1">
      <alignment horizontal="center" vertical="center"/>
    </xf>
    <xf numFmtId="49" fontId="10" fillId="17" borderId="8" xfId="0" applyNumberFormat="1" applyFont="1" applyFill="1" applyBorder="1" applyAlignment="1">
      <alignment vertical="center"/>
    </xf>
    <xf numFmtId="2" fontId="10" fillId="17" borderId="8" xfId="0" applyNumberFormat="1" applyFont="1" applyFill="1" applyBorder="1" applyAlignment="1">
      <alignment horizontal="center" vertical="center"/>
    </xf>
    <xf numFmtId="1" fontId="10" fillId="17" borderId="8" xfId="0" applyNumberFormat="1" applyFont="1" applyFill="1" applyBorder="1" applyAlignment="1">
      <alignment horizontal="center" vertical="center"/>
    </xf>
    <xf numFmtId="49" fontId="10" fillId="22" borderId="8" xfId="0" applyNumberFormat="1" applyFont="1" applyFill="1" applyBorder="1" applyAlignment="1">
      <alignment horizontal="center" vertical="center"/>
    </xf>
    <xf numFmtId="49" fontId="10" fillId="22" borderId="8" xfId="0" applyNumberFormat="1" applyFont="1" applyFill="1" applyBorder="1" applyAlignment="1">
      <alignment vertical="center"/>
    </xf>
    <xf numFmtId="2" fontId="10" fillId="22" borderId="8" xfId="0" applyNumberFormat="1" applyFont="1" applyFill="1" applyBorder="1" applyAlignment="1">
      <alignment horizontal="center" vertical="center"/>
    </xf>
    <xf numFmtId="1" fontId="10" fillId="22" borderId="8" xfId="0" applyNumberFormat="1" applyFont="1" applyFill="1" applyBorder="1" applyAlignment="1">
      <alignment horizontal="center" vertical="center"/>
    </xf>
    <xf numFmtId="49" fontId="10" fillId="21" borderId="8" xfId="0" applyNumberFormat="1" applyFont="1" applyFill="1" applyBorder="1" applyAlignment="1">
      <alignment horizontal="center" vertical="center"/>
    </xf>
    <xf numFmtId="49" fontId="10" fillId="48" borderId="8" xfId="0" applyNumberFormat="1" applyFont="1" applyFill="1" applyBorder="1" applyAlignment="1">
      <alignment vertical="center"/>
    </xf>
    <xf numFmtId="2" fontId="10" fillId="21" borderId="8" xfId="0" applyNumberFormat="1" applyFont="1" applyFill="1" applyBorder="1" applyAlignment="1">
      <alignment horizontal="center" vertical="center"/>
    </xf>
    <xf numFmtId="1" fontId="10" fillId="21" borderId="8" xfId="0" applyNumberFormat="1" applyFont="1" applyFill="1" applyBorder="1" applyAlignment="1">
      <alignment horizontal="center" vertical="center"/>
    </xf>
    <xf numFmtId="1" fontId="10" fillId="21" borderId="8" xfId="0" applyNumberFormat="1" applyFont="1" applyFill="1" applyBorder="1" applyAlignment="1">
      <alignment horizontal="left" vertical="center"/>
    </xf>
    <xf numFmtId="49" fontId="10" fillId="23" borderId="8" xfId="0" applyNumberFormat="1" applyFont="1" applyFill="1" applyBorder="1" applyAlignment="1">
      <alignment horizontal="center" vertical="center"/>
    </xf>
    <xf numFmtId="49" fontId="10" fillId="23" borderId="8" xfId="0" applyNumberFormat="1" applyFont="1" applyFill="1" applyBorder="1" applyAlignment="1">
      <alignment vertical="center"/>
    </xf>
    <xf numFmtId="2" fontId="10" fillId="23" borderId="8" xfId="0" applyNumberFormat="1" applyFont="1" applyFill="1" applyBorder="1" applyAlignment="1">
      <alignment horizontal="center" vertical="center"/>
    </xf>
    <xf numFmtId="1" fontId="10" fillId="23" borderId="8" xfId="0" applyNumberFormat="1" applyFont="1" applyFill="1" applyBorder="1" applyAlignment="1">
      <alignment horizontal="center" vertical="center"/>
    </xf>
    <xf numFmtId="49" fontId="10" fillId="55" borderId="8" xfId="0" applyNumberFormat="1" applyFont="1" applyFill="1" applyBorder="1" applyAlignment="1">
      <alignment horizontal="center" vertical="center"/>
    </xf>
    <xf numFmtId="49" fontId="10" fillId="55" borderId="8" xfId="0" applyNumberFormat="1" applyFont="1" applyFill="1" applyBorder="1" applyAlignment="1">
      <alignment vertical="center"/>
    </xf>
    <xf numFmtId="2" fontId="10" fillId="55" borderId="8" xfId="0" applyNumberFormat="1" applyFont="1" applyFill="1" applyBorder="1" applyAlignment="1">
      <alignment horizontal="center" vertical="center"/>
    </xf>
    <xf numFmtId="1" fontId="10" fillId="55" borderId="8" xfId="0" applyNumberFormat="1" applyFont="1" applyFill="1" applyBorder="1" applyAlignment="1">
      <alignment horizontal="center" vertical="center"/>
    </xf>
    <xf numFmtId="49" fontId="10" fillId="27" borderId="8" xfId="0" applyNumberFormat="1" applyFont="1" applyFill="1" applyBorder="1" applyAlignment="1">
      <alignment horizontal="center" vertical="center"/>
    </xf>
    <xf numFmtId="49" fontId="10" fillId="27" borderId="8" xfId="0" applyNumberFormat="1" applyFont="1" applyFill="1" applyBorder="1" applyAlignment="1">
      <alignment vertical="center"/>
    </xf>
    <xf numFmtId="1" fontId="10" fillId="27" borderId="8" xfId="0" applyNumberFormat="1" applyFont="1" applyFill="1" applyBorder="1" applyAlignment="1">
      <alignment horizontal="left" vertical="center"/>
    </xf>
    <xf numFmtId="49" fontId="10" fillId="26" borderId="8" xfId="0" applyNumberFormat="1" applyFont="1" applyFill="1" applyBorder="1" applyAlignment="1">
      <alignment horizontal="center" vertical="center"/>
    </xf>
    <xf numFmtId="49" fontId="10" fillId="26" borderId="8" xfId="0" applyNumberFormat="1" applyFont="1" applyFill="1" applyBorder="1" applyAlignment="1">
      <alignment vertical="center"/>
    </xf>
    <xf numFmtId="2" fontId="10" fillId="26" borderId="8" xfId="0" applyNumberFormat="1" applyFont="1" applyFill="1" applyBorder="1" applyAlignment="1">
      <alignment horizontal="center" vertical="center"/>
    </xf>
    <xf numFmtId="1" fontId="10" fillId="26" borderId="8" xfId="0" applyNumberFormat="1" applyFont="1" applyFill="1" applyBorder="1" applyAlignment="1">
      <alignment horizontal="center" vertical="center"/>
    </xf>
    <xf numFmtId="1" fontId="10" fillId="0" borderId="9" xfId="0" applyNumberFormat="1" applyFont="1" applyFill="1" applyBorder="1" applyAlignment="1">
      <alignment horizontal="left" vertical="center"/>
    </xf>
    <xf numFmtId="49" fontId="0" fillId="0" borderId="14" xfId="0" applyNumberFormat="1" applyBorder="1" applyAlignment="1">
      <alignment horizontal="center" vertical="center"/>
    </xf>
    <xf numFmtId="1" fontId="9" fillId="0" borderId="14" xfId="0" applyNumberFormat="1" applyFont="1" applyBorder="1" applyAlignment="1">
      <alignment horizontal="center" vertical="center"/>
    </xf>
    <xf numFmtId="49" fontId="10" fillId="21" borderId="8" xfId="0" applyNumberFormat="1" applyFont="1" applyFill="1" applyBorder="1" applyAlignment="1">
      <alignment vertical="center"/>
    </xf>
    <xf numFmtId="49" fontId="10" fillId="9" borderId="8" xfId="0" applyNumberFormat="1" applyFont="1" applyFill="1" applyBorder="1" applyAlignment="1">
      <alignment horizontal="center" vertical="center"/>
    </xf>
    <xf numFmtId="49" fontId="10" fillId="9" borderId="8" xfId="0" applyNumberFormat="1" applyFont="1" applyFill="1" applyBorder="1" applyAlignment="1">
      <alignment vertical="center"/>
    </xf>
    <xf numFmtId="2" fontId="10" fillId="9" borderId="8" xfId="0" applyNumberFormat="1" applyFont="1" applyFill="1" applyBorder="1" applyAlignment="1">
      <alignment horizontal="center" vertical="center"/>
    </xf>
    <xf numFmtId="1" fontId="10" fillId="9" borderId="8" xfId="0" applyNumberFormat="1" applyFont="1" applyFill="1" applyBorder="1" applyAlignment="1">
      <alignment horizontal="center" vertical="center"/>
    </xf>
    <xf numFmtId="49" fontId="10" fillId="7" borderId="8" xfId="0" applyNumberFormat="1" applyFont="1" applyFill="1" applyBorder="1" applyAlignment="1">
      <alignment horizontal="center" vertical="center"/>
    </xf>
    <xf numFmtId="49" fontId="10" fillId="7" borderId="8" xfId="0" applyNumberFormat="1" applyFont="1" applyFill="1" applyBorder="1" applyAlignment="1">
      <alignment vertical="center"/>
    </xf>
    <xf numFmtId="2" fontId="10" fillId="7" borderId="8" xfId="0" applyNumberFormat="1" applyFont="1" applyFill="1" applyBorder="1" applyAlignment="1">
      <alignment horizontal="center" vertical="center"/>
    </xf>
    <xf numFmtId="1" fontId="10" fillId="7" borderId="8" xfId="0" applyNumberFormat="1" applyFont="1" applyFill="1" applyBorder="1" applyAlignment="1">
      <alignment horizontal="center" vertical="center"/>
    </xf>
    <xf numFmtId="1" fontId="10" fillId="32" borderId="8" xfId="0" applyNumberFormat="1" applyFont="1" applyFill="1" applyBorder="1" applyAlignment="1">
      <alignment horizontal="left" vertical="center"/>
    </xf>
    <xf numFmtId="49" fontId="10" fillId="19" borderId="8" xfId="0" applyNumberFormat="1" applyFont="1" applyFill="1" applyBorder="1" applyAlignment="1">
      <alignment horizontal="center" vertical="center"/>
    </xf>
    <xf numFmtId="49" fontId="10" fillId="19" borderId="8" xfId="0" applyNumberFormat="1" applyFont="1" applyFill="1" applyBorder="1" applyAlignment="1">
      <alignment vertical="center"/>
    </xf>
    <xf numFmtId="2" fontId="10" fillId="19" borderId="8" xfId="0" applyNumberFormat="1" applyFont="1" applyFill="1" applyBorder="1" applyAlignment="1">
      <alignment horizontal="center" vertical="center"/>
    </xf>
    <xf numFmtId="1" fontId="10" fillId="19" borderId="8" xfId="0" applyNumberFormat="1" applyFont="1" applyFill="1" applyBorder="1" applyAlignment="1">
      <alignment horizontal="center" vertical="center"/>
    </xf>
    <xf numFmtId="49" fontId="10" fillId="56" borderId="8" xfId="0" applyNumberFormat="1" applyFont="1" applyFill="1" applyBorder="1" applyAlignment="1">
      <alignment vertical="center"/>
    </xf>
    <xf numFmtId="49" fontId="10" fillId="54" borderId="8" xfId="0" applyNumberFormat="1" applyFont="1" applyFill="1" applyBorder="1" applyAlignment="1">
      <alignment horizontal="center" vertical="center"/>
    </xf>
    <xf numFmtId="49" fontId="10" fillId="54" borderId="8" xfId="0" applyNumberFormat="1" applyFont="1" applyFill="1" applyBorder="1" applyAlignment="1">
      <alignment vertical="center"/>
    </xf>
    <xf numFmtId="49" fontId="10" fillId="0" borderId="8" xfId="0" applyNumberFormat="1" applyFont="1" applyFill="1" applyBorder="1" applyAlignment="1">
      <alignment horizontal="center" vertical="center"/>
    </xf>
    <xf numFmtId="1" fontId="10" fillId="0" borderId="8" xfId="0" applyNumberFormat="1" applyFont="1" applyFill="1" applyBorder="1" applyAlignment="1">
      <alignment horizontal="center" vertical="center"/>
    </xf>
    <xf numFmtId="1" fontId="10" fillId="0" borderId="0" xfId="0" applyNumberFormat="1" applyFont="1" applyBorder="1" applyAlignment="1">
      <alignment horizontal="center" vertical="center"/>
    </xf>
    <xf numFmtId="49" fontId="10" fillId="31" borderId="8" xfId="0" applyNumberFormat="1" applyFont="1" applyFill="1" applyBorder="1" applyAlignment="1">
      <alignment vertical="center"/>
    </xf>
    <xf numFmtId="164" fontId="4" fillId="0" borderId="8" xfId="0" applyNumberFormat="1" applyFont="1" applyBorder="1" applyAlignment="1">
      <alignment horizontal="center" vertical="center"/>
    </xf>
    <xf numFmtId="0" fontId="0" fillId="0" borderId="7" xfId="0" applyNumberFormat="1" applyFont="1" applyFill="1" applyBorder="1" applyAlignment="1">
      <alignment vertical="center"/>
    </xf>
    <xf numFmtId="0" fontId="4" fillId="0" borderId="0" xfId="0" applyFont="1" applyBorder="1" applyAlignment="1">
      <alignment vertical="center"/>
    </xf>
    <xf numFmtId="49" fontId="3" fillId="0" borderId="8" xfId="0" applyNumberFormat="1" applyFont="1" applyFill="1" applyBorder="1" applyAlignment="1">
      <alignment horizontal="center" vertical="center"/>
    </xf>
    <xf numFmtId="0" fontId="4" fillId="26" borderId="0" xfId="0" applyNumberFormat="1" applyFont="1" applyFill="1" applyBorder="1" applyAlignment="1">
      <alignment vertical="center"/>
    </xf>
    <xf numFmtId="164" fontId="4" fillId="0" borderId="8" xfId="0" applyNumberFormat="1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164" fontId="4" fillId="0" borderId="0" xfId="0" applyNumberFormat="1" applyFont="1" applyBorder="1" applyAlignment="1">
      <alignment horizontal="center" vertical="center"/>
    </xf>
    <xf numFmtId="164" fontId="4" fillId="0" borderId="9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4" fillId="0" borderId="8" xfId="0" applyNumberFormat="1" applyFont="1" applyFill="1" applyBorder="1" applyAlignment="1">
      <alignment horizontal="center" vertical="center"/>
    </xf>
    <xf numFmtId="49" fontId="4" fillId="44" borderId="8" xfId="0" applyNumberFormat="1" applyFont="1" applyFill="1" applyBorder="1" applyAlignment="1">
      <alignment horizontal="center" vertical="center"/>
    </xf>
    <xf numFmtId="0" fontId="4" fillId="44" borderId="0" xfId="0" applyNumberFormat="1" applyFont="1" applyFill="1" applyBorder="1" applyAlignment="1">
      <alignment vertical="center"/>
    </xf>
    <xf numFmtId="164" fontId="4" fillId="44" borderId="8" xfId="0" applyNumberFormat="1" applyFont="1" applyFill="1" applyBorder="1" applyAlignment="1">
      <alignment horizontal="center" vertical="center"/>
    </xf>
    <xf numFmtId="0" fontId="4" fillId="44" borderId="8" xfId="0" applyFont="1" applyFill="1" applyBorder="1" applyAlignment="1">
      <alignment horizontal="center" vertical="center"/>
    </xf>
    <xf numFmtId="0" fontId="4" fillId="18" borderId="0" xfId="0" applyNumberFormat="1" applyFont="1" applyFill="1" applyBorder="1" applyAlignment="1">
      <alignment vertical="center"/>
    </xf>
    <xf numFmtId="164" fontId="6" fillId="0" borderId="0" xfId="0" applyNumberFormat="1" applyFont="1" applyAlignment="1">
      <alignment horizontal="center" vertical="center"/>
    </xf>
    <xf numFmtId="49" fontId="10" fillId="31" borderId="8" xfId="0" applyNumberFormat="1" applyFont="1" applyFill="1" applyBorder="1" applyAlignment="1">
      <alignment horizontal="center" vertical="center"/>
    </xf>
    <xf numFmtId="1" fontId="10" fillId="31" borderId="9" xfId="0" applyNumberFormat="1" applyFont="1" applyFill="1" applyBorder="1" applyAlignment="1">
      <alignment horizontal="left" vertical="center"/>
    </xf>
    <xf numFmtId="0" fontId="17" fillId="0" borderId="0" xfId="0" applyFont="1" applyAlignment="1">
      <alignment vertical="center"/>
    </xf>
    <xf numFmtId="49" fontId="4" fillId="0" borderId="1" xfId="0" applyNumberFormat="1" applyFont="1" applyBorder="1" applyAlignment="1">
      <alignment horizontal="center" vertical="center"/>
    </xf>
    <xf numFmtId="0" fontId="4" fillId="0" borderId="13" xfId="0" applyNumberFormat="1" applyFont="1" applyFill="1" applyBorder="1" applyAlignment="1">
      <alignment vertical="center"/>
    </xf>
    <xf numFmtId="49" fontId="3" fillId="0" borderId="1" xfId="0" applyNumberFormat="1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NumberFormat="1" applyFont="1" applyFill="1" applyBorder="1" applyAlignment="1">
      <alignment vertical="center"/>
    </xf>
    <xf numFmtId="0" fontId="5" fillId="0" borderId="3" xfId="0" applyNumberFormat="1" applyFont="1" applyFill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49" fontId="4" fillId="4" borderId="8" xfId="0" applyNumberFormat="1" applyFont="1" applyFill="1" applyBorder="1" applyAlignment="1">
      <alignment horizontal="center" vertical="center"/>
    </xf>
    <xf numFmtId="164" fontId="4" fillId="4" borderId="8" xfId="0" applyNumberFormat="1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/>
    </xf>
    <xf numFmtId="49" fontId="4" fillId="8" borderId="8" xfId="0" applyNumberFormat="1" applyFont="1" applyFill="1" applyBorder="1" applyAlignment="1">
      <alignment horizontal="center" vertical="center"/>
    </xf>
    <xf numFmtId="164" fontId="4" fillId="8" borderId="8" xfId="0" applyNumberFormat="1" applyFont="1" applyFill="1" applyBorder="1" applyAlignment="1">
      <alignment horizontal="center" vertical="center"/>
    </xf>
    <xf numFmtId="0" fontId="4" fillId="8" borderId="8" xfId="0" applyFont="1" applyFill="1" applyBorder="1" applyAlignment="1">
      <alignment horizontal="center" vertical="center"/>
    </xf>
    <xf numFmtId="164" fontId="4" fillId="15" borderId="8" xfId="0" applyNumberFormat="1" applyFont="1" applyFill="1" applyBorder="1" applyAlignment="1">
      <alignment horizontal="center" vertical="center"/>
    </xf>
    <xf numFmtId="49" fontId="4" fillId="10" borderId="8" xfId="0" applyNumberFormat="1" applyFont="1" applyFill="1" applyBorder="1" applyAlignment="1">
      <alignment horizontal="center" vertical="center"/>
    </xf>
    <xf numFmtId="164" fontId="4" fillId="10" borderId="8" xfId="0" applyNumberFormat="1" applyFont="1" applyFill="1" applyBorder="1" applyAlignment="1">
      <alignment horizontal="center" vertical="center"/>
    </xf>
    <xf numFmtId="0" fontId="4" fillId="10" borderId="8" xfId="0" applyFont="1" applyFill="1" applyBorder="1" applyAlignment="1">
      <alignment horizontal="center" vertical="center"/>
    </xf>
    <xf numFmtId="49" fontId="4" fillId="3" borderId="8" xfId="0" applyNumberFormat="1" applyFont="1" applyFill="1" applyBorder="1" applyAlignment="1">
      <alignment horizontal="center" vertical="center"/>
    </xf>
    <xf numFmtId="164" fontId="4" fillId="3" borderId="8" xfId="0" applyNumberFormat="1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49" fontId="4" fillId="9" borderId="8" xfId="0" applyNumberFormat="1" applyFont="1" applyFill="1" applyBorder="1" applyAlignment="1">
      <alignment horizontal="center" vertical="center"/>
    </xf>
    <xf numFmtId="164" fontId="4" fillId="9" borderId="8" xfId="0" applyNumberFormat="1" applyFont="1" applyFill="1" applyBorder="1" applyAlignment="1">
      <alignment horizontal="center" vertical="center"/>
    </xf>
    <xf numFmtId="0" fontId="4" fillId="9" borderId="8" xfId="0" applyFont="1" applyFill="1" applyBorder="1" applyAlignment="1">
      <alignment horizontal="center" vertical="center"/>
    </xf>
    <xf numFmtId="49" fontId="4" fillId="11" borderId="8" xfId="0" applyNumberFormat="1" applyFont="1" applyFill="1" applyBorder="1" applyAlignment="1">
      <alignment horizontal="center" vertical="center"/>
    </xf>
    <xf numFmtId="164" fontId="4" fillId="11" borderId="8" xfId="0" applyNumberFormat="1" applyFont="1" applyFill="1" applyBorder="1" applyAlignment="1">
      <alignment horizontal="center" vertical="center"/>
    </xf>
    <xf numFmtId="0" fontId="4" fillId="11" borderId="8" xfId="0" applyFont="1" applyFill="1" applyBorder="1" applyAlignment="1">
      <alignment horizontal="center" vertical="center"/>
    </xf>
    <xf numFmtId="0" fontId="4" fillId="0" borderId="0" xfId="0" applyFont="1" applyFill="1" applyAlignment="1">
      <alignment vertical="center"/>
    </xf>
    <xf numFmtId="49" fontId="4" fillId="12" borderId="8" xfId="0" applyNumberFormat="1" applyFont="1" applyFill="1" applyBorder="1" applyAlignment="1">
      <alignment horizontal="center" vertical="center"/>
    </xf>
    <xf numFmtId="164" fontId="4" fillId="12" borderId="8" xfId="0" applyNumberFormat="1" applyFont="1" applyFill="1" applyBorder="1" applyAlignment="1">
      <alignment horizontal="center" vertical="center"/>
    </xf>
    <xf numFmtId="0" fontId="4" fillId="12" borderId="8" xfId="0" applyFont="1" applyFill="1" applyBorder="1" applyAlignment="1">
      <alignment horizontal="center" vertical="center"/>
    </xf>
    <xf numFmtId="49" fontId="4" fillId="6" borderId="8" xfId="0" applyNumberFormat="1" applyFont="1" applyFill="1" applyBorder="1" applyAlignment="1">
      <alignment horizontal="center" vertical="center"/>
    </xf>
    <xf numFmtId="164" fontId="4" fillId="6" borderId="8" xfId="0" applyNumberFormat="1" applyFont="1" applyFill="1" applyBorder="1" applyAlignment="1">
      <alignment horizontal="center" vertical="center"/>
    </xf>
    <xf numFmtId="0" fontId="4" fillId="6" borderId="8" xfId="0" applyFont="1" applyFill="1" applyBorder="1" applyAlignment="1">
      <alignment horizontal="center" vertical="center"/>
    </xf>
    <xf numFmtId="49" fontId="4" fillId="7" borderId="8" xfId="0" applyNumberFormat="1" applyFont="1" applyFill="1" applyBorder="1" applyAlignment="1">
      <alignment horizontal="center" vertical="center"/>
    </xf>
    <xf numFmtId="164" fontId="4" fillId="7" borderId="8" xfId="0" applyNumberFormat="1" applyFont="1" applyFill="1" applyBorder="1" applyAlignment="1">
      <alignment horizontal="center" vertical="center"/>
    </xf>
    <xf numFmtId="0" fontId="4" fillId="7" borderId="8" xfId="0" applyFont="1" applyFill="1" applyBorder="1" applyAlignment="1">
      <alignment horizontal="center" vertical="center"/>
    </xf>
    <xf numFmtId="0" fontId="4" fillId="0" borderId="0" xfId="0" applyFont="1" applyAlignment="1">
      <alignment horizontal="right" vertical="center"/>
    </xf>
    <xf numFmtId="49" fontId="3" fillId="0" borderId="15" xfId="0" applyNumberFormat="1" applyFont="1" applyBorder="1" applyAlignment="1">
      <alignment horizontal="center" vertical="center"/>
    </xf>
    <xf numFmtId="0" fontId="4" fillId="0" borderId="16" xfId="0" applyNumberFormat="1" applyFont="1" applyFill="1" applyBorder="1" applyAlignment="1">
      <alignment vertical="center"/>
    </xf>
    <xf numFmtId="49" fontId="3" fillId="0" borderId="17" xfId="0" applyNumberFormat="1" applyFont="1" applyBorder="1" applyAlignment="1">
      <alignment horizontal="center" vertical="center"/>
    </xf>
    <xf numFmtId="164" fontId="4" fillId="0" borderId="17" xfId="0" applyNumberFormat="1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21" xfId="0" applyNumberFormat="1" applyFont="1" applyFill="1" applyBorder="1" applyAlignment="1">
      <alignment vertical="center"/>
    </xf>
    <xf numFmtId="0" fontId="13" fillId="25" borderId="0" xfId="0" applyFont="1" applyFill="1" applyAlignment="1">
      <alignment vertical="center"/>
    </xf>
    <xf numFmtId="49" fontId="4" fillId="5" borderId="8" xfId="0" applyNumberFormat="1" applyFont="1" applyFill="1" applyBorder="1" applyAlignment="1">
      <alignment horizontal="center" vertical="center"/>
    </xf>
    <xf numFmtId="164" fontId="4" fillId="5" borderId="8" xfId="0" applyNumberFormat="1" applyFont="1" applyFill="1" applyBorder="1" applyAlignment="1">
      <alignment horizontal="center" vertical="center"/>
    </xf>
    <xf numFmtId="0" fontId="4" fillId="5" borderId="8" xfId="0" applyFont="1" applyFill="1" applyBorder="1" applyAlignment="1">
      <alignment horizontal="center" vertical="center"/>
    </xf>
    <xf numFmtId="49" fontId="3" fillId="14" borderId="8" xfId="0" applyNumberFormat="1" applyFont="1" applyFill="1" applyBorder="1" applyAlignment="1">
      <alignment horizontal="center" vertical="center"/>
    </xf>
    <xf numFmtId="164" fontId="4" fillId="14" borderId="8" xfId="0" applyNumberFormat="1" applyFont="1" applyFill="1" applyBorder="1" applyAlignment="1">
      <alignment horizontal="center" vertical="center"/>
    </xf>
    <xf numFmtId="0" fontId="4" fillId="14" borderId="8" xfId="0" applyFont="1" applyFill="1" applyBorder="1" applyAlignment="1">
      <alignment horizontal="center" vertical="center"/>
    </xf>
    <xf numFmtId="49" fontId="3" fillId="20" borderId="8" xfId="0" applyNumberFormat="1" applyFont="1" applyFill="1" applyBorder="1" applyAlignment="1">
      <alignment horizontal="center" vertical="center"/>
    </xf>
    <xf numFmtId="164" fontId="4" fillId="20" borderId="8" xfId="0" applyNumberFormat="1" applyFont="1" applyFill="1" applyBorder="1" applyAlignment="1">
      <alignment horizontal="center" vertical="center"/>
    </xf>
    <xf numFmtId="49" fontId="3" fillId="23" borderId="8" xfId="0" applyNumberFormat="1" applyFont="1" applyFill="1" applyBorder="1" applyAlignment="1">
      <alignment horizontal="center" vertical="center"/>
    </xf>
    <xf numFmtId="0" fontId="4" fillId="23" borderId="0" xfId="0" applyNumberFormat="1" applyFont="1" applyFill="1" applyBorder="1" applyAlignment="1">
      <alignment vertical="center"/>
    </xf>
    <xf numFmtId="164" fontId="4" fillId="23" borderId="8" xfId="0" applyNumberFormat="1" applyFont="1" applyFill="1" applyBorder="1" applyAlignment="1">
      <alignment horizontal="center" vertical="center"/>
    </xf>
    <xf numFmtId="0" fontId="4" fillId="23" borderId="8" xfId="0" applyFont="1" applyFill="1" applyBorder="1" applyAlignment="1">
      <alignment horizontal="center" vertical="center"/>
    </xf>
    <xf numFmtId="49" fontId="4" fillId="13" borderId="9" xfId="0" applyNumberFormat="1" applyFont="1" applyFill="1" applyBorder="1" applyAlignment="1">
      <alignment horizontal="center" vertical="center"/>
    </xf>
    <xf numFmtId="0" fontId="4" fillId="13" borderId="3" xfId="0" applyNumberFormat="1" applyFont="1" applyFill="1" applyBorder="1" applyAlignment="1">
      <alignment vertical="center"/>
    </xf>
    <xf numFmtId="164" fontId="4" fillId="13" borderId="9" xfId="0" applyNumberFormat="1" applyFont="1" applyFill="1" applyBorder="1" applyAlignment="1">
      <alignment horizontal="center" vertical="center"/>
    </xf>
    <xf numFmtId="0" fontId="4" fillId="13" borderId="9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24" fillId="0" borderId="0" xfId="0" applyNumberFormat="1" applyFont="1" applyFill="1" applyBorder="1" applyAlignment="1">
      <alignment vertical="center"/>
    </xf>
    <xf numFmtId="0" fontId="25" fillId="0" borderId="0" xfId="0" applyNumberFormat="1" applyFont="1" applyFill="1" applyBorder="1" applyAlignment="1">
      <alignment vertical="center"/>
    </xf>
    <xf numFmtId="0" fontId="23" fillId="0" borderId="0" xfId="0" applyFont="1" applyAlignment="1">
      <alignment vertical="center"/>
    </xf>
    <xf numFmtId="0" fontId="23" fillId="0" borderId="0" xfId="0" applyNumberFormat="1" applyFont="1" applyFill="1" applyBorder="1" applyAlignment="1">
      <alignment vertical="center"/>
    </xf>
    <xf numFmtId="49" fontId="4" fillId="0" borderId="0" xfId="0" applyNumberFormat="1" applyFont="1" applyBorder="1" applyAlignment="1">
      <alignment horizontal="center" vertical="center"/>
    </xf>
    <xf numFmtId="0" fontId="5" fillId="0" borderId="7" xfId="0" applyNumberFormat="1" applyFont="1" applyFill="1" applyBorder="1" applyAlignment="1">
      <alignment vertical="center"/>
    </xf>
    <xf numFmtId="0" fontId="5" fillId="0" borderId="8" xfId="0" applyNumberFormat="1" applyFont="1" applyFill="1" applyBorder="1" applyAlignment="1">
      <alignment vertical="center"/>
    </xf>
    <xf numFmtId="1" fontId="10" fillId="0" borderId="8" xfId="0" applyNumberFormat="1" applyFont="1" applyBorder="1" applyAlignment="1">
      <alignment horizontal="left" vertical="center"/>
    </xf>
    <xf numFmtId="49" fontId="10" fillId="53" borderId="8" xfId="0" applyNumberFormat="1" applyFont="1" applyFill="1" applyBorder="1" applyAlignment="1">
      <alignment horizontal="center" vertical="center"/>
    </xf>
    <xf numFmtId="49" fontId="10" fillId="53" borderId="8" xfId="0" applyNumberFormat="1" applyFont="1" applyFill="1" applyBorder="1" applyAlignment="1">
      <alignment horizontal="left" vertical="center"/>
    </xf>
    <xf numFmtId="2" fontId="10" fillId="53" borderId="8" xfId="0" applyNumberFormat="1" applyFont="1" applyFill="1" applyBorder="1" applyAlignment="1">
      <alignment horizontal="center" vertical="center"/>
    </xf>
    <xf numFmtId="1" fontId="10" fillId="53" borderId="8" xfId="0" applyNumberFormat="1" applyFont="1" applyFill="1" applyBorder="1" applyAlignment="1">
      <alignment horizontal="center" vertical="center"/>
    </xf>
    <xf numFmtId="0" fontId="5" fillId="53" borderId="8" xfId="0" applyNumberFormat="1" applyFont="1" applyFill="1" applyBorder="1" applyAlignment="1">
      <alignment vertical="center"/>
    </xf>
    <xf numFmtId="0" fontId="5" fillId="0" borderId="8" xfId="0" applyFont="1" applyBorder="1" applyAlignment="1">
      <alignment vertical="center"/>
    </xf>
    <xf numFmtId="49" fontId="10" fillId="54" borderId="8" xfId="0" applyNumberFormat="1" applyFont="1" applyFill="1" applyBorder="1" applyAlignment="1">
      <alignment horizontal="left" vertical="center"/>
    </xf>
    <xf numFmtId="2" fontId="10" fillId="54" borderId="8" xfId="0" applyNumberFormat="1" applyFont="1" applyFill="1" applyBorder="1" applyAlignment="1">
      <alignment horizontal="center" vertical="center"/>
    </xf>
    <xf numFmtId="1" fontId="10" fillId="54" borderId="8" xfId="0" applyNumberFormat="1" applyFont="1" applyFill="1" applyBorder="1" applyAlignment="1">
      <alignment horizontal="center" vertical="center"/>
    </xf>
    <xf numFmtId="0" fontId="5" fillId="54" borderId="8" xfId="0" applyNumberFormat="1" applyFont="1" applyFill="1" applyBorder="1" applyAlignment="1">
      <alignment vertical="center"/>
    </xf>
    <xf numFmtId="0" fontId="0" fillId="0" borderId="8" xfId="0" applyBorder="1" applyAlignment="1">
      <alignment vertical="center"/>
    </xf>
    <xf numFmtId="0" fontId="5" fillId="0" borderId="9" xfId="0" applyNumberFormat="1" applyFont="1" applyFill="1" applyBorder="1" applyAlignment="1">
      <alignment vertical="center"/>
    </xf>
    <xf numFmtId="0" fontId="0" fillId="0" borderId="9" xfId="0" applyBorder="1" applyAlignment="1">
      <alignment vertical="center"/>
    </xf>
    <xf numFmtId="49" fontId="10" fillId="47" borderId="8" xfId="0" applyNumberFormat="1" applyFont="1" applyFill="1" applyBorder="1" applyAlignment="1">
      <alignment horizontal="center" vertical="center"/>
    </xf>
    <xf numFmtId="49" fontId="10" fillId="47" borderId="8" xfId="0" applyNumberFormat="1" applyFont="1" applyFill="1" applyBorder="1" applyAlignment="1">
      <alignment vertical="center"/>
    </xf>
    <xf numFmtId="2" fontId="10" fillId="47" borderId="8" xfId="0" applyNumberFormat="1" applyFont="1" applyFill="1" applyBorder="1" applyAlignment="1">
      <alignment horizontal="center" vertical="center"/>
    </xf>
    <xf numFmtId="1" fontId="10" fillId="47" borderId="8" xfId="0" applyNumberFormat="1" applyFont="1" applyFill="1" applyBorder="1" applyAlignment="1">
      <alignment horizontal="center" vertical="center"/>
    </xf>
    <xf numFmtId="49" fontId="10" fillId="27" borderId="15" xfId="0" applyNumberFormat="1" applyFont="1" applyFill="1" applyBorder="1" applyAlignment="1">
      <alignment horizontal="center" vertical="center"/>
    </xf>
    <xf numFmtId="49" fontId="10" fillId="27" borderId="17" xfId="0" applyNumberFormat="1" applyFont="1" applyFill="1" applyBorder="1" applyAlignment="1">
      <alignment vertical="center"/>
    </xf>
    <xf numFmtId="49" fontId="10" fillId="27" borderId="17" xfId="0" applyNumberFormat="1" applyFont="1" applyFill="1" applyBorder="1" applyAlignment="1">
      <alignment horizontal="center" vertical="center"/>
    </xf>
    <xf numFmtId="2" fontId="10" fillId="27" borderId="17" xfId="0" applyNumberFormat="1" applyFont="1" applyFill="1" applyBorder="1" applyAlignment="1">
      <alignment horizontal="center" vertical="center"/>
    </xf>
    <xf numFmtId="1" fontId="10" fillId="27" borderId="17" xfId="0" applyNumberFormat="1" applyFont="1" applyFill="1" applyBorder="1" applyAlignment="1">
      <alignment horizontal="center" vertical="center"/>
    </xf>
    <xf numFmtId="1" fontId="10" fillId="27" borderId="18" xfId="0" applyNumberFormat="1" applyFont="1" applyFill="1" applyBorder="1" applyAlignment="1">
      <alignment horizontal="left" vertical="center"/>
    </xf>
    <xf numFmtId="1" fontId="10" fillId="0" borderId="11" xfId="0" applyNumberFormat="1" applyFont="1" applyFill="1" applyBorder="1" applyAlignment="1">
      <alignment horizontal="left" vertical="center"/>
    </xf>
    <xf numFmtId="49" fontId="10" fillId="35" borderId="8" xfId="0" applyNumberFormat="1" applyFont="1" applyFill="1" applyBorder="1" applyAlignment="1">
      <alignment horizontal="center" vertical="center"/>
    </xf>
    <xf numFmtId="49" fontId="10" fillId="35" borderId="8" xfId="0" applyNumberFormat="1" applyFont="1" applyFill="1" applyBorder="1" applyAlignment="1">
      <alignment vertical="center"/>
    </xf>
    <xf numFmtId="2" fontId="10" fillId="35" borderId="8" xfId="0" applyNumberFormat="1" applyFont="1" applyFill="1" applyBorder="1" applyAlignment="1">
      <alignment horizontal="center" vertical="center"/>
    </xf>
    <xf numFmtId="1" fontId="10" fillId="35" borderId="8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32" borderId="8" xfId="0" applyNumberFormat="1" applyFont="1" applyFill="1" applyBorder="1" applyAlignment="1">
      <alignment vertical="center"/>
    </xf>
    <xf numFmtId="49" fontId="3" fillId="9" borderId="9" xfId="0" applyNumberFormat="1" applyFont="1" applyFill="1" applyBorder="1" applyAlignment="1">
      <alignment horizontal="center" vertical="center"/>
    </xf>
    <xf numFmtId="0" fontId="4" fillId="9" borderId="3" xfId="0" applyNumberFormat="1" applyFont="1" applyFill="1" applyBorder="1" applyAlignment="1">
      <alignment vertical="center"/>
    </xf>
    <xf numFmtId="164" fontId="4" fillId="9" borderId="9" xfId="0" applyNumberFormat="1" applyFont="1" applyFill="1" applyBorder="1" applyAlignment="1">
      <alignment horizontal="center" vertical="center"/>
    </xf>
    <xf numFmtId="0" fontId="4" fillId="9" borderId="9" xfId="0" applyFont="1" applyFill="1" applyBorder="1" applyAlignment="1">
      <alignment horizontal="center" vertical="center"/>
    </xf>
    <xf numFmtId="164" fontId="4" fillId="0" borderId="5" xfId="0" applyNumberFormat="1" applyFont="1" applyBorder="1" applyAlignment="1">
      <alignment horizontal="center" vertical="center"/>
    </xf>
    <xf numFmtId="0" fontId="7" fillId="0" borderId="9" xfId="0" applyFont="1" applyBorder="1" applyAlignment="1">
      <alignment vertical="center"/>
    </xf>
    <xf numFmtId="0" fontId="5" fillId="31" borderId="0" xfId="0" applyFont="1" applyFill="1" applyAlignment="1">
      <alignment vertical="center"/>
    </xf>
    <xf numFmtId="0" fontId="4" fillId="31" borderId="7" xfId="0" applyNumberFormat="1" applyFont="1" applyFill="1" applyBorder="1" applyAlignment="1">
      <alignment vertical="center"/>
    </xf>
    <xf numFmtId="0" fontId="4" fillId="50" borderId="0" xfId="0" applyNumberFormat="1" applyFont="1" applyFill="1" applyBorder="1" applyAlignment="1">
      <alignment vertical="center"/>
    </xf>
    <xf numFmtId="0" fontId="4" fillId="34" borderId="3" xfId="0" applyNumberFormat="1" applyFont="1" applyFill="1" applyBorder="1" applyAlignment="1">
      <alignment vertical="center"/>
    </xf>
    <xf numFmtId="49" fontId="14" fillId="0" borderId="0" xfId="0" applyNumberFormat="1" applyFont="1" applyAlignment="1">
      <alignment vertical="center"/>
    </xf>
    <xf numFmtId="49" fontId="7" fillId="0" borderId="0" xfId="0" applyNumberFormat="1" applyFont="1" applyAlignment="1">
      <alignment vertical="center"/>
    </xf>
    <xf numFmtId="49" fontId="7" fillId="0" borderId="0" xfId="0" applyNumberFormat="1" applyFont="1" applyAlignment="1">
      <alignment horizontal="center" vertical="center"/>
    </xf>
    <xf numFmtId="1" fontId="7" fillId="0" borderId="0" xfId="0" applyNumberFormat="1" applyFont="1" applyAlignment="1">
      <alignment horizontal="center" vertical="center"/>
    </xf>
    <xf numFmtId="49" fontId="7" fillId="0" borderId="1" xfId="0" applyNumberFormat="1" applyFont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1" fontId="7" fillId="0" borderId="1" xfId="0" applyNumberFormat="1" applyFont="1" applyFill="1" applyBorder="1" applyAlignment="1">
      <alignment horizontal="center" vertical="center"/>
    </xf>
    <xf numFmtId="49" fontId="7" fillId="0" borderId="8" xfId="0" applyNumberFormat="1" applyFont="1" applyBorder="1" applyAlignment="1">
      <alignment horizontal="left" vertical="center"/>
    </xf>
    <xf numFmtId="2" fontId="7" fillId="0" borderId="8" xfId="0" applyNumberFormat="1" applyFont="1" applyFill="1" applyBorder="1" applyAlignment="1">
      <alignment horizontal="center" vertical="center"/>
    </xf>
    <xf numFmtId="1" fontId="7" fillId="0" borderId="8" xfId="0" applyNumberFormat="1" applyFont="1" applyBorder="1" applyAlignment="1">
      <alignment horizontal="center" vertical="center"/>
    </xf>
    <xf numFmtId="1" fontId="7" fillId="0" borderId="7" xfId="0" applyNumberFormat="1" applyFont="1" applyFill="1" applyBorder="1" applyAlignment="1">
      <alignment horizontal="left" vertical="center"/>
    </xf>
    <xf numFmtId="49" fontId="7" fillId="0" borderId="8" xfId="0" applyNumberFormat="1" applyFont="1" applyBorder="1" applyAlignment="1">
      <alignment vertical="center"/>
    </xf>
    <xf numFmtId="1" fontId="7" fillId="0" borderId="1" xfId="0" applyNumberFormat="1" applyFont="1" applyFill="1" applyBorder="1" applyAlignment="1">
      <alignment horizontal="left" vertical="center"/>
    </xf>
    <xf numFmtId="1" fontId="7" fillId="0" borderId="9" xfId="0" applyNumberFormat="1" applyFont="1" applyFill="1" applyBorder="1" applyAlignment="1">
      <alignment horizontal="left" vertical="center"/>
    </xf>
    <xf numFmtId="49" fontId="18" fillId="0" borderId="14" xfId="0" applyNumberFormat="1" applyFont="1" applyBorder="1" applyAlignment="1">
      <alignment horizontal="center" vertical="center"/>
    </xf>
    <xf numFmtId="0" fontId="18" fillId="0" borderId="14" xfId="0" applyFont="1" applyBorder="1" applyAlignment="1">
      <alignment vertical="center"/>
    </xf>
    <xf numFmtId="1" fontId="19" fillId="0" borderId="14" xfId="0" applyNumberFormat="1" applyFont="1" applyBorder="1" applyAlignment="1">
      <alignment horizontal="center" vertical="center"/>
    </xf>
    <xf numFmtId="1" fontId="7" fillId="0" borderId="0" xfId="0" applyNumberFormat="1" applyFont="1" applyFill="1" applyBorder="1" applyAlignment="1">
      <alignment horizontal="left" vertical="center"/>
    </xf>
    <xf numFmtId="49" fontId="18" fillId="0" borderId="0" xfId="0" applyNumberFormat="1" applyFont="1" applyAlignment="1">
      <alignment horizontal="center" vertical="center"/>
    </xf>
    <xf numFmtId="0" fontId="18" fillId="0" borderId="0" xfId="0" applyFont="1" applyAlignment="1">
      <alignment vertical="center"/>
    </xf>
    <xf numFmtId="0" fontId="18" fillId="0" borderId="0" xfId="0" applyFont="1" applyAlignment="1">
      <alignment horizontal="center" vertical="center"/>
    </xf>
    <xf numFmtId="0" fontId="18" fillId="0" borderId="0" xfId="0" applyFont="1" applyFill="1" applyAlignment="1">
      <alignment horizontal="left" vertical="center"/>
    </xf>
    <xf numFmtId="0" fontId="19" fillId="0" borderId="0" xfId="0" applyFont="1" applyAlignment="1">
      <alignment horizontal="center" vertical="center"/>
    </xf>
    <xf numFmtId="49" fontId="7" fillId="0" borderId="1" xfId="0" applyNumberFormat="1" applyFont="1" applyBorder="1" applyAlignment="1">
      <alignment horizontal="left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NumberFormat="1" applyFont="1" applyFill="1" applyBorder="1" applyAlignment="1">
      <alignment vertical="center"/>
    </xf>
    <xf numFmtId="49" fontId="18" fillId="0" borderId="1" xfId="0" applyNumberFormat="1" applyFont="1" applyBorder="1" applyAlignment="1">
      <alignment horizontal="center" vertical="center"/>
    </xf>
    <xf numFmtId="1" fontId="7" fillId="0" borderId="5" xfId="0" applyNumberFormat="1" applyFont="1" applyFill="1" applyBorder="1" applyAlignment="1">
      <alignment horizontal="left" vertical="center"/>
    </xf>
    <xf numFmtId="0" fontId="7" fillId="0" borderId="0" xfId="0" applyFont="1" applyFill="1" applyAlignment="1">
      <alignment horizontal="left" vertical="center"/>
    </xf>
    <xf numFmtId="49" fontId="5" fillId="0" borderId="0" xfId="0" applyNumberFormat="1" applyFont="1" applyFill="1" applyBorder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49" fontId="10" fillId="0" borderId="9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1" fontId="10" fillId="0" borderId="0" xfId="0" applyNumberFormat="1" applyFont="1" applyFill="1" applyAlignment="1">
      <alignment horizontal="left" vertical="center"/>
    </xf>
    <xf numFmtId="1" fontId="3" fillId="0" borderId="7" xfId="0" applyNumberFormat="1" applyFont="1" applyBorder="1" applyAlignment="1">
      <alignment horizontal="center" vertical="center"/>
    </xf>
    <xf numFmtId="1" fontId="10" fillId="0" borderId="4" xfId="0" applyNumberFormat="1" applyFont="1" applyFill="1" applyBorder="1" applyAlignment="1">
      <alignment horizontal="left" vertical="center"/>
    </xf>
    <xf numFmtId="1" fontId="10" fillId="0" borderId="5" xfId="0" applyNumberFormat="1" applyFont="1" applyFill="1" applyBorder="1" applyAlignment="1">
      <alignment horizontal="left" vertical="center"/>
    </xf>
    <xf numFmtId="49" fontId="10" fillId="30" borderId="8" xfId="0" applyNumberFormat="1" applyFont="1" applyFill="1" applyBorder="1" applyAlignment="1">
      <alignment horizontal="center" vertical="center"/>
    </xf>
    <xf numFmtId="49" fontId="10" fillId="30" borderId="8" xfId="0" applyNumberFormat="1" applyFont="1" applyFill="1" applyBorder="1" applyAlignment="1">
      <alignment horizontal="left" vertical="center"/>
    </xf>
    <xf numFmtId="2" fontId="10" fillId="30" borderId="8" xfId="0" applyNumberFormat="1" applyFont="1" applyFill="1" applyBorder="1" applyAlignment="1">
      <alignment horizontal="center" vertical="center"/>
    </xf>
    <xf numFmtId="1" fontId="10" fillId="30" borderId="8" xfId="0" applyNumberFormat="1" applyFont="1" applyFill="1" applyBorder="1" applyAlignment="1">
      <alignment horizontal="center" vertical="center"/>
    </xf>
    <xf numFmtId="1" fontId="10" fillId="30" borderId="8" xfId="0" applyNumberFormat="1" applyFont="1" applyFill="1" applyBorder="1" applyAlignment="1">
      <alignment horizontal="left" vertical="center"/>
    </xf>
    <xf numFmtId="1" fontId="10" fillId="23" borderId="8" xfId="0" applyNumberFormat="1" applyFont="1" applyFill="1" applyBorder="1" applyAlignment="1">
      <alignment horizontal="left" vertical="center"/>
    </xf>
    <xf numFmtId="1" fontId="3" fillId="0" borderId="19" xfId="0" applyNumberFormat="1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2" fontId="10" fillId="0" borderId="9" xfId="0" applyNumberFormat="1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49" fontId="3" fillId="28" borderId="8" xfId="0" applyNumberFormat="1" applyFont="1" applyFill="1" applyBorder="1" applyAlignment="1">
      <alignment horizontal="center" vertical="center"/>
    </xf>
    <xf numFmtId="0" fontId="4" fillId="28" borderId="0" xfId="0" applyNumberFormat="1" applyFont="1" applyFill="1" applyBorder="1" applyAlignment="1">
      <alignment vertical="center"/>
    </xf>
    <xf numFmtId="164" fontId="4" fillId="28" borderId="8" xfId="0" applyNumberFormat="1" applyFont="1" applyFill="1" applyBorder="1" applyAlignment="1">
      <alignment horizontal="center" vertical="center"/>
    </xf>
    <xf numFmtId="0" fontId="4" fillId="28" borderId="7" xfId="0" applyFont="1" applyFill="1" applyBorder="1" applyAlignment="1">
      <alignment horizontal="center" vertical="center"/>
    </xf>
    <xf numFmtId="0" fontId="4" fillId="28" borderId="7" xfId="0" applyNumberFormat="1" applyFont="1" applyFill="1" applyBorder="1" applyAlignment="1">
      <alignment vertical="center"/>
    </xf>
    <xf numFmtId="0" fontId="5" fillId="0" borderId="9" xfId="0" applyFont="1" applyBorder="1" applyAlignment="1">
      <alignment vertical="center"/>
    </xf>
    <xf numFmtId="1" fontId="9" fillId="0" borderId="0" xfId="0" applyNumberFormat="1" applyFont="1" applyFill="1" applyBorder="1" applyAlignment="1">
      <alignment horizontal="left" vertical="center"/>
    </xf>
    <xf numFmtId="0" fontId="6" fillId="0" borderId="0" xfId="0" applyFont="1" applyFill="1" applyAlignment="1">
      <alignment horizontal="left" vertical="center"/>
    </xf>
    <xf numFmtId="1" fontId="10" fillId="0" borderId="7" xfId="0" applyNumberFormat="1" applyFont="1" applyBorder="1" applyAlignment="1">
      <alignment horizontal="center" vertical="center"/>
    </xf>
    <xf numFmtId="1" fontId="10" fillId="0" borderId="5" xfId="0" applyNumberFormat="1" applyFont="1" applyBorder="1" applyAlignment="1">
      <alignment horizontal="center" vertical="center"/>
    </xf>
    <xf numFmtId="49" fontId="10" fillId="50" borderId="8" xfId="0" applyNumberFormat="1" applyFont="1" applyFill="1" applyBorder="1" applyAlignment="1">
      <alignment horizontal="left" vertical="center"/>
    </xf>
    <xf numFmtId="49" fontId="10" fillId="51" borderId="8" xfId="0" applyNumberFormat="1" applyFont="1" applyFill="1" applyBorder="1" applyAlignment="1">
      <alignment horizontal="left" vertical="center"/>
    </xf>
    <xf numFmtId="49" fontId="10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49" fontId="10" fillId="22" borderId="8" xfId="0" applyNumberFormat="1" applyFont="1" applyFill="1" applyBorder="1" applyAlignment="1">
      <alignment horizontal="left" vertical="center"/>
    </xf>
    <xf numFmtId="0" fontId="5" fillId="22" borderId="8" xfId="0" applyNumberFormat="1" applyFont="1" applyFill="1" applyBorder="1" applyAlignment="1">
      <alignment vertical="center"/>
    </xf>
    <xf numFmtId="49" fontId="10" fillId="52" borderId="8" xfId="0" applyNumberFormat="1" applyFont="1" applyFill="1" applyBorder="1" applyAlignment="1">
      <alignment horizontal="left" vertical="center"/>
    </xf>
    <xf numFmtId="49" fontId="10" fillId="27" borderId="17" xfId="0" applyNumberFormat="1" applyFont="1" applyFill="1" applyBorder="1" applyAlignment="1">
      <alignment horizontal="left" vertical="center"/>
    </xf>
    <xf numFmtId="0" fontId="5" fillId="27" borderId="18" xfId="0" applyNumberFormat="1" applyFont="1" applyFill="1" applyBorder="1" applyAlignment="1">
      <alignment vertical="center"/>
    </xf>
    <xf numFmtId="49" fontId="10" fillId="26" borderId="8" xfId="0" applyNumberFormat="1" applyFont="1" applyFill="1" applyBorder="1" applyAlignment="1">
      <alignment horizontal="left" vertical="center"/>
    </xf>
    <xf numFmtId="0" fontId="5" fillId="0" borderId="6" xfId="0" applyNumberFormat="1" applyFont="1" applyFill="1" applyBorder="1" applyAlignment="1">
      <alignment vertical="center"/>
    </xf>
    <xf numFmtId="49" fontId="3" fillId="49" borderId="8" xfId="0" applyNumberFormat="1" applyFont="1" applyFill="1" applyBorder="1" applyAlignment="1">
      <alignment horizontal="center" vertical="center"/>
    </xf>
    <xf numFmtId="0" fontId="4" fillId="49" borderId="0" xfId="0" applyNumberFormat="1" applyFont="1" applyFill="1" applyBorder="1" applyAlignment="1">
      <alignment vertical="center"/>
    </xf>
    <xf numFmtId="164" fontId="4" fillId="49" borderId="8" xfId="0" applyNumberFormat="1" applyFont="1" applyFill="1" applyBorder="1" applyAlignment="1">
      <alignment horizontal="center" vertical="center"/>
    </xf>
    <xf numFmtId="0" fontId="4" fillId="49" borderId="7" xfId="0" applyFont="1" applyFill="1" applyBorder="1" applyAlignment="1">
      <alignment horizontal="center" vertical="center"/>
    </xf>
    <xf numFmtId="49" fontId="3" fillId="18" borderId="8" xfId="0" applyNumberFormat="1" applyFont="1" applyFill="1" applyBorder="1" applyAlignment="1">
      <alignment horizontal="center" vertical="center"/>
    </xf>
    <xf numFmtId="164" fontId="4" fillId="18" borderId="8" xfId="0" applyNumberFormat="1" applyFont="1" applyFill="1" applyBorder="1" applyAlignment="1">
      <alignment horizontal="center" vertical="center"/>
    </xf>
    <xf numFmtId="0" fontId="4" fillId="18" borderId="8" xfId="0" applyFont="1" applyFill="1" applyBorder="1" applyAlignment="1">
      <alignment horizontal="center" vertical="center"/>
    </xf>
    <xf numFmtId="0" fontId="4" fillId="18" borderId="8" xfId="0" applyNumberFormat="1" applyFont="1" applyFill="1" applyBorder="1" applyAlignment="1">
      <alignment vertical="center"/>
    </xf>
    <xf numFmtId="0" fontId="4" fillId="28" borderId="8" xfId="0" applyFont="1" applyFill="1" applyBorder="1" applyAlignment="1">
      <alignment horizontal="center" vertical="center"/>
    </xf>
    <xf numFmtId="0" fontId="4" fillId="28" borderId="8" xfId="0" applyNumberFormat="1" applyFont="1" applyFill="1" applyBorder="1" applyAlignment="1">
      <alignment vertical="center"/>
    </xf>
    <xf numFmtId="49" fontId="3" fillId="30" borderId="9" xfId="0" applyNumberFormat="1" applyFont="1" applyFill="1" applyBorder="1" applyAlignment="1">
      <alignment horizontal="center" vertical="center"/>
    </xf>
    <xf numFmtId="0" fontId="4" fillId="30" borderId="3" xfId="0" applyNumberFormat="1" applyFont="1" applyFill="1" applyBorder="1" applyAlignment="1">
      <alignment vertical="center"/>
    </xf>
    <xf numFmtId="164" fontId="4" fillId="30" borderId="9" xfId="0" applyNumberFormat="1" applyFont="1" applyFill="1" applyBorder="1" applyAlignment="1">
      <alignment horizontal="center" vertical="center"/>
    </xf>
    <xf numFmtId="0" fontId="4" fillId="30" borderId="9" xfId="0" applyFont="1" applyFill="1" applyBorder="1" applyAlignment="1">
      <alignment horizontal="center" vertical="center"/>
    </xf>
    <xf numFmtId="0" fontId="4" fillId="30" borderId="9" xfId="0" applyNumberFormat="1" applyFont="1" applyFill="1" applyBorder="1" applyAlignment="1">
      <alignment vertical="center"/>
    </xf>
    <xf numFmtId="0" fontId="4" fillId="62" borderId="0" xfId="0" applyNumberFormat="1" applyFont="1" applyFill="1" applyBorder="1" applyAlignment="1">
      <alignment vertical="center"/>
    </xf>
    <xf numFmtId="0" fontId="6" fillId="0" borderId="0" xfId="0" applyFont="1" applyBorder="1" applyAlignment="1">
      <alignment horizontal="center" vertical="center"/>
    </xf>
    <xf numFmtId="49" fontId="3" fillId="46" borderId="8" xfId="0" applyNumberFormat="1" applyFont="1" applyFill="1" applyBorder="1" applyAlignment="1">
      <alignment horizontal="center" vertical="center"/>
    </xf>
    <xf numFmtId="0" fontId="4" fillId="46" borderId="0" xfId="0" applyNumberFormat="1" applyFont="1" applyFill="1" applyBorder="1" applyAlignment="1">
      <alignment vertical="center"/>
    </xf>
    <xf numFmtId="164" fontId="4" fillId="46" borderId="8" xfId="0" applyNumberFormat="1" applyFont="1" applyFill="1" applyBorder="1" applyAlignment="1">
      <alignment horizontal="center" vertical="center"/>
    </xf>
    <xf numFmtId="0" fontId="4" fillId="46" borderId="7" xfId="0" applyFont="1" applyFill="1" applyBorder="1" applyAlignment="1">
      <alignment horizontal="center" vertical="center"/>
    </xf>
    <xf numFmtId="164" fontId="4" fillId="29" borderId="8" xfId="0" applyNumberFormat="1" applyFont="1" applyFill="1" applyBorder="1" applyAlignment="1">
      <alignment horizontal="center" vertical="center"/>
    </xf>
    <xf numFmtId="49" fontId="10" fillId="0" borderId="5" xfId="0" applyNumberFormat="1" applyFont="1" applyBorder="1" applyAlignment="1">
      <alignment horizontal="center" vertical="center"/>
    </xf>
    <xf numFmtId="164" fontId="4" fillId="0" borderId="7" xfId="0" applyNumberFormat="1" applyFont="1" applyBorder="1" applyAlignment="1">
      <alignment horizontal="center" vertical="center"/>
    </xf>
    <xf numFmtId="0" fontId="4" fillId="38" borderId="0" xfId="0" applyNumberFormat="1" applyFont="1" applyFill="1" applyBorder="1" applyAlignment="1">
      <alignment vertical="center"/>
    </xf>
    <xf numFmtId="49" fontId="3" fillId="38" borderId="5" xfId="0" applyNumberFormat="1" applyFont="1" applyFill="1" applyBorder="1" applyAlignment="1">
      <alignment horizontal="center" vertical="center"/>
    </xf>
    <xf numFmtId="0" fontId="4" fillId="38" borderId="8" xfId="0" applyNumberFormat="1" applyFont="1" applyFill="1" applyBorder="1" applyAlignment="1">
      <alignment vertical="center"/>
    </xf>
    <xf numFmtId="0" fontId="4" fillId="23" borderId="0" xfId="0" applyFont="1" applyFill="1" applyAlignment="1">
      <alignment horizontal="center" vertical="center"/>
    </xf>
    <xf numFmtId="49" fontId="10" fillId="39" borderId="8" xfId="0" applyNumberFormat="1" applyFont="1" applyFill="1" applyBorder="1" applyAlignment="1">
      <alignment horizontal="center" vertical="center"/>
    </xf>
    <xf numFmtId="0" fontId="4" fillId="40" borderId="0" xfId="0" applyNumberFormat="1" applyFont="1" applyFill="1" applyBorder="1" applyAlignment="1">
      <alignment vertical="center"/>
    </xf>
    <xf numFmtId="49" fontId="10" fillId="41" borderId="8" xfId="0" applyNumberFormat="1" applyFont="1" applyFill="1" applyBorder="1" applyAlignment="1">
      <alignment horizontal="center" vertical="center"/>
    </xf>
    <xf numFmtId="0" fontId="4" fillId="43" borderId="0" xfId="0" applyNumberFormat="1" applyFont="1" applyFill="1" applyBorder="1" applyAlignment="1">
      <alignment vertical="center"/>
    </xf>
    <xf numFmtId="49" fontId="3" fillId="43" borderId="8" xfId="0" applyNumberFormat="1" applyFont="1" applyFill="1" applyBorder="1" applyAlignment="1">
      <alignment horizontal="center" vertical="center"/>
    </xf>
    <xf numFmtId="49" fontId="10" fillId="42" borderId="9" xfId="0" applyNumberFormat="1" applyFont="1" applyFill="1" applyBorder="1" applyAlignment="1">
      <alignment horizontal="center" vertical="center"/>
    </xf>
    <xf numFmtId="0" fontId="4" fillId="42" borderId="3" xfId="0" applyNumberFormat="1" applyFont="1" applyFill="1" applyBorder="1" applyAlignment="1">
      <alignment vertical="center"/>
    </xf>
    <xf numFmtId="49" fontId="3" fillId="42" borderId="9" xfId="0" applyNumberFormat="1" applyFont="1" applyFill="1" applyBorder="1" applyAlignment="1">
      <alignment horizontal="center" vertical="center"/>
    </xf>
    <xf numFmtId="164" fontId="4" fillId="42" borderId="9" xfId="0" applyNumberFormat="1" applyFont="1" applyFill="1" applyBorder="1" applyAlignment="1">
      <alignment horizontal="center" vertical="center"/>
    </xf>
    <xf numFmtId="0" fontId="4" fillId="42" borderId="3" xfId="0" applyFont="1" applyFill="1" applyBorder="1" applyAlignment="1">
      <alignment horizontal="center" vertical="center"/>
    </xf>
    <xf numFmtId="49" fontId="10" fillId="45" borderId="8" xfId="0" applyNumberFormat="1" applyFont="1" applyFill="1" applyBorder="1" applyAlignment="1">
      <alignment horizontal="center" vertical="center"/>
    </xf>
    <xf numFmtId="0" fontId="4" fillId="45" borderId="0" xfId="0" applyNumberFormat="1" applyFont="1" applyFill="1" applyBorder="1" applyAlignment="1">
      <alignment vertical="center"/>
    </xf>
    <xf numFmtId="164" fontId="4" fillId="45" borderId="8" xfId="0" applyNumberFormat="1" applyFont="1" applyFill="1" applyBorder="1" applyAlignment="1">
      <alignment horizontal="center" vertical="center"/>
    </xf>
    <xf numFmtId="0" fontId="4" fillId="45" borderId="0" xfId="0" applyFont="1" applyFill="1" applyAlignment="1">
      <alignment horizontal="center" vertical="center"/>
    </xf>
    <xf numFmtId="0" fontId="4" fillId="45" borderId="7" xfId="0" applyNumberFormat="1" applyFont="1" applyFill="1" applyBorder="1" applyAlignment="1">
      <alignment vertical="center"/>
    </xf>
    <xf numFmtId="0" fontId="4" fillId="57" borderId="0" xfId="0" applyNumberFormat="1" applyFont="1" applyFill="1" applyBorder="1" applyAlignment="1">
      <alignment vertical="center"/>
    </xf>
    <xf numFmtId="0" fontId="4" fillId="31" borderId="0" xfId="0" applyNumberFormat="1" applyFont="1" applyFill="1" applyBorder="1" applyAlignment="1">
      <alignment vertical="center"/>
    </xf>
    <xf numFmtId="0" fontId="4" fillId="31" borderId="8" xfId="0" applyNumberFormat="1" applyFont="1" applyFill="1" applyBorder="1" applyAlignment="1">
      <alignment vertical="center"/>
    </xf>
    <xf numFmtId="49" fontId="10" fillId="10" borderId="8" xfId="0" applyNumberFormat="1" applyFont="1" applyFill="1" applyBorder="1" applyAlignment="1">
      <alignment horizontal="center" vertical="center"/>
    </xf>
    <xf numFmtId="0" fontId="4" fillId="10" borderId="0" xfId="0" applyFont="1" applyFill="1" applyAlignment="1">
      <alignment horizontal="center" vertical="center"/>
    </xf>
    <xf numFmtId="49" fontId="10" fillId="46" borderId="8" xfId="0" applyNumberFormat="1" applyFont="1" applyFill="1" applyBorder="1" applyAlignment="1">
      <alignment horizontal="center" vertical="center"/>
    </xf>
    <xf numFmtId="0" fontId="4" fillId="46" borderId="0" xfId="0" applyFont="1" applyFill="1" applyAlignment="1">
      <alignment horizontal="center" vertical="center"/>
    </xf>
    <xf numFmtId="0" fontId="4" fillId="45" borderId="8" xfId="0" applyFont="1" applyFill="1" applyBorder="1" applyAlignment="1">
      <alignment horizontal="center" vertical="center"/>
    </xf>
    <xf numFmtId="164" fontId="4" fillId="19" borderId="8" xfId="0" applyNumberFormat="1" applyFont="1" applyFill="1" applyBorder="1" applyAlignment="1">
      <alignment horizontal="center" vertical="center"/>
    </xf>
    <xf numFmtId="0" fontId="4" fillId="19" borderId="0" xfId="0" applyFont="1" applyFill="1" applyAlignment="1">
      <alignment horizontal="center" vertical="center"/>
    </xf>
    <xf numFmtId="0" fontId="4" fillId="47" borderId="0" xfId="0" applyNumberFormat="1" applyFont="1" applyFill="1" applyBorder="1" applyAlignment="1">
      <alignment vertical="center"/>
    </xf>
    <xf numFmtId="49" fontId="3" fillId="47" borderId="8" xfId="0" applyNumberFormat="1" applyFont="1" applyFill="1" applyBorder="1" applyAlignment="1">
      <alignment horizontal="center" vertical="center"/>
    </xf>
    <xf numFmtId="164" fontId="4" fillId="47" borderId="8" xfId="0" applyNumberFormat="1" applyFont="1" applyFill="1" applyBorder="1" applyAlignment="1">
      <alignment horizontal="center" vertical="center"/>
    </xf>
    <xf numFmtId="0" fontId="4" fillId="47" borderId="0" xfId="0" applyFont="1" applyFill="1" applyAlignment="1">
      <alignment horizontal="center" vertical="center"/>
    </xf>
    <xf numFmtId="0" fontId="4" fillId="30" borderId="0" xfId="0" applyNumberFormat="1" applyFont="1" applyFill="1" applyBorder="1" applyAlignment="1">
      <alignment vertical="center"/>
    </xf>
    <xf numFmtId="49" fontId="3" fillId="30" borderId="8" xfId="0" applyNumberFormat="1" applyFont="1" applyFill="1" applyBorder="1" applyAlignment="1">
      <alignment horizontal="center" vertical="center"/>
    </xf>
    <xf numFmtId="164" fontId="4" fillId="30" borderId="8" xfId="0" applyNumberFormat="1" applyFont="1" applyFill="1" applyBorder="1" applyAlignment="1">
      <alignment horizontal="center" vertical="center"/>
    </xf>
    <xf numFmtId="0" fontId="4" fillId="30" borderId="0" xfId="0" applyFont="1" applyFill="1" applyAlignment="1">
      <alignment horizontal="center" vertical="center"/>
    </xf>
    <xf numFmtId="0" fontId="4" fillId="30" borderId="8" xfId="0" applyNumberFormat="1" applyFont="1" applyFill="1" applyBorder="1" applyAlignment="1">
      <alignment vertical="center"/>
    </xf>
    <xf numFmtId="49" fontId="10" fillId="48" borderId="8" xfId="0" applyNumberFormat="1" applyFont="1" applyFill="1" applyBorder="1" applyAlignment="1">
      <alignment horizontal="center" vertical="center"/>
    </xf>
    <xf numFmtId="0" fontId="4" fillId="48" borderId="0" xfId="0" applyNumberFormat="1" applyFont="1" applyFill="1" applyBorder="1" applyAlignment="1">
      <alignment vertical="center"/>
    </xf>
    <xf numFmtId="49" fontId="3" fillId="48" borderId="8" xfId="0" applyNumberFormat="1" applyFont="1" applyFill="1" applyBorder="1" applyAlignment="1">
      <alignment horizontal="center" vertical="center"/>
    </xf>
    <xf numFmtId="164" fontId="4" fillId="48" borderId="8" xfId="0" applyNumberFormat="1" applyFont="1" applyFill="1" applyBorder="1" applyAlignment="1">
      <alignment horizontal="center" vertical="center"/>
    </xf>
    <xf numFmtId="0" fontId="4" fillId="48" borderId="0" xfId="0" applyFont="1" applyFill="1" applyAlignment="1">
      <alignment horizontal="center" vertical="center"/>
    </xf>
    <xf numFmtId="49" fontId="10" fillId="49" borderId="8" xfId="0" applyNumberFormat="1" applyFont="1" applyFill="1" applyBorder="1" applyAlignment="1">
      <alignment horizontal="center" vertical="center"/>
    </xf>
    <xf numFmtId="0" fontId="4" fillId="49" borderId="0" xfId="0" applyFont="1" applyFill="1" applyAlignment="1">
      <alignment horizontal="center" vertical="center"/>
    </xf>
    <xf numFmtId="49" fontId="15" fillId="0" borderId="0" xfId="0" applyNumberFormat="1" applyFont="1" applyAlignment="1">
      <alignment vertical="center"/>
    </xf>
    <xf numFmtId="49" fontId="15" fillId="0" borderId="0" xfId="0" applyNumberFormat="1" applyFont="1" applyBorder="1" applyAlignment="1">
      <alignment vertical="center"/>
    </xf>
    <xf numFmtId="49" fontId="15" fillId="0" borderId="0" xfId="0" applyNumberFormat="1" applyFont="1" applyFill="1" applyAlignment="1">
      <alignment vertical="center"/>
    </xf>
    <xf numFmtId="49" fontId="15" fillId="0" borderId="7" xfId="0" applyNumberFormat="1" applyFont="1" applyFill="1" applyBorder="1" applyAlignment="1">
      <alignment vertical="center"/>
    </xf>
    <xf numFmtId="49" fontId="10" fillId="31" borderId="8" xfId="0" applyNumberFormat="1" applyFont="1" applyFill="1" applyBorder="1" applyAlignment="1">
      <alignment horizontal="left" vertical="center"/>
    </xf>
    <xf numFmtId="2" fontId="10" fillId="31" borderId="8" xfId="0" applyNumberFormat="1" applyFont="1" applyFill="1" applyBorder="1" applyAlignment="1">
      <alignment horizontal="center" vertical="center"/>
    </xf>
    <xf numFmtId="1" fontId="10" fillId="31" borderId="8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left" vertical="center"/>
    </xf>
    <xf numFmtId="49" fontId="10" fillId="14" borderId="8" xfId="0" applyNumberFormat="1" applyFont="1" applyFill="1" applyBorder="1" applyAlignment="1">
      <alignment horizontal="left" vertical="center"/>
    </xf>
    <xf numFmtId="49" fontId="10" fillId="14" borderId="8" xfId="0" applyNumberFormat="1" applyFont="1" applyFill="1" applyBorder="1" applyAlignment="1">
      <alignment horizontal="center" vertical="center"/>
    </xf>
    <xf numFmtId="49" fontId="10" fillId="0" borderId="7" xfId="0" applyNumberFormat="1" applyFont="1" applyBorder="1" applyAlignment="1">
      <alignment horizontal="center" vertical="center"/>
    </xf>
    <xf numFmtId="0" fontId="4" fillId="0" borderId="14" xfId="0" applyNumberFormat="1" applyFont="1" applyFill="1" applyBorder="1" applyAlignment="1">
      <alignment vertical="center"/>
    </xf>
    <xf numFmtId="1" fontId="10" fillId="0" borderId="9" xfId="0" applyNumberFormat="1" applyFont="1" applyBorder="1" applyAlignment="1">
      <alignment horizontal="center" vertical="center"/>
    </xf>
    <xf numFmtId="1" fontId="6" fillId="0" borderId="0" xfId="0" applyNumberFormat="1" applyFont="1" applyAlignment="1">
      <alignment horizontal="center" vertical="center"/>
    </xf>
    <xf numFmtId="0" fontId="4" fillId="34" borderId="0" xfId="0" applyNumberFormat="1" applyFont="1" applyFill="1" applyBorder="1" applyAlignment="1">
      <alignment vertical="center"/>
    </xf>
    <xf numFmtId="164" fontId="4" fillId="0" borderId="1" xfId="0" applyNumberFormat="1" applyFont="1" applyBorder="1" applyAlignment="1">
      <alignment horizontal="center" vertical="center"/>
    </xf>
    <xf numFmtId="49" fontId="10" fillId="0" borderId="15" xfId="0" applyNumberFormat="1" applyFont="1" applyBorder="1" applyAlignment="1">
      <alignment horizontal="center" vertical="center"/>
    </xf>
    <xf numFmtId="49" fontId="10" fillId="0" borderId="17" xfId="0" applyNumberFormat="1" applyFont="1" applyBorder="1" applyAlignment="1">
      <alignment horizontal="center" vertical="center"/>
    </xf>
    <xf numFmtId="0" fontId="4" fillId="0" borderId="22" xfId="0" applyNumberFormat="1" applyFont="1" applyFill="1" applyBorder="1" applyAlignment="1">
      <alignment vertical="center"/>
    </xf>
    <xf numFmtId="0" fontId="4" fillId="35" borderId="0" xfId="0" applyNumberFormat="1" applyFont="1" applyFill="1" applyBorder="1" applyAlignment="1">
      <alignment vertical="center"/>
    </xf>
    <xf numFmtId="49" fontId="3" fillId="35" borderId="8" xfId="0" applyNumberFormat="1" applyFont="1" applyFill="1" applyBorder="1" applyAlignment="1">
      <alignment horizontal="center" vertical="center"/>
    </xf>
    <xf numFmtId="164" fontId="4" fillId="35" borderId="8" xfId="0" applyNumberFormat="1" applyFont="1" applyFill="1" applyBorder="1" applyAlignment="1">
      <alignment horizontal="center" vertical="center"/>
    </xf>
    <xf numFmtId="0" fontId="4" fillId="35" borderId="8" xfId="0" applyFont="1" applyFill="1" applyBorder="1" applyAlignment="1">
      <alignment horizontal="center" vertical="center"/>
    </xf>
    <xf numFmtId="0" fontId="4" fillId="21" borderId="0" xfId="0" applyNumberFormat="1" applyFont="1" applyFill="1" applyBorder="1" applyAlignment="1">
      <alignment vertical="center"/>
    </xf>
    <xf numFmtId="49" fontId="3" fillId="21" borderId="8" xfId="0" applyNumberFormat="1" applyFont="1" applyFill="1" applyBorder="1" applyAlignment="1">
      <alignment horizontal="center" vertical="center"/>
    </xf>
    <xf numFmtId="164" fontId="4" fillId="21" borderId="8" xfId="0" applyNumberFormat="1" applyFont="1" applyFill="1" applyBorder="1" applyAlignment="1">
      <alignment horizontal="center" vertical="center"/>
    </xf>
    <xf numFmtId="0" fontId="4" fillId="21" borderId="0" xfId="0" applyFont="1" applyFill="1" applyAlignment="1">
      <alignment horizontal="center" vertical="center"/>
    </xf>
    <xf numFmtId="0" fontId="4" fillId="21" borderId="8" xfId="0" applyNumberFormat="1" applyFont="1" applyFill="1" applyBorder="1" applyAlignment="1">
      <alignment vertical="center"/>
    </xf>
    <xf numFmtId="0" fontId="4" fillId="43" borderId="3" xfId="0" applyNumberFormat="1" applyFont="1" applyFill="1" applyBorder="1" applyAlignment="1">
      <alignment vertical="center"/>
    </xf>
    <xf numFmtId="49" fontId="3" fillId="43" borderId="9" xfId="0" applyNumberFormat="1" applyFont="1" applyFill="1" applyBorder="1" applyAlignment="1">
      <alignment horizontal="center" vertical="center"/>
    </xf>
    <xf numFmtId="49" fontId="10" fillId="55" borderId="9" xfId="0" applyNumberFormat="1" applyFont="1" applyFill="1" applyBorder="1" applyAlignment="1">
      <alignment horizontal="center" vertical="center"/>
    </xf>
    <xf numFmtId="0" fontId="4" fillId="55" borderId="3" xfId="0" applyNumberFormat="1" applyFont="1" applyFill="1" applyBorder="1" applyAlignment="1">
      <alignment vertical="center"/>
    </xf>
    <xf numFmtId="164" fontId="4" fillId="55" borderId="9" xfId="0" applyNumberFormat="1" applyFont="1" applyFill="1" applyBorder="1" applyAlignment="1">
      <alignment horizontal="center" vertical="center"/>
    </xf>
    <xf numFmtId="0" fontId="4" fillId="55" borderId="3" xfId="0" applyFont="1" applyFill="1" applyBorder="1" applyAlignment="1">
      <alignment horizontal="center" vertical="center"/>
    </xf>
    <xf numFmtId="0" fontId="4" fillId="0" borderId="12" xfId="0" applyNumberFormat="1" applyFont="1" applyFill="1" applyBorder="1" applyAlignment="1">
      <alignment vertical="center"/>
    </xf>
    <xf numFmtId="49" fontId="10" fillId="29" borderId="8" xfId="0" applyNumberFormat="1" applyFont="1" applyFill="1" applyBorder="1" applyAlignment="1">
      <alignment horizontal="center" vertical="center"/>
    </xf>
    <xf numFmtId="49" fontId="10" fillId="29" borderId="8" xfId="0" applyNumberFormat="1" applyFont="1" applyFill="1" applyBorder="1" applyAlignment="1">
      <alignment horizontal="left" vertical="center"/>
    </xf>
    <xf numFmtId="2" fontId="10" fillId="29" borderId="8" xfId="0" applyNumberFormat="1" applyFont="1" applyFill="1" applyBorder="1" applyAlignment="1">
      <alignment horizontal="center" vertical="center"/>
    </xf>
    <xf numFmtId="1" fontId="10" fillId="29" borderId="8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Fill="1" applyAlignment="1">
      <alignment vertical="center"/>
    </xf>
    <xf numFmtId="49" fontId="10" fillId="24" borderId="8" xfId="0" applyNumberFormat="1" applyFont="1" applyFill="1" applyBorder="1" applyAlignment="1">
      <alignment horizontal="center" vertical="center"/>
    </xf>
    <xf numFmtId="49" fontId="10" fillId="24" borderId="8" xfId="0" applyNumberFormat="1" applyFont="1" applyFill="1" applyBorder="1" applyAlignment="1">
      <alignment horizontal="left" vertical="center"/>
    </xf>
    <xf numFmtId="2" fontId="10" fillId="24" borderId="8" xfId="0" applyNumberFormat="1" applyFont="1" applyFill="1" applyBorder="1" applyAlignment="1">
      <alignment horizontal="center" vertical="center"/>
    </xf>
    <xf numFmtId="1" fontId="10" fillId="24" borderId="8" xfId="0" applyNumberFormat="1" applyFont="1" applyFill="1" applyBorder="1" applyAlignment="1">
      <alignment horizontal="center" vertical="center"/>
    </xf>
    <xf numFmtId="0" fontId="5" fillId="24" borderId="8" xfId="0" applyNumberFormat="1" applyFont="1" applyFill="1" applyBorder="1" applyAlignment="1">
      <alignment vertical="center"/>
    </xf>
    <xf numFmtId="0" fontId="4" fillId="0" borderId="16" xfId="0" applyFont="1" applyBorder="1" applyAlignment="1">
      <alignment vertical="center"/>
    </xf>
    <xf numFmtId="0" fontId="4" fillId="0" borderId="17" xfId="0" applyFont="1" applyBorder="1" applyAlignment="1">
      <alignment horizontal="center" vertical="center"/>
    </xf>
    <xf numFmtId="0" fontId="4" fillId="0" borderId="21" xfId="0" applyFont="1" applyBorder="1" applyAlignment="1">
      <alignment vertical="center"/>
    </xf>
    <xf numFmtId="0" fontId="4" fillId="0" borderId="11" xfId="0" applyFont="1" applyBorder="1" applyAlignment="1">
      <alignment vertical="center"/>
    </xf>
    <xf numFmtId="0" fontId="4" fillId="56" borderId="0" xfId="0" applyFont="1" applyFill="1" applyAlignment="1">
      <alignment vertical="center"/>
    </xf>
    <xf numFmtId="49" fontId="3" fillId="26" borderId="8" xfId="0" applyNumberFormat="1" applyFont="1" applyFill="1" applyBorder="1" applyAlignment="1">
      <alignment horizontal="center" vertical="center"/>
    </xf>
    <xf numFmtId="49" fontId="10" fillId="58" borderId="8" xfId="0" applyNumberFormat="1" applyFont="1" applyFill="1" applyBorder="1" applyAlignment="1">
      <alignment horizontal="center" vertical="center"/>
    </xf>
    <xf numFmtId="49" fontId="10" fillId="58" borderId="8" xfId="0" applyNumberFormat="1" applyFont="1" applyFill="1" applyBorder="1" applyAlignment="1">
      <alignment horizontal="left" vertical="center"/>
    </xf>
    <xf numFmtId="2" fontId="10" fillId="58" borderId="8" xfId="0" applyNumberFormat="1" applyFont="1" applyFill="1" applyBorder="1" applyAlignment="1">
      <alignment horizontal="center" vertical="center"/>
    </xf>
    <xf numFmtId="1" fontId="10" fillId="58" borderId="8" xfId="0" applyNumberFormat="1" applyFont="1" applyFill="1" applyBorder="1" applyAlignment="1">
      <alignment horizontal="center" vertical="center"/>
    </xf>
    <xf numFmtId="0" fontId="5" fillId="58" borderId="8" xfId="0" applyNumberFormat="1" applyFont="1" applyFill="1" applyBorder="1" applyAlignment="1">
      <alignment vertical="center"/>
    </xf>
    <xf numFmtId="0" fontId="5" fillId="27" borderId="8" xfId="0" applyNumberFormat="1" applyFont="1" applyFill="1" applyBorder="1" applyAlignment="1">
      <alignment vertical="center"/>
    </xf>
    <xf numFmtId="49" fontId="3" fillId="0" borderId="11" xfId="0" applyNumberFormat="1" applyFont="1" applyBorder="1" applyAlignment="1">
      <alignment horizontal="left" vertical="center"/>
    </xf>
    <xf numFmtId="49" fontId="3" fillId="0" borderId="11" xfId="0" applyNumberFormat="1" applyFont="1" applyBorder="1" applyAlignment="1">
      <alignment horizontal="center" vertical="center"/>
    </xf>
    <xf numFmtId="1" fontId="3" fillId="0" borderId="11" xfId="0" applyNumberFormat="1" applyFont="1" applyBorder="1" applyAlignment="1">
      <alignment horizontal="center" vertical="center"/>
    </xf>
    <xf numFmtId="0" fontId="5" fillId="0" borderId="11" xfId="0" applyFont="1" applyBorder="1" applyAlignment="1">
      <alignment vertical="center"/>
    </xf>
    <xf numFmtId="49" fontId="10" fillId="61" borderId="8" xfId="0" applyNumberFormat="1" applyFont="1" applyFill="1" applyBorder="1" applyAlignment="1">
      <alignment vertical="center"/>
    </xf>
    <xf numFmtId="49" fontId="10" fillId="63" borderId="8" xfId="0" applyNumberFormat="1" applyFont="1" applyFill="1" applyBorder="1" applyAlignment="1">
      <alignment horizontal="center" vertical="center"/>
    </xf>
    <xf numFmtId="49" fontId="10" fillId="63" borderId="8" xfId="0" applyNumberFormat="1" applyFont="1" applyFill="1" applyBorder="1" applyAlignment="1">
      <alignment horizontal="left" vertical="center"/>
    </xf>
    <xf numFmtId="2" fontId="10" fillId="63" borderId="8" xfId="0" applyNumberFormat="1" applyFont="1" applyFill="1" applyBorder="1" applyAlignment="1">
      <alignment horizontal="center" vertical="center"/>
    </xf>
    <xf numFmtId="1" fontId="10" fillId="63" borderId="8" xfId="0" applyNumberFormat="1" applyFont="1" applyFill="1" applyBorder="1" applyAlignment="1">
      <alignment horizontal="center" vertical="center"/>
    </xf>
    <xf numFmtId="0" fontId="4" fillId="63" borderId="0" xfId="0" applyFont="1" applyFill="1" applyAlignment="1">
      <alignment vertical="center"/>
    </xf>
    <xf numFmtId="164" fontId="4" fillId="63" borderId="8" xfId="0" applyNumberFormat="1" applyFont="1" applyFill="1" applyBorder="1" applyAlignment="1">
      <alignment horizontal="center" vertical="center"/>
    </xf>
    <xf numFmtId="0" fontId="4" fillId="63" borderId="8" xfId="0" applyFont="1" applyFill="1" applyBorder="1" applyAlignment="1">
      <alignment horizontal="center" vertical="center"/>
    </xf>
    <xf numFmtId="49" fontId="10" fillId="60" borderId="8" xfId="0" applyNumberFormat="1" applyFont="1" applyFill="1" applyBorder="1" applyAlignment="1">
      <alignment vertical="center"/>
    </xf>
    <xf numFmtId="0" fontId="4" fillId="59" borderId="0" xfId="0" applyNumberFormat="1" applyFont="1" applyFill="1" applyBorder="1" applyAlignment="1">
      <alignment vertical="center"/>
    </xf>
    <xf numFmtId="0" fontId="7" fillId="0" borderId="7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49" fontId="7" fillId="0" borderId="7" xfId="0" applyNumberFormat="1" applyFont="1" applyBorder="1" applyAlignment="1">
      <alignment horizontal="center"/>
    </xf>
    <xf numFmtId="0" fontId="7" fillId="0" borderId="0" xfId="0" applyFont="1" applyBorder="1"/>
    <xf numFmtId="164" fontId="7" fillId="0" borderId="0" xfId="0" applyNumberFormat="1" applyFont="1" applyBorder="1" applyAlignment="1">
      <alignment horizontal="center"/>
    </xf>
    <xf numFmtId="0" fontId="7" fillId="0" borderId="7" xfId="0" applyFont="1" applyBorder="1"/>
    <xf numFmtId="0" fontId="7" fillId="0" borderId="8" xfId="0" applyFont="1" applyBorder="1" applyAlignment="1">
      <alignment horizontal="center"/>
    </xf>
    <xf numFmtId="0" fontId="7" fillId="0" borderId="8" xfId="0" applyFont="1" applyBorder="1"/>
    <xf numFmtId="49" fontId="7" fillId="0" borderId="9" xfId="0" applyNumberFormat="1" applyFont="1" applyBorder="1" applyAlignment="1">
      <alignment horizontal="center"/>
    </xf>
    <xf numFmtId="0" fontId="7" fillId="0" borderId="3" xfId="0" applyFont="1" applyBorder="1"/>
    <xf numFmtId="164" fontId="7" fillId="0" borderId="3" xfId="0" applyNumberFormat="1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164" fontId="7" fillId="0" borderId="9" xfId="0" applyNumberFormat="1" applyFont="1" applyBorder="1" applyAlignment="1">
      <alignment horizontal="center"/>
    </xf>
    <xf numFmtId="0" fontId="14" fillId="0" borderId="0" xfId="0" applyFont="1" applyAlignment="1">
      <alignment horizontal="center"/>
    </xf>
    <xf numFmtId="0" fontId="5" fillId="0" borderId="7" xfId="0" applyFont="1" applyBorder="1"/>
    <xf numFmtId="0" fontId="10" fillId="0" borderId="7" xfId="0" applyNumberFormat="1" applyFont="1" applyBorder="1"/>
    <xf numFmtId="49" fontId="10" fillId="0" borderId="9" xfId="0" applyNumberFormat="1" applyFont="1" applyBorder="1" applyAlignment="1">
      <alignment horizontal="left"/>
    </xf>
    <xf numFmtId="0" fontId="5" fillId="0" borderId="1" xfId="0" applyFont="1" applyBorder="1"/>
    <xf numFmtId="49" fontId="10" fillId="0" borderId="1" xfId="0" applyNumberFormat="1" applyFont="1" applyBorder="1"/>
    <xf numFmtId="49" fontId="5" fillId="25" borderId="0" xfId="0" applyNumberFormat="1" applyFont="1" applyFill="1" applyAlignment="1">
      <alignment horizontal="center"/>
    </xf>
    <xf numFmtId="0" fontId="5" fillId="25" borderId="0" xfId="0" applyFont="1" applyFill="1"/>
    <xf numFmtId="49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49" fontId="5" fillId="0" borderId="8" xfId="0" applyNumberFormat="1" applyFont="1" applyBorder="1" applyAlignment="1">
      <alignment horizontal="left" vertical="center"/>
    </xf>
    <xf numFmtId="0" fontId="13" fillId="26" borderId="0" xfId="0" applyFont="1" applyFill="1" applyAlignment="1">
      <alignment vertical="center"/>
    </xf>
  </cellXfs>
  <cellStyles count="1173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Followed Hyperlink" xfId="4372" builtinId="9" hidden="1"/>
    <cellStyle name="Followed Hyperlink" xfId="4374" builtinId="9" hidden="1"/>
    <cellStyle name="Followed Hyperlink" xfId="4376" builtinId="9" hidden="1"/>
    <cellStyle name="Followed Hyperlink" xfId="4378" builtinId="9" hidden="1"/>
    <cellStyle name="Followed Hyperlink" xfId="4380" builtinId="9" hidden="1"/>
    <cellStyle name="Followed Hyperlink" xfId="4382" builtinId="9" hidden="1"/>
    <cellStyle name="Followed Hyperlink" xfId="4384" builtinId="9" hidden="1"/>
    <cellStyle name="Followed Hyperlink" xfId="4386" builtinId="9" hidden="1"/>
    <cellStyle name="Followed Hyperlink" xfId="4388" builtinId="9" hidden="1"/>
    <cellStyle name="Followed Hyperlink" xfId="4390" builtinId="9" hidden="1"/>
    <cellStyle name="Followed Hyperlink" xfId="4392" builtinId="9" hidden="1"/>
    <cellStyle name="Followed Hyperlink" xfId="4394" builtinId="9" hidden="1"/>
    <cellStyle name="Followed Hyperlink" xfId="4396" builtinId="9" hidden="1"/>
    <cellStyle name="Followed Hyperlink" xfId="4398" builtinId="9" hidden="1"/>
    <cellStyle name="Followed Hyperlink" xfId="4400" builtinId="9" hidden="1"/>
    <cellStyle name="Followed Hyperlink" xfId="4402" builtinId="9" hidden="1"/>
    <cellStyle name="Followed Hyperlink" xfId="4404" builtinId="9" hidden="1"/>
    <cellStyle name="Followed Hyperlink" xfId="4406" builtinId="9" hidden="1"/>
    <cellStyle name="Followed Hyperlink" xfId="4408" builtinId="9" hidden="1"/>
    <cellStyle name="Followed Hyperlink" xfId="4410" builtinId="9" hidden="1"/>
    <cellStyle name="Followed Hyperlink" xfId="4412" builtinId="9" hidden="1"/>
    <cellStyle name="Followed Hyperlink" xfId="4414" builtinId="9" hidden="1"/>
    <cellStyle name="Followed Hyperlink" xfId="4416" builtinId="9" hidden="1"/>
    <cellStyle name="Followed Hyperlink" xfId="4418" builtinId="9" hidden="1"/>
    <cellStyle name="Followed Hyperlink" xfId="4420" builtinId="9" hidden="1"/>
    <cellStyle name="Followed Hyperlink" xfId="4422" builtinId="9" hidden="1"/>
    <cellStyle name="Followed Hyperlink" xfId="4424" builtinId="9" hidden="1"/>
    <cellStyle name="Followed Hyperlink" xfId="4426" builtinId="9" hidden="1"/>
    <cellStyle name="Followed Hyperlink" xfId="4428" builtinId="9" hidden="1"/>
    <cellStyle name="Followed Hyperlink" xfId="4430" builtinId="9" hidden="1"/>
    <cellStyle name="Followed Hyperlink" xfId="4432" builtinId="9" hidden="1"/>
    <cellStyle name="Followed Hyperlink" xfId="4434" builtinId="9" hidden="1"/>
    <cellStyle name="Followed Hyperlink" xfId="4436" builtinId="9" hidden="1"/>
    <cellStyle name="Followed Hyperlink" xfId="4438" builtinId="9" hidden="1"/>
    <cellStyle name="Followed Hyperlink" xfId="4440" builtinId="9" hidden="1"/>
    <cellStyle name="Followed Hyperlink" xfId="4442" builtinId="9" hidden="1"/>
    <cellStyle name="Followed Hyperlink" xfId="4444" builtinId="9" hidden="1"/>
    <cellStyle name="Followed Hyperlink" xfId="4446" builtinId="9" hidden="1"/>
    <cellStyle name="Followed Hyperlink" xfId="4448" builtinId="9" hidden="1"/>
    <cellStyle name="Followed Hyperlink" xfId="4450" builtinId="9" hidden="1"/>
    <cellStyle name="Followed Hyperlink" xfId="4452" builtinId="9" hidden="1"/>
    <cellStyle name="Followed Hyperlink" xfId="4454" builtinId="9" hidden="1"/>
    <cellStyle name="Followed Hyperlink" xfId="4456" builtinId="9" hidden="1"/>
    <cellStyle name="Followed Hyperlink" xfId="4458" builtinId="9" hidden="1"/>
    <cellStyle name="Followed Hyperlink" xfId="4460" builtinId="9" hidden="1"/>
    <cellStyle name="Followed Hyperlink" xfId="4462" builtinId="9" hidden="1"/>
    <cellStyle name="Followed Hyperlink" xfId="4464" builtinId="9" hidden="1"/>
    <cellStyle name="Followed Hyperlink" xfId="4466" builtinId="9" hidden="1"/>
    <cellStyle name="Followed Hyperlink" xfId="4468" builtinId="9" hidden="1"/>
    <cellStyle name="Followed Hyperlink" xfId="4470" builtinId="9" hidden="1"/>
    <cellStyle name="Followed Hyperlink" xfId="4472" builtinId="9" hidden="1"/>
    <cellStyle name="Followed Hyperlink" xfId="4474" builtinId="9" hidden="1"/>
    <cellStyle name="Followed Hyperlink" xfId="4476" builtinId="9" hidden="1"/>
    <cellStyle name="Followed Hyperlink" xfId="4478" builtinId="9" hidden="1"/>
    <cellStyle name="Followed Hyperlink" xfId="4480" builtinId="9" hidden="1"/>
    <cellStyle name="Followed Hyperlink" xfId="4482" builtinId="9" hidden="1"/>
    <cellStyle name="Followed Hyperlink" xfId="4484" builtinId="9" hidden="1"/>
    <cellStyle name="Followed Hyperlink" xfId="4486" builtinId="9" hidden="1"/>
    <cellStyle name="Followed Hyperlink" xfId="4488" builtinId="9" hidden="1"/>
    <cellStyle name="Followed Hyperlink" xfId="4490" builtinId="9" hidden="1"/>
    <cellStyle name="Followed Hyperlink" xfId="4492" builtinId="9" hidden="1"/>
    <cellStyle name="Followed Hyperlink" xfId="4494" builtinId="9" hidden="1"/>
    <cellStyle name="Followed Hyperlink" xfId="4496" builtinId="9" hidden="1"/>
    <cellStyle name="Followed Hyperlink" xfId="4498" builtinId="9" hidden="1"/>
    <cellStyle name="Followed Hyperlink" xfId="4500" builtinId="9" hidden="1"/>
    <cellStyle name="Followed Hyperlink" xfId="4502" builtinId="9" hidden="1"/>
    <cellStyle name="Followed Hyperlink" xfId="4504" builtinId="9" hidden="1"/>
    <cellStyle name="Followed Hyperlink" xfId="4506" builtinId="9" hidden="1"/>
    <cellStyle name="Followed Hyperlink" xfId="4508" builtinId="9" hidden="1"/>
    <cellStyle name="Followed Hyperlink" xfId="4510" builtinId="9" hidden="1"/>
    <cellStyle name="Followed Hyperlink" xfId="4512" builtinId="9" hidden="1"/>
    <cellStyle name="Followed Hyperlink" xfId="4514" builtinId="9" hidden="1"/>
    <cellStyle name="Followed Hyperlink" xfId="4516" builtinId="9" hidden="1"/>
    <cellStyle name="Followed Hyperlink" xfId="4518" builtinId="9" hidden="1"/>
    <cellStyle name="Followed Hyperlink" xfId="4520" builtinId="9" hidden="1"/>
    <cellStyle name="Followed Hyperlink" xfId="4522" builtinId="9" hidden="1"/>
    <cellStyle name="Followed Hyperlink" xfId="4524" builtinId="9" hidden="1"/>
    <cellStyle name="Followed Hyperlink" xfId="4526" builtinId="9" hidden="1"/>
    <cellStyle name="Followed Hyperlink" xfId="4528" builtinId="9" hidden="1"/>
    <cellStyle name="Followed Hyperlink" xfId="4530" builtinId="9" hidden="1"/>
    <cellStyle name="Followed Hyperlink" xfId="4532" builtinId="9" hidden="1"/>
    <cellStyle name="Followed Hyperlink" xfId="4534" builtinId="9" hidden="1"/>
    <cellStyle name="Followed Hyperlink" xfId="4536" builtinId="9" hidden="1"/>
    <cellStyle name="Followed Hyperlink" xfId="4538" builtinId="9" hidden="1"/>
    <cellStyle name="Followed Hyperlink" xfId="4540" builtinId="9" hidden="1"/>
    <cellStyle name="Followed Hyperlink" xfId="4542" builtinId="9" hidden="1"/>
    <cellStyle name="Followed Hyperlink" xfId="4544" builtinId="9" hidden="1"/>
    <cellStyle name="Followed Hyperlink" xfId="4546" builtinId="9" hidden="1"/>
    <cellStyle name="Followed Hyperlink" xfId="4548" builtinId="9" hidden="1"/>
    <cellStyle name="Followed Hyperlink" xfId="4550" builtinId="9" hidden="1"/>
    <cellStyle name="Followed Hyperlink" xfId="4552" builtinId="9" hidden="1"/>
    <cellStyle name="Followed Hyperlink" xfId="4554" builtinId="9" hidden="1"/>
    <cellStyle name="Followed Hyperlink" xfId="4556" builtinId="9" hidden="1"/>
    <cellStyle name="Followed Hyperlink" xfId="4558" builtinId="9" hidden="1"/>
    <cellStyle name="Followed Hyperlink" xfId="4560" builtinId="9" hidden="1"/>
    <cellStyle name="Followed Hyperlink" xfId="4562" builtinId="9" hidden="1"/>
    <cellStyle name="Followed Hyperlink" xfId="4564" builtinId="9" hidden="1"/>
    <cellStyle name="Followed Hyperlink" xfId="4566" builtinId="9" hidden="1"/>
    <cellStyle name="Followed Hyperlink" xfId="4568" builtinId="9" hidden="1"/>
    <cellStyle name="Followed Hyperlink" xfId="4570" builtinId="9" hidden="1"/>
    <cellStyle name="Followed Hyperlink" xfId="4572" builtinId="9" hidden="1"/>
    <cellStyle name="Followed Hyperlink" xfId="4574" builtinId="9" hidden="1"/>
    <cellStyle name="Followed Hyperlink" xfId="4576" builtinId="9" hidden="1"/>
    <cellStyle name="Followed Hyperlink" xfId="4578" builtinId="9" hidden="1"/>
    <cellStyle name="Followed Hyperlink" xfId="4580" builtinId="9" hidden="1"/>
    <cellStyle name="Followed Hyperlink" xfId="4582" builtinId="9" hidden="1"/>
    <cellStyle name="Followed Hyperlink" xfId="4584" builtinId="9" hidden="1"/>
    <cellStyle name="Followed Hyperlink" xfId="4586" builtinId="9" hidden="1"/>
    <cellStyle name="Followed Hyperlink" xfId="4588" builtinId="9" hidden="1"/>
    <cellStyle name="Followed Hyperlink" xfId="4590" builtinId="9" hidden="1"/>
    <cellStyle name="Followed Hyperlink" xfId="4592" builtinId="9" hidden="1"/>
    <cellStyle name="Followed Hyperlink" xfId="4594" builtinId="9" hidden="1"/>
    <cellStyle name="Followed Hyperlink" xfId="4596" builtinId="9" hidden="1"/>
    <cellStyle name="Followed Hyperlink" xfId="4598" builtinId="9" hidden="1"/>
    <cellStyle name="Followed Hyperlink" xfId="4600" builtinId="9" hidden="1"/>
    <cellStyle name="Followed Hyperlink" xfId="4602" builtinId="9" hidden="1"/>
    <cellStyle name="Followed Hyperlink" xfId="4604" builtinId="9" hidden="1"/>
    <cellStyle name="Followed Hyperlink" xfId="4606" builtinId="9" hidden="1"/>
    <cellStyle name="Followed Hyperlink" xfId="4608" builtinId="9" hidden="1"/>
    <cellStyle name="Followed Hyperlink" xfId="4610" builtinId="9" hidden="1"/>
    <cellStyle name="Followed Hyperlink" xfId="4612" builtinId="9" hidden="1"/>
    <cellStyle name="Followed Hyperlink" xfId="4614" builtinId="9" hidden="1"/>
    <cellStyle name="Followed Hyperlink" xfId="4616" builtinId="9" hidden="1"/>
    <cellStyle name="Followed Hyperlink" xfId="4618" builtinId="9" hidden="1"/>
    <cellStyle name="Followed Hyperlink" xfId="4620" builtinId="9" hidden="1"/>
    <cellStyle name="Followed Hyperlink" xfId="4622" builtinId="9" hidden="1"/>
    <cellStyle name="Followed Hyperlink" xfId="4624" builtinId="9" hidden="1"/>
    <cellStyle name="Followed Hyperlink" xfId="4626" builtinId="9" hidden="1"/>
    <cellStyle name="Followed Hyperlink" xfId="4628" builtinId="9" hidden="1"/>
    <cellStyle name="Followed Hyperlink" xfId="4630" builtinId="9" hidden="1"/>
    <cellStyle name="Followed Hyperlink" xfId="4632" builtinId="9" hidden="1"/>
    <cellStyle name="Followed Hyperlink" xfId="4634" builtinId="9" hidden="1"/>
    <cellStyle name="Followed Hyperlink" xfId="4636" builtinId="9" hidden="1"/>
    <cellStyle name="Followed Hyperlink" xfId="4638" builtinId="9" hidden="1"/>
    <cellStyle name="Followed Hyperlink" xfId="4640" builtinId="9" hidden="1"/>
    <cellStyle name="Followed Hyperlink" xfId="4642" builtinId="9" hidden="1"/>
    <cellStyle name="Followed Hyperlink" xfId="4644" builtinId="9" hidden="1"/>
    <cellStyle name="Followed Hyperlink" xfId="4646" builtinId="9" hidden="1"/>
    <cellStyle name="Followed Hyperlink" xfId="4648" builtinId="9" hidden="1"/>
    <cellStyle name="Followed Hyperlink" xfId="4650" builtinId="9" hidden="1"/>
    <cellStyle name="Followed Hyperlink" xfId="4652" builtinId="9" hidden="1"/>
    <cellStyle name="Followed Hyperlink" xfId="4654" builtinId="9" hidden="1"/>
    <cellStyle name="Followed Hyperlink" xfId="4656" builtinId="9" hidden="1"/>
    <cellStyle name="Followed Hyperlink" xfId="4658" builtinId="9" hidden="1"/>
    <cellStyle name="Followed Hyperlink" xfId="4660" builtinId="9" hidden="1"/>
    <cellStyle name="Followed Hyperlink" xfId="4662" builtinId="9" hidden="1"/>
    <cellStyle name="Followed Hyperlink" xfId="4664" builtinId="9" hidden="1"/>
    <cellStyle name="Followed Hyperlink" xfId="4666" builtinId="9" hidden="1"/>
    <cellStyle name="Followed Hyperlink" xfId="4668" builtinId="9" hidden="1"/>
    <cellStyle name="Followed Hyperlink" xfId="4670" builtinId="9" hidden="1"/>
    <cellStyle name="Followed Hyperlink" xfId="4672" builtinId="9" hidden="1"/>
    <cellStyle name="Followed Hyperlink" xfId="4674" builtinId="9" hidden="1"/>
    <cellStyle name="Followed Hyperlink" xfId="4676" builtinId="9" hidden="1"/>
    <cellStyle name="Followed Hyperlink" xfId="4678" builtinId="9" hidden="1"/>
    <cellStyle name="Followed Hyperlink" xfId="4680" builtinId="9" hidden="1"/>
    <cellStyle name="Followed Hyperlink" xfId="4682" builtinId="9" hidden="1"/>
    <cellStyle name="Followed Hyperlink" xfId="4684" builtinId="9" hidden="1"/>
    <cellStyle name="Followed Hyperlink" xfId="4686" builtinId="9" hidden="1"/>
    <cellStyle name="Followed Hyperlink" xfId="4688" builtinId="9" hidden="1"/>
    <cellStyle name="Followed Hyperlink" xfId="4690" builtinId="9" hidden="1"/>
    <cellStyle name="Followed Hyperlink" xfId="4692" builtinId="9" hidden="1"/>
    <cellStyle name="Followed Hyperlink" xfId="4694" builtinId="9" hidden="1"/>
    <cellStyle name="Followed Hyperlink" xfId="4696" builtinId="9" hidden="1"/>
    <cellStyle name="Followed Hyperlink" xfId="4698" builtinId="9" hidden="1"/>
    <cellStyle name="Followed Hyperlink" xfId="4700" builtinId="9" hidden="1"/>
    <cellStyle name="Followed Hyperlink" xfId="4702" builtinId="9" hidden="1"/>
    <cellStyle name="Followed Hyperlink" xfId="4704" builtinId="9" hidden="1"/>
    <cellStyle name="Followed Hyperlink" xfId="4706" builtinId="9" hidden="1"/>
    <cellStyle name="Followed Hyperlink" xfId="4708" builtinId="9" hidden="1"/>
    <cellStyle name="Followed Hyperlink" xfId="4710" builtinId="9" hidden="1"/>
    <cellStyle name="Followed Hyperlink" xfId="4712" builtinId="9" hidden="1"/>
    <cellStyle name="Followed Hyperlink" xfId="4714" builtinId="9" hidden="1"/>
    <cellStyle name="Followed Hyperlink" xfId="4716" builtinId="9" hidden="1"/>
    <cellStyle name="Followed Hyperlink" xfId="4718" builtinId="9" hidden="1"/>
    <cellStyle name="Followed Hyperlink" xfId="4720" builtinId="9" hidden="1"/>
    <cellStyle name="Followed Hyperlink" xfId="4722" builtinId="9" hidden="1"/>
    <cellStyle name="Followed Hyperlink" xfId="4724" builtinId="9" hidden="1"/>
    <cellStyle name="Followed Hyperlink" xfId="4726" builtinId="9" hidden="1"/>
    <cellStyle name="Followed Hyperlink" xfId="4728" builtinId="9" hidden="1"/>
    <cellStyle name="Followed Hyperlink" xfId="4730" builtinId="9" hidden="1"/>
    <cellStyle name="Followed Hyperlink" xfId="4732" builtinId="9" hidden="1"/>
    <cellStyle name="Followed Hyperlink" xfId="4734" builtinId="9" hidden="1"/>
    <cellStyle name="Followed Hyperlink" xfId="4736" builtinId="9" hidden="1"/>
    <cellStyle name="Followed Hyperlink" xfId="4738" builtinId="9" hidden="1"/>
    <cellStyle name="Followed Hyperlink" xfId="4740" builtinId="9" hidden="1"/>
    <cellStyle name="Followed Hyperlink" xfId="4742" builtinId="9" hidden="1"/>
    <cellStyle name="Followed Hyperlink" xfId="4744" builtinId="9" hidden="1"/>
    <cellStyle name="Followed Hyperlink" xfId="4746" builtinId="9" hidden="1"/>
    <cellStyle name="Followed Hyperlink" xfId="4748" builtinId="9" hidden="1"/>
    <cellStyle name="Followed Hyperlink" xfId="4750" builtinId="9" hidden="1"/>
    <cellStyle name="Followed Hyperlink" xfId="4752" builtinId="9" hidden="1"/>
    <cellStyle name="Followed Hyperlink" xfId="4754" builtinId="9" hidden="1"/>
    <cellStyle name="Followed Hyperlink" xfId="4756" builtinId="9" hidden="1"/>
    <cellStyle name="Followed Hyperlink" xfId="4758" builtinId="9" hidden="1"/>
    <cellStyle name="Followed Hyperlink" xfId="4760" builtinId="9" hidden="1"/>
    <cellStyle name="Followed Hyperlink" xfId="4762" builtinId="9" hidden="1"/>
    <cellStyle name="Followed Hyperlink" xfId="4764" builtinId="9" hidden="1"/>
    <cellStyle name="Followed Hyperlink" xfId="4766" builtinId="9" hidden="1"/>
    <cellStyle name="Followed Hyperlink" xfId="4768" builtinId="9" hidden="1"/>
    <cellStyle name="Followed Hyperlink" xfId="4770" builtinId="9" hidden="1"/>
    <cellStyle name="Followed Hyperlink" xfId="4772" builtinId="9" hidden="1"/>
    <cellStyle name="Followed Hyperlink" xfId="4774" builtinId="9" hidden="1"/>
    <cellStyle name="Followed Hyperlink" xfId="4776" builtinId="9" hidden="1"/>
    <cellStyle name="Followed Hyperlink" xfId="4778" builtinId="9" hidden="1"/>
    <cellStyle name="Followed Hyperlink" xfId="4780" builtinId="9" hidden="1"/>
    <cellStyle name="Followed Hyperlink" xfId="4782" builtinId="9" hidden="1"/>
    <cellStyle name="Followed Hyperlink" xfId="4784" builtinId="9" hidden="1"/>
    <cellStyle name="Followed Hyperlink" xfId="4786" builtinId="9" hidden="1"/>
    <cellStyle name="Followed Hyperlink" xfId="4788" builtinId="9" hidden="1"/>
    <cellStyle name="Followed Hyperlink" xfId="4790" builtinId="9" hidden="1"/>
    <cellStyle name="Followed Hyperlink" xfId="4792" builtinId="9" hidden="1"/>
    <cellStyle name="Followed Hyperlink" xfId="4794" builtinId="9" hidden="1"/>
    <cellStyle name="Followed Hyperlink" xfId="4796" builtinId="9" hidden="1"/>
    <cellStyle name="Followed Hyperlink" xfId="4798" builtinId="9" hidden="1"/>
    <cellStyle name="Followed Hyperlink" xfId="4800" builtinId="9" hidden="1"/>
    <cellStyle name="Followed Hyperlink" xfId="4802" builtinId="9" hidden="1"/>
    <cellStyle name="Followed Hyperlink" xfId="4804" builtinId="9" hidden="1"/>
    <cellStyle name="Followed Hyperlink" xfId="4806" builtinId="9" hidden="1"/>
    <cellStyle name="Followed Hyperlink" xfId="4808" builtinId="9" hidden="1"/>
    <cellStyle name="Followed Hyperlink" xfId="4810" builtinId="9" hidden="1"/>
    <cellStyle name="Followed Hyperlink" xfId="4812" builtinId="9" hidden="1"/>
    <cellStyle name="Followed Hyperlink" xfId="4814" builtinId="9" hidden="1"/>
    <cellStyle name="Followed Hyperlink" xfId="4816" builtinId="9" hidden="1"/>
    <cellStyle name="Followed Hyperlink" xfId="4818" builtinId="9" hidden="1"/>
    <cellStyle name="Followed Hyperlink" xfId="4820" builtinId="9" hidden="1"/>
    <cellStyle name="Followed Hyperlink" xfId="4822" builtinId="9" hidden="1"/>
    <cellStyle name="Followed Hyperlink" xfId="4824" builtinId="9" hidden="1"/>
    <cellStyle name="Followed Hyperlink" xfId="4826" builtinId="9" hidden="1"/>
    <cellStyle name="Followed Hyperlink" xfId="4828" builtinId="9" hidden="1"/>
    <cellStyle name="Followed Hyperlink" xfId="4830" builtinId="9" hidden="1"/>
    <cellStyle name="Followed Hyperlink" xfId="4832" builtinId="9" hidden="1"/>
    <cellStyle name="Followed Hyperlink" xfId="4834" builtinId="9" hidden="1"/>
    <cellStyle name="Followed Hyperlink" xfId="4836" builtinId="9" hidden="1"/>
    <cellStyle name="Followed Hyperlink" xfId="4838" builtinId="9" hidden="1"/>
    <cellStyle name="Followed Hyperlink" xfId="4840" builtinId="9" hidden="1"/>
    <cellStyle name="Followed Hyperlink" xfId="4842" builtinId="9" hidden="1"/>
    <cellStyle name="Followed Hyperlink" xfId="4844" builtinId="9" hidden="1"/>
    <cellStyle name="Followed Hyperlink" xfId="4846" builtinId="9" hidden="1"/>
    <cellStyle name="Followed Hyperlink" xfId="4848" builtinId="9" hidden="1"/>
    <cellStyle name="Followed Hyperlink" xfId="4850" builtinId="9" hidden="1"/>
    <cellStyle name="Followed Hyperlink" xfId="4852" builtinId="9" hidden="1"/>
    <cellStyle name="Followed Hyperlink" xfId="4854" builtinId="9" hidden="1"/>
    <cellStyle name="Followed Hyperlink" xfId="4856" builtinId="9" hidden="1"/>
    <cellStyle name="Followed Hyperlink" xfId="4858" builtinId="9" hidden="1"/>
    <cellStyle name="Followed Hyperlink" xfId="4860" builtinId="9" hidden="1"/>
    <cellStyle name="Followed Hyperlink" xfId="4862" builtinId="9" hidden="1"/>
    <cellStyle name="Followed Hyperlink" xfId="4864" builtinId="9" hidden="1"/>
    <cellStyle name="Followed Hyperlink" xfId="4866" builtinId="9" hidden="1"/>
    <cellStyle name="Followed Hyperlink" xfId="4868" builtinId="9" hidden="1"/>
    <cellStyle name="Followed Hyperlink" xfId="4870" builtinId="9" hidden="1"/>
    <cellStyle name="Followed Hyperlink" xfId="4872" builtinId="9" hidden="1"/>
    <cellStyle name="Followed Hyperlink" xfId="4874" builtinId="9" hidden="1"/>
    <cellStyle name="Followed Hyperlink" xfId="4876" builtinId="9" hidden="1"/>
    <cellStyle name="Followed Hyperlink" xfId="4878" builtinId="9" hidden="1"/>
    <cellStyle name="Followed Hyperlink" xfId="4880" builtinId="9" hidden="1"/>
    <cellStyle name="Followed Hyperlink" xfId="4882" builtinId="9" hidden="1"/>
    <cellStyle name="Followed Hyperlink" xfId="4884" builtinId="9" hidden="1"/>
    <cellStyle name="Followed Hyperlink" xfId="4886" builtinId="9" hidden="1"/>
    <cellStyle name="Followed Hyperlink" xfId="4888" builtinId="9" hidden="1"/>
    <cellStyle name="Followed Hyperlink" xfId="4890" builtinId="9" hidden="1"/>
    <cellStyle name="Followed Hyperlink" xfId="4892" builtinId="9" hidden="1"/>
    <cellStyle name="Followed Hyperlink" xfId="4894" builtinId="9" hidden="1"/>
    <cellStyle name="Followed Hyperlink" xfId="4896" builtinId="9" hidden="1"/>
    <cellStyle name="Followed Hyperlink" xfId="4898" builtinId="9" hidden="1"/>
    <cellStyle name="Followed Hyperlink" xfId="4900" builtinId="9" hidden="1"/>
    <cellStyle name="Followed Hyperlink" xfId="4902" builtinId="9" hidden="1"/>
    <cellStyle name="Followed Hyperlink" xfId="4904" builtinId="9" hidden="1"/>
    <cellStyle name="Followed Hyperlink" xfId="4906" builtinId="9" hidden="1"/>
    <cellStyle name="Followed Hyperlink" xfId="4908" builtinId="9" hidden="1"/>
    <cellStyle name="Followed Hyperlink" xfId="4910" builtinId="9" hidden="1"/>
    <cellStyle name="Followed Hyperlink" xfId="4912" builtinId="9" hidden="1"/>
    <cellStyle name="Followed Hyperlink" xfId="4914" builtinId="9" hidden="1"/>
    <cellStyle name="Followed Hyperlink" xfId="4916" builtinId="9" hidden="1"/>
    <cellStyle name="Followed Hyperlink" xfId="4918" builtinId="9" hidden="1"/>
    <cellStyle name="Followed Hyperlink" xfId="4920" builtinId="9" hidden="1"/>
    <cellStyle name="Followed Hyperlink" xfId="4922" builtinId="9" hidden="1"/>
    <cellStyle name="Followed Hyperlink" xfId="4924" builtinId="9" hidden="1"/>
    <cellStyle name="Followed Hyperlink" xfId="4926" builtinId="9" hidden="1"/>
    <cellStyle name="Followed Hyperlink" xfId="4928" builtinId="9" hidden="1"/>
    <cellStyle name="Followed Hyperlink" xfId="4930" builtinId="9" hidden="1"/>
    <cellStyle name="Followed Hyperlink" xfId="4932" builtinId="9" hidden="1"/>
    <cellStyle name="Followed Hyperlink" xfId="4934" builtinId="9" hidden="1"/>
    <cellStyle name="Followed Hyperlink" xfId="4936" builtinId="9" hidden="1"/>
    <cellStyle name="Followed Hyperlink" xfId="4938" builtinId="9" hidden="1"/>
    <cellStyle name="Followed Hyperlink" xfId="4940" builtinId="9" hidden="1"/>
    <cellStyle name="Followed Hyperlink" xfId="4942" builtinId="9" hidden="1"/>
    <cellStyle name="Followed Hyperlink" xfId="4944" builtinId="9" hidden="1"/>
    <cellStyle name="Followed Hyperlink" xfId="4946" builtinId="9" hidden="1"/>
    <cellStyle name="Followed Hyperlink" xfId="4948" builtinId="9" hidden="1"/>
    <cellStyle name="Followed Hyperlink" xfId="4950" builtinId="9" hidden="1"/>
    <cellStyle name="Followed Hyperlink" xfId="4952" builtinId="9" hidden="1"/>
    <cellStyle name="Followed Hyperlink" xfId="4954" builtinId="9" hidden="1"/>
    <cellStyle name="Followed Hyperlink" xfId="4956" builtinId="9" hidden="1"/>
    <cellStyle name="Followed Hyperlink" xfId="4958" builtinId="9" hidden="1"/>
    <cellStyle name="Followed Hyperlink" xfId="4960" builtinId="9" hidden="1"/>
    <cellStyle name="Followed Hyperlink" xfId="4962" builtinId="9" hidden="1"/>
    <cellStyle name="Followed Hyperlink" xfId="4964" builtinId="9" hidden="1"/>
    <cellStyle name="Followed Hyperlink" xfId="4966" builtinId="9" hidden="1"/>
    <cellStyle name="Followed Hyperlink" xfId="4968" builtinId="9" hidden="1"/>
    <cellStyle name="Followed Hyperlink" xfId="4970" builtinId="9" hidden="1"/>
    <cellStyle name="Followed Hyperlink" xfId="4972" builtinId="9" hidden="1"/>
    <cellStyle name="Followed Hyperlink" xfId="4974" builtinId="9" hidden="1"/>
    <cellStyle name="Followed Hyperlink" xfId="4976" builtinId="9" hidden="1"/>
    <cellStyle name="Followed Hyperlink" xfId="4978" builtinId="9" hidden="1"/>
    <cellStyle name="Followed Hyperlink" xfId="4980" builtinId="9" hidden="1"/>
    <cellStyle name="Followed Hyperlink" xfId="4982" builtinId="9" hidden="1"/>
    <cellStyle name="Followed Hyperlink" xfId="4984" builtinId="9" hidden="1"/>
    <cellStyle name="Followed Hyperlink" xfId="4986" builtinId="9" hidden="1"/>
    <cellStyle name="Followed Hyperlink" xfId="4988" builtinId="9" hidden="1"/>
    <cellStyle name="Followed Hyperlink" xfId="4990" builtinId="9" hidden="1"/>
    <cellStyle name="Followed Hyperlink" xfId="4992" builtinId="9" hidden="1"/>
    <cellStyle name="Followed Hyperlink" xfId="4994" builtinId="9" hidden="1"/>
    <cellStyle name="Followed Hyperlink" xfId="4996" builtinId="9" hidden="1"/>
    <cellStyle name="Followed Hyperlink" xfId="4998" builtinId="9" hidden="1"/>
    <cellStyle name="Followed Hyperlink" xfId="5000" builtinId="9" hidden="1"/>
    <cellStyle name="Followed Hyperlink" xfId="5002" builtinId="9" hidden="1"/>
    <cellStyle name="Followed Hyperlink" xfId="5004" builtinId="9" hidden="1"/>
    <cellStyle name="Followed Hyperlink" xfId="5006" builtinId="9" hidden="1"/>
    <cellStyle name="Followed Hyperlink" xfId="5008" builtinId="9" hidden="1"/>
    <cellStyle name="Followed Hyperlink" xfId="5010" builtinId="9" hidden="1"/>
    <cellStyle name="Followed Hyperlink" xfId="5012" builtinId="9" hidden="1"/>
    <cellStyle name="Followed Hyperlink" xfId="5014" builtinId="9" hidden="1"/>
    <cellStyle name="Followed Hyperlink" xfId="5016" builtinId="9" hidden="1"/>
    <cellStyle name="Followed Hyperlink" xfId="5018" builtinId="9" hidden="1"/>
    <cellStyle name="Followed Hyperlink" xfId="5020" builtinId="9" hidden="1"/>
    <cellStyle name="Followed Hyperlink" xfId="5022" builtinId="9" hidden="1"/>
    <cellStyle name="Followed Hyperlink" xfId="5024" builtinId="9" hidden="1"/>
    <cellStyle name="Followed Hyperlink" xfId="5026" builtinId="9" hidden="1"/>
    <cellStyle name="Followed Hyperlink" xfId="5028" builtinId="9" hidden="1"/>
    <cellStyle name="Followed Hyperlink" xfId="5030" builtinId="9" hidden="1"/>
    <cellStyle name="Followed Hyperlink" xfId="5032" builtinId="9" hidden="1"/>
    <cellStyle name="Followed Hyperlink" xfId="5034" builtinId="9" hidden="1"/>
    <cellStyle name="Followed Hyperlink" xfId="5036" builtinId="9" hidden="1"/>
    <cellStyle name="Followed Hyperlink" xfId="5038" builtinId="9" hidden="1"/>
    <cellStyle name="Followed Hyperlink" xfId="5040" builtinId="9" hidden="1"/>
    <cellStyle name="Followed Hyperlink" xfId="5042" builtinId="9" hidden="1"/>
    <cellStyle name="Followed Hyperlink" xfId="5044" builtinId="9" hidden="1"/>
    <cellStyle name="Followed Hyperlink" xfId="5046" builtinId="9" hidden="1"/>
    <cellStyle name="Followed Hyperlink" xfId="5048" builtinId="9" hidden="1"/>
    <cellStyle name="Followed Hyperlink" xfId="5050" builtinId="9" hidden="1"/>
    <cellStyle name="Followed Hyperlink" xfId="5052" builtinId="9" hidden="1"/>
    <cellStyle name="Followed Hyperlink" xfId="5054" builtinId="9" hidden="1"/>
    <cellStyle name="Followed Hyperlink" xfId="5056" builtinId="9" hidden="1"/>
    <cellStyle name="Followed Hyperlink" xfId="5058" builtinId="9" hidden="1"/>
    <cellStyle name="Followed Hyperlink" xfId="5060" builtinId="9" hidden="1"/>
    <cellStyle name="Followed Hyperlink" xfId="5062" builtinId="9" hidden="1"/>
    <cellStyle name="Followed Hyperlink" xfId="5064" builtinId="9" hidden="1"/>
    <cellStyle name="Followed Hyperlink" xfId="5066" builtinId="9" hidden="1"/>
    <cellStyle name="Followed Hyperlink" xfId="5068" builtinId="9" hidden="1"/>
    <cellStyle name="Followed Hyperlink" xfId="5070" builtinId="9" hidden="1"/>
    <cellStyle name="Followed Hyperlink" xfId="5072" builtinId="9" hidden="1"/>
    <cellStyle name="Followed Hyperlink" xfId="5074" builtinId="9" hidden="1"/>
    <cellStyle name="Followed Hyperlink" xfId="5076" builtinId="9" hidden="1"/>
    <cellStyle name="Followed Hyperlink" xfId="5078" builtinId="9" hidden="1"/>
    <cellStyle name="Followed Hyperlink" xfId="5080" builtinId="9" hidden="1"/>
    <cellStyle name="Followed Hyperlink" xfId="5082" builtinId="9" hidden="1"/>
    <cellStyle name="Followed Hyperlink" xfId="5084" builtinId="9" hidden="1"/>
    <cellStyle name="Followed Hyperlink" xfId="5086" builtinId="9" hidden="1"/>
    <cellStyle name="Followed Hyperlink" xfId="5088" builtinId="9" hidden="1"/>
    <cellStyle name="Followed Hyperlink" xfId="5090" builtinId="9" hidden="1"/>
    <cellStyle name="Followed Hyperlink" xfId="5092" builtinId="9" hidden="1"/>
    <cellStyle name="Followed Hyperlink" xfId="5094" builtinId="9" hidden="1"/>
    <cellStyle name="Followed Hyperlink" xfId="5096" builtinId="9" hidden="1"/>
    <cellStyle name="Followed Hyperlink" xfId="5098" builtinId="9" hidden="1"/>
    <cellStyle name="Followed Hyperlink" xfId="5100" builtinId="9" hidden="1"/>
    <cellStyle name="Followed Hyperlink" xfId="5102" builtinId="9" hidden="1"/>
    <cellStyle name="Followed Hyperlink" xfId="5104" builtinId="9" hidden="1"/>
    <cellStyle name="Followed Hyperlink" xfId="5106" builtinId="9" hidden="1"/>
    <cellStyle name="Followed Hyperlink" xfId="5108" builtinId="9" hidden="1"/>
    <cellStyle name="Followed Hyperlink" xfId="5110" builtinId="9" hidden="1"/>
    <cellStyle name="Followed Hyperlink" xfId="5112" builtinId="9" hidden="1"/>
    <cellStyle name="Followed Hyperlink" xfId="5114" builtinId="9" hidden="1"/>
    <cellStyle name="Followed Hyperlink" xfId="5116" builtinId="9" hidden="1"/>
    <cellStyle name="Followed Hyperlink" xfId="5118" builtinId="9" hidden="1"/>
    <cellStyle name="Followed Hyperlink" xfId="5120" builtinId="9" hidden="1"/>
    <cellStyle name="Followed Hyperlink" xfId="5122" builtinId="9" hidden="1"/>
    <cellStyle name="Followed Hyperlink" xfId="5124" builtinId="9" hidden="1"/>
    <cellStyle name="Followed Hyperlink" xfId="5126" builtinId="9" hidden="1"/>
    <cellStyle name="Followed Hyperlink" xfId="5128" builtinId="9" hidden="1"/>
    <cellStyle name="Followed Hyperlink" xfId="5130" builtinId="9" hidden="1"/>
    <cellStyle name="Followed Hyperlink" xfId="5132" builtinId="9" hidden="1"/>
    <cellStyle name="Followed Hyperlink" xfId="5134" builtinId="9" hidden="1"/>
    <cellStyle name="Followed Hyperlink" xfId="5136" builtinId="9" hidden="1"/>
    <cellStyle name="Followed Hyperlink" xfId="5138" builtinId="9" hidden="1"/>
    <cellStyle name="Followed Hyperlink" xfId="5140" builtinId="9" hidden="1"/>
    <cellStyle name="Followed Hyperlink" xfId="5142" builtinId="9" hidden="1"/>
    <cellStyle name="Followed Hyperlink" xfId="5144" builtinId="9" hidden="1"/>
    <cellStyle name="Followed Hyperlink" xfId="5146" builtinId="9" hidden="1"/>
    <cellStyle name="Followed Hyperlink" xfId="5148" builtinId="9" hidden="1"/>
    <cellStyle name="Followed Hyperlink" xfId="5150" builtinId="9" hidden="1"/>
    <cellStyle name="Followed Hyperlink" xfId="5152" builtinId="9" hidden="1"/>
    <cellStyle name="Followed Hyperlink" xfId="5154" builtinId="9" hidden="1"/>
    <cellStyle name="Followed Hyperlink" xfId="5156" builtinId="9" hidden="1"/>
    <cellStyle name="Followed Hyperlink" xfId="5158" builtinId="9" hidden="1"/>
    <cellStyle name="Followed Hyperlink" xfId="5160" builtinId="9" hidden="1"/>
    <cellStyle name="Followed Hyperlink" xfId="5162" builtinId="9" hidden="1"/>
    <cellStyle name="Followed Hyperlink" xfId="5164" builtinId="9" hidden="1"/>
    <cellStyle name="Followed Hyperlink" xfId="5166" builtinId="9" hidden="1"/>
    <cellStyle name="Followed Hyperlink" xfId="5168" builtinId="9" hidden="1"/>
    <cellStyle name="Followed Hyperlink" xfId="5170" builtinId="9" hidden="1"/>
    <cellStyle name="Followed Hyperlink" xfId="5172" builtinId="9" hidden="1"/>
    <cellStyle name="Followed Hyperlink" xfId="5174" builtinId="9" hidden="1"/>
    <cellStyle name="Followed Hyperlink" xfId="5176" builtinId="9" hidden="1"/>
    <cellStyle name="Followed Hyperlink" xfId="5178" builtinId="9" hidden="1"/>
    <cellStyle name="Followed Hyperlink" xfId="5180" builtinId="9" hidden="1"/>
    <cellStyle name="Followed Hyperlink" xfId="5182" builtinId="9" hidden="1"/>
    <cellStyle name="Followed Hyperlink" xfId="5184" builtinId="9" hidden="1"/>
    <cellStyle name="Followed Hyperlink" xfId="5186" builtinId="9" hidden="1"/>
    <cellStyle name="Followed Hyperlink" xfId="5188" builtinId="9" hidden="1"/>
    <cellStyle name="Followed Hyperlink" xfId="5190" builtinId="9" hidden="1"/>
    <cellStyle name="Followed Hyperlink" xfId="5192" builtinId="9" hidden="1"/>
    <cellStyle name="Followed Hyperlink" xfId="5194" builtinId="9" hidden="1"/>
    <cellStyle name="Followed Hyperlink" xfId="5196" builtinId="9" hidden="1"/>
    <cellStyle name="Followed Hyperlink" xfId="5198" builtinId="9" hidden="1"/>
    <cellStyle name="Followed Hyperlink" xfId="5200" builtinId="9" hidden="1"/>
    <cellStyle name="Followed Hyperlink" xfId="5202" builtinId="9" hidden="1"/>
    <cellStyle name="Followed Hyperlink" xfId="5204" builtinId="9" hidden="1"/>
    <cellStyle name="Followed Hyperlink" xfId="5206" builtinId="9" hidden="1"/>
    <cellStyle name="Followed Hyperlink" xfId="5208" builtinId="9" hidden="1"/>
    <cellStyle name="Followed Hyperlink" xfId="5210" builtinId="9" hidden="1"/>
    <cellStyle name="Followed Hyperlink" xfId="5212" builtinId="9" hidden="1"/>
    <cellStyle name="Followed Hyperlink" xfId="5214" builtinId="9" hidden="1"/>
    <cellStyle name="Followed Hyperlink" xfId="5216" builtinId="9" hidden="1"/>
    <cellStyle name="Followed Hyperlink" xfId="5218" builtinId="9" hidden="1"/>
    <cellStyle name="Followed Hyperlink" xfId="5220" builtinId="9" hidden="1"/>
    <cellStyle name="Followed Hyperlink" xfId="5222" builtinId="9" hidden="1"/>
    <cellStyle name="Followed Hyperlink" xfId="5224" builtinId="9" hidden="1"/>
    <cellStyle name="Followed Hyperlink" xfId="5226" builtinId="9" hidden="1"/>
    <cellStyle name="Followed Hyperlink" xfId="5228" builtinId="9" hidden="1"/>
    <cellStyle name="Followed Hyperlink" xfId="5230" builtinId="9" hidden="1"/>
    <cellStyle name="Followed Hyperlink" xfId="5232" builtinId="9" hidden="1"/>
    <cellStyle name="Followed Hyperlink" xfId="5234" builtinId="9" hidden="1"/>
    <cellStyle name="Followed Hyperlink" xfId="5236" builtinId="9" hidden="1"/>
    <cellStyle name="Followed Hyperlink" xfId="5238" builtinId="9" hidden="1"/>
    <cellStyle name="Followed Hyperlink" xfId="5240" builtinId="9" hidden="1"/>
    <cellStyle name="Followed Hyperlink" xfId="5242" builtinId="9" hidden="1"/>
    <cellStyle name="Followed Hyperlink" xfId="5244" builtinId="9" hidden="1"/>
    <cellStyle name="Followed Hyperlink" xfId="5246" builtinId="9" hidden="1"/>
    <cellStyle name="Followed Hyperlink" xfId="5248" builtinId="9" hidden="1"/>
    <cellStyle name="Followed Hyperlink" xfId="5250" builtinId="9" hidden="1"/>
    <cellStyle name="Followed Hyperlink" xfId="5252" builtinId="9" hidden="1"/>
    <cellStyle name="Followed Hyperlink" xfId="5254" builtinId="9" hidden="1"/>
    <cellStyle name="Followed Hyperlink" xfId="5256" builtinId="9" hidden="1"/>
    <cellStyle name="Followed Hyperlink" xfId="5258" builtinId="9" hidden="1"/>
    <cellStyle name="Followed Hyperlink" xfId="5260" builtinId="9" hidden="1"/>
    <cellStyle name="Followed Hyperlink" xfId="5262" builtinId="9" hidden="1"/>
    <cellStyle name="Followed Hyperlink" xfId="5264" builtinId="9" hidden="1"/>
    <cellStyle name="Followed Hyperlink" xfId="5266" builtinId="9" hidden="1"/>
    <cellStyle name="Followed Hyperlink" xfId="5268" builtinId="9" hidden="1"/>
    <cellStyle name="Followed Hyperlink" xfId="5270" builtinId="9" hidden="1"/>
    <cellStyle name="Followed Hyperlink" xfId="5272" builtinId="9" hidden="1"/>
    <cellStyle name="Followed Hyperlink" xfId="5274" builtinId="9" hidden="1"/>
    <cellStyle name="Followed Hyperlink" xfId="5276" builtinId="9" hidden="1"/>
    <cellStyle name="Followed Hyperlink" xfId="5278" builtinId="9" hidden="1"/>
    <cellStyle name="Followed Hyperlink" xfId="5280" builtinId="9" hidden="1"/>
    <cellStyle name="Followed Hyperlink" xfId="5282" builtinId="9" hidden="1"/>
    <cellStyle name="Followed Hyperlink" xfId="5284" builtinId="9" hidden="1"/>
    <cellStyle name="Followed Hyperlink" xfId="5286" builtinId="9" hidden="1"/>
    <cellStyle name="Followed Hyperlink" xfId="5288" builtinId="9" hidden="1"/>
    <cellStyle name="Followed Hyperlink" xfId="5290" builtinId="9" hidden="1"/>
    <cellStyle name="Followed Hyperlink" xfId="5292" builtinId="9" hidden="1"/>
    <cellStyle name="Followed Hyperlink" xfId="5294" builtinId="9" hidden="1"/>
    <cellStyle name="Followed Hyperlink" xfId="5296" builtinId="9" hidden="1"/>
    <cellStyle name="Followed Hyperlink" xfId="5298" builtinId="9" hidden="1"/>
    <cellStyle name="Followed Hyperlink" xfId="5300" builtinId="9" hidden="1"/>
    <cellStyle name="Followed Hyperlink" xfId="5302" builtinId="9" hidden="1"/>
    <cellStyle name="Followed Hyperlink" xfId="5304" builtinId="9" hidden="1"/>
    <cellStyle name="Followed Hyperlink" xfId="5306" builtinId="9" hidden="1"/>
    <cellStyle name="Followed Hyperlink" xfId="5308" builtinId="9" hidden="1"/>
    <cellStyle name="Followed Hyperlink" xfId="5310" builtinId="9" hidden="1"/>
    <cellStyle name="Followed Hyperlink" xfId="5312" builtinId="9" hidden="1"/>
    <cellStyle name="Followed Hyperlink" xfId="5314" builtinId="9" hidden="1"/>
    <cellStyle name="Followed Hyperlink" xfId="5316" builtinId="9" hidden="1"/>
    <cellStyle name="Followed Hyperlink" xfId="5318" builtinId="9" hidden="1"/>
    <cellStyle name="Followed Hyperlink" xfId="5320" builtinId="9" hidden="1"/>
    <cellStyle name="Followed Hyperlink" xfId="5322" builtinId="9" hidden="1"/>
    <cellStyle name="Followed Hyperlink" xfId="5324" builtinId="9" hidden="1"/>
    <cellStyle name="Followed Hyperlink" xfId="5326" builtinId="9" hidden="1"/>
    <cellStyle name="Followed Hyperlink" xfId="5328" builtinId="9" hidden="1"/>
    <cellStyle name="Followed Hyperlink" xfId="5330" builtinId="9" hidden="1"/>
    <cellStyle name="Followed Hyperlink" xfId="5332" builtinId="9" hidden="1"/>
    <cellStyle name="Followed Hyperlink" xfId="5334" builtinId="9" hidden="1"/>
    <cellStyle name="Followed Hyperlink" xfId="5336" builtinId="9" hidden="1"/>
    <cellStyle name="Followed Hyperlink" xfId="5338" builtinId="9" hidden="1"/>
    <cellStyle name="Followed Hyperlink" xfId="5340" builtinId="9" hidden="1"/>
    <cellStyle name="Followed Hyperlink" xfId="5342" builtinId="9" hidden="1"/>
    <cellStyle name="Followed Hyperlink" xfId="5344" builtinId="9" hidden="1"/>
    <cellStyle name="Followed Hyperlink" xfId="5346" builtinId="9" hidden="1"/>
    <cellStyle name="Followed Hyperlink" xfId="5348" builtinId="9" hidden="1"/>
    <cellStyle name="Followed Hyperlink" xfId="5350" builtinId="9" hidden="1"/>
    <cellStyle name="Followed Hyperlink" xfId="5352" builtinId="9" hidden="1"/>
    <cellStyle name="Followed Hyperlink" xfId="5354" builtinId="9" hidden="1"/>
    <cellStyle name="Followed Hyperlink" xfId="5356" builtinId="9" hidden="1"/>
    <cellStyle name="Followed Hyperlink" xfId="5358" builtinId="9" hidden="1"/>
    <cellStyle name="Followed Hyperlink" xfId="5360" builtinId="9" hidden="1"/>
    <cellStyle name="Followed Hyperlink" xfId="5362" builtinId="9" hidden="1"/>
    <cellStyle name="Followed Hyperlink" xfId="5364" builtinId="9" hidden="1"/>
    <cellStyle name="Followed Hyperlink" xfId="5366" builtinId="9" hidden="1"/>
    <cellStyle name="Followed Hyperlink" xfId="5368" builtinId="9" hidden="1"/>
    <cellStyle name="Followed Hyperlink" xfId="5370" builtinId="9" hidden="1"/>
    <cellStyle name="Followed Hyperlink" xfId="5372" builtinId="9" hidden="1"/>
    <cellStyle name="Followed Hyperlink" xfId="5374" builtinId="9" hidden="1"/>
    <cellStyle name="Followed Hyperlink" xfId="5376" builtinId="9" hidden="1"/>
    <cellStyle name="Followed Hyperlink" xfId="5378" builtinId="9" hidden="1"/>
    <cellStyle name="Followed Hyperlink" xfId="5380" builtinId="9" hidden="1"/>
    <cellStyle name="Followed Hyperlink" xfId="5382" builtinId="9" hidden="1"/>
    <cellStyle name="Followed Hyperlink" xfId="5384" builtinId="9" hidden="1"/>
    <cellStyle name="Followed Hyperlink" xfId="5386" builtinId="9" hidden="1"/>
    <cellStyle name="Followed Hyperlink" xfId="5388" builtinId="9" hidden="1"/>
    <cellStyle name="Followed Hyperlink" xfId="5390" builtinId="9" hidden="1"/>
    <cellStyle name="Followed Hyperlink" xfId="5392" builtinId="9" hidden="1"/>
    <cellStyle name="Followed Hyperlink" xfId="5394" builtinId="9" hidden="1"/>
    <cellStyle name="Followed Hyperlink" xfId="5396" builtinId="9" hidden="1"/>
    <cellStyle name="Followed Hyperlink" xfId="5398" builtinId="9" hidden="1"/>
    <cellStyle name="Followed Hyperlink" xfId="5400" builtinId="9" hidden="1"/>
    <cellStyle name="Followed Hyperlink" xfId="5402" builtinId="9" hidden="1"/>
    <cellStyle name="Followed Hyperlink" xfId="5404" builtinId="9" hidden="1"/>
    <cellStyle name="Followed Hyperlink" xfId="5406" builtinId="9" hidden="1"/>
    <cellStyle name="Followed Hyperlink" xfId="5408" builtinId="9" hidden="1"/>
    <cellStyle name="Followed Hyperlink" xfId="5410" builtinId="9" hidden="1"/>
    <cellStyle name="Followed Hyperlink" xfId="5412" builtinId="9" hidden="1"/>
    <cellStyle name="Followed Hyperlink" xfId="5414" builtinId="9" hidden="1"/>
    <cellStyle name="Followed Hyperlink" xfId="5416" builtinId="9" hidden="1"/>
    <cellStyle name="Followed Hyperlink" xfId="5418" builtinId="9" hidden="1"/>
    <cellStyle name="Followed Hyperlink" xfId="5420" builtinId="9" hidden="1"/>
    <cellStyle name="Followed Hyperlink" xfId="5422" builtinId="9" hidden="1"/>
    <cellStyle name="Followed Hyperlink" xfId="5424" builtinId="9" hidden="1"/>
    <cellStyle name="Followed Hyperlink" xfId="5426" builtinId="9" hidden="1"/>
    <cellStyle name="Followed Hyperlink" xfId="5428" builtinId="9" hidden="1"/>
    <cellStyle name="Followed Hyperlink" xfId="5430" builtinId="9" hidden="1"/>
    <cellStyle name="Followed Hyperlink" xfId="5432" builtinId="9" hidden="1"/>
    <cellStyle name="Followed Hyperlink" xfId="5434" builtinId="9" hidden="1"/>
    <cellStyle name="Followed Hyperlink" xfId="5436" builtinId="9" hidden="1"/>
    <cellStyle name="Followed Hyperlink" xfId="5438" builtinId="9" hidden="1"/>
    <cellStyle name="Followed Hyperlink" xfId="5440" builtinId="9" hidden="1"/>
    <cellStyle name="Followed Hyperlink" xfId="5442" builtinId="9" hidden="1"/>
    <cellStyle name="Followed Hyperlink" xfId="5444" builtinId="9" hidden="1"/>
    <cellStyle name="Followed Hyperlink" xfId="5446" builtinId="9" hidden="1"/>
    <cellStyle name="Followed Hyperlink" xfId="5448" builtinId="9" hidden="1"/>
    <cellStyle name="Followed Hyperlink" xfId="5450" builtinId="9" hidden="1"/>
    <cellStyle name="Followed Hyperlink" xfId="5452" builtinId="9" hidden="1"/>
    <cellStyle name="Followed Hyperlink" xfId="5454" builtinId="9" hidden="1"/>
    <cellStyle name="Followed Hyperlink" xfId="5456" builtinId="9" hidden="1"/>
    <cellStyle name="Followed Hyperlink" xfId="5458" builtinId="9" hidden="1"/>
    <cellStyle name="Followed Hyperlink" xfId="5460" builtinId="9" hidden="1"/>
    <cellStyle name="Followed Hyperlink" xfId="5462" builtinId="9" hidden="1"/>
    <cellStyle name="Followed Hyperlink" xfId="5464" builtinId="9" hidden="1"/>
    <cellStyle name="Followed Hyperlink" xfId="5466" builtinId="9" hidden="1"/>
    <cellStyle name="Followed Hyperlink" xfId="5468" builtinId="9" hidden="1"/>
    <cellStyle name="Followed Hyperlink" xfId="5470" builtinId="9" hidden="1"/>
    <cellStyle name="Followed Hyperlink" xfId="5472" builtinId="9" hidden="1"/>
    <cellStyle name="Followed Hyperlink" xfId="5474" builtinId="9" hidden="1"/>
    <cellStyle name="Followed Hyperlink" xfId="5476" builtinId="9" hidden="1"/>
    <cellStyle name="Followed Hyperlink" xfId="5478" builtinId="9" hidden="1"/>
    <cellStyle name="Followed Hyperlink" xfId="5480" builtinId="9" hidden="1"/>
    <cellStyle name="Followed Hyperlink" xfId="5482" builtinId="9" hidden="1"/>
    <cellStyle name="Followed Hyperlink" xfId="5484" builtinId="9" hidden="1"/>
    <cellStyle name="Followed Hyperlink" xfId="5486" builtinId="9" hidden="1"/>
    <cellStyle name="Followed Hyperlink" xfId="5488" builtinId="9" hidden="1"/>
    <cellStyle name="Followed Hyperlink" xfId="5490" builtinId="9" hidden="1"/>
    <cellStyle name="Followed Hyperlink" xfId="5492" builtinId="9" hidden="1"/>
    <cellStyle name="Followed Hyperlink" xfId="5494" builtinId="9" hidden="1"/>
    <cellStyle name="Followed Hyperlink" xfId="5496" builtinId="9" hidden="1"/>
    <cellStyle name="Followed Hyperlink" xfId="5498" builtinId="9" hidden="1"/>
    <cellStyle name="Followed Hyperlink" xfId="5500" builtinId="9" hidden="1"/>
    <cellStyle name="Followed Hyperlink" xfId="5502" builtinId="9" hidden="1"/>
    <cellStyle name="Followed Hyperlink" xfId="5504" builtinId="9" hidden="1"/>
    <cellStyle name="Followed Hyperlink" xfId="5506" builtinId="9" hidden="1"/>
    <cellStyle name="Followed Hyperlink" xfId="5508" builtinId="9" hidden="1"/>
    <cellStyle name="Followed Hyperlink" xfId="5510" builtinId="9" hidden="1"/>
    <cellStyle name="Followed Hyperlink" xfId="5512" builtinId="9" hidden="1"/>
    <cellStyle name="Followed Hyperlink" xfId="5514" builtinId="9" hidden="1"/>
    <cellStyle name="Followed Hyperlink" xfId="5516" builtinId="9" hidden="1"/>
    <cellStyle name="Followed Hyperlink" xfId="5518" builtinId="9" hidden="1"/>
    <cellStyle name="Followed Hyperlink" xfId="5520" builtinId="9" hidden="1"/>
    <cellStyle name="Followed Hyperlink" xfId="5522" builtinId="9" hidden="1"/>
    <cellStyle name="Followed Hyperlink" xfId="5524" builtinId="9" hidden="1"/>
    <cellStyle name="Followed Hyperlink" xfId="5526" builtinId="9" hidden="1"/>
    <cellStyle name="Followed Hyperlink" xfId="5528" builtinId="9" hidden="1"/>
    <cellStyle name="Followed Hyperlink" xfId="5530" builtinId="9" hidden="1"/>
    <cellStyle name="Followed Hyperlink" xfId="5532" builtinId="9" hidden="1"/>
    <cellStyle name="Followed Hyperlink" xfId="5534" builtinId="9" hidden="1"/>
    <cellStyle name="Followed Hyperlink" xfId="5536" builtinId="9" hidden="1"/>
    <cellStyle name="Followed Hyperlink" xfId="5538" builtinId="9" hidden="1"/>
    <cellStyle name="Followed Hyperlink" xfId="5540" builtinId="9" hidden="1"/>
    <cellStyle name="Followed Hyperlink" xfId="5542" builtinId="9" hidden="1"/>
    <cellStyle name="Followed Hyperlink" xfId="5544" builtinId="9" hidden="1"/>
    <cellStyle name="Followed Hyperlink" xfId="5546" builtinId="9" hidden="1"/>
    <cellStyle name="Followed Hyperlink" xfId="5548" builtinId="9" hidden="1"/>
    <cellStyle name="Followed Hyperlink" xfId="5550" builtinId="9" hidden="1"/>
    <cellStyle name="Followed Hyperlink" xfId="5552" builtinId="9" hidden="1"/>
    <cellStyle name="Followed Hyperlink" xfId="5554" builtinId="9" hidden="1"/>
    <cellStyle name="Followed Hyperlink" xfId="5556" builtinId="9" hidden="1"/>
    <cellStyle name="Followed Hyperlink" xfId="5558" builtinId="9" hidden="1"/>
    <cellStyle name="Followed Hyperlink" xfId="5560" builtinId="9" hidden="1"/>
    <cellStyle name="Followed Hyperlink" xfId="5562" builtinId="9" hidden="1"/>
    <cellStyle name="Followed Hyperlink" xfId="5564" builtinId="9" hidden="1"/>
    <cellStyle name="Followed Hyperlink" xfId="5566" builtinId="9" hidden="1"/>
    <cellStyle name="Followed Hyperlink" xfId="5568" builtinId="9" hidden="1"/>
    <cellStyle name="Followed Hyperlink" xfId="5570" builtinId="9" hidden="1"/>
    <cellStyle name="Followed Hyperlink" xfId="5572" builtinId="9" hidden="1"/>
    <cellStyle name="Followed Hyperlink" xfId="5574" builtinId="9" hidden="1"/>
    <cellStyle name="Followed Hyperlink" xfId="5576" builtinId="9" hidden="1"/>
    <cellStyle name="Followed Hyperlink" xfId="5578" builtinId="9" hidden="1"/>
    <cellStyle name="Followed Hyperlink" xfId="5580" builtinId="9" hidden="1"/>
    <cellStyle name="Followed Hyperlink" xfId="5582" builtinId="9" hidden="1"/>
    <cellStyle name="Followed Hyperlink" xfId="5584" builtinId="9" hidden="1"/>
    <cellStyle name="Followed Hyperlink" xfId="5586" builtinId="9" hidden="1"/>
    <cellStyle name="Followed Hyperlink" xfId="5588" builtinId="9" hidden="1"/>
    <cellStyle name="Followed Hyperlink" xfId="5590" builtinId="9" hidden="1"/>
    <cellStyle name="Followed Hyperlink" xfId="5592" builtinId="9" hidden="1"/>
    <cellStyle name="Followed Hyperlink" xfId="5594" builtinId="9" hidden="1"/>
    <cellStyle name="Followed Hyperlink" xfId="5596" builtinId="9" hidden="1"/>
    <cellStyle name="Followed Hyperlink" xfId="5598" builtinId="9" hidden="1"/>
    <cellStyle name="Followed Hyperlink" xfId="5600" builtinId="9" hidden="1"/>
    <cellStyle name="Followed Hyperlink" xfId="5602" builtinId="9" hidden="1"/>
    <cellStyle name="Followed Hyperlink" xfId="5604" builtinId="9" hidden="1"/>
    <cellStyle name="Followed Hyperlink" xfId="5606" builtinId="9" hidden="1"/>
    <cellStyle name="Followed Hyperlink" xfId="5608" builtinId="9" hidden="1"/>
    <cellStyle name="Followed Hyperlink" xfId="5610" builtinId="9" hidden="1"/>
    <cellStyle name="Followed Hyperlink" xfId="5612" builtinId="9" hidden="1"/>
    <cellStyle name="Followed Hyperlink" xfId="5614" builtinId="9" hidden="1"/>
    <cellStyle name="Followed Hyperlink" xfId="5616" builtinId="9" hidden="1"/>
    <cellStyle name="Followed Hyperlink" xfId="5618" builtinId="9" hidden="1"/>
    <cellStyle name="Followed Hyperlink" xfId="5620" builtinId="9" hidden="1"/>
    <cellStyle name="Followed Hyperlink" xfId="5622" builtinId="9" hidden="1"/>
    <cellStyle name="Followed Hyperlink" xfId="5624" builtinId="9" hidden="1"/>
    <cellStyle name="Followed Hyperlink" xfId="5626" builtinId="9" hidden="1"/>
    <cellStyle name="Followed Hyperlink" xfId="5628" builtinId="9" hidden="1"/>
    <cellStyle name="Followed Hyperlink" xfId="5630" builtinId="9" hidden="1"/>
    <cellStyle name="Followed Hyperlink" xfId="5632" builtinId="9" hidden="1"/>
    <cellStyle name="Followed Hyperlink" xfId="5634" builtinId="9" hidden="1"/>
    <cellStyle name="Followed Hyperlink" xfId="5636" builtinId="9" hidden="1"/>
    <cellStyle name="Followed Hyperlink" xfId="5638" builtinId="9" hidden="1"/>
    <cellStyle name="Followed Hyperlink" xfId="5640" builtinId="9" hidden="1"/>
    <cellStyle name="Followed Hyperlink" xfId="5642" builtinId="9" hidden="1"/>
    <cellStyle name="Followed Hyperlink" xfId="5644" builtinId="9" hidden="1"/>
    <cellStyle name="Followed Hyperlink" xfId="5646" builtinId="9" hidden="1"/>
    <cellStyle name="Followed Hyperlink" xfId="5648" builtinId="9" hidden="1"/>
    <cellStyle name="Followed Hyperlink" xfId="5650" builtinId="9" hidden="1"/>
    <cellStyle name="Followed Hyperlink" xfId="5652" builtinId="9" hidden="1"/>
    <cellStyle name="Followed Hyperlink" xfId="5654" builtinId="9" hidden="1"/>
    <cellStyle name="Followed Hyperlink" xfId="5656" builtinId="9" hidden="1"/>
    <cellStyle name="Followed Hyperlink" xfId="5658" builtinId="9" hidden="1"/>
    <cellStyle name="Followed Hyperlink" xfId="5660" builtinId="9" hidden="1"/>
    <cellStyle name="Followed Hyperlink" xfId="5662" builtinId="9" hidden="1"/>
    <cellStyle name="Followed Hyperlink" xfId="5664" builtinId="9" hidden="1"/>
    <cellStyle name="Followed Hyperlink" xfId="5666" builtinId="9" hidden="1"/>
    <cellStyle name="Followed Hyperlink" xfId="5668" builtinId="9" hidden="1"/>
    <cellStyle name="Followed Hyperlink" xfId="5670" builtinId="9" hidden="1"/>
    <cellStyle name="Followed Hyperlink" xfId="5672" builtinId="9" hidden="1"/>
    <cellStyle name="Followed Hyperlink" xfId="5674" builtinId="9" hidden="1"/>
    <cellStyle name="Followed Hyperlink" xfId="5676" builtinId="9" hidden="1"/>
    <cellStyle name="Followed Hyperlink" xfId="5678" builtinId="9" hidden="1"/>
    <cellStyle name="Followed Hyperlink" xfId="5680" builtinId="9" hidden="1"/>
    <cellStyle name="Followed Hyperlink" xfId="5682" builtinId="9" hidden="1"/>
    <cellStyle name="Followed Hyperlink" xfId="5684" builtinId="9" hidden="1"/>
    <cellStyle name="Followed Hyperlink" xfId="5686" builtinId="9" hidden="1"/>
    <cellStyle name="Followed Hyperlink" xfId="5688" builtinId="9" hidden="1"/>
    <cellStyle name="Followed Hyperlink" xfId="5690" builtinId="9" hidden="1"/>
    <cellStyle name="Followed Hyperlink" xfId="5692" builtinId="9" hidden="1"/>
    <cellStyle name="Followed Hyperlink" xfId="5694" builtinId="9" hidden="1"/>
    <cellStyle name="Followed Hyperlink" xfId="5696" builtinId="9" hidden="1"/>
    <cellStyle name="Followed Hyperlink" xfId="5698" builtinId="9" hidden="1"/>
    <cellStyle name="Followed Hyperlink" xfId="5700" builtinId="9" hidden="1"/>
    <cellStyle name="Followed Hyperlink" xfId="5702" builtinId="9" hidden="1"/>
    <cellStyle name="Followed Hyperlink" xfId="5704" builtinId="9" hidden="1"/>
    <cellStyle name="Followed Hyperlink" xfId="5706" builtinId="9" hidden="1"/>
    <cellStyle name="Followed Hyperlink" xfId="5708" builtinId="9" hidden="1"/>
    <cellStyle name="Followed Hyperlink" xfId="5710" builtinId="9" hidden="1"/>
    <cellStyle name="Followed Hyperlink" xfId="5712" builtinId="9" hidden="1"/>
    <cellStyle name="Followed Hyperlink" xfId="5714" builtinId="9" hidden="1"/>
    <cellStyle name="Followed Hyperlink" xfId="5716" builtinId="9" hidden="1"/>
    <cellStyle name="Followed Hyperlink" xfId="5718" builtinId="9" hidden="1"/>
    <cellStyle name="Followed Hyperlink" xfId="5720" builtinId="9" hidden="1"/>
    <cellStyle name="Followed Hyperlink" xfId="5722" builtinId="9" hidden="1"/>
    <cellStyle name="Followed Hyperlink" xfId="5724" builtinId="9" hidden="1"/>
    <cellStyle name="Followed Hyperlink" xfId="5726" builtinId="9" hidden="1"/>
    <cellStyle name="Followed Hyperlink" xfId="5728" builtinId="9" hidden="1"/>
    <cellStyle name="Followed Hyperlink" xfId="5730" builtinId="9" hidden="1"/>
    <cellStyle name="Followed Hyperlink" xfId="5732" builtinId="9" hidden="1"/>
    <cellStyle name="Followed Hyperlink" xfId="5734" builtinId="9" hidden="1"/>
    <cellStyle name="Followed Hyperlink" xfId="5736" builtinId="9" hidden="1"/>
    <cellStyle name="Followed Hyperlink" xfId="5738" builtinId="9" hidden="1"/>
    <cellStyle name="Followed Hyperlink" xfId="5740" builtinId="9" hidden="1"/>
    <cellStyle name="Followed Hyperlink" xfId="5742" builtinId="9" hidden="1"/>
    <cellStyle name="Followed Hyperlink" xfId="5744" builtinId="9" hidden="1"/>
    <cellStyle name="Followed Hyperlink" xfId="5746" builtinId="9" hidden="1"/>
    <cellStyle name="Followed Hyperlink" xfId="5748" builtinId="9" hidden="1"/>
    <cellStyle name="Followed Hyperlink" xfId="5750" builtinId="9" hidden="1"/>
    <cellStyle name="Followed Hyperlink" xfId="5752" builtinId="9" hidden="1"/>
    <cellStyle name="Followed Hyperlink" xfId="5754" builtinId="9" hidden="1"/>
    <cellStyle name="Followed Hyperlink" xfId="5756" builtinId="9" hidden="1"/>
    <cellStyle name="Followed Hyperlink" xfId="5758" builtinId="9" hidden="1"/>
    <cellStyle name="Followed Hyperlink" xfId="5760" builtinId="9" hidden="1"/>
    <cellStyle name="Followed Hyperlink" xfId="5762" builtinId="9" hidden="1"/>
    <cellStyle name="Followed Hyperlink" xfId="5764" builtinId="9" hidden="1"/>
    <cellStyle name="Followed Hyperlink" xfId="5766" builtinId="9" hidden="1"/>
    <cellStyle name="Followed Hyperlink" xfId="5768" builtinId="9" hidden="1"/>
    <cellStyle name="Followed Hyperlink" xfId="5770" builtinId="9" hidden="1"/>
    <cellStyle name="Followed Hyperlink" xfId="5772" builtinId="9" hidden="1"/>
    <cellStyle name="Followed Hyperlink" xfId="5774" builtinId="9" hidden="1"/>
    <cellStyle name="Followed Hyperlink" xfId="5776" builtinId="9" hidden="1"/>
    <cellStyle name="Followed Hyperlink" xfId="5778" builtinId="9" hidden="1"/>
    <cellStyle name="Followed Hyperlink" xfId="5780" builtinId="9" hidden="1"/>
    <cellStyle name="Followed Hyperlink" xfId="5782" builtinId="9" hidden="1"/>
    <cellStyle name="Followed Hyperlink" xfId="5784" builtinId="9" hidden="1"/>
    <cellStyle name="Followed Hyperlink" xfId="5786" builtinId="9" hidden="1"/>
    <cellStyle name="Followed Hyperlink" xfId="5788" builtinId="9" hidden="1"/>
    <cellStyle name="Followed Hyperlink" xfId="5790" builtinId="9" hidden="1"/>
    <cellStyle name="Followed Hyperlink" xfId="5792" builtinId="9" hidden="1"/>
    <cellStyle name="Followed Hyperlink" xfId="5794" builtinId="9" hidden="1"/>
    <cellStyle name="Followed Hyperlink" xfId="5796" builtinId="9" hidden="1"/>
    <cellStyle name="Followed Hyperlink" xfId="5798" builtinId="9" hidden="1"/>
    <cellStyle name="Followed Hyperlink" xfId="5800" builtinId="9" hidden="1"/>
    <cellStyle name="Followed Hyperlink" xfId="5802" builtinId="9" hidden="1"/>
    <cellStyle name="Followed Hyperlink" xfId="5804" builtinId="9" hidden="1"/>
    <cellStyle name="Followed Hyperlink" xfId="5806" builtinId="9" hidden="1"/>
    <cellStyle name="Followed Hyperlink" xfId="5808" builtinId="9" hidden="1"/>
    <cellStyle name="Followed Hyperlink" xfId="5810" builtinId="9" hidden="1"/>
    <cellStyle name="Followed Hyperlink" xfId="5812" builtinId="9" hidden="1"/>
    <cellStyle name="Followed Hyperlink" xfId="5814" builtinId="9" hidden="1"/>
    <cellStyle name="Followed Hyperlink" xfId="5816" builtinId="9" hidden="1"/>
    <cellStyle name="Followed Hyperlink" xfId="5818" builtinId="9" hidden="1"/>
    <cellStyle name="Followed Hyperlink" xfId="5820" builtinId="9" hidden="1"/>
    <cellStyle name="Followed Hyperlink" xfId="5822" builtinId="9" hidden="1"/>
    <cellStyle name="Followed Hyperlink" xfId="5824" builtinId="9" hidden="1"/>
    <cellStyle name="Followed Hyperlink" xfId="5826" builtinId="9" hidden="1"/>
    <cellStyle name="Followed Hyperlink" xfId="5828" builtinId="9" hidden="1"/>
    <cellStyle name="Followed Hyperlink" xfId="5830" builtinId="9" hidden="1"/>
    <cellStyle name="Followed Hyperlink" xfId="5832" builtinId="9" hidden="1"/>
    <cellStyle name="Followed Hyperlink" xfId="5834" builtinId="9" hidden="1"/>
    <cellStyle name="Followed Hyperlink" xfId="5836" builtinId="9" hidden="1"/>
    <cellStyle name="Followed Hyperlink" xfId="5838" builtinId="9" hidden="1"/>
    <cellStyle name="Followed Hyperlink" xfId="5840" builtinId="9" hidden="1"/>
    <cellStyle name="Followed Hyperlink" xfId="5842" builtinId="9" hidden="1"/>
    <cellStyle name="Followed Hyperlink" xfId="5844" builtinId="9" hidden="1"/>
    <cellStyle name="Followed Hyperlink" xfId="5846" builtinId="9" hidden="1"/>
    <cellStyle name="Followed Hyperlink" xfId="5848" builtinId="9" hidden="1"/>
    <cellStyle name="Followed Hyperlink" xfId="5850" builtinId="9" hidden="1"/>
    <cellStyle name="Followed Hyperlink" xfId="5852" builtinId="9" hidden="1"/>
    <cellStyle name="Followed Hyperlink" xfId="5854" builtinId="9" hidden="1"/>
    <cellStyle name="Followed Hyperlink" xfId="5856" builtinId="9" hidden="1"/>
    <cellStyle name="Followed Hyperlink" xfId="5858" builtinId="9" hidden="1"/>
    <cellStyle name="Followed Hyperlink" xfId="5860" builtinId="9" hidden="1"/>
    <cellStyle name="Followed Hyperlink" xfId="5862" builtinId="9" hidden="1"/>
    <cellStyle name="Followed Hyperlink" xfId="5864" builtinId="9" hidden="1"/>
    <cellStyle name="Followed Hyperlink" xfId="5866" builtinId="9" hidden="1"/>
    <cellStyle name="Followed Hyperlink" xfId="5868" builtinId="9" hidden="1"/>
    <cellStyle name="Followed Hyperlink" xfId="5870" builtinId="9" hidden="1"/>
    <cellStyle name="Followed Hyperlink" xfId="5872" builtinId="9" hidden="1"/>
    <cellStyle name="Followed Hyperlink" xfId="5874" builtinId="9" hidden="1"/>
    <cellStyle name="Followed Hyperlink" xfId="5876" builtinId="9" hidden="1"/>
    <cellStyle name="Followed Hyperlink" xfId="5878" builtinId="9" hidden="1"/>
    <cellStyle name="Followed Hyperlink" xfId="5880" builtinId="9" hidden="1"/>
    <cellStyle name="Followed Hyperlink" xfId="5882" builtinId="9" hidden="1"/>
    <cellStyle name="Followed Hyperlink" xfId="5884" builtinId="9" hidden="1"/>
    <cellStyle name="Followed Hyperlink" xfId="5886" builtinId="9" hidden="1"/>
    <cellStyle name="Followed Hyperlink" xfId="5888" builtinId="9" hidden="1"/>
    <cellStyle name="Followed Hyperlink" xfId="5890" builtinId="9" hidden="1"/>
    <cellStyle name="Followed Hyperlink" xfId="5892" builtinId="9" hidden="1"/>
    <cellStyle name="Followed Hyperlink" xfId="5894" builtinId="9" hidden="1"/>
    <cellStyle name="Followed Hyperlink" xfId="5896" builtinId="9" hidden="1"/>
    <cellStyle name="Followed Hyperlink" xfId="5898" builtinId="9" hidden="1"/>
    <cellStyle name="Followed Hyperlink" xfId="5900" builtinId="9" hidden="1"/>
    <cellStyle name="Followed Hyperlink" xfId="5902" builtinId="9" hidden="1"/>
    <cellStyle name="Followed Hyperlink" xfId="5904" builtinId="9" hidden="1"/>
    <cellStyle name="Followed Hyperlink" xfId="5906" builtinId="9" hidden="1"/>
    <cellStyle name="Followed Hyperlink" xfId="5908" builtinId="9" hidden="1"/>
    <cellStyle name="Followed Hyperlink" xfId="5910" builtinId="9" hidden="1"/>
    <cellStyle name="Followed Hyperlink" xfId="5912" builtinId="9" hidden="1"/>
    <cellStyle name="Followed Hyperlink" xfId="5914" builtinId="9" hidden="1"/>
    <cellStyle name="Followed Hyperlink" xfId="5916" builtinId="9" hidden="1"/>
    <cellStyle name="Followed Hyperlink" xfId="5918" builtinId="9" hidden="1"/>
    <cellStyle name="Followed Hyperlink" xfId="5920" builtinId="9" hidden="1"/>
    <cellStyle name="Followed Hyperlink" xfId="5922" builtinId="9" hidden="1"/>
    <cellStyle name="Followed Hyperlink" xfId="5924" builtinId="9" hidden="1"/>
    <cellStyle name="Followed Hyperlink" xfId="5926" builtinId="9" hidden="1"/>
    <cellStyle name="Followed Hyperlink" xfId="5928" builtinId="9" hidden="1"/>
    <cellStyle name="Followed Hyperlink" xfId="5930" builtinId="9" hidden="1"/>
    <cellStyle name="Followed Hyperlink" xfId="5932" builtinId="9" hidden="1"/>
    <cellStyle name="Followed Hyperlink" xfId="5934" builtinId="9" hidden="1"/>
    <cellStyle name="Followed Hyperlink" xfId="5936" builtinId="9" hidden="1"/>
    <cellStyle name="Followed Hyperlink" xfId="5938" builtinId="9" hidden="1"/>
    <cellStyle name="Followed Hyperlink" xfId="5940" builtinId="9" hidden="1"/>
    <cellStyle name="Followed Hyperlink" xfId="5942" builtinId="9" hidden="1"/>
    <cellStyle name="Followed Hyperlink" xfId="5944" builtinId="9" hidden="1"/>
    <cellStyle name="Followed Hyperlink" xfId="5946" builtinId="9" hidden="1"/>
    <cellStyle name="Followed Hyperlink" xfId="5948" builtinId="9" hidden="1"/>
    <cellStyle name="Followed Hyperlink" xfId="5950" builtinId="9" hidden="1"/>
    <cellStyle name="Followed Hyperlink" xfId="5952" builtinId="9" hidden="1"/>
    <cellStyle name="Followed Hyperlink" xfId="5954" builtinId="9" hidden="1"/>
    <cellStyle name="Followed Hyperlink" xfId="5956" builtinId="9" hidden="1"/>
    <cellStyle name="Followed Hyperlink" xfId="5958" builtinId="9" hidden="1"/>
    <cellStyle name="Followed Hyperlink" xfId="5960" builtinId="9" hidden="1"/>
    <cellStyle name="Followed Hyperlink" xfId="5962" builtinId="9" hidden="1"/>
    <cellStyle name="Followed Hyperlink" xfId="5964" builtinId="9" hidden="1"/>
    <cellStyle name="Followed Hyperlink" xfId="5966" builtinId="9" hidden="1"/>
    <cellStyle name="Followed Hyperlink" xfId="5968" builtinId="9" hidden="1"/>
    <cellStyle name="Followed Hyperlink" xfId="5970" builtinId="9" hidden="1"/>
    <cellStyle name="Followed Hyperlink" xfId="5972" builtinId="9" hidden="1"/>
    <cellStyle name="Followed Hyperlink" xfId="5974" builtinId="9" hidden="1"/>
    <cellStyle name="Followed Hyperlink" xfId="5976" builtinId="9" hidden="1"/>
    <cellStyle name="Followed Hyperlink" xfId="5978" builtinId="9" hidden="1"/>
    <cellStyle name="Followed Hyperlink" xfId="5980" builtinId="9" hidden="1"/>
    <cellStyle name="Followed Hyperlink" xfId="5982" builtinId="9" hidden="1"/>
    <cellStyle name="Followed Hyperlink" xfId="5984" builtinId="9" hidden="1"/>
    <cellStyle name="Followed Hyperlink" xfId="5986" builtinId="9" hidden="1"/>
    <cellStyle name="Followed Hyperlink" xfId="5988" builtinId="9" hidden="1"/>
    <cellStyle name="Followed Hyperlink" xfId="5990" builtinId="9" hidden="1"/>
    <cellStyle name="Followed Hyperlink" xfId="5992" builtinId="9" hidden="1"/>
    <cellStyle name="Followed Hyperlink" xfId="5994" builtinId="9" hidden="1"/>
    <cellStyle name="Followed Hyperlink" xfId="5996" builtinId="9" hidden="1"/>
    <cellStyle name="Followed Hyperlink" xfId="5998" builtinId="9" hidden="1"/>
    <cellStyle name="Followed Hyperlink" xfId="6000" builtinId="9" hidden="1"/>
    <cellStyle name="Followed Hyperlink" xfId="6002" builtinId="9" hidden="1"/>
    <cellStyle name="Followed Hyperlink" xfId="6004" builtinId="9" hidden="1"/>
    <cellStyle name="Followed Hyperlink" xfId="6006" builtinId="9" hidden="1"/>
    <cellStyle name="Followed Hyperlink" xfId="6008" builtinId="9" hidden="1"/>
    <cellStyle name="Followed Hyperlink" xfId="6010" builtinId="9" hidden="1"/>
    <cellStyle name="Followed Hyperlink" xfId="6012" builtinId="9" hidden="1"/>
    <cellStyle name="Followed Hyperlink" xfId="6014" builtinId="9" hidden="1"/>
    <cellStyle name="Followed Hyperlink" xfId="6016" builtinId="9" hidden="1"/>
    <cellStyle name="Followed Hyperlink" xfId="6018" builtinId="9" hidden="1"/>
    <cellStyle name="Followed Hyperlink" xfId="6020" builtinId="9" hidden="1"/>
    <cellStyle name="Followed Hyperlink" xfId="6022" builtinId="9" hidden="1"/>
    <cellStyle name="Followed Hyperlink" xfId="6024" builtinId="9" hidden="1"/>
    <cellStyle name="Followed Hyperlink" xfId="6026" builtinId="9" hidden="1"/>
    <cellStyle name="Followed Hyperlink" xfId="6028" builtinId="9" hidden="1"/>
    <cellStyle name="Followed Hyperlink" xfId="6030" builtinId="9" hidden="1"/>
    <cellStyle name="Followed Hyperlink" xfId="6032" builtinId="9" hidden="1"/>
    <cellStyle name="Followed Hyperlink" xfId="6034" builtinId="9" hidden="1"/>
    <cellStyle name="Followed Hyperlink" xfId="6036" builtinId="9" hidden="1"/>
    <cellStyle name="Followed Hyperlink" xfId="6038" builtinId="9" hidden="1"/>
    <cellStyle name="Followed Hyperlink" xfId="6040" builtinId="9" hidden="1"/>
    <cellStyle name="Followed Hyperlink" xfId="6042" builtinId="9" hidden="1"/>
    <cellStyle name="Followed Hyperlink" xfId="6044" builtinId="9" hidden="1"/>
    <cellStyle name="Followed Hyperlink" xfId="6046" builtinId="9" hidden="1"/>
    <cellStyle name="Followed Hyperlink" xfId="6048" builtinId="9" hidden="1"/>
    <cellStyle name="Followed Hyperlink" xfId="6050" builtinId="9" hidden="1"/>
    <cellStyle name="Followed Hyperlink" xfId="6052" builtinId="9" hidden="1"/>
    <cellStyle name="Followed Hyperlink" xfId="6054" builtinId="9" hidden="1"/>
    <cellStyle name="Followed Hyperlink" xfId="6056" builtinId="9" hidden="1"/>
    <cellStyle name="Followed Hyperlink" xfId="6058" builtinId="9" hidden="1"/>
    <cellStyle name="Followed Hyperlink" xfId="6060" builtinId="9" hidden="1"/>
    <cellStyle name="Followed Hyperlink" xfId="6062" builtinId="9" hidden="1"/>
    <cellStyle name="Followed Hyperlink" xfId="6064" builtinId="9" hidden="1"/>
    <cellStyle name="Followed Hyperlink" xfId="6066" builtinId="9" hidden="1"/>
    <cellStyle name="Followed Hyperlink" xfId="6068" builtinId="9" hidden="1"/>
    <cellStyle name="Followed Hyperlink" xfId="6070" builtinId="9" hidden="1"/>
    <cellStyle name="Followed Hyperlink" xfId="6072" builtinId="9" hidden="1"/>
    <cellStyle name="Followed Hyperlink" xfId="6074" builtinId="9" hidden="1"/>
    <cellStyle name="Followed Hyperlink" xfId="6076" builtinId="9" hidden="1"/>
    <cellStyle name="Followed Hyperlink" xfId="6078" builtinId="9" hidden="1"/>
    <cellStyle name="Followed Hyperlink" xfId="6080" builtinId="9" hidden="1"/>
    <cellStyle name="Followed Hyperlink" xfId="6082" builtinId="9" hidden="1"/>
    <cellStyle name="Followed Hyperlink" xfId="6084" builtinId="9" hidden="1"/>
    <cellStyle name="Followed Hyperlink" xfId="6086" builtinId="9" hidden="1"/>
    <cellStyle name="Followed Hyperlink" xfId="6088" builtinId="9" hidden="1"/>
    <cellStyle name="Followed Hyperlink" xfId="6090" builtinId="9" hidden="1"/>
    <cellStyle name="Followed Hyperlink" xfId="6092" builtinId="9" hidden="1"/>
    <cellStyle name="Followed Hyperlink" xfId="6094" builtinId="9" hidden="1"/>
    <cellStyle name="Followed Hyperlink" xfId="6096" builtinId="9" hidden="1"/>
    <cellStyle name="Followed Hyperlink" xfId="6098" builtinId="9" hidden="1"/>
    <cellStyle name="Followed Hyperlink" xfId="6100" builtinId="9" hidden="1"/>
    <cellStyle name="Followed Hyperlink" xfId="6102" builtinId="9" hidden="1"/>
    <cellStyle name="Followed Hyperlink" xfId="6104" builtinId="9" hidden="1"/>
    <cellStyle name="Followed Hyperlink" xfId="6106" builtinId="9" hidden="1"/>
    <cellStyle name="Followed Hyperlink" xfId="6108" builtinId="9" hidden="1"/>
    <cellStyle name="Followed Hyperlink" xfId="6110" builtinId="9" hidden="1"/>
    <cellStyle name="Followed Hyperlink" xfId="6112" builtinId="9" hidden="1"/>
    <cellStyle name="Followed Hyperlink" xfId="6114" builtinId="9" hidden="1"/>
    <cellStyle name="Followed Hyperlink" xfId="6116" builtinId="9" hidden="1"/>
    <cellStyle name="Followed Hyperlink" xfId="6118" builtinId="9" hidden="1"/>
    <cellStyle name="Followed Hyperlink" xfId="6120" builtinId="9" hidden="1"/>
    <cellStyle name="Followed Hyperlink" xfId="6122" builtinId="9" hidden="1"/>
    <cellStyle name="Followed Hyperlink" xfId="6124" builtinId="9" hidden="1"/>
    <cellStyle name="Followed Hyperlink" xfId="6126" builtinId="9" hidden="1"/>
    <cellStyle name="Followed Hyperlink" xfId="6128" builtinId="9" hidden="1"/>
    <cellStyle name="Followed Hyperlink" xfId="6130" builtinId="9" hidden="1"/>
    <cellStyle name="Followed Hyperlink" xfId="6132" builtinId="9" hidden="1"/>
    <cellStyle name="Followed Hyperlink" xfId="6134" builtinId="9" hidden="1"/>
    <cellStyle name="Followed Hyperlink" xfId="6136" builtinId="9" hidden="1"/>
    <cellStyle name="Followed Hyperlink" xfId="6138" builtinId="9" hidden="1"/>
    <cellStyle name="Followed Hyperlink" xfId="6140" builtinId="9" hidden="1"/>
    <cellStyle name="Followed Hyperlink" xfId="6142" builtinId="9" hidden="1"/>
    <cellStyle name="Followed Hyperlink" xfId="6144" builtinId="9" hidden="1"/>
    <cellStyle name="Followed Hyperlink" xfId="6146" builtinId="9" hidden="1"/>
    <cellStyle name="Followed Hyperlink" xfId="6148" builtinId="9" hidden="1"/>
    <cellStyle name="Followed Hyperlink" xfId="6150" builtinId="9" hidden="1"/>
    <cellStyle name="Followed Hyperlink" xfId="6152" builtinId="9" hidden="1"/>
    <cellStyle name="Followed Hyperlink" xfId="6154" builtinId="9" hidden="1"/>
    <cellStyle name="Followed Hyperlink" xfId="6156" builtinId="9" hidden="1"/>
    <cellStyle name="Followed Hyperlink" xfId="6158" builtinId="9" hidden="1"/>
    <cellStyle name="Followed Hyperlink" xfId="6160" builtinId="9" hidden="1"/>
    <cellStyle name="Followed Hyperlink" xfId="6162" builtinId="9" hidden="1"/>
    <cellStyle name="Followed Hyperlink" xfId="6164" builtinId="9" hidden="1"/>
    <cellStyle name="Followed Hyperlink" xfId="6166" builtinId="9" hidden="1"/>
    <cellStyle name="Followed Hyperlink" xfId="6168" builtinId="9" hidden="1"/>
    <cellStyle name="Followed Hyperlink" xfId="6170" builtinId="9" hidden="1"/>
    <cellStyle name="Followed Hyperlink" xfId="6172" builtinId="9" hidden="1"/>
    <cellStyle name="Followed Hyperlink" xfId="6174" builtinId="9" hidden="1"/>
    <cellStyle name="Followed Hyperlink" xfId="6176" builtinId="9" hidden="1"/>
    <cellStyle name="Followed Hyperlink" xfId="6178" builtinId="9" hidden="1"/>
    <cellStyle name="Followed Hyperlink" xfId="6180" builtinId="9" hidden="1"/>
    <cellStyle name="Followed Hyperlink" xfId="6182" builtinId="9" hidden="1"/>
    <cellStyle name="Followed Hyperlink" xfId="6184" builtinId="9" hidden="1"/>
    <cellStyle name="Followed Hyperlink" xfId="6186" builtinId="9" hidden="1"/>
    <cellStyle name="Followed Hyperlink" xfId="6188" builtinId="9" hidden="1"/>
    <cellStyle name="Followed Hyperlink" xfId="6190" builtinId="9" hidden="1"/>
    <cellStyle name="Followed Hyperlink" xfId="6192" builtinId="9" hidden="1"/>
    <cellStyle name="Followed Hyperlink" xfId="6194" builtinId="9" hidden="1"/>
    <cellStyle name="Followed Hyperlink" xfId="6196" builtinId="9" hidden="1"/>
    <cellStyle name="Followed Hyperlink" xfId="6198" builtinId="9" hidden="1"/>
    <cellStyle name="Followed Hyperlink" xfId="6200" builtinId="9" hidden="1"/>
    <cellStyle name="Followed Hyperlink" xfId="6202" builtinId="9" hidden="1"/>
    <cellStyle name="Followed Hyperlink" xfId="6204" builtinId="9" hidden="1"/>
    <cellStyle name="Followed Hyperlink" xfId="6206" builtinId="9" hidden="1"/>
    <cellStyle name="Followed Hyperlink" xfId="6208" builtinId="9" hidden="1"/>
    <cellStyle name="Followed Hyperlink" xfId="6210" builtinId="9" hidden="1"/>
    <cellStyle name="Followed Hyperlink" xfId="6212" builtinId="9" hidden="1"/>
    <cellStyle name="Followed Hyperlink" xfId="6214" builtinId="9" hidden="1"/>
    <cellStyle name="Followed Hyperlink" xfId="6216" builtinId="9" hidden="1"/>
    <cellStyle name="Followed Hyperlink" xfId="6218" builtinId="9" hidden="1"/>
    <cellStyle name="Followed Hyperlink" xfId="6220" builtinId="9" hidden="1"/>
    <cellStyle name="Followed Hyperlink" xfId="6222" builtinId="9" hidden="1"/>
    <cellStyle name="Followed Hyperlink" xfId="6224" builtinId="9" hidden="1"/>
    <cellStyle name="Followed Hyperlink" xfId="6226" builtinId="9" hidden="1"/>
    <cellStyle name="Followed Hyperlink" xfId="6228" builtinId="9" hidden="1"/>
    <cellStyle name="Followed Hyperlink" xfId="6230" builtinId="9" hidden="1"/>
    <cellStyle name="Followed Hyperlink" xfId="6232" builtinId="9" hidden="1"/>
    <cellStyle name="Followed Hyperlink" xfId="6234" builtinId="9" hidden="1"/>
    <cellStyle name="Followed Hyperlink" xfId="6236" builtinId="9" hidden="1"/>
    <cellStyle name="Followed Hyperlink" xfId="6238" builtinId="9" hidden="1"/>
    <cellStyle name="Followed Hyperlink" xfId="6240" builtinId="9" hidden="1"/>
    <cellStyle name="Followed Hyperlink" xfId="6242" builtinId="9" hidden="1"/>
    <cellStyle name="Followed Hyperlink" xfId="6244" builtinId="9" hidden="1"/>
    <cellStyle name="Followed Hyperlink" xfId="6246" builtinId="9" hidden="1"/>
    <cellStyle name="Followed Hyperlink" xfId="6248" builtinId="9" hidden="1"/>
    <cellStyle name="Followed Hyperlink" xfId="6250" builtinId="9" hidden="1"/>
    <cellStyle name="Followed Hyperlink" xfId="6252" builtinId="9" hidden="1"/>
    <cellStyle name="Followed Hyperlink" xfId="6254" builtinId="9" hidden="1"/>
    <cellStyle name="Followed Hyperlink" xfId="6256" builtinId="9" hidden="1"/>
    <cellStyle name="Followed Hyperlink" xfId="6258" builtinId="9" hidden="1"/>
    <cellStyle name="Followed Hyperlink" xfId="6260" builtinId="9" hidden="1"/>
    <cellStyle name="Followed Hyperlink" xfId="6262" builtinId="9" hidden="1"/>
    <cellStyle name="Followed Hyperlink" xfId="6264" builtinId="9" hidden="1"/>
    <cellStyle name="Followed Hyperlink" xfId="6266" builtinId="9" hidden="1"/>
    <cellStyle name="Followed Hyperlink" xfId="6268" builtinId="9" hidden="1"/>
    <cellStyle name="Followed Hyperlink" xfId="6270" builtinId="9" hidden="1"/>
    <cellStyle name="Followed Hyperlink" xfId="6272" builtinId="9" hidden="1"/>
    <cellStyle name="Followed Hyperlink" xfId="6274" builtinId="9" hidden="1"/>
    <cellStyle name="Followed Hyperlink" xfId="6276" builtinId="9" hidden="1"/>
    <cellStyle name="Followed Hyperlink" xfId="6278" builtinId="9" hidden="1"/>
    <cellStyle name="Followed Hyperlink" xfId="6280" builtinId="9" hidden="1"/>
    <cellStyle name="Followed Hyperlink" xfId="6282" builtinId="9" hidden="1"/>
    <cellStyle name="Followed Hyperlink" xfId="6284" builtinId="9" hidden="1"/>
    <cellStyle name="Followed Hyperlink" xfId="6286" builtinId="9" hidden="1"/>
    <cellStyle name="Followed Hyperlink" xfId="6288" builtinId="9" hidden="1"/>
    <cellStyle name="Followed Hyperlink" xfId="6290" builtinId="9" hidden="1"/>
    <cellStyle name="Followed Hyperlink" xfId="6292" builtinId="9" hidden="1"/>
    <cellStyle name="Followed Hyperlink" xfId="6294" builtinId="9" hidden="1"/>
    <cellStyle name="Followed Hyperlink" xfId="6296" builtinId="9" hidden="1"/>
    <cellStyle name="Followed Hyperlink" xfId="6298" builtinId="9" hidden="1"/>
    <cellStyle name="Followed Hyperlink" xfId="6300" builtinId="9" hidden="1"/>
    <cellStyle name="Followed Hyperlink" xfId="6302" builtinId="9" hidden="1"/>
    <cellStyle name="Followed Hyperlink" xfId="6304" builtinId="9" hidden="1"/>
    <cellStyle name="Followed Hyperlink" xfId="6306" builtinId="9" hidden="1"/>
    <cellStyle name="Followed Hyperlink" xfId="6308" builtinId="9" hidden="1"/>
    <cellStyle name="Followed Hyperlink" xfId="6310" builtinId="9" hidden="1"/>
    <cellStyle name="Followed Hyperlink" xfId="6312" builtinId="9" hidden="1"/>
    <cellStyle name="Followed Hyperlink" xfId="6314" builtinId="9" hidden="1"/>
    <cellStyle name="Followed Hyperlink" xfId="6316" builtinId="9" hidden="1"/>
    <cellStyle name="Followed Hyperlink" xfId="6318" builtinId="9" hidden="1"/>
    <cellStyle name="Followed Hyperlink" xfId="6320" builtinId="9" hidden="1"/>
    <cellStyle name="Followed Hyperlink" xfId="6322" builtinId="9" hidden="1"/>
    <cellStyle name="Followed Hyperlink" xfId="6324" builtinId="9" hidden="1"/>
    <cellStyle name="Followed Hyperlink" xfId="6326" builtinId="9" hidden="1"/>
    <cellStyle name="Followed Hyperlink" xfId="6328" builtinId="9" hidden="1"/>
    <cellStyle name="Followed Hyperlink" xfId="6330" builtinId="9" hidden="1"/>
    <cellStyle name="Followed Hyperlink" xfId="6332" builtinId="9" hidden="1"/>
    <cellStyle name="Followed Hyperlink" xfId="6334" builtinId="9" hidden="1"/>
    <cellStyle name="Followed Hyperlink" xfId="6336" builtinId="9" hidden="1"/>
    <cellStyle name="Followed Hyperlink" xfId="6338" builtinId="9" hidden="1"/>
    <cellStyle name="Followed Hyperlink" xfId="6340" builtinId="9" hidden="1"/>
    <cellStyle name="Followed Hyperlink" xfId="6342" builtinId="9" hidden="1"/>
    <cellStyle name="Followed Hyperlink" xfId="6344" builtinId="9" hidden="1"/>
    <cellStyle name="Followed Hyperlink" xfId="6346" builtinId="9" hidden="1"/>
    <cellStyle name="Followed Hyperlink" xfId="6348" builtinId="9" hidden="1"/>
    <cellStyle name="Followed Hyperlink" xfId="6350" builtinId="9" hidden="1"/>
    <cellStyle name="Followed Hyperlink" xfId="6352" builtinId="9" hidden="1"/>
    <cellStyle name="Followed Hyperlink" xfId="6354" builtinId="9" hidden="1"/>
    <cellStyle name="Followed Hyperlink" xfId="6356" builtinId="9" hidden="1"/>
    <cellStyle name="Followed Hyperlink" xfId="6358" builtinId="9" hidden="1"/>
    <cellStyle name="Followed Hyperlink" xfId="6360" builtinId="9" hidden="1"/>
    <cellStyle name="Followed Hyperlink" xfId="6362" builtinId="9" hidden="1"/>
    <cellStyle name="Followed Hyperlink" xfId="6364" builtinId="9" hidden="1"/>
    <cellStyle name="Followed Hyperlink" xfId="6366" builtinId="9" hidden="1"/>
    <cellStyle name="Followed Hyperlink" xfId="6368" builtinId="9" hidden="1"/>
    <cellStyle name="Followed Hyperlink" xfId="6370" builtinId="9" hidden="1"/>
    <cellStyle name="Followed Hyperlink" xfId="6372" builtinId="9" hidden="1"/>
    <cellStyle name="Followed Hyperlink" xfId="6374" builtinId="9" hidden="1"/>
    <cellStyle name="Followed Hyperlink" xfId="6376" builtinId="9" hidden="1"/>
    <cellStyle name="Followed Hyperlink" xfId="6378" builtinId="9" hidden="1"/>
    <cellStyle name="Followed Hyperlink" xfId="6380" builtinId="9" hidden="1"/>
    <cellStyle name="Followed Hyperlink" xfId="6382" builtinId="9" hidden="1"/>
    <cellStyle name="Followed Hyperlink" xfId="6384" builtinId="9" hidden="1"/>
    <cellStyle name="Followed Hyperlink" xfId="6386" builtinId="9" hidden="1"/>
    <cellStyle name="Followed Hyperlink" xfId="6388" builtinId="9" hidden="1"/>
    <cellStyle name="Followed Hyperlink" xfId="6390" builtinId="9" hidden="1"/>
    <cellStyle name="Followed Hyperlink" xfId="6392" builtinId="9" hidden="1"/>
    <cellStyle name="Followed Hyperlink" xfId="6394" builtinId="9" hidden="1"/>
    <cellStyle name="Followed Hyperlink" xfId="6396" builtinId="9" hidden="1"/>
    <cellStyle name="Followed Hyperlink" xfId="6398" builtinId="9" hidden="1"/>
    <cellStyle name="Followed Hyperlink" xfId="6400" builtinId="9" hidden="1"/>
    <cellStyle name="Followed Hyperlink" xfId="6402" builtinId="9" hidden="1"/>
    <cellStyle name="Followed Hyperlink" xfId="6404" builtinId="9" hidden="1"/>
    <cellStyle name="Followed Hyperlink" xfId="6406" builtinId="9" hidden="1"/>
    <cellStyle name="Followed Hyperlink" xfId="6408" builtinId="9" hidden="1"/>
    <cellStyle name="Followed Hyperlink" xfId="6410" builtinId="9" hidden="1"/>
    <cellStyle name="Followed Hyperlink" xfId="6412" builtinId="9" hidden="1"/>
    <cellStyle name="Followed Hyperlink" xfId="6414" builtinId="9" hidden="1"/>
    <cellStyle name="Followed Hyperlink" xfId="6416" builtinId="9" hidden="1"/>
    <cellStyle name="Followed Hyperlink" xfId="6418" builtinId="9" hidden="1"/>
    <cellStyle name="Followed Hyperlink" xfId="6420" builtinId="9" hidden="1"/>
    <cellStyle name="Followed Hyperlink" xfId="6422" builtinId="9" hidden="1"/>
    <cellStyle name="Followed Hyperlink" xfId="6424" builtinId="9" hidden="1"/>
    <cellStyle name="Followed Hyperlink" xfId="6426" builtinId="9" hidden="1"/>
    <cellStyle name="Followed Hyperlink" xfId="6428" builtinId="9" hidden="1"/>
    <cellStyle name="Followed Hyperlink" xfId="6430" builtinId="9" hidden="1"/>
    <cellStyle name="Followed Hyperlink" xfId="6432" builtinId="9" hidden="1"/>
    <cellStyle name="Followed Hyperlink" xfId="6434" builtinId="9" hidden="1"/>
    <cellStyle name="Followed Hyperlink" xfId="6436" builtinId="9" hidden="1"/>
    <cellStyle name="Followed Hyperlink" xfId="6438" builtinId="9" hidden="1"/>
    <cellStyle name="Followed Hyperlink" xfId="6440" builtinId="9" hidden="1"/>
    <cellStyle name="Followed Hyperlink" xfId="6442" builtinId="9" hidden="1"/>
    <cellStyle name="Followed Hyperlink" xfId="6444" builtinId="9" hidden="1"/>
    <cellStyle name="Followed Hyperlink" xfId="6446" builtinId="9" hidden="1"/>
    <cellStyle name="Followed Hyperlink" xfId="6448" builtinId="9" hidden="1"/>
    <cellStyle name="Followed Hyperlink" xfId="6450" builtinId="9" hidden="1"/>
    <cellStyle name="Followed Hyperlink" xfId="6452" builtinId="9" hidden="1"/>
    <cellStyle name="Followed Hyperlink" xfId="6454" builtinId="9" hidden="1"/>
    <cellStyle name="Followed Hyperlink" xfId="6456" builtinId="9" hidden="1"/>
    <cellStyle name="Followed Hyperlink" xfId="6458" builtinId="9" hidden="1"/>
    <cellStyle name="Followed Hyperlink" xfId="6460" builtinId="9" hidden="1"/>
    <cellStyle name="Followed Hyperlink" xfId="6462" builtinId="9" hidden="1"/>
    <cellStyle name="Followed Hyperlink" xfId="6464" builtinId="9" hidden="1"/>
    <cellStyle name="Followed Hyperlink" xfId="6466" builtinId="9" hidden="1"/>
    <cellStyle name="Followed Hyperlink" xfId="6468" builtinId="9" hidden="1"/>
    <cellStyle name="Followed Hyperlink" xfId="6470" builtinId="9" hidden="1"/>
    <cellStyle name="Followed Hyperlink" xfId="6472" builtinId="9" hidden="1"/>
    <cellStyle name="Followed Hyperlink" xfId="6474" builtinId="9" hidden="1"/>
    <cellStyle name="Followed Hyperlink" xfId="6476" builtinId="9" hidden="1"/>
    <cellStyle name="Followed Hyperlink" xfId="6478" builtinId="9" hidden="1"/>
    <cellStyle name="Followed Hyperlink" xfId="6480" builtinId="9" hidden="1"/>
    <cellStyle name="Followed Hyperlink" xfId="6482" builtinId="9" hidden="1"/>
    <cellStyle name="Followed Hyperlink" xfId="6484" builtinId="9" hidden="1"/>
    <cellStyle name="Followed Hyperlink" xfId="6486" builtinId="9" hidden="1"/>
    <cellStyle name="Followed Hyperlink" xfId="6488" builtinId="9" hidden="1"/>
    <cellStyle name="Followed Hyperlink" xfId="6490" builtinId="9" hidden="1"/>
    <cellStyle name="Followed Hyperlink" xfId="6492" builtinId="9" hidden="1"/>
    <cellStyle name="Followed Hyperlink" xfId="6494" builtinId="9" hidden="1"/>
    <cellStyle name="Followed Hyperlink" xfId="6496" builtinId="9" hidden="1"/>
    <cellStyle name="Followed Hyperlink" xfId="6498" builtinId="9" hidden="1"/>
    <cellStyle name="Followed Hyperlink" xfId="6500" builtinId="9" hidden="1"/>
    <cellStyle name="Followed Hyperlink" xfId="6502" builtinId="9" hidden="1"/>
    <cellStyle name="Followed Hyperlink" xfId="6504" builtinId="9" hidden="1"/>
    <cellStyle name="Followed Hyperlink" xfId="6506" builtinId="9" hidden="1"/>
    <cellStyle name="Followed Hyperlink" xfId="6508" builtinId="9" hidden="1"/>
    <cellStyle name="Followed Hyperlink" xfId="6510" builtinId="9" hidden="1"/>
    <cellStyle name="Followed Hyperlink" xfId="6512" builtinId="9" hidden="1"/>
    <cellStyle name="Followed Hyperlink" xfId="6514" builtinId="9" hidden="1"/>
    <cellStyle name="Followed Hyperlink" xfId="6516" builtinId="9" hidden="1"/>
    <cellStyle name="Followed Hyperlink" xfId="6518" builtinId="9" hidden="1"/>
    <cellStyle name="Followed Hyperlink" xfId="6520" builtinId="9" hidden="1"/>
    <cellStyle name="Followed Hyperlink" xfId="6522" builtinId="9" hidden="1"/>
    <cellStyle name="Followed Hyperlink" xfId="6524" builtinId="9" hidden="1"/>
    <cellStyle name="Followed Hyperlink" xfId="6526" builtinId="9" hidden="1"/>
    <cellStyle name="Followed Hyperlink" xfId="6528" builtinId="9" hidden="1"/>
    <cellStyle name="Followed Hyperlink" xfId="6530" builtinId="9" hidden="1"/>
    <cellStyle name="Followed Hyperlink" xfId="6532" builtinId="9" hidden="1"/>
    <cellStyle name="Followed Hyperlink" xfId="6534" builtinId="9" hidden="1"/>
    <cellStyle name="Followed Hyperlink" xfId="6536" builtinId="9" hidden="1"/>
    <cellStyle name="Followed Hyperlink" xfId="6538" builtinId="9" hidden="1"/>
    <cellStyle name="Followed Hyperlink" xfId="6540" builtinId="9" hidden="1"/>
    <cellStyle name="Followed Hyperlink" xfId="6542" builtinId="9" hidden="1"/>
    <cellStyle name="Followed Hyperlink" xfId="6544" builtinId="9" hidden="1"/>
    <cellStyle name="Followed Hyperlink" xfId="6546" builtinId="9" hidden="1"/>
    <cellStyle name="Followed Hyperlink" xfId="6548" builtinId="9" hidden="1"/>
    <cellStyle name="Followed Hyperlink" xfId="6550" builtinId="9" hidden="1"/>
    <cellStyle name="Followed Hyperlink" xfId="6552" builtinId="9" hidden="1"/>
    <cellStyle name="Followed Hyperlink" xfId="6554" builtinId="9" hidden="1"/>
    <cellStyle name="Followed Hyperlink" xfId="6556" builtinId="9" hidden="1"/>
    <cellStyle name="Followed Hyperlink" xfId="6558" builtinId="9" hidden="1"/>
    <cellStyle name="Followed Hyperlink" xfId="6560" builtinId="9" hidden="1"/>
    <cellStyle name="Followed Hyperlink" xfId="6562" builtinId="9" hidden="1"/>
    <cellStyle name="Followed Hyperlink" xfId="6564" builtinId="9" hidden="1"/>
    <cellStyle name="Followed Hyperlink" xfId="6566" builtinId="9" hidden="1"/>
    <cellStyle name="Followed Hyperlink" xfId="6568" builtinId="9" hidden="1"/>
    <cellStyle name="Followed Hyperlink" xfId="6570" builtinId="9" hidden="1"/>
    <cellStyle name="Followed Hyperlink" xfId="6572" builtinId="9" hidden="1"/>
    <cellStyle name="Followed Hyperlink" xfId="6574" builtinId="9" hidden="1"/>
    <cellStyle name="Followed Hyperlink" xfId="6576" builtinId="9" hidden="1"/>
    <cellStyle name="Followed Hyperlink" xfId="6578" builtinId="9" hidden="1"/>
    <cellStyle name="Followed Hyperlink" xfId="6580" builtinId="9" hidden="1"/>
    <cellStyle name="Followed Hyperlink" xfId="6582" builtinId="9" hidden="1"/>
    <cellStyle name="Followed Hyperlink" xfId="6584" builtinId="9" hidden="1"/>
    <cellStyle name="Followed Hyperlink" xfId="6586" builtinId="9" hidden="1"/>
    <cellStyle name="Followed Hyperlink" xfId="6588" builtinId="9" hidden="1"/>
    <cellStyle name="Followed Hyperlink" xfId="6590" builtinId="9" hidden="1"/>
    <cellStyle name="Followed Hyperlink" xfId="6592" builtinId="9" hidden="1"/>
    <cellStyle name="Followed Hyperlink" xfId="6594" builtinId="9" hidden="1"/>
    <cellStyle name="Followed Hyperlink" xfId="6596" builtinId="9" hidden="1"/>
    <cellStyle name="Followed Hyperlink" xfId="6598" builtinId="9" hidden="1"/>
    <cellStyle name="Followed Hyperlink" xfId="6600" builtinId="9" hidden="1"/>
    <cellStyle name="Followed Hyperlink" xfId="6602" builtinId="9" hidden="1"/>
    <cellStyle name="Followed Hyperlink" xfId="6604" builtinId="9" hidden="1"/>
    <cellStyle name="Followed Hyperlink" xfId="6606" builtinId="9" hidden="1"/>
    <cellStyle name="Followed Hyperlink" xfId="6608" builtinId="9" hidden="1"/>
    <cellStyle name="Followed Hyperlink" xfId="6610" builtinId="9" hidden="1"/>
    <cellStyle name="Followed Hyperlink" xfId="6612" builtinId="9" hidden="1"/>
    <cellStyle name="Followed Hyperlink" xfId="6614" builtinId="9" hidden="1"/>
    <cellStyle name="Followed Hyperlink" xfId="6616" builtinId="9" hidden="1"/>
    <cellStyle name="Followed Hyperlink" xfId="6618" builtinId="9" hidden="1"/>
    <cellStyle name="Followed Hyperlink" xfId="6620" builtinId="9" hidden="1"/>
    <cellStyle name="Followed Hyperlink" xfId="6622" builtinId="9" hidden="1"/>
    <cellStyle name="Followed Hyperlink" xfId="6624" builtinId="9" hidden="1"/>
    <cellStyle name="Followed Hyperlink" xfId="6626" builtinId="9" hidden="1"/>
    <cellStyle name="Followed Hyperlink" xfId="6628" builtinId="9" hidden="1"/>
    <cellStyle name="Followed Hyperlink" xfId="6630" builtinId="9" hidden="1"/>
    <cellStyle name="Followed Hyperlink" xfId="6632" builtinId="9" hidden="1"/>
    <cellStyle name="Followed Hyperlink" xfId="6634" builtinId="9" hidden="1"/>
    <cellStyle name="Followed Hyperlink" xfId="6636" builtinId="9" hidden="1"/>
    <cellStyle name="Followed Hyperlink" xfId="6638" builtinId="9" hidden="1"/>
    <cellStyle name="Followed Hyperlink" xfId="6640" builtinId="9" hidden="1"/>
    <cellStyle name="Followed Hyperlink" xfId="6642" builtinId="9" hidden="1"/>
    <cellStyle name="Followed Hyperlink" xfId="6644" builtinId="9" hidden="1"/>
    <cellStyle name="Followed Hyperlink" xfId="6646" builtinId="9" hidden="1"/>
    <cellStyle name="Followed Hyperlink" xfId="6648" builtinId="9" hidden="1"/>
    <cellStyle name="Followed Hyperlink" xfId="6650" builtinId="9" hidden="1"/>
    <cellStyle name="Followed Hyperlink" xfId="6652" builtinId="9" hidden="1"/>
    <cellStyle name="Followed Hyperlink" xfId="6654" builtinId="9" hidden="1"/>
    <cellStyle name="Followed Hyperlink" xfId="6656" builtinId="9" hidden="1"/>
    <cellStyle name="Followed Hyperlink" xfId="6658" builtinId="9" hidden="1"/>
    <cellStyle name="Followed Hyperlink" xfId="6660" builtinId="9" hidden="1"/>
    <cellStyle name="Followed Hyperlink" xfId="6662" builtinId="9" hidden="1"/>
    <cellStyle name="Followed Hyperlink" xfId="6664" builtinId="9" hidden="1"/>
    <cellStyle name="Followed Hyperlink" xfId="6666" builtinId="9" hidden="1"/>
    <cellStyle name="Followed Hyperlink" xfId="6668" builtinId="9" hidden="1"/>
    <cellStyle name="Followed Hyperlink" xfId="6670" builtinId="9" hidden="1"/>
    <cellStyle name="Followed Hyperlink" xfId="6672" builtinId="9" hidden="1"/>
    <cellStyle name="Followed Hyperlink" xfId="6674" builtinId="9" hidden="1"/>
    <cellStyle name="Followed Hyperlink" xfId="6676" builtinId="9" hidden="1"/>
    <cellStyle name="Followed Hyperlink" xfId="6678" builtinId="9" hidden="1"/>
    <cellStyle name="Followed Hyperlink" xfId="6680" builtinId="9" hidden="1"/>
    <cellStyle name="Followed Hyperlink" xfId="6682" builtinId="9" hidden="1"/>
    <cellStyle name="Followed Hyperlink" xfId="6684" builtinId="9" hidden="1"/>
    <cellStyle name="Followed Hyperlink" xfId="6686" builtinId="9" hidden="1"/>
    <cellStyle name="Followed Hyperlink" xfId="6688" builtinId="9" hidden="1"/>
    <cellStyle name="Followed Hyperlink" xfId="6690" builtinId="9" hidden="1"/>
    <cellStyle name="Followed Hyperlink" xfId="6692" builtinId="9" hidden="1"/>
    <cellStyle name="Followed Hyperlink" xfId="6694" builtinId="9" hidden="1"/>
    <cellStyle name="Followed Hyperlink" xfId="6696" builtinId="9" hidden="1"/>
    <cellStyle name="Followed Hyperlink" xfId="6698" builtinId="9" hidden="1"/>
    <cellStyle name="Followed Hyperlink" xfId="6700" builtinId="9" hidden="1"/>
    <cellStyle name="Followed Hyperlink" xfId="6702" builtinId="9" hidden="1"/>
    <cellStyle name="Followed Hyperlink" xfId="6704" builtinId="9" hidden="1"/>
    <cellStyle name="Followed Hyperlink" xfId="6706" builtinId="9" hidden="1"/>
    <cellStyle name="Followed Hyperlink" xfId="6708" builtinId="9" hidden="1"/>
    <cellStyle name="Followed Hyperlink" xfId="6710" builtinId="9" hidden="1"/>
    <cellStyle name="Followed Hyperlink" xfId="6712" builtinId="9" hidden="1"/>
    <cellStyle name="Followed Hyperlink" xfId="6714" builtinId="9" hidden="1"/>
    <cellStyle name="Followed Hyperlink" xfId="6716" builtinId="9" hidden="1"/>
    <cellStyle name="Followed Hyperlink" xfId="6718" builtinId="9" hidden="1"/>
    <cellStyle name="Followed Hyperlink" xfId="6720" builtinId="9" hidden="1"/>
    <cellStyle name="Followed Hyperlink" xfId="6722" builtinId="9" hidden="1"/>
    <cellStyle name="Followed Hyperlink" xfId="6724" builtinId="9" hidden="1"/>
    <cellStyle name="Followed Hyperlink" xfId="6726" builtinId="9" hidden="1"/>
    <cellStyle name="Followed Hyperlink" xfId="6728" builtinId="9" hidden="1"/>
    <cellStyle name="Followed Hyperlink" xfId="6730" builtinId="9" hidden="1"/>
    <cellStyle name="Followed Hyperlink" xfId="6732" builtinId="9" hidden="1"/>
    <cellStyle name="Followed Hyperlink" xfId="6734" builtinId="9" hidden="1"/>
    <cellStyle name="Followed Hyperlink" xfId="6736" builtinId="9" hidden="1"/>
    <cellStyle name="Followed Hyperlink" xfId="6738" builtinId="9" hidden="1"/>
    <cellStyle name="Followed Hyperlink" xfId="6740" builtinId="9" hidden="1"/>
    <cellStyle name="Followed Hyperlink" xfId="6742" builtinId="9" hidden="1"/>
    <cellStyle name="Followed Hyperlink" xfId="6744" builtinId="9" hidden="1"/>
    <cellStyle name="Followed Hyperlink" xfId="6746" builtinId="9" hidden="1"/>
    <cellStyle name="Followed Hyperlink" xfId="6748" builtinId="9" hidden="1"/>
    <cellStyle name="Followed Hyperlink" xfId="6750" builtinId="9" hidden="1"/>
    <cellStyle name="Followed Hyperlink" xfId="6752" builtinId="9" hidden="1"/>
    <cellStyle name="Followed Hyperlink" xfId="6754" builtinId="9" hidden="1"/>
    <cellStyle name="Followed Hyperlink" xfId="6756" builtinId="9" hidden="1"/>
    <cellStyle name="Followed Hyperlink" xfId="6758" builtinId="9" hidden="1"/>
    <cellStyle name="Followed Hyperlink" xfId="6760" builtinId="9" hidden="1"/>
    <cellStyle name="Followed Hyperlink" xfId="6762" builtinId="9" hidden="1"/>
    <cellStyle name="Followed Hyperlink" xfId="6764" builtinId="9" hidden="1"/>
    <cellStyle name="Followed Hyperlink" xfId="6766" builtinId="9" hidden="1"/>
    <cellStyle name="Followed Hyperlink" xfId="6768" builtinId="9" hidden="1"/>
    <cellStyle name="Followed Hyperlink" xfId="6770" builtinId="9" hidden="1"/>
    <cellStyle name="Followed Hyperlink" xfId="6772" builtinId="9" hidden="1"/>
    <cellStyle name="Followed Hyperlink" xfId="6774" builtinId="9" hidden="1"/>
    <cellStyle name="Followed Hyperlink" xfId="6776" builtinId="9" hidden="1"/>
    <cellStyle name="Followed Hyperlink" xfId="6778" builtinId="9" hidden="1"/>
    <cellStyle name="Followed Hyperlink" xfId="6780" builtinId="9" hidden="1"/>
    <cellStyle name="Followed Hyperlink" xfId="6782" builtinId="9" hidden="1"/>
    <cellStyle name="Followed Hyperlink" xfId="6784" builtinId="9" hidden="1"/>
    <cellStyle name="Followed Hyperlink" xfId="6786" builtinId="9" hidden="1"/>
    <cellStyle name="Followed Hyperlink" xfId="6788" builtinId="9" hidden="1"/>
    <cellStyle name="Followed Hyperlink" xfId="6790" builtinId="9" hidden="1"/>
    <cellStyle name="Followed Hyperlink" xfId="6792" builtinId="9" hidden="1"/>
    <cellStyle name="Followed Hyperlink" xfId="6794" builtinId="9" hidden="1"/>
    <cellStyle name="Followed Hyperlink" xfId="6796" builtinId="9" hidden="1"/>
    <cellStyle name="Followed Hyperlink" xfId="6798" builtinId="9" hidden="1"/>
    <cellStyle name="Followed Hyperlink" xfId="6800" builtinId="9" hidden="1"/>
    <cellStyle name="Followed Hyperlink" xfId="6802" builtinId="9" hidden="1"/>
    <cellStyle name="Followed Hyperlink" xfId="6804" builtinId="9" hidden="1"/>
    <cellStyle name="Followed Hyperlink" xfId="6806" builtinId="9" hidden="1"/>
    <cellStyle name="Followed Hyperlink" xfId="6808" builtinId="9" hidden="1"/>
    <cellStyle name="Followed Hyperlink" xfId="6810" builtinId="9" hidden="1"/>
    <cellStyle name="Followed Hyperlink" xfId="6812" builtinId="9" hidden="1"/>
    <cellStyle name="Followed Hyperlink" xfId="6814" builtinId="9" hidden="1"/>
    <cellStyle name="Followed Hyperlink" xfId="6816" builtinId="9" hidden="1"/>
    <cellStyle name="Followed Hyperlink" xfId="6818" builtinId="9" hidden="1"/>
    <cellStyle name="Followed Hyperlink" xfId="6820" builtinId="9" hidden="1"/>
    <cellStyle name="Followed Hyperlink" xfId="6822" builtinId="9" hidden="1"/>
    <cellStyle name="Followed Hyperlink" xfId="6824" builtinId="9" hidden="1"/>
    <cellStyle name="Followed Hyperlink" xfId="6826" builtinId="9" hidden="1"/>
    <cellStyle name="Followed Hyperlink" xfId="6828" builtinId="9" hidden="1"/>
    <cellStyle name="Followed Hyperlink" xfId="6830" builtinId="9" hidden="1"/>
    <cellStyle name="Followed Hyperlink" xfId="6832" builtinId="9" hidden="1"/>
    <cellStyle name="Followed Hyperlink" xfId="6834" builtinId="9" hidden="1"/>
    <cellStyle name="Followed Hyperlink" xfId="6836" builtinId="9" hidden="1"/>
    <cellStyle name="Followed Hyperlink" xfId="6838" builtinId="9" hidden="1"/>
    <cellStyle name="Followed Hyperlink" xfId="6840" builtinId="9" hidden="1"/>
    <cellStyle name="Followed Hyperlink" xfId="6842" builtinId="9" hidden="1"/>
    <cellStyle name="Followed Hyperlink" xfId="6844" builtinId="9" hidden="1"/>
    <cellStyle name="Followed Hyperlink" xfId="6846" builtinId="9" hidden="1"/>
    <cellStyle name="Followed Hyperlink" xfId="6848" builtinId="9" hidden="1"/>
    <cellStyle name="Followed Hyperlink" xfId="6850" builtinId="9" hidden="1"/>
    <cellStyle name="Followed Hyperlink" xfId="6852" builtinId="9" hidden="1"/>
    <cellStyle name="Followed Hyperlink" xfId="6854" builtinId="9" hidden="1"/>
    <cellStyle name="Followed Hyperlink" xfId="6856" builtinId="9" hidden="1"/>
    <cellStyle name="Followed Hyperlink" xfId="6858" builtinId="9" hidden="1"/>
    <cellStyle name="Followed Hyperlink" xfId="6860" builtinId="9" hidden="1"/>
    <cellStyle name="Followed Hyperlink" xfId="6862" builtinId="9" hidden="1"/>
    <cellStyle name="Followed Hyperlink" xfId="6864" builtinId="9" hidden="1"/>
    <cellStyle name="Followed Hyperlink" xfId="6866" builtinId="9" hidden="1"/>
    <cellStyle name="Followed Hyperlink" xfId="6868" builtinId="9" hidden="1"/>
    <cellStyle name="Followed Hyperlink" xfId="6870" builtinId="9" hidden="1"/>
    <cellStyle name="Followed Hyperlink" xfId="6872" builtinId="9" hidden="1"/>
    <cellStyle name="Followed Hyperlink" xfId="6874" builtinId="9" hidden="1"/>
    <cellStyle name="Followed Hyperlink" xfId="6876" builtinId="9" hidden="1"/>
    <cellStyle name="Followed Hyperlink" xfId="6878" builtinId="9" hidden="1"/>
    <cellStyle name="Followed Hyperlink" xfId="6880" builtinId="9" hidden="1"/>
    <cellStyle name="Followed Hyperlink" xfId="6882" builtinId="9" hidden="1"/>
    <cellStyle name="Followed Hyperlink" xfId="6884" builtinId="9" hidden="1"/>
    <cellStyle name="Followed Hyperlink" xfId="6886" builtinId="9" hidden="1"/>
    <cellStyle name="Followed Hyperlink" xfId="6888" builtinId="9" hidden="1"/>
    <cellStyle name="Followed Hyperlink" xfId="6890" builtinId="9" hidden="1"/>
    <cellStyle name="Followed Hyperlink" xfId="6892" builtinId="9" hidden="1"/>
    <cellStyle name="Followed Hyperlink" xfId="6894" builtinId="9" hidden="1"/>
    <cellStyle name="Followed Hyperlink" xfId="6896" builtinId="9" hidden="1"/>
    <cellStyle name="Followed Hyperlink" xfId="6898" builtinId="9" hidden="1"/>
    <cellStyle name="Followed Hyperlink" xfId="6900" builtinId="9" hidden="1"/>
    <cellStyle name="Followed Hyperlink" xfId="6902" builtinId="9" hidden="1"/>
    <cellStyle name="Followed Hyperlink" xfId="6904" builtinId="9" hidden="1"/>
    <cellStyle name="Followed Hyperlink" xfId="6906" builtinId="9" hidden="1"/>
    <cellStyle name="Followed Hyperlink" xfId="6908" builtinId="9" hidden="1"/>
    <cellStyle name="Followed Hyperlink" xfId="6910" builtinId="9" hidden="1"/>
    <cellStyle name="Followed Hyperlink" xfId="6912" builtinId="9" hidden="1"/>
    <cellStyle name="Followed Hyperlink" xfId="6914" builtinId="9" hidden="1"/>
    <cellStyle name="Followed Hyperlink" xfId="6916" builtinId="9" hidden="1"/>
    <cellStyle name="Followed Hyperlink" xfId="6918" builtinId="9" hidden="1"/>
    <cellStyle name="Followed Hyperlink" xfId="6920" builtinId="9" hidden="1"/>
    <cellStyle name="Followed Hyperlink" xfId="6922" builtinId="9" hidden="1"/>
    <cellStyle name="Followed Hyperlink" xfId="6924" builtinId="9" hidden="1"/>
    <cellStyle name="Followed Hyperlink" xfId="6926" builtinId="9" hidden="1"/>
    <cellStyle name="Followed Hyperlink" xfId="6928" builtinId="9" hidden="1"/>
    <cellStyle name="Followed Hyperlink" xfId="6930" builtinId="9" hidden="1"/>
    <cellStyle name="Followed Hyperlink" xfId="6932" builtinId="9" hidden="1"/>
    <cellStyle name="Followed Hyperlink" xfId="6934" builtinId="9" hidden="1"/>
    <cellStyle name="Followed Hyperlink" xfId="6936" builtinId="9" hidden="1"/>
    <cellStyle name="Followed Hyperlink" xfId="6938" builtinId="9" hidden="1"/>
    <cellStyle name="Followed Hyperlink" xfId="6940" builtinId="9" hidden="1"/>
    <cellStyle name="Followed Hyperlink" xfId="6942" builtinId="9" hidden="1"/>
    <cellStyle name="Followed Hyperlink" xfId="6944" builtinId="9" hidden="1"/>
    <cellStyle name="Followed Hyperlink" xfId="6946" builtinId="9" hidden="1"/>
    <cellStyle name="Followed Hyperlink" xfId="6948" builtinId="9" hidden="1"/>
    <cellStyle name="Followed Hyperlink" xfId="6950" builtinId="9" hidden="1"/>
    <cellStyle name="Followed Hyperlink" xfId="6952" builtinId="9" hidden="1"/>
    <cellStyle name="Followed Hyperlink" xfId="6954" builtinId="9" hidden="1"/>
    <cellStyle name="Followed Hyperlink" xfId="6956" builtinId="9" hidden="1"/>
    <cellStyle name="Followed Hyperlink" xfId="6958" builtinId="9" hidden="1"/>
    <cellStyle name="Followed Hyperlink" xfId="6960" builtinId="9" hidden="1"/>
    <cellStyle name="Followed Hyperlink" xfId="6962" builtinId="9" hidden="1"/>
    <cellStyle name="Followed Hyperlink" xfId="6964" builtinId="9" hidden="1"/>
    <cellStyle name="Followed Hyperlink" xfId="6966" builtinId="9" hidden="1"/>
    <cellStyle name="Followed Hyperlink" xfId="6968" builtinId="9" hidden="1"/>
    <cellStyle name="Followed Hyperlink" xfId="6970" builtinId="9" hidden="1"/>
    <cellStyle name="Followed Hyperlink" xfId="6972" builtinId="9" hidden="1"/>
    <cellStyle name="Followed Hyperlink" xfId="6974" builtinId="9" hidden="1"/>
    <cellStyle name="Followed Hyperlink" xfId="6976" builtinId="9" hidden="1"/>
    <cellStyle name="Followed Hyperlink" xfId="6978" builtinId="9" hidden="1"/>
    <cellStyle name="Followed Hyperlink" xfId="6980" builtinId="9" hidden="1"/>
    <cellStyle name="Followed Hyperlink" xfId="6982" builtinId="9" hidden="1"/>
    <cellStyle name="Followed Hyperlink" xfId="6984" builtinId="9" hidden="1"/>
    <cellStyle name="Followed Hyperlink" xfId="6986" builtinId="9" hidden="1"/>
    <cellStyle name="Followed Hyperlink" xfId="6988" builtinId="9" hidden="1"/>
    <cellStyle name="Followed Hyperlink" xfId="6990" builtinId="9" hidden="1"/>
    <cellStyle name="Followed Hyperlink" xfId="6992" builtinId="9" hidden="1"/>
    <cellStyle name="Followed Hyperlink" xfId="6994" builtinId="9" hidden="1"/>
    <cellStyle name="Followed Hyperlink" xfId="6996" builtinId="9" hidden="1"/>
    <cellStyle name="Followed Hyperlink" xfId="6998" builtinId="9" hidden="1"/>
    <cellStyle name="Followed Hyperlink" xfId="7000" builtinId="9" hidden="1"/>
    <cellStyle name="Followed Hyperlink" xfId="7002" builtinId="9" hidden="1"/>
    <cellStyle name="Followed Hyperlink" xfId="7004" builtinId="9" hidden="1"/>
    <cellStyle name="Followed Hyperlink" xfId="7006" builtinId="9" hidden="1"/>
    <cellStyle name="Followed Hyperlink" xfId="7008" builtinId="9" hidden="1"/>
    <cellStyle name="Followed Hyperlink" xfId="7010" builtinId="9" hidden="1"/>
    <cellStyle name="Followed Hyperlink" xfId="7012" builtinId="9" hidden="1"/>
    <cellStyle name="Followed Hyperlink" xfId="7014" builtinId="9" hidden="1"/>
    <cellStyle name="Followed Hyperlink" xfId="7016" builtinId="9" hidden="1"/>
    <cellStyle name="Followed Hyperlink" xfId="7018" builtinId="9" hidden="1"/>
    <cellStyle name="Followed Hyperlink" xfId="7020" builtinId="9" hidden="1"/>
    <cellStyle name="Followed Hyperlink" xfId="7022" builtinId="9" hidden="1"/>
    <cellStyle name="Followed Hyperlink" xfId="7024" builtinId="9" hidden="1"/>
    <cellStyle name="Followed Hyperlink" xfId="7026" builtinId="9" hidden="1"/>
    <cellStyle name="Followed Hyperlink" xfId="7028" builtinId="9" hidden="1"/>
    <cellStyle name="Followed Hyperlink" xfId="7030" builtinId="9" hidden="1"/>
    <cellStyle name="Followed Hyperlink" xfId="7032" builtinId="9" hidden="1"/>
    <cellStyle name="Followed Hyperlink" xfId="7034" builtinId="9" hidden="1"/>
    <cellStyle name="Followed Hyperlink" xfId="7036" builtinId="9" hidden="1"/>
    <cellStyle name="Followed Hyperlink" xfId="7038" builtinId="9" hidden="1"/>
    <cellStyle name="Followed Hyperlink" xfId="7040" builtinId="9" hidden="1"/>
    <cellStyle name="Followed Hyperlink" xfId="7042" builtinId="9" hidden="1"/>
    <cellStyle name="Followed Hyperlink" xfId="7044" builtinId="9" hidden="1"/>
    <cellStyle name="Followed Hyperlink" xfId="7046" builtinId="9" hidden="1"/>
    <cellStyle name="Followed Hyperlink" xfId="7048" builtinId="9" hidden="1"/>
    <cellStyle name="Followed Hyperlink" xfId="7050" builtinId="9" hidden="1"/>
    <cellStyle name="Followed Hyperlink" xfId="7052" builtinId="9" hidden="1"/>
    <cellStyle name="Followed Hyperlink" xfId="7054" builtinId="9" hidden="1"/>
    <cellStyle name="Followed Hyperlink" xfId="7056" builtinId="9" hidden="1"/>
    <cellStyle name="Followed Hyperlink" xfId="7058" builtinId="9" hidden="1"/>
    <cellStyle name="Followed Hyperlink" xfId="7060" builtinId="9" hidden="1"/>
    <cellStyle name="Followed Hyperlink" xfId="7062" builtinId="9" hidden="1"/>
    <cellStyle name="Followed Hyperlink" xfId="7064" builtinId="9" hidden="1"/>
    <cellStyle name="Followed Hyperlink" xfId="7066" builtinId="9" hidden="1"/>
    <cellStyle name="Followed Hyperlink" xfId="7068" builtinId="9" hidden="1"/>
    <cellStyle name="Followed Hyperlink" xfId="7070" builtinId="9" hidden="1"/>
    <cellStyle name="Followed Hyperlink" xfId="7072" builtinId="9" hidden="1"/>
    <cellStyle name="Followed Hyperlink" xfId="7074" builtinId="9" hidden="1"/>
    <cellStyle name="Followed Hyperlink" xfId="7076" builtinId="9" hidden="1"/>
    <cellStyle name="Followed Hyperlink" xfId="7078" builtinId="9" hidden="1"/>
    <cellStyle name="Followed Hyperlink" xfId="7080" builtinId="9" hidden="1"/>
    <cellStyle name="Followed Hyperlink" xfId="7082" builtinId="9" hidden="1"/>
    <cellStyle name="Followed Hyperlink" xfId="7084" builtinId="9" hidden="1"/>
    <cellStyle name="Followed Hyperlink" xfId="7086" builtinId="9" hidden="1"/>
    <cellStyle name="Followed Hyperlink" xfId="7088" builtinId="9" hidden="1"/>
    <cellStyle name="Followed Hyperlink" xfId="7090" builtinId="9" hidden="1"/>
    <cellStyle name="Followed Hyperlink" xfId="7092" builtinId="9" hidden="1"/>
    <cellStyle name="Followed Hyperlink" xfId="7094" builtinId="9" hidden="1"/>
    <cellStyle name="Followed Hyperlink" xfId="7096" builtinId="9" hidden="1"/>
    <cellStyle name="Followed Hyperlink" xfId="7098" builtinId="9" hidden="1"/>
    <cellStyle name="Followed Hyperlink" xfId="7100" builtinId="9" hidden="1"/>
    <cellStyle name="Followed Hyperlink" xfId="7102" builtinId="9" hidden="1"/>
    <cellStyle name="Followed Hyperlink" xfId="7104" builtinId="9" hidden="1"/>
    <cellStyle name="Followed Hyperlink" xfId="7106" builtinId="9" hidden="1"/>
    <cellStyle name="Followed Hyperlink" xfId="7108" builtinId="9" hidden="1"/>
    <cellStyle name="Followed Hyperlink" xfId="7110" builtinId="9" hidden="1"/>
    <cellStyle name="Followed Hyperlink" xfId="7112" builtinId="9" hidden="1"/>
    <cellStyle name="Followed Hyperlink" xfId="7114" builtinId="9" hidden="1"/>
    <cellStyle name="Followed Hyperlink" xfId="7116" builtinId="9" hidden="1"/>
    <cellStyle name="Followed Hyperlink" xfId="7118" builtinId="9" hidden="1"/>
    <cellStyle name="Followed Hyperlink" xfId="7120" builtinId="9" hidden="1"/>
    <cellStyle name="Followed Hyperlink" xfId="7122" builtinId="9" hidden="1"/>
    <cellStyle name="Followed Hyperlink" xfId="7124" builtinId="9" hidden="1"/>
    <cellStyle name="Followed Hyperlink" xfId="7126" builtinId="9" hidden="1"/>
    <cellStyle name="Followed Hyperlink" xfId="7128" builtinId="9" hidden="1"/>
    <cellStyle name="Followed Hyperlink" xfId="7130" builtinId="9" hidden="1"/>
    <cellStyle name="Followed Hyperlink" xfId="7132" builtinId="9" hidden="1"/>
    <cellStyle name="Followed Hyperlink" xfId="7134" builtinId="9" hidden="1"/>
    <cellStyle name="Followed Hyperlink" xfId="7136" builtinId="9" hidden="1"/>
    <cellStyle name="Followed Hyperlink" xfId="7138" builtinId="9" hidden="1"/>
    <cellStyle name="Followed Hyperlink" xfId="7140" builtinId="9" hidden="1"/>
    <cellStyle name="Followed Hyperlink" xfId="7142" builtinId="9" hidden="1"/>
    <cellStyle name="Followed Hyperlink" xfId="7144" builtinId="9" hidden="1"/>
    <cellStyle name="Followed Hyperlink" xfId="7146" builtinId="9" hidden="1"/>
    <cellStyle name="Followed Hyperlink" xfId="7148" builtinId="9" hidden="1"/>
    <cellStyle name="Followed Hyperlink" xfId="7150" builtinId="9" hidden="1"/>
    <cellStyle name="Followed Hyperlink" xfId="7152" builtinId="9" hidden="1"/>
    <cellStyle name="Followed Hyperlink" xfId="7154" builtinId="9" hidden="1"/>
    <cellStyle name="Followed Hyperlink" xfId="7156" builtinId="9" hidden="1"/>
    <cellStyle name="Followed Hyperlink" xfId="7158" builtinId="9" hidden="1"/>
    <cellStyle name="Followed Hyperlink" xfId="7160" builtinId="9" hidden="1"/>
    <cellStyle name="Followed Hyperlink" xfId="7162" builtinId="9" hidden="1"/>
    <cellStyle name="Followed Hyperlink" xfId="7164" builtinId="9" hidden="1"/>
    <cellStyle name="Followed Hyperlink" xfId="7166" builtinId="9" hidden="1"/>
    <cellStyle name="Followed Hyperlink" xfId="7168" builtinId="9" hidden="1"/>
    <cellStyle name="Followed Hyperlink" xfId="7170" builtinId="9" hidden="1"/>
    <cellStyle name="Followed Hyperlink" xfId="7172" builtinId="9" hidden="1"/>
    <cellStyle name="Followed Hyperlink" xfId="7174" builtinId="9" hidden="1"/>
    <cellStyle name="Followed Hyperlink" xfId="7176" builtinId="9" hidden="1"/>
    <cellStyle name="Followed Hyperlink" xfId="7178" builtinId="9" hidden="1"/>
    <cellStyle name="Followed Hyperlink" xfId="7180" builtinId="9" hidden="1"/>
    <cellStyle name="Followed Hyperlink" xfId="7182" builtinId="9" hidden="1"/>
    <cellStyle name="Followed Hyperlink" xfId="7184" builtinId="9" hidden="1"/>
    <cellStyle name="Followed Hyperlink" xfId="7186" builtinId="9" hidden="1"/>
    <cellStyle name="Followed Hyperlink" xfId="7188" builtinId="9" hidden="1"/>
    <cellStyle name="Followed Hyperlink" xfId="7190" builtinId="9" hidden="1"/>
    <cellStyle name="Followed Hyperlink" xfId="7192" builtinId="9" hidden="1"/>
    <cellStyle name="Followed Hyperlink" xfId="7194" builtinId="9" hidden="1"/>
    <cellStyle name="Followed Hyperlink" xfId="7196" builtinId="9" hidden="1"/>
    <cellStyle name="Followed Hyperlink" xfId="7198" builtinId="9" hidden="1"/>
    <cellStyle name="Followed Hyperlink" xfId="7200" builtinId="9" hidden="1"/>
    <cellStyle name="Followed Hyperlink" xfId="7202" builtinId="9" hidden="1"/>
    <cellStyle name="Followed Hyperlink" xfId="7204" builtinId="9" hidden="1"/>
    <cellStyle name="Followed Hyperlink" xfId="7206" builtinId="9" hidden="1"/>
    <cellStyle name="Followed Hyperlink" xfId="7208" builtinId="9" hidden="1"/>
    <cellStyle name="Followed Hyperlink" xfId="7210" builtinId="9" hidden="1"/>
    <cellStyle name="Followed Hyperlink" xfId="7212" builtinId="9" hidden="1"/>
    <cellStyle name="Followed Hyperlink" xfId="7214" builtinId="9" hidden="1"/>
    <cellStyle name="Followed Hyperlink" xfId="7216" builtinId="9" hidden="1"/>
    <cellStyle name="Followed Hyperlink" xfId="7218" builtinId="9" hidden="1"/>
    <cellStyle name="Followed Hyperlink" xfId="7220" builtinId="9" hidden="1"/>
    <cellStyle name="Followed Hyperlink" xfId="7222" builtinId="9" hidden="1"/>
    <cellStyle name="Followed Hyperlink" xfId="7224" builtinId="9" hidden="1"/>
    <cellStyle name="Followed Hyperlink" xfId="7226" builtinId="9" hidden="1"/>
    <cellStyle name="Followed Hyperlink" xfId="7228" builtinId="9" hidden="1"/>
    <cellStyle name="Followed Hyperlink" xfId="7230" builtinId="9" hidden="1"/>
    <cellStyle name="Followed Hyperlink" xfId="7232" builtinId="9" hidden="1"/>
    <cellStyle name="Followed Hyperlink" xfId="7234" builtinId="9" hidden="1"/>
    <cellStyle name="Followed Hyperlink" xfId="7236" builtinId="9" hidden="1"/>
    <cellStyle name="Followed Hyperlink" xfId="7238" builtinId="9" hidden="1"/>
    <cellStyle name="Followed Hyperlink" xfId="7240" builtinId="9" hidden="1"/>
    <cellStyle name="Followed Hyperlink" xfId="7242" builtinId="9" hidden="1"/>
    <cellStyle name="Followed Hyperlink" xfId="7244" builtinId="9" hidden="1"/>
    <cellStyle name="Followed Hyperlink" xfId="7246" builtinId="9" hidden="1"/>
    <cellStyle name="Followed Hyperlink" xfId="7248" builtinId="9" hidden="1"/>
    <cellStyle name="Followed Hyperlink" xfId="7250" builtinId="9" hidden="1"/>
    <cellStyle name="Followed Hyperlink" xfId="7252" builtinId="9" hidden="1"/>
    <cellStyle name="Followed Hyperlink" xfId="7254" builtinId="9" hidden="1"/>
    <cellStyle name="Followed Hyperlink" xfId="7256" builtinId="9" hidden="1"/>
    <cellStyle name="Followed Hyperlink" xfId="7258" builtinId="9" hidden="1"/>
    <cellStyle name="Followed Hyperlink" xfId="7260" builtinId="9" hidden="1"/>
    <cellStyle name="Followed Hyperlink" xfId="7262" builtinId="9" hidden="1"/>
    <cellStyle name="Followed Hyperlink" xfId="7264" builtinId="9" hidden="1"/>
    <cellStyle name="Followed Hyperlink" xfId="7266" builtinId="9" hidden="1"/>
    <cellStyle name="Followed Hyperlink" xfId="7268" builtinId="9" hidden="1"/>
    <cellStyle name="Followed Hyperlink" xfId="7270" builtinId="9" hidden="1"/>
    <cellStyle name="Followed Hyperlink" xfId="7272" builtinId="9" hidden="1"/>
    <cellStyle name="Followed Hyperlink" xfId="7274" builtinId="9" hidden="1"/>
    <cellStyle name="Followed Hyperlink" xfId="7276" builtinId="9" hidden="1"/>
    <cellStyle name="Followed Hyperlink" xfId="7278" builtinId="9" hidden="1"/>
    <cellStyle name="Followed Hyperlink" xfId="7280" builtinId="9" hidden="1"/>
    <cellStyle name="Followed Hyperlink" xfId="7282" builtinId="9" hidden="1"/>
    <cellStyle name="Followed Hyperlink" xfId="7284" builtinId="9" hidden="1"/>
    <cellStyle name="Followed Hyperlink" xfId="7286" builtinId="9" hidden="1"/>
    <cellStyle name="Followed Hyperlink" xfId="7288" builtinId="9" hidden="1"/>
    <cellStyle name="Followed Hyperlink" xfId="7290" builtinId="9" hidden="1"/>
    <cellStyle name="Followed Hyperlink" xfId="7292" builtinId="9" hidden="1"/>
    <cellStyle name="Followed Hyperlink" xfId="7294" builtinId="9" hidden="1"/>
    <cellStyle name="Followed Hyperlink" xfId="7296" builtinId="9" hidden="1"/>
    <cellStyle name="Followed Hyperlink" xfId="7298" builtinId="9" hidden="1"/>
    <cellStyle name="Followed Hyperlink" xfId="7300" builtinId="9" hidden="1"/>
    <cellStyle name="Followed Hyperlink" xfId="7302" builtinId="9" hidden="1"/>
    <cellStyle name="Followed Hyperlink" xfId="7304" builtinId="9" hidden="1"/>
    <cellStyle name="Followed Hyperlink" xfId="7306" builtinId="9" hidden="1"/>
    <cellStyle name="Followed Hyperlink" xfId="7308" builtinId="9" hidden="1"/>
    <cellStyle name="Followed Hyperlink" xfId="7310" builtinId="9" hidden="1"/>
    <cellStyle name="Followed Hyperlink" xfId="7312" builtinId="9" hidden="1"/>
    <cellStyle name="Followed Hyperlink" xfId="7314" builtinId="9" hidden="1"/>
    <cellStyle name="Followed Hyperlink" xfId="7316" builtinId="9" hidden="1"/>
    <cellStyle name="Followed Hyperlink" xfId="7318" builtinId="9" hidden="1"/>
    <cellStyle name="Followed Hyperlink" xfId="7320" builtinId="9" hidden="1"/>
    <cellStyle name="Followed Hyperlink" xfId="7322" builtinId="9" hidden="1"/>
    <cellStyle name="Followed Hyperlink" xfId="7324" builtinId="9" hidden="1"/>
    <cellStyle name="Followed Hyperlink" xfId="7326" builtinId="9" hidden="1"/>
    <cellStyle name="Followed Hyperlink" xfId="7328" builtinId="9" hidden="1"/>
    <cellStyle name="Followed Hyperlink" xfId="7330" builtinId="9" hidden="1"/>
    <cellStyle name="Followed Hyperlink" xfId="7332" builtinId="9" hidden="1"/>
    <cellStyle name="Followed Hyperlink" xfId="7334" builtinId="9" hidden="1"/>
    <cellStyle name="Followed Hyperlink" xfId="7336" builtinId="9" hidden="1"/>
    <cellStyle name="Followed Hyperlink" xfId="7338" builtinId="9" hidden="1"/>
    <cellStyle name="Followed Hyperlink" xfId="7340" builtinId="9" hidden="1"/>
    <cellStyle name="Followed Hyperlink" xfId="7342" builtinId="9" hidden="1"/>
    <cellStyle name="Followed Hyperlink" xfId="7344" builtinId="9" hidden="1"/>
    <cellStyle name="Followed Hyperlink" xfId="7346" builtinId="9" hidden="1"/>
    <cellStyle name="Followed Hyperlink" xfId="7348" builtinId="9" hidden="1"/>
    <cellStyle name="Followed Hyperlink" xfId="7350" builtinId="9" hidden="1"/>
    <cellStyle name="Followed Hyperlink" xfId="7352" builtinId="9" hidden="1"/>
    <cellStyle name="Followed Hyperlink" xfId="7354" builtinId="9" hidden="1"/>
    <cellStyle name="Followed Hyperlink" xfId="7356" builtinId="9" hidden="1"/>
    <cellStyle name="Followed Hyperlink" xfId="7358" builtinId="9" hidden="1"/>
    <cellStyle name="Followed Hyperlink" xfId="7360" builtinId="9" hidden="1"/>
    <cellStyle name="Followed Hyperlink" xfId="7362" builtinId="9" hidden="1"/>
    <cellStyle name="Followed Hyperlink" xfId="7364" builtinId="9" hidden="1"/>
    <cellStyle name="Followed Hyperlink" xfId="7366" builtinId="9" hidden="1"/>
    <cellStyle name="Followed Hyperlink" xfId="7368" builtinId="9" hidden="1"/>
    <cellStyle name="Followed Hyperlink" xfId="7370" builtinId="9" hidden="1"/>
    <cellStyle name="Followed Hyperlink" xfId="7372" builtinId="9" hidden="1"/>
    <cellStyle name="Followed Hyperlink" xfId="7374" builtinId="9" hidden="1"/>
    <cellStyle name="Followed Hyperlink" xfId="7376" builtinId="9" hidden="1"/>
    <cellStyle name="Followed Hyperlink" xfId="7378" builtinId="9" hidden="1"/>
    <cellStyle name="Followed Hyperlink" xfId="7380" builtinId="9" hidden="1"/>
    <cellStyle name="Followed Hyperlink" xfId="7382" builtinId="9" hidden="1"/>
    <cellStyle name="Followed Hyperlink" xfId="7384" builtinId="9" hidden="1"/>
    <cellStyle name="Followed Hyperlink" xfId="7386" builtinId="9" hidden="1"/>
    <cellStyle name="Followed Hyperlink" xfId="7388" builtinId="9" hidden="1"/>
    <cellStyle name="Followed Hyperlink" xfId="7390" builtinId="9" hidden="1"/>
    <cellStyle name="Followed Hyperlink" xfId="7392" builtinId="9" hidden="1"/>
    <cellStyle name="Followed Hyperlink" xfId="7394" builtinId="9" hidden="1"/>
    <cellStyle name="Followed Hyperlink" xfId="7396" builtinId="9" hidden="1"/>
    <cellStyle name="Followed Hyperlink" xfId="7398" builtinId="9" hidden="1"/>
    <cellStyle name="Followed Hyperlink" xfId="7400" builtinId="9" hidden="1"/>
    <cellStyle name="Followed Hyperlink" xfId="7402" builtinId="9" hidden="1"/>
    <cellStyle name="Followed Hyperlink" xfId="7404" builtinId="9" hidden="1"/>
    <cellStyle name="Followed Hyperlink" xfId="7406" builtinId="9" hidden="1"/>
    <cellStyle name="Followed Hyperlink" xfId="7408" builtinId="9" hidden="1"/>
    <cellStyle name="Followed Hyperlink" xfId="7410" builtinId="9" hidden="1"/>
    <cellStyle name="Followed Hyperlink" xfId="7412" builtinId="9" hidden="1"/>
    <cellStyle name="Followed Hyperlink" xfId="7414" builtinId="9" hidden="1"/>
    <cellStyle name="Followed Hyperlink" xfId="7416" builtinId="9" hidden="1"/>
    <cellStyle name="Followed Hyperlink" xfId="7418" builtinId="9" hidden="1"/>
    <cellStyle name="Followed Hyperlink" xfId="7420" builtinId="9" hidden="1"/>
    <cellStyle name="Followed Hyperlink" xfId="7422" builtinId="9" hidden="1"/>
    <cellStyle name="Followed Hyperlink" xfId="7424" builtinId="9" hidden="1"/>
    <cellStyle name="Followed Hyperlink" xfId="7426" builtinId="9" hidden="1"/>
    <cellStyle name="Followed Hyperlink" xfId="7428" builtinId="9" hidden="1"/>
    <cellStyle name="Followed Hyperlink" xfId="7430" builtinId="9" hidden="1"/>
    <cellStyle name="Followed Hyperlink" xfId="7432" builtinId="9" hidden="1"/>
    <cellStyle name="Followed Hyperlink" xfId="7434" builtinId="9" hidden="1"/>
    <cellStyle name="Followed Hyperlink" xfId="7436" builtinId="9" hidden="1"/>
    <cellStyle name="Followed Hyperlink" xfId="7438" builtinId="9" hidden="1"/>
    <cellStyle name="Followed Hyperlink" xfId="7440" builtinId="9" hidden="1"/>
    <cellStyle name="Followed Hyperlink" xfId="7442" builtinId="9" hidden="1"/>
    <cellStyle name="Followed Hyperlink" xfId="7444" builtinId="9" hidden="1"/>
    <cellStyle name="Followed Hyperlink" xfId="7446" builtinId="9" hidden="1"/>
    <cellStyle name="Followed Hyperlink" xfId="7448" builtinId="9" hidden="1"/>
    <cellStyle name="Followed Hyperlink" xfId="7450" builtinId="9" hidden="1"/>
    <cellStyle name="Followed Hyperlink" xfId="7452" builtinId="9" hidden="1"/>
    <cellStyle name="Followed Hyperlink" xfId="7454" builtinId="9" hidden="1"/>
    <cellStyle name="Followed Hyperlink" xfId="7456" builtinId="9" hidden="1"/>
    <cellStyle name="Followed Hyperlink" xfId="7458" builtinId="9" hidden="1"/>
    <cellStyle name="Followed Hyperlink" xfId="7460" builtinId="9" hidden="1"/>
    <cellStyle name="Followed Hyperlink" xfId="7462" builtinId="9" hidden="1"/>
    <cellStyle name="Followed Hyperlink" xfId="7464" builtinId="9" hidden="1"/>
    <cellStyle name="Followed Hyperlink" xfId="7466" builtinId="9" hidden="1"/>
    <cellStyle name="Followed Hyperlink" xfId="7468" builtinId="9" hidden="1"/>
    <cellStyle name="Followed Hyperlink" xfId="7470" builtinId="9" hidden="1"/>
    <cellStyle name="Followed Hyperlink" xfId="7472" builtinId="9" hidden="1"/>
    <cellStyle name="Followed Hyperlink" xfId="7474" builtinId="9" hidden="1"/>
    <cellStyle name="Followed Hyperlink" xfId="7476" builtinId="9" hidden="1"/>
    <cellStyle name="Followed Hyperlink" xfId="7478" builtinId="9" hidden="1"/>
    <cellStyle name="Followed Hyperlink" xfId="7480" builtinId="9" hidden="1"/>
    <cellStyle name="Followed Hyperlink" xfId="7482" builtinId="9" hidden="1"/>
    <cellStyle name="Followed Hyperlink" xfId="7484" builtinId="9" hidden="1"/>
    <cellStyle name="Followed Hyperlink" xfId="7486" builtinId="9" hidden="1"/>
    <cellStyle name="Followed Hyperlink" xfId="7488" builtinId="9" hidden="1"/>
    <cellStyle name="Followed Hyperlink" xfId="7490" builtinId="9" hidden="1"/>
    <cellStyle name="Followed Hyperlink" xfId="7492" builtinId="9" hidden="1"/>
    <cellStyle name="Followed Hyperlink" xfId="7494" builtinId="9" hidden="1"/>
    <cellStyle name="Followed Hyperlink" xfId="7496" builtinId="9" hidden="1"/>
    <cellStyle name="Followed Hyperlink" xfId="7498" builtinId="9" hidden="1"/>
    <cellStyle name="Followed Hyperlink" xfId="7500" builtinId="9" hidden="1"/>
    <cellStyle name="Followed Hyperlink" xfId="7502" builtinId="9" hidden="1"/>
    <cellStyle name="Followed Hyperlink" xfId="7504" builtinId="9" hidden="1"/>
    <cellStyle name="Followed Hyperlink" xfId="7506" builtinId="9" hidden="1"/>
    <cellStyle name="Followed Hyperlink" xfId="7508" builtinId="9" hidden="1"/>
    <cellStyle name="Followed Hyperlink" xfId="7510" builtinId="9" hidden="1"/>
    <cellStyle name="Followed Hyperlink" xfId="7512" builtinId="9" hidden="1"/>
    <cellStyle name="Followed Hyperlink" xfId="7514" builtinId="9" hidden="1"/>
    <cellStyle name="Followed Hyperlink" xfId="7516" builtinId="9" hidden="1"/>
    <cellStyle name="Followed Hyperlink" xfId="7518" builtinId="9" hidden="1"/>
    <cellStyle name="Followed Hyperlink" xfId="7520" builtinId="9" hidden="1"/>
    <cellStyle name="Followed Hyperlink" xfId="7522" builtinId="9" hidden="1"/>
    <cellStyle name="Followed Hyperlink" xfId="7524" builtinId="9" hidden="1"/>
    <cellStyle name="Followed Hyperlink" xfId="7526" builtinId="9" hidden="1"/>
    <cellStyle name="Followed Hyperlink" xfId="7528" builtinId="9" hidden="1"/>
    <cellStyle name="Followed Hyperlink" xfId="7530" builtinId="9" hidden="1"/>
    <cellStyle name="Followed Hyperlink" xfId="7532" builtinId="9" hidden="1"/>
    <cellStyle name="Followed Hyperlink" xfId="7534" builtinId="9" hidden="1"/>
    <cellStyle name="Followed Hyperlink" xfId="7536" builtinId="9" hidden="1"/>
    <cellStyle name="Followed Hyperlink" xfId="7538" builtinId="9" hidden="1"/>
    <cellStyle name="Followed Hyperlink" xfId="7540" builtinId="9" hidden="1"/>
    <cellStyle name="Followed Hyperlink" xfId="7542" builtinId="9" hidden="1"/>
    <cellStyle name="Followed Hyperlink" xfId="7544" builtinId="9" hidden="1"/>
    <cellStyle name="Followed Hyperlink" xfId="7546" builtinId="9" hidden="1"/>
    <cellStyle name="Followed Hyperlink" xfId="7548" builtinId="9" hidden="1"/>
    <cellStyle name="Followed Hyperlink" xfId="7550" builtinId="9" hidden="1"/>
    <cellStyle name="Followed Hyperlink" xfId="7552" builtinId="9" hidden="1"/>
    <cellStyle name="Followed Hyperlink" xfId="7554" builtinId="9" hidden="1"/>
    <cellStyle name="Followed Hyperlink" xfId="7556" builtinId="9" hidden="1"/>
    <cellStyle name="Followed Hyperlink" xfId="7558" builtinId="9" hidden="1"/>
    <cellStyle name="Followed Hyperlink" xfId="7560" builtinId="9" hidden="1"/>
    <cellStyle name="Followed Hyperlink" xfId="7562" builtinId="9" hidden="1"/>
    <cellStyle name="Followed Hyperlink" xfId="7564" builtinId="9" hidden="1"/>
    <cellStyle name="Followed Hyperlink" xfId="7566" builtinId="9" hidden="1"/>
    <cellStyle name="Followed Hyperlink" xfId="7568" builtinId="9" hidden="1"/>
    <cellStyle name="Followed Hyperlink" xfId="7570" builtinId="9" hidden="1"/>
    <cellStyle name="Followed Hyperlink" xfId="7572" builtinId="9" hidden="1"/>
    <cellStyle name="Followed Hyperlink" xfId="7574" builtinId="9" hidden="1"/>
    <cellStyle name="Followed Hyperlink" xfId="7576" builtinId="9" hidden="1"/>
    <cellStyle name="Followed Hyperlink" xfId="7578" builtinId="9" hidden="1"/>
    <cellStyle name="Followed Hyperlink" xfId="7580" builtinId="9" hidden="1"/>
    <cellStyle name="Followed Hyperlink" xfId="7582" builtinId="9" hidden="1"/>
    <cellStyle name="Followed Hyperlink" xfId="7584" builtinId="9" hidden="1"/>
    <cellStyle name="Followed Hyperlink" xfId="7586" builtinId="9" hidden="1"/>
    <cellStyle name="Followed Hyperlink" xfId="7588" builtinId="9" hidden="1"/>
    <cellStyle name="Followed Hyperlink" xfId="7590" builtinId="9" hidden="1"/>
    <cellStyle name="Followed Hyperlink" xfId="7592" builtinId="9" hidden="1"/>
    <cellStyle name="Followed Hyperlink" xfId="7594" builtinId="9" hidden="1"/>
    <cellStyle name="Followed Hyperlink" xfId="7596" builtinId="9" hidden="1"/>
    <cellStyle name="Followed Hyperlink" xfId="7598" builtinId="9" hidden="1"/>
    <cellStyle name="Followed Hyperlink" xfId="7600" builtinId="9" hidden="1"/>
    <cellStyle name="Followed Hyperlink" xfId="7602" builtinId="9" hidden="1"/>
    <cellStyle name="Followed Hyperlink" xfId="7604" builtinId="9" hidden="1"/>
    <cellStyle name="Followed Hyperlink" xfId="7606" builtinId="9" hidden="1"/>
    <cellStyle name="Followed Hyperlink" xfId="7608" builtinId="9" hidden="1"/>
    <cellStyle name="Followed Hyperlink" xfId="7610" builtinId="9" hidden="1"/>
    <cellStyle name="Followed Hyperlink" xfId="7612" builtinId="9" hidden="1"/>
    <cellStyle name="Followed Hyperlink" xfId="7614" builtinId="9" hidden="1"/>
    <cellStyle name="Followed Hyperlink" xfId="7616" builtinId="9" hidden="1"/>
    <cellStyle name="Followed Hyperlink" xfId="7618" builtinId="9" hidden="1"/>
    <cellStyle name="Followed Hyperlink" xfId="7620" builtinId="9" hidden="1"/>
    <cellStyle name="Followed Hyperlink" xfId="7622" builtinId="9" hidden="1"/>
    <cellStyle name="Followed Hyperlink" xfId="7624" builtinId="9" hidden="1"/>
    <cellStyle name="Followed Hyperlink" xfId="7626" builtinId="9" hidden="1"/>
    <cellStyle name="Followed Hyperlink" xfId="7628" builtinId="9" hidden="1"/>
    <cellStyle name="Followed Hyperlink" xfId="7630" builtinId="9" hidden="1"/>
    <cellStyle name="Followed Hyperlink" xfId="7632" builtinId="9" hidden="1"/>
    <cellStyle name="Followed Hyperlink" xfId="7634" builtinId="9" hidden="1"/>
    <cellStyle name="Followed Hyperlink" xfId="7636" builtinId="9" hidden="1"/>
    <cellStyle name="Followed Hyperlink" xfId="7638" builtinId="9" hidden="1"/>
    <cellStyle name="Followed Hyperlink" xfId="7640" builtinId="9" hidden="1"/>
    <cellStyle name="Followed Hyperlink" xfId="7642" builtinId="9" hidden="1"/>
    <cellStyle name="Followed Hyperlink" xfId="7644" builtinId="9" hidden="1"/>
    <cellStyle name="Followed Hyperlink" xfId="7646" builtinId="9" hidden="1"/>
    <cellStyle name="Followed Hyperlink" xfId="7648" builtinId="9" hidden="1"/>
    <cellStyle name="Followed Hyperlink" xfId="7650" builtinId="9" hidden="1"/>
    <cellStyle name="Followed Hyperlink" xfId="7652" builtinId="9" hidden="1"/>
    <cellStyle name="Followed Hyperlink" xfId="7654" builtinId="9" hidden="1"/>
    <cellStyle name="Followed Hyperlink" xfId="7656" builtinId="9" hidden="1"/>
    <cellStyle name="Followed Hyperlink" xfId="7658" builtinId="9" hidden="1"/>
    <cellStyle name="Followed Hyperlink" xfId="7660" builtinId="9" hidden="1"/>
    <cellStyle name="Followed Hyperlink" xfId="7662" builtinId="9" hidden="1"/>
    <cellStyle name="Followed Hyperlink" xfId="7664" builtinId="9" hidden="1"/>
    <cellStyle name="Followed Hyperlink" xfId="7666" builtinId="9" hidden="1"/>
    <cellStyle name="Followed Hyperlink" xfId="7668" builtinId="9" hidden="1"/>
    <cellStyle name="Followed Hyperlink" xfId="7670" builtinId="9" hidden="1"/>
    <cellStyle name="Followed Hyperlink" xfId="7672" builtinId="9" hidden="1"/>
    <cellStyle name="Followed Hyperlink" xfId="7674" builtinId="9" hidden="1"/>
    <cellStyle name="Followed Hyperlink" xfId="7676" builtinId="9" hidden="1"/>
    <cellStyle name="Followed Hyperlink" xfId="7678" builtinId="9" hidden="1"/>
    <cellStyle name="Followed Hyperlink" xfId="7680" builtinId="9" hidden="1"/>
    <cellStyle name="Followed Hyperlink" xfId="7682" builtinId="9" hidden="1"/>
    <cellStyle name="Followed Hyperlink" xfId="7684" builtinId="9" hidden="1"/>
    <cellStyle name="Followed Hyperlink" xfId="7686" builtinId="9" hidden="1"/>
    <cellStyle name="Followed Hyperlink" xfId="7688" builtinId="9" hidden="1"/>
    <cellStyle name="Followed Hyperlink" xfId="7690" builtinId="9" hidden="1"/>
    <cellStyle name="Followed Hyperlink" xfId="7692" builtinId="9" hidden="1"/>
    <cellStyle name="Followed Hyperlink" xfId="7694" builtinId="9" hidden="1"/>
    <cellStyle name="Followed Hyperlink" xfId="7696" builtinId="9" hidden="1"/>
    <cellStyle name="Followed Hyperlink" xfId="7698" builtinId="9" hidden="1"/>
    <cellStyle name="Followed Hyperlink" xfId="7700" builtinId="9" hidden="1"/>
    <cellStyle name="Followed Hyperlink" xfId="7702" builtinId="9" hidden="1"/>
    <cellStyle name="Followed Hyperlink" xfId="7704" builtinId="9" hidden="1"/>
    <cellStyle name="Followed Hyperlink" xfId="7706" builtinId="9" hidden="1"/>
    <cellStyle name="Followed Hyperlink" xfId="7708" builtinId="9" hidden="1"/>
    <cellStyle name="Followed Hyperlink" xfId="7710" builtinId="9" hidden="1"/>
    <cellStyle name="Followed Hyperlink" xfId="7712" builtinId="9" hidden="1"/>
    <cellStyle name="Followed Hyperlink" xfId="7714" builtinId="9" hidden="1"/>
    <cellStyle name="Followed Hyperlink" xfId="7716" builtinId="9" hidden="1"/>
    <cellStyle name="Followed Hyperlink" xfId="7718" builtinId="9" hidden="1"/>
    <cellStyle name="Followed Hyperlink" xfId="7720" builtinId="9" hidden="1"/>
    <cellStyle name="Followed Hyperlink" xfId="7722" builtinId="9" hidden="1"/>
    <cellStyle name="Followed Hyperlink" xfId="7724" builtinId="9" hidden="1"/>
    <cellStyle name="Followed Hyperlink" xfId="7726" builtinId="9" hidden="1"/>
    <cellStyle name="Followed Hyperlink" xfId="7728" builtinId="9" hidden="1"/>
    <cellStyle name="Followed Hyperlink" xfId="7730" builtinId="9" hidden="1"/>
    <cellStyle name="Followed Hyperlink" xfId="7732" builtinId="9" hidden="1"/>
    <cellStyle name="Followed Hyperlink" xfId="7734" builtinId="9" hidden="1"/>
    <cellStyle name="Followed Hyperlink" xfId="7736" builtinId="9" hidden="1"/>
    <cellStyle name="Followed Hyperlink" xfId="7738" builtinId="9" hidden="1"/>
    <cellStyle name="Followed Hyperlink" xfId="7740" builtinId="9" hidden="1"/>
    <cellStyle name="Followed Hyperlink" xfId="7742" builtinId="9" hidden="1"/>
    <cellStyle name="Followed Hyperlink" xfId="7744" builtinId="9" hidden="1"/>
    <cellStyle name="Followed Hyperlink" xfId="7746" builtinId="9" hidden="1"/>
    <cellStyle name="Followed Hyperlink" xfId="7748" builtinId="9" hidden="1"/>
    <cellStyle name="Followed Hyperlink" xfId="7750" builtinId="9" hidden="1"/>
    <cellStyle name="Followed Hyperlink" xfId="7752" builtinId="9" hidden="1"/>
    <cellStyle name="Followed Hyperlink" xfId="7754" builtinId="9" hidden="1"/>
    <cellStyle name="Followed Hyperlink" xfId="7756" builtinId="9" hidden="1"/>
    <cellStyle name="Followed Hyperlink" xfId="7758" builtinId="9" hidden="1"/>
    <cellStyle name="Followed Hyperlink" xfId="7760" builtinId="9" hidden="1"/>
    <cellStyle name="Followed Hyperlink" xfId="7762" builtinId="9" hidden="1"/>
    <cellStyle name="Followed Hyperlink" xfId="7764" builtinId="9" hidden="1"/>
    <cellStyle name="Followed Hyperlink" xfId="7766" builtinId="9" hidden="1"/>
    <cellStyle name="Followed Hyperlink" xfId="7768" builtinId="9" hidden="1"/>
    <cellStyle name="Followed Hyperlink" xfId="7770" builtinId="9" hidden="1"/>
    <cellStyle name="Followed Hyperlink" xfId="7772" builtinId="9" hidden="1"/>
    <cellStyle name="Followed Hyperlink" xfId="7774" builtinId="9" hidden="1"/>
    <cellStyle name="Followed Hyperlink" xfId="7776" builtinId="9" hidden="1"/>
    <cellStyle name="Followed Hyperlink" xfId="7778" builtinId="9" hidden="1"/>
    <cellStyle name="Followed Hyperlink" xfId="7780" builtinId="9" hidden="1"/>
    <cellStyle name="Followed Hyperlink" xfId="7782" builtinId="9" hidden="1"/>
    <cellStyle name="Followed Hyperlink" xfId="7784" builtinId="9" hidden="1"/>
    <cellStyle name="Followed Hyperlink" xfId="7786" builtinId="9" hidden="1"/>
    <cellStyle name="Followed Hyperlink" xfId="7788" builtinId="9" hidden="1"/>
    <cellStyle name="Followed Hyperlink" xfId="7790" builtinId="9" hidden="1"/>
    <cellStyle name="Followed Hyperlink" xfId="7792" builtinId="9" hidden="1"/>
    <cellStyle name="Followed Hyperlink" xfId="7794" builtinId="9" hidden="1"/>
    <cellStyle name="Followed Hyperlink" xfId="7796" builtinId="9" hidden="1"/>
    <cellStyle name="Followed Hyperlink" xfId="7798" builtinId="9" hidden="1"/>
    <cellStyle name="Followed Hyperlink" xfId="7800" builtinId="9" hidden="1"/>
    <cellStyle name="Followed Hyperlink" xfId="7802" builtinId="9" hidden="1"/>
    <cellStyle name="Followed Hyperlink" xfId="7804" builtinId="9" hidden="1"/>
    <cellStyle name="Followed Hyperlink" xfId="7806" builtinId="9" hidden="1"/>
    <cellStyle name="Followed Hyperlink" xfId="7808" builtinId="9" hidden="1"/>
    <cellStyle name="Followed Hyperlink" xfId="7810" builtinId="9" hidden="1"/>
    <cellStyle name="Followed Hyperlink" xfId="7812" builtinId="9" hidden="1"/>
    <cellStyle name="Followed Hyperlink" xfId="7814" builtinId="9" hidden="1"/>
    <cellStyle name="Followed Hyperlink" xfId="7816" builtinId="9" hidden="1"/>
    <cellStyle name="Followed Hyperlink" xfId="7818" builtinId="9" hidden="1"/>
    <cellStyle name="Followed Hyperlink" xfId="7820" builtinId="9" hidden="1"/>
    <cellStyle name="Followed Hyperlink" xfId="7822" builtinId="9" hidden="1"/>
    <cellStyle name="Followed Hyperlink" xfId="7824" builtinId="9" hidden="1"/>
    <cellStyle name="Followed Hyperlink" xfId="7826" builtinId="9" hidden="1"/>
    <cellStyle name="Followed Hyperlink" xfId="7828" builtinId="9" hidden="1"/>
    <cellStyle name="Followed Hyperlink" xfId="7830" builtinId="9" hidden="1"/>
    <cellStyle name="Followed Hyperlink" xfId="7832" builtinId="9" hidden="1"/>
    <cellStyle name="Followed Hyperlink" xfId="7834" builtinId="9" hidden="1"/>
    <cellStyle name="Followed Hyperlink" xfId="7836" builtinId="9" hidden="1"/>
    <cellStyle name="Followed Hyperlink" xfId="7838" builtinId="9" hidden="1"/>
    <cellStyle name="Followed Hyperlink" xfId="7840" builtinId="9" hidden="1"/>
    <cellStyle name="Followed Hyperlink" xfId="7842" builtinId="9" hidden="1"/>
    <cellStyle name="Followed Hyperlink" xfId="7844" builtinId="9" hidden="1"/>
    <cellStyle name="Followed Hyperlink" xfId="7846" builtinId="9" hidden="1"/>
    <cellStyle name="Followed Hyperlink" xfId="7848" builtinId="9" hidden="1"/>
    <cellStyle name="Followed Hyperlink" xfId="7850" builtinId="9" hidden="1"/>
    <cellStyle name="Followed Hyperlink" xfId="7852" builtinId="9" hidden="1"/>
    <cellStyle name="Followed Hyperlink" xfId="7854" builtinId="9" hidden="1"/>
    <cellStyle name="Followed Hyperlink" xfId="7856" builtinId="9" hidden="1"/>
    <cellStyle name="Followed Hyperlink" xfId="7858" builtinId="9" hidden="1"/>
    <cellStyle name="Followed Hyperlink" xfId="7860" builtinId="9" hidden="1"/>
    <cellStyle name="Followed Hyperlink" xfId="7862" builtinId="9" hidden="1"/>
    <cellStyle name="Followed Hyperlink" xfId="7864" builtinId="9" hidden="1"/>
    <cellStyle name="Followed Hyperlink" xfId="7866" builtinId="9" hidden="1"/>
    <cellStyle name="Followed Hyperlink" xfId="7868" builtinId="9" hidden="1"/>
    <cellStyle name="Followed Hyperlink" xfId="7870" builtinId="9" hidden="1"/>
    <cellStyle name="Followed Hyperlink" xfId="7872" builtinId="9" hidden="1"/>
    <cellStyle name="Followed Hyperlink" xfId="7874" builtinId="9" hidden="1"/>
    <cellStyle name="Followed Hyperlink" xfId="7876" builtinId="9" hidden="1"/>
    <cellStyle name="Followed Hyperlink" xfId="7878" builtinId="9" hidden="1"/>
    <cellStyle name="Followed Hyperlink" xfId="7880" builtinId="9" hidden="1"/>
    <cellStyle name="Followed Hyperlink" xfId="7882" builtinId="9" hidden="1"/>
    <cellStyle name="Followed Hyperlink" xfId="7884" builtinId="9" hidden="1"/>
    <cellStyle name="Followed Hyperlink" xfId="7886" builtinId="9" hidden="1"/>
    <cellStyle name="Followed Hyperlink" xfId="7888" builtinId="9" hidden="1"/>
    <cellStyle name="Followed Hyperlink" xfId="7890" builtinId="9" hidden="1"/>
    <cellStyle name="Followed Hyperlink" xfId="7892" builtinId="9" hidden="1"/>
    <cellStyle name="Followed Hyperlink" xfId="7894" builtinId="9" hidden="1"/>
    <cellStyle name="Followed Hyperlink" xfId="7896" builtinId="9" hidden="1"/>
    <cellStyle name="Followed Hyperlink" xfId="7898" builtinId="9" hidden="1"/>
    <cellStyle name="Followed Hyperlink" xfId="7900" builtinId="9" hidden="1"/>
    <cellStyle name="Followed Hyperlink" xfId="7902" builtinId="9" hidden="1"/>
    <cellStyle name="Followed Hyperlink" xfId="7904" builtinId="9" hidden="1"/>
    <cellStyle name="Followed Hyperlink" xfId="7906" builtinId="9" hidden="1"/>
    <cellStyle name="Followed Hyperlink" xfId="7908" builtinId="9" hidden="1"/>
    <cellStyle name="Followed Hyperlink" xfId="7910" builtinId="9" hidden="1"/>
    <cellStyle name="Followed Hyperlink" xfId="7912" builtinId="9" hidden="1"/>
    <cellStyle name="Followed Hyperlink" xfId="7914" builtinId="9" hidden="1"/>
    <cellStyle name="Followed Hyperlink" xfId="7916" builtinId="9" hidden="1"/>
    <cellStyle name="Followed Hyperlink" xfId="7918" builtinId="9" hidden="1"/>
    <cellStyle name="Followed Hyperlink" xfId="7920" builtinId="9" hidden="1"/>
    <cellStyle name="Followed Hyperlink" xfId="7922" builtinId="9" hidden="1"/>
    <cellStyle name="Followed Hyperlink" xfId="7924" builtinId="9" hidden="1"/>
    <cellStyle name="Followed Hyperlink" xfId="7926" builtinId="9" hidden="1"/>
    <cellStyle name="Followed Hyperlink" xfId="7928" builtinId="9" hidden="1"/>
    <cellStyle name="Followed Hyperlink" xfId="7930" builtinId="9" hidden="1"/>
    <cellStyle name="Followed Hyperlink" xfId="7932" builtinId="9" hidden="1"/>
    <cellStyle name="Followed Hyperlink" xfId="7934" builtinId="9" hidden="1"/>
    <cellStyle name="Followed Hyperlink" xfId="7936" builtinId="9" hidden="1"/>
    <cellStyle name="Followed Hyperlink" xfId="7938" builtinId="9" hidden="1"/>
    <cellStyle name="Followed Hyperlink" xfId="7940" builtinId="9" hidden="1"/>
    <cellStyle name="Followed Hyperlink" xfId="7942" builtinId="9" hidden="1"/>
    <cellStyle name="Followed Hyperlink" xfId="7944" builtinId="9" hidden="1"/>
    <cellStyle name="Followed Hyperlink" xfId="7946" builtinId="9" hidden="1"/>
    <cellStyle name="Followed Hyperlink" xfId="7948" builtinId="9" hidden="1"/>
    <cellStyle name="Followed Hyperlink" xfId="7950" builtinId="9" hidden="1"/>
    <cellStyle name="Followed Hyperlink" xfId="7952" builtinId="9" hidden="1"/>
    <cellStyle name="Followed Hyperlink" xfId="7954" builtinId="9" hidden="1"/>
    <cellStyle name="Followed Hyperlink" xfId="7956" builtinId="9" hidden="1"/>
    <cellStyle name="Followed Hyperlink" xfId="7958" builtinId="9" hidden="1"/>
    <cellStyle name="Followed Hyperlink" xfId="7960" builtinId="9" hidden="1"/>
    <cellStyle name="Followed Hyperlink" xfId="7962" builtinId="9" hidden="1"/>
    <cellStyle name="Followed Hyperlink" xfId="7964" builtinId="9" hidden="1"/>
    <cellStyle name="Followed Hyperlink" xfId="7966" builtinId="9" hidden="1"/>
    <cellStyle name="Followed Hyperlink" xfId="7968" builtinId="9" hidden="1"/>
    <cellStyle name="Followed Hyperlink" xfId="7970" builtinId="9" hidden="1"/>
    <cellStyle name="Followed Hyperlink" xfId="7972" builtinId="9" hidden="1"/>
    <cellStyle name="Followed Hyperlink" xfId="7974" builtinId="9" hidden="1"/>
    <cellStyle name="Followed Hyperlink" xfId="7976" builtinId="9" hidden="1"/>
    <cellStyle name="Followed Hyperlink" xfId="7978" builtinId="9" hidden="1"/>
    <cellStyle name="Followed Hyperlink" xfId="7980" builtinId="9" hidden="1"/>
    <cellStyle name="Followed Hyperlink" xfId="7982" builtinId="9" hidden="1"/>
    <cellStyle name="Followed Hyperlink" xfId="7984" builtinId="9" hidden="1"/>
    <cellStyle name="Followed Hyperlink" xfId="7986" builtinId="9" hidden="1"/>
    <cellStyle name="Followed Hyperlink" xfId="7988" builtinId="9" hidden="1"/>
    <cellStyle name="Followed Hyperlink" xfId="7990" builtinId="9" hidden="1"/>
    <cellStyle name="Followed Hyperlink" xfId="7992" builtinId="9" hidden="1"/>
    <cellStyle name="Followed Hyperlink" xfId="7994" builtinId="9" hidden="1"/>
    <cellStyle name="Followed Hyperlink" xfId="7996" builtinId="9" hidden="1"/>
    <cellStyle name="Followed Hyperlink" xfId="7998" builtinId="9" hidden="1"/>
    <cellStyle name="Followed Hyperlink" xfId="8000" builtinId="9" hidden="1"/>
    <cellStyle name="Followed Hyperlink" xfId="8002" builtinId="9" hidden="1"/>
    <cellStyle name="Followed Hyperlink" xfId="8004" builtinId="9" hidden="1"/>
    <cellStyle name="Followed Hyperlink" xfId="8006" builtinId="9" hidden="1"/>
    <cellStyle name="Followed Hyperlink" xfId="8008" builtinId="9" hidden="1"/>
    <cellStyle name="Followed Hyperlink" xfId="8010" builtinId="9" hidden="1"/>
    <cellStyle name="Followed Hyperlink" xfId="8012" builtinId="9" hidden="1"/>
    <cellStyle name="Followed Hyperlink" xfId="8014" builtinId="9" hidden="1"/>
    <cellStyle name="Followed Hyperlink" xfId="8016" builtinId="9" hidden="1"/>
    <cellStyle name="Followed Hyperlink" xfId="8018" builtinId="9" hidden="1"/>
    <cellStyle name="Followed Hyperlink" xfId="8020" builtinId="9" hidden="1"/>
    <cellStyle name="Followed Hyperlink" xfId="8022" builtinId="9" hidden="1"/>
    <cellStyle name="Followed Hyperlink" xfId="8024" builtinId="9" hidden="1"/>
    <cellStyle name="Followed Hyperlink" xfId="8026" builtinId="9" hidden="1"/>
    <cellStyle name="Followed Hyperlink" xfId="8028" builtinId="9" hidden="1"/>
    <cellStyle name="Followed Hyperlink" xfId="8030" builtinId="9" hidden="1"/>
    <cellStyle name="Followed Hyperlink" xfId="8032" builtinId="9" hidden="1"/>
    <cellStyle name="Followed Hyperlink" xfId="8034" builtinId="9" hidden="1"/>
    <cellStyle name="Followed Hyperlink" xfId="8036" builtinId="9" hidden="1"/>
    <cellStyle name="Followed Hyperlink" xfId="8038" builtinId="9" hidden="1"/>
    <cellStyle name="Followed Hyperlink" xfId="8040" builtinId="9" hidden="1"/>
    <cellStyle name="Followed Hyperlink" xfId="8042" builtinId="9" hidden="1"/>
    <cellStyle name="Followed Hyperlink" xfId="8044" builtinId="9" hidden="1"/>
    <cellStyle name="Followed Hyperlink" xfId="8046" builtinId="9" hidden="1"/>
    <cellStyle name="Followed Hyperlink" xfId="8048" builtinId="9" hidden="1"/>
    <cellStyle name="Followed Hyperlink" xfId="8050" builtinId="9" hidden="1"/>
    <cellStyle name="Followed Hyperlink" xfId="8052" builtinId="9" hidden="1"/>
    <cellStyle name="Followed Hyperlink" xfId="8054" builtinId="9" hidden="1"/>
    <cellStyle name="Followed Hyperlink" xfId="8056" builtinId="9" hidden="1"/>
    <cellStyle name="Followed Hyperlink" xfId="8058" builtinId="9" hidden="1"/>
    <cellStyle name="Followed Hyperlink" xfId="8060" builtinId="9" hidden="1"/>
    <cellStyle name="Followed Hyperlink" xfId="8062" builtinId="9" hidden="1"/>
    <cellStyle name="Followed Hyperlink" xfId="8064" builtinId="9" hidden="1"/>
    <cellStyle name="Followed Hyperlink" xfId="8066" builtinId="9" hidden="1"/>
    <cellStyle name="Followed Hyperlink" xfId="8068" builtinId="9" hidden="1"/>
    <cellStyle name="Followed Hyperlink" xfId="8070" builtinId="9" hidden="1"/>
    <cellStyle name="Followed Hyperlink" xfId="8072" builtinId="9" hidden="1"/>
    <cellStyle name="Followed Hyperlink" xfId="8074" builtinId="9" hidden="1"/>
    <cellStyle name="Followed Hyperlink" xfId="8076" builtinId="9" hidden="1"/>
    <cellStyle name="Followed Hyperlink" xfId="8078" builtinId="9" hidden="1"/>
    <cellStyle name="Followed Hyperlink" xfId="8080" builtinId="9" hidden="1"/>
    <cellStyle name="Followed Hyperlink" xfId="8082" builtinId="9" hidden="1"/>
    <cellStyle name="Followed Hyperlink" xfId="8084" builtinId="9" hidden="1"/>
    <cellStyle name="Followed Hyperlink" xfId="8086" builtinId="9" hidden="1"/>
    <cellStyle name="Followed Hyperlink" xfId="8088" builtinId="9" hidden="1"/>
    <cellStyle name="Followed Hyperlink" xfId="8090" builtinId="9" hidden="1"/>
    <cellStyle name="Followed Hyperlink" xfId="8092" builtinId="9" hidden="1"/>
    <cellStyle name="Followed Hyperlink" xfId="8094" builtinId="9" hidden="1"/>
    <cellStyle name="Followed Hyperlink" xfId="8096" builtinId="9" hidden="1"/>
    <cellStyle name="Followed Hyperlink" xfId="8098" builtinId="9" hidden="1"/>
    <cellStyle name="Followed Hyperlink" xfId="8100" builtinId="9" hidden="1"/>
    <cellStyle name="Followed Hyperlink" xfId="8102" builtinId="9" hidden="1"/>
    <cellStyle name="Followed Hyperlink" xfId="8104" builtinId="9" hidden="1"/>
    <cellStyle name="Followed Hyperlink" xfId="8106" builtinId="9" hidden="1"/>
    <cellStyle name="Followed Hyperlink" xfId="8108" builtinId="9" hidden="1"/>
    <cellStyle name="Followed Hyperlink" xfId="8110" builtinId="9" hidden="1"/>
    <cellStyle name="Followed Hyperlink" xfId="8112" builtinId="9" hidden="1"/>
    <cellStyle name="Followed Hyperlink" xfId="8114" builtinId="9" hidden="1"/>
    <cellStyle name="Followed Hyperlink" xfId="8116" builtinId="9" hidden="1"/>
    <cellStyle name="Followed Hyperlink" xfId="8118" builtinId="9" hidden="1"/>
    <cellStyle name="Followed Hyperlink" xfId="8120" builtinId="9" hidden="1"/>
    <cellStyle name="Followed Hyperlink" xfId="8122" builtinId="9" hidden="1"/>
    <cellStyle name="Followed Hyperlink" xfId="8124" builtinId="9" hidden="1"/>
    <cellStyle name="Followed Hyperlink" xfId="8126" builtinId="9" hidden="1"/>
    <cellStyle name="Followed Hyperlink" xfId="8128" builtinId="9" hidden="1"/>
    <cellStyle name="Followed Hyperlink" xfId="8130" builtinId="9" hidden="1"/>
    <cellStyle name="Followed Hyperlink" xfId="8132" builtinId="9" hidden="1"/>
    <cellStyle name="Followed Hyperlink" xfId="8134" builtinId="9" hidden="1"/>
    <cellStyle name="Followed Hyperlink" xfId="8136" builtinId="9" hidden="1"/>
    <cellStyle name="Followed Hyperlink" xfId="8138" builtinId="9" hidden="1"/>
    <cellStyle name="Followed Hyperlink" xfId="8140" builtinId="9" hidden="1"/>
    <cellStyle name="Followed Hyperlink" xfId="8142" builtinId="9" hidden="1"/>
    <cellStyle name="Followed Hyperlink" xfId="8144" builtinId="9" hidden="1"/>
    <cellStyle name="Followed Hyperlink" xfId="8146" builtinId="9" hidden="1"/>
    <cellStyle name="Followed Hyperlink" xfId="8148" builtinId="9" hidden="1"/>
    <cellStyle name="Followed Hyperlink" xfId="8150" builtinId="9" hidden="1"/>
    <cellStyle name="Followed Hyperlink" xfId="8152" builtinId="9" hidden="1"/>
    <cellStyle name="Followed Hyperlink" xfId="8154" builtinId="9" hidden="1"/>
    <cellStyle name="Followed Hyperlink" xfId="8156" builtinId="9" hidden="1"/>
    <cellStyle name="Followed Hyperlink" xfId="8158" builtinId="9" hidden="1"/>
    <cellStyle name="Followed Hyperlink" xfId="8160" builtinId="9" hidden="1"/>
    <cellStyle name="Followed Hyperlink" xfId="8162" builtinId="9" hidden="1"/>
    <cellStyle name="Followed Hyperlink" xfId="8164" builtinId="9" hidden="1"/>
    <cellStyle name="Followed Hyperlink" xfId="8166" builtinId="9" hidden="1"/>
    <cellStyle name="Followed Hyperlink" xfId="8168" builtinId="9" hidden="1"/>
    <cellStyle name="Followed Hyperlink" xfId="8170" builtinId="9" hidden="1"/>
    <cellStyle name="Followed Hyperlink" xfId="8172" builtinId="9" hidden="1"/>
    <cellStyle name="Followed Hyperlink" xfId="8174" builtinId="9" hidden="1"/>
    <cellStyle name="Followed Hyperlink" xfId="8176" builtinId="9" hidden="1"/>
    <cellStyle name="Followed Hyperlink" xfId="8178" builtinId="9" hidden="1"/>
    <cellStyle name="Followed Hyperlink" xfId="8180" builtinId="9" hidden="1"/>
    <cellStyle name="Followed Hyperlink" xfId="8182" builtinId="9" hidden="1"/>
    <cellStyle name="Followed Hyperlink" xfId="8184" builtinId="9" hidden="1"/>
    <cellStyle name="Followed Hyperlink" xfId="8186" builtinId="9" hidden="1"/>
    <cellStyle name="Followed Hyperlink" xfId="8188" builtinId="9" hidden="1"/>
    <cellStyle name="Followed Hyperlink" xfId="8190" builtinId="9" hidden="1"/>
    <cellStyle name="Followed Hyperlink" xfId="8192" builtinId="9" hidden="1"/>
    <cellStyle name="Followed Hyperlink" xfId="8194" builtinId="9" hidden="1"/>
    <cellStyle name="Followed Hyperlink" xfId="8196" builtinId="9" hidden="1"/>
    <cellStyle name="Followed Hyperlink" xfId="8198" builtinId="9" hidden="1"/>
    <cellStyle name="Followed Hyperlink" xfId="8200" builtinId="9" hidden="1"/>
    <cellStyle name="Followed Hyperlink" xfId="8202" builtinId="9" hidden="1"/>
    <cellStyle name="Followed Hyperlink" xfId="8204" builtinId="9" hidden="1"/>
    <cellStyle name="Followed Hyperlink" xfId="8206" builtinId="9" hidden="1"/>
    <cellStyle name="Followed Hyperlink" xfId="8208" builtinId="9" hidden="1"/>
    <cellStyle name="Followed Hyperlink" xfId="8210" builtinId="9" hidden="1"/>
    <cellStyle name="Followed Hyperlink" xfId="8212" builtinId="9" hidden="1"/>
    <cellStyle name="Followed Hyperlink" xfId="8214" builtinId="9" hidden="1"/>
    <cellStyle name="Followed Hyperlink" xfId="8216" builtinId="9" hidden="1"/>
    <cellStyle name="Followed Hyperlink" xfId="8218" builtinId="9" hidden="1"/>
    <cellStyle name="Followed Hyperlink" xfId="8220" builtinId="9" hidden="1"/>
    <cellStyle name="Followed Hyperlink" xfId="8222" builtinId="9" hidden="1"/>
    <cellStyle name="Followed Hyperlink" xfId="8224" builtinId="9" hidden="1"/>
    <cellStyle name="Followed Hyperlink" xfId="8226" builtinId="9" hidden="1"/>
    <cellStyle name="Followed Hyperlink" xfId="8228" builtinId="9" hidden="1"/>
    <cellStyle name="Followed Hyperlink" xfId="8230" builtinId="9" hidden="1"/>
    <cellStyle name="Followed Hyperlink" xfId="8232" builtinId="9" hidden="1"/>
    <cellStyle name="Followed Hyperlink" xfId="8234" builtinId="9" hidden="1"/>
    <cellStyle name="Followed Hyperlink" xfId="8236" builtinId="9" hidden="1"/>
    <cellStyle name="Followed Hyperlink" xfId="8238" builtinId="9" hidden="1"/>
    <cellStyle name="Followed Hyperlink" xfId="8240" builtinId="9" hidden="1"/>
    <cellStyle name="Followed Hyperlink" xfId="8242" builtinId="9" hidden="1"/>
    <cellStyle name="Followed Hyperlink" xfId="8244" builtinId="9" hidden="1"/>
    <cellStyle name="Followed Hyperlink" xfId="8246" builtinId="9" hidden="1"/>
    <cellStyle name="Followed Hyperlink" xfId="8248" builtinId="9" hidden="1"/>
    <cellStyle name="Followed Hyperlink" xfId="8250" builtinId="9" hidden="1"/>
    <cellStyle name="Followed Hyperlink" xfId="8252" builtinId="9" hidden="1"/>
    <cellStyle name="Followed Hyperlink" xfId="8254" builtinId="9" hidden="1"/>
    <cellStyle name="Followed Hyperlink" xfId="8256" builtinId="9" hidden="1"/>
    <cellStyle name="Followed Hyperlink" xfId="8258" builtinId="9" hidden="1"/>
    <cellStyle name="Followed Hyperlink" xfId="8260" builtinId="9" hidden="1"/>
    <cellStyle name="Followed Hyperlink" xfId="8262" builtinId="9" hidden="1"/>
    <cellStyle name="Followed Hyperlink" xfId="8264" builtinId="9" hidden="1"/>
    <cellStyle name="Followed Hyperlink" xfId="8266" builtinId="9" hidden="1"/>
    <cellStyle name="Followed Hyperlink" xfId="8268" builtinId="9" hidden="1"/>
    <cellStyle name="Followed Hyperlink" xfId="8270" builtinId="9" hidden="1"/>
    <cellStyle name="Followed Hyperlink" xfId="8272" builtinId="9" hidden="1"/>
    <cellStyle name="Followed Hyperlink" xfId="8274" builtinId="9" hidden="1"/>
    <cellStyle name="Followed Hyperlink" xfId="8276" builtinId="9" hidden="1"/>
    <cellStyle name="Followed Hyperlink" xfId="8278" builtinId="9" hidden="1"/>
    <cellStyle name="Followed Hyperlink" xfId="8280" builtinId="9" hidden="1"/>
    <cellStyle name="Followed Hyperlink" xfId="8282" builtinId="9" hidden="1"/>
    <cellStyle name="Followed Hyperlink" xfId="8284" builtinId="9" hidden="1"/>
    <cellStyle name="Followed Hyperlink" xfId="8286" builtinId="9" hidden="1"/>
    <cellStyle name="Followed Hyperlink" xfId="8288" builtinId="9" hidden="1"/>
    <cellStyle name="Followed Hyperlink" xfId="8290" builtinId="9" hidden="1"/>
    <cellStyle name="Followed Hyperlink" xfId="8292" builtinId="9" hidden="1"/>
    <cellStyle name="Followed Hyperlink" xfId="8294" builtinId="9" hidden="1"/>
    <cellStyle name="Followed Hyperlink" xfId="8296" builtinId="9" hidden="1"/>
    <cellStyle name="Followed Hyperlink" xfId="8298" builtinId="9" hidden="1"/>
    <cellStyle name="Followed Hyperlink" xfId="8300" builtinId="9" hidden="1"/>
    <cellStyle name="Followed Hyperlink" xfId="8302" builtinId="9" hidden="1"/>
    <cellStyle name="Followed Hyperlink" xfId="8304" builtinId="9" hidden="1"/>
    <cellStyle name="Followed Hyperlink" xfId="8306" builtinId="9" hidden="1"/>
    <cellStyle name="Followed Hyperlink" xfId="8308" builtinId="9" hidden="1"/>
    <cellStyle name="Followed Hyperlink" xfId="8310" builtinId="9" hidden="1"/>
    <cellStyle name="Followed Hyperlink" xfId="8312" builtinId="9" hidden="1"/>
    <cellStyle name="Followed Hyperlink" xfId="8314" builtinId="9" hidden="1"/>
    <cellStyle name="Followed Hyperlink" xfId="8316" builtinId="9" hidden="1"/>
    <cellStyle name="Followed Hyperlink" xfId="8318" builtinId="9" hidden="1"/>
    <cellStyle name="Followed Hyperlink" xfId="8320" builtinId="9" hidden="1"/>
    <cellStyle name="Followed Hyperlink" xfId="8322" builtinId="9" hidden="1"/>
    <cellStyle name="Followed Hyperlink" xfId="8324" builtinId="9" hidden="1"/>
    <cellStyle name="Followed Hyperlink" xfId="8326" builtinId="9" hidden="1"/>
    <cellStyle name="Followed Hyperlink" xfId="8328" builtinId="9" hidden="1"/>
    <cellStyle name="Followed Hyperlink" xfId="8330" builtinId="9" hidden="1"/>
    <cellStyle name="Followed Hyperlink" xfId="8332" builtinId="9" hidden="1"/>
    <cellStyle name="Followed Hyperlink" xfId="8334" builtinId="9" hidden="1"/>
    <cellStyle name="Followed Hyperlink" xfId="8336" builtinId="9" hidden="1"/>
    <cellStyle name="Followed Hyperlink" xfId="8338" builtinId="9" hidden="1"/>
    <cellStyle name="Followed Hyperlink" xfId="8340" builtinId="9" hidden="1"/>
    <cellStyle name="Followed Hyperlink" xfId="8342" builtinId="9" hidden="1"/>
    <cellStyle name="Followed Hyperlink" xfId="8344" builtinId="9" hidden="1"/>
    <cellStyle name="Followed Hyperlink" xfId="8346" builtinId="9" hidden="1"/>
    <cellStyle name="Followed Hyperlink" xfId="8348" builtinId="9" hidden="1"/>
    <cellStyle name="Followed Hyperlink" xfId="8350" builtinId="9" hidden="1"/>
    <cellStyle name="Followed Hyperlink" xfId="8352" builtinId="9" hidden="1"/>
    <cellStyle name="Followed Hyperlink" xfId="8354" builtinId="9" hidden="1"/>
    <cellStyle name="Followed Hyperlink" xfId="8356" builtinId="9" hidden="1"/>
    <cellStyle name="Followed Hyperlink" xfId="8358" builtinId="9" hidden="1"/>
    <cellStyle name="Followed Hyperlink" xfId="8360" builtinId="9" hidden="1"/>
    <cellStyle name="Followed Hyperlink" xfId="8362" builtinId="9" hidden="1"/>
    <cellStyle name="Followed Hyperlink" xfId="8364" builtinId="9" hidden="1"/>
    <cellStyle name="Followed Hyperlink" xfId="8366" builtinId="9" hidden="1"/>
    <cellStyle name="Followed Hyperlink" xfId="8368" builtinId="9" hidden="1"/>
    <cellStyle name="Followed Hyperlink" xfId="8370" builtinId="9" hidden="1"/>
    <cellStyle name="Followed Hyperlink" xfId="8372" builtinId="9" hidden="1"/>
    <cellStyle name="Followed Hyperlink" xfId="8374" builtinId="9" hidden="1"/>
    <cellStyle name="Followed Hyperlink" xfId="8376" builtinId="9" hidden="1"/>
    <cellStyle name="Followed Hyperlink" xfId="8378" builtinId="9" hidden="1"/>
    <cellStyle name="Followed Hyperlink" xfId="8380" builtinId="9" hidden="1"/>
    <cellStyle name="Followed Hyperlink" xfId="8382" builtinId="9" hidden="1"/>
    <cellStyle name="Followed Hyperlink" xfId="8384" builtinId="9" hidden="1"/>
    <cellStyle name="Followed Hyperlink" xfId="8386" builtinId="9" hidden="1"/>
    <cellStyle name="Followed Hyperlink" xfId="8388" builtinId="9" hidden="1"/>
    <cellStyle name="Followed Hyperlink" xfId="8390" builtinId="9" hidden="1"/>
    <cellStyle name="Followed Hyperlink" xfId="8392" builtinId="9" hidden="1"/>
    <cellStyle name="Followed Hyperlink" xfId="8394" builtinId="9" hidden="1"/>
    <cellStyle name="Followed Hyperlink" xfId="8396" builtinId="9" hidden="1"/>
    <cellStyle name="Followed Hyperlink" xfId="8398" builtinId="9" hidden="1"/>
    <cellStyle name="Followed Hyperlink" xfId="8400" builtinId="9" hidden="1"/>
    <cellStyle name="Followed Hyperlink" xfId="8402" builtinId="9" hidden="1"/>
    <cellStyle name="Followed Hyperlink" xfId="8404" builtinId="9" hidden="1"/>
    <cellStyle name="Followed Hyperlink" xfId="8406" builtinId="9" hidden="1"/>
    <cellStyle name="Followed Hyperlink" xfId="8408" builtinId="9" hidden="1"/>
    <cellStyle name="Followed Hyperlink" xfId="8410" builtinId="9" hidden="1"/>
    <cellStyle name="Followed Hyperlink" xfId="8412" builtinId="9" hidden="1"/>
    <cellStyle name="Followed Hyperlink" xfId="8414" builtinId="9" hidden="1"/>
    <cellStyle name="Followed Hyperlink" xfId="8416" builtinId="9" hidden="1"/>
    <cellStyle name="Followed Hyperlink" xfId="8418" builtinId="9" hidden="1"/>
    <cellStyle name="Followed Hyperlink" xfId="8420" builtinId="9" hidden="1"/>
    <cellStyle name="Followed Hyperlink" xfId="8422" builtinId="9" hidden="1"/>
    <cellStyle name="Followed Hyperlink" xfId="8424" builtinId="9" hidden="1"/>
    <cellStyle name="Followed Hyperlink" xfId="8426" builtinId="9" hidden="1"/>
    <cellStyle name="Followed Hyperlink" xfId="8428" builtinId="9" hidden="1"/>
    <cellStyle name="Followed Hyperlink" xfId="8430" builtinId="9" hidden="1"/>
    <cellStyle name="Followed Hyperlink" xfId="8432" builtinId="9" hidden="1"/>
    <cellStyle name="Followed Hyperlink" xfId="8434" builtinId="9" hidden="1"/>
    <cellStyle name="Followed Hyperlink" xfId="8436" builtinId="9" hidden="1"/>
    <cellStyle name="Followed Hyperlink" xfId="8438" builtinId="9" hidden="1"/>
    <cellStyle name="Followed Hyperlink" xfId="8440" builtinId="9" hidden="1"/>
    <cellStyle name="Followed Hyperlink" xfId="8442" builtinId="9" hidden="1"/>
    <cellStyle name="Followed Hyperlink" xfId="8444" builtinId="9" hidden="1"/>
    <cellStyle name="Followed Hyperlink" xfId="8446" builtinId="9" hidden="1"/>
    <cellStyle name="Followed Hyperlink" xfId="8448" builtinId="9" hidden="1"/>
    <cellStyle name="Followed Hyperlink" xfId="8450" builtinId="9" hidden="1"/>
    <cellStyle name="Followed Hyperlink" xfId="8452" builtinId="9" hidden="1"/>
    <cellStyle name="Followed Hyperlink" xfId="8454" builtinId="9" hidden="1"/>
    <cellStyle name="Followed Hyperlink" xfId="8456" builtinId="9" hidden="1"/>
    <cellStyle name="Followed Hyperlink" xfId="8458" builtinId="9" hidden="1"/>
    <cellStyle name="Followed Hyperlink" xfId="8460" builtinId="9" hidden="1"/>
    <cellStyle name="Followed Hyperlink" xfId="8462" builtinId="9" hidden="1"/>
    <cellStyle name="Followed Hyperlink" xfId="8464" builtinId="9" hidden="1"/>
    <cellStyle name="Followed Hyperlink" xfId="8466" builtinId="9" hidden="1"/>
    <cellStyle name="Followed Hyperlink" xfId="8468" builtinId="9" hidden="1"/>
    <cellStyle name="Followed Hyperlink" xfId="8470" builtinId="9" hidden="1"/>
    <cellStyle name="Followed Hyperlink" xfId="8472" builtinId="9" hidden="1"/>
    <cellStyle name="Followed Hyperlink" xfId="8474" builtinId="9" hidden="1"/>
    <cellStyle name="Followed Hyperlink" xfId="8476" builtinId="9" hidden="1"/>
    <cellStyle name="Followed Hyperlink" xfId="8478" builtinId="9" hidden="1"/>
    <cellStyle name="Followed Hyperlink" xfId="8480" builtinId="9" hidden="1"/>
    <cellStyle name="Followed Hyperlink" xfId="8482" builtinId="9" hidden="1"/>
    <cellStyle name="Followed Hyperlink" xfId="8484" builtinId="9" hidden="1"/>
    <cellStyle name="Followed Hyperlink" xfId="8486" builtinId="9" hidden="1"/>
    <cellStyle name="Followed Hyperlink" xfId="8488" builtinId="9" hidden="1"/>
    <cellStyle name="Followed Hyperlink" xfId="8490" builtinId="9" hidden="1"/>
    <cellStyle name="Followed Hyperlink" xfId="8492" builtinId="9" hidden="1"/>
    <cellStyle name="Followed Hyperlink" xfId="8494" builtinId="9" hidden="1"/>
    <cellStyle name="Followed Hyperlink" xfId="8496" builtinId="9" hidden="1"/>
    <cellStyle name="Followed Hyperlink" xfId="8498" builtinId="9" hidden="1"/>
    <cellStyle name="Followed Hyperlink" xfId="8500" builtinId="9" hidden="1"/>
    <cellStyle name="Followed Hyperlink" xfId="8502" builtinId="9" hidden="1"/>
    <cellStyle name="Followed Hyperlink" xfId="8504" builtinId="9" hidden="1"/>
    <cellStyle name="Followed Hyperlink" xfId="8506" builtinId="9" hidden="1"/>
    <cellStyle name="Followed Hyperlink" xfId="8508" builtinId="9" hidden="1"/>
    <cellStyle name="Followed Hyperlink" xfId="8510" builtinId="9" hidden="1"/>
    <cellStyle name="Followed Hyperlink" xfId="8512" builtinId="9" hidden="1"/>
    <cellStyle name="Followed Hyperlink" xfId="8514" builtinId="9" hidden="1"/>
    <cellStyle name="Followed Hyperlink" xfId="8516" builtinId="9" hidden="1"/>
    <cellStyle name="Followed Hyperlink" xfId="8518" builtinId="9" hidden="1"/>
    <cellStyle name="Followed Hyperlink" xfId="8520" builtinId="9" hidden="1"/>
    <cellStyle name="Followed Hyperlink" xfId="8522" builtinId="9" hidden="1"/>
    <cellStyle name="Followed Hyperlink" xfId="8524" builtinId="9" hidden="1"/>
    <cellStyle name="Followed Hyperlink" xfId="8526" builtinId="9" hidden="1"/>
    <cellStyle name="Followed Hyperlink" xfId="8528" builtinId="9" hidden="1"/>
    <cellStyle name="Followed Hyperlink" xfId="8530" builtinId="9" hidden="1"/>
    <cellStyle name="Followed Hyperlink" xfId="8532" builtinId="9" hidden="1"/>
    <cellStyle name="Followed Hyperlink" xfId="8534" builtinId="9" hidden="1"/>
    <cellStyle name="Followed Hyperlink" xfId="8536" builtinId="9" hidden="1"/>
    <cellStyle name="Followed Hyperlink" xfId="8538" builtinId="9" hidden="1"/>
    <cellStyle name="Followed Hyperlink" xfId="8540" builtinId="9" hidden="1"/>
    <cellStyle name="Followed Hyperlink" xfId="8542" builtinId="9" hidden="1"/>
    <cellStyle name="Followed Hyperlink" xfId="8544" builtinId="9" hidden="1"/>
    <cellStyle name="Followed Hyperlink" xfId="8546" builtinId="9" hidden="1"/>
    <cellStyle name="Followed Hyperlink" xfId="8548" builtinId="9" hidden="1"/>
    <cellStyle name="Followed Hyperlink" xfId="8550" builtinId="9" hidden="1"/>
    <cellStyle name="Followed Hyperlink" xfId="8552" builtinId="9" hidden="1"/>
    <cellStyle name="Followed Hyperlink" xfId="8554" builtinId="9" hidden="1"/>
    <cellStyle name="Followed Hyperlink" xfId="8556" builtinId="9" hidden="1"/>
    <cellStyle name="Followed Hyperlink" xfId="8558" builtinId="9" hidden="1"/>
    <cellStyle name="Followed Hyperlink" xfId="8560" builtinId="9" hidden="1"/>
    <cellStyle name="Followed Hyperlink" xfId="8562" builtinId="9" hidden="1"/>
    <cellStyle name="Followed Hyperlink" xfId="8564" builtinId="9" hidden="1"/>
    <cellStyle name="Followed Hyperlink" xfId="8566" builtinId="9" hidden="1"/>
    <cellStyle name="Followed Hyperlink" xfId="8568" builtinId="9" hidden="1"/>
    <cellStyle name="Followed Hyperlink" xfId="8570" builtinId="9" hidden="1"/>
    <cellStyle name="Followed Hyperlink" xfId="8572" builtinId="9" hidden="1"/>
    <cellStyle name="Followed Hyperlink" xfId="8574" builtinId="9" hidden="1"/>
    <cellStyle name="Followed Hyperlink" xfId="8576" builtinId="9" hidden="1"/>
    <cellStyle name="Followed Hyperlink" xfId="8578" builtinId="9" hidden="1"/>
    <cellStyle name="Followed Hyperlink" xfId="8580" builtinId="9" hidden="1"/>
    <cellStyle name="Followed Hyperlink" xfId="8582" builtinId="9" hidden="1"/>
    <cellStyle name="Followed Hyperlink" xfId="8584" builtinId="9" hidden="1"/>
    <cellStyle name="Followed Hyperlink" xfId="8586" builtinId="9" hidden="1"/>
    <cellStyle name="Followed Hyperlink" xfId="8588" builtinId="9" hidden="1"/>
    <cellStyle name="Followed Hyperlink" xfId="8590" builtinId="9" hidden="1"/>
    <cellStyle name="Followed Hyperlink" xfId="8592" builtinId="9" hidden="1"/>
    <cellStyle name="Followed Hyperlink" xfId="8594" builtinId="9" hidden="1"/>
    <cellStyle name="Followed Hyperlink" xfId="8596" builtinId="9" hidden="1"/>
    <cellStyle name="Followed Hyperlink" xfId="8598" builtinId="9" hidden="1"/>
    <cellStyle name="Followed Hyperlink" xfId="8600" builtinId="9" hidden="1"/>
    <cellStyle name="Followed Hyperlink" xfId="8602" builtinId="9" hidden="1"/>
    <cellStyle name="Followed Hyperlink" xfId="8604" builtinId="9" hidden="1"/>
    <cellStyle name="Followed Hyperlink" xfId="8606" builtinId="9" hidden="1"/>
    <cellStyle name="Followed Hyperlink" xfId="8608" builtinId="9" hidden="1"/>
    <cellStyle name="Followed Hyperlink" xfId="8610" builtinId="9" hidden="1"/>
    <cellStyle name="Followed Hyperlink" xfId="8612" builtinId="9" hidden="1"/>
    <cellStyle name="Followed Hyperlink" xfId="8614" builtinId="9" hidden="1"/>
    <cellStyle name="Followed Hyperlink" xfId="8616" builtinId="9" hidden="1"/>
    <cellStyle name="Followed Hyperlink" xfId="8618" builtinId="9" hidden="1"/>
    <cellStyle name="Followed Hyperlink" xfId="8620" builtinId="9" hidden="1"/>
    <cellStyle name="Followed Hyperlink" xfId="8622" builtinId="9" hidden="1"/>
    <cellStyle name="Followed Hyperlink" xfId="8624" builtinId="9" hidden="1"/>
    <cellStyle name="Followed Hyperlink" xfId="8626" builtinId="9" hidden="1"/>
    <cellStyle name="Followed Hyperlink" xfId="8628" builtinId="9" hidden="1"/>
    <cellStyle name="Followed Hyperlink" xfId="8630" builtinId="9" hidden="1"/>
    <cellStyle name="Followed Hyperlink" xfId="8632" builtinId="9" hidden="1"/>
    <cellStyle name="Followed Hyperlink" xfId="8634" builtinId="9" hidden="1"/>
    <cellStyle name="Followed Hyperlink" xfId="8636" builtinId="9" hidden="1"/>
    <cellStyle name="Followed Hyperlink" xfId="8638" builtinId="9" hidden="1"/>
    <cellStyle name="Followed Hyperlink" xfId="8640" builtinId="9" hidden="1"/>
    <cellStyle name="Followed Hyperlink" xfId="8642" builtinId="9" hidden="1"/>
    <cellStyle name="Followed Hyperlink" xfId="8644" builtinId="9" hidden="1"/>
    <cellStyle name="Followed Hyperlink" xfId="8646" builtinId="9" hidden="1"/>
    <cellStyle name="Followed Hyperlink" xfId="8648" builtinId="9" hidden="1"/>
    <cellStyle name="Followed Hyperlink" xfId="8650" builtinId="9" hidden="1"/>
    <cellStyle name="Followed Hyperlink" xfId="8652" builtinId="9" hidden="1"/>
    <cellStyle name="Followed Hyperlink" xfId="8654" builtinId="9" hidden="1"/>
    <cellStyle name="Followed Hyperlink" xfId="8656" builtinId="9" hidden="1"/>
    <cellStyle name="Followed Hyperlink" xfId="8658" builtinId="9" hidden="1"/>
    <cellStyle name="Followed Hyperlink" xfId="8660" builtinId="9" hidden="1"/>
    <cellStyle name="Followed Hyperlink" xfId="8662" builtinId="9" hidden="1"/>
    <cellStyle name="Followed Hyperlink" xfId="8664" builtinId="9" hidden="1"/>
    <cellStyle name="Followed Hyperlink" xfId="8666" builtinId="9" hidden="1"/>
    <cellStyle name="Followed Hyperlink" xfId="8668" builtinId="9" hidden="1"/>
    <cellStyle name="Followed Hyperlink" xfId="8670" builtinId="9" hidden="1"/>
    <cellStyle name="Followed Hyperlink" xfId="8672" builtinId="9" hidden="1"/>
    <cellStyle name="Followed Hyperlink" xfId="8674" builtinId="9" hidden="1"/>
    <cellStyle name="Followed Hyperlink" xfId="8676" builtinId="9" hidden="1"/>
    <cellStyle name="Followed Hyperlink" xfId="8678" builtinId="9" hidden="1"/>
    <cellStyle name="Followed Hyperlink" xfId="8680" builtinId="9" hidden="1"/>
    <cellStyle name="Followed Hyperlink" xfId="8682" builtinId="9" hidden="1"/>
    <cellStyle name="Followed Hyperlink" xfId="8684" builtinId="9" hidden="1"/>
    <cellStyle name="Followed Hyperlink" xfId="8686" builtinId="9" hidden="1"/>
    <cellStyle name="Followed Hyperlink" xfId="8688" builtinId="9" hidden="1"/>
    <cellStyle name="Followed Hyperlink" xfId="8690" builtinId="9" hidden="1"/>
    <cellStyle name="Followed Hyperlink" xfId="8692" builtinId="9" hidden="1"/>
    <cellStyle name="Followed Hyperlink" xfId="8694" builtinId="9" hidden="1"/>
    <cellStyle name="Followed Hyperlink" xfId="8696" builtinId="9" hidden="1"/>
    <cellStyle name="Followed Hyperlink" xfId="8698" builtinId="9" hidden="1"/>
    <cellStyle name="Followed Hyperlink" xfId="8700" builtinId="9" hidden="1"/>
    <cellStyle name="Followed Hyperlink" xfId="8702" builtinId="9" hidden="1"/>
    <cellStyle name="Followed Hyperlink" xfId="8704" builtinId="9" hidden="1"/>
    <cellStyle name="Followed Hyperlink" xfId="8706" builtinId="9" hidden="1"/>
    <cellStyle name="Followed Hyperlink" xfId="8708" builtinId="9" hidden="1"/>
    <cellStyle name="Followed Hyperlink" xfId="8710" builtinId="9" hidden="1"/>
    <cellStyle name="Followed Hyperlink" xfId="8712" builtinId="9" hidden="1"/>
    <cellStyle name="Followed Hyperlink" xfId="8714" builtinId="9" hidden="1"/>
    <cellStyle name="Followed Hyperlink" xfId="8716" builtinId="9" hidden="1"/>
    <cellStyle name="Followed Hyperlink" xfId="8718" builtinId="9" hidden="1"/>
    <cellStyle name="Followed Hyperlink" xfId="8720" builtinId="9" hidden="1"/>
    <cellStyle name="Followed Hyperlink" xfId="8722" builtinId="9" hidden="1"/>
    <cellStyle name="Followed Hyperlink" xfId="8724" builtinId="9" hidden="1"/>
    <cellStyle name="Followed Hyperlink" xfId="8726" builtinId="9" hidden="1"/>
    <cellStyle name="Followed Hyperlink" xfId="8728" builtinId="9" hidden="1"/>
    <cellStyle name="Followed Hyperlink" xfId="8730" builtinId="9" hidden="1"/>
    <cellStyle name="Followed Hyperlink" xfId="8732" builtinId="9" hidden="1"/>
    <cellStyle name="Followed Hyperlink" xfId="8734" builtinId="9" hidden="1"/>
    <cellStyle name="Followed Hyperlink" xfId="8736" builtinId="9" hidden="1"/>
    <cellStyle name="Followed Hyperlink" xfId="8738" builtinId="9" hidden="1"/>
    <cellStyle name="Followed Hyperlink" xfId="8740" builtinId="9" hidden="1"/>
    <cellStyle name="Followed Hyperlink" xfId="8742" builtinId="9" hidden="1"/>
    <cellStyle name="Followed Hyperlink" xfId="8744" builtinId="9" hidden="1"/>
    <cellStyle name="Followed Hyperlink" xfId="8746" builtinId="9" hidden="1"/>
    <cellStyle name="Followed Hyperlink" xfId="8748" builtinId="9" hidden="1"/>
    <cellStyle name="Followed Hyperlink" xfId="8750" builtinId="9" hidden="1"/>
    <cellStyle name="Followed Hyperlink" xfId="8752" builtinId="9" hidden="1"/>
    <cellStyle name="Followed Hyperlink" xfId="8754" builtinId="9" hidden="1"/>
    <cellStyle name="Followed Hyperlink" xfId="8756" builtinId="9" hidden="1"/>
    <cellStyle name="Followed Hyperlink" xfId="8758" builtinId="9" hidden="1"/>
    <cellStyle name="Followed Hyperlink" xfId="8760" builtinId="9" hidden="1"/>
    <cellStyle name="Followed Hyperlink" xfId="8762" builtinId="9" hidden="1"/>
    <cellStyle name="Followed Hyperlink" xfId="8764" builtinId="9" hidden="1"/>
    <cellStyle name="Followed Hyperlink" xfId="8766" builtinId="9" hidden="1"/>
    <cellStyle name="Followed Hyperlink" xfId="8768" builtinId="9" hidden="1"/>
    <cellStyle name="Followed Hyperlink" xfId="8770" builtinId="9" hidden="1"/>
    <cellStyle name="Followed Hyperlink" xfId="8772" builtinId="9" hidden="1"/>
    <cellStyle name="Followed Hyperlink" xfId="8774" builtinId="9" hidden="1"/>
    <cellStyle name="Followed Hyperlink" xfId="8776" builtinId="9" hidden="1"/>
    <cellStyle name="Followed Hyperlink" xfId="8778" builtinId="9" hidden="1"/>
    <cellStyle name="Followed Hyperlink" xfId="8780" builtinId="9" hidden="1"/>
    <cellStyle name="Followed Hyperlink" xfId="8782" builtinId="9" hidden="1"/>
    <cellStyle name="Followed Hyperlink" xfId="8784" builtinId="9" hidden="1"/>
    <cellStyle name="Followed Hyperlink" xfId="8786" builtinId="9" hidden="1"/>
    <cellStyle name="Followed Hyperlink" xfId="8788" builtinId="9" hidden="1"/>
    <cellStyle name="Followed Hyperlink" xfId="8790" builtinId="9" hidden="1"/>
    <cellStyle name="Followed Hyperlink" xfId="8792" builtinId="9" hidden="1"/>
    <cellStyle name="Followed Hyperlink" xfId="8794" builtinId="9" hidden="1"/>
    <cellStyle name="Followed Hyperlink" xfId="8796" builtinId="9" hidden="1"/>
    <cellStyle name="Followed Hyperlink" xfId="8798" builtinId="9" hidden="1"/>
    <cellStyle name="Followed Hyperlink" xfId="8800" builtinId="9" hidden="1"/>
    <cellStyle name="Followed Hyperlink" xfId="8802" builtinId="9" hidden="1"/>
    <cellStyle name="Followed Hyperlink" xfId="8804" builtinId="9" hidden="1"/>
    <cellStyle name="Followed Hyperlink" xfId="8806" builtinId="9" hidden="1"/>
    <cellStyle name="Followed Hyperlink" xfId="8808" builtinId="9" hidden="1"/>
    <cellStyle name="Followed Hyperlink" xfId="8810" builtinId="9" hidden="1"/>
    <cellStyle name="Followed Hyperlink" xfId="8812" builtinId="9" hidden="1"/>
    <cellStyle name="Followed Hyperlink" xfId="8814" builtinId="9" hidden="1"/>
    <cellStyle name="Followed Hyperlink" xfId="8816" builtinId="9" hidden="1"/>
    <cellStyle name="Followed Hyperlink" xfId="8818" builtinId="9" hidden="1"/>
    <cellStyle name="Followed Hyperlink" xfId="8820" builtinId="9" hidden="1"/>
    <cellStyle name="Followed Hyperlink" xfId="8822" builtinId="9" hidden="1"/>
    <cellStyle name="Followed Hyperlink" xfId="8824" builtinId="9" hidden="1"/>
    <cellStyle name="Followed Hyperlink" xfId="8826" builtinId="9" hidden="1"/>
    <cellStyle name="Followed Hyperlink" xfId="8828" builtinId="9" hidden="1"/>
    <cellStyle name="Followed Hyperlink" xfId="8830" builtinId="9" hidden="1"/>
    <cellStyle name="Followed Hyperlink" xfId="8832" builtinId="9" hidden="1"/>
    <cellStyle name="Followed Hyperlink" xfId="8834" builtinId="9" hidden="1"/>
    <cellStyle name="Followed Hyperlink" xfId="8836" builtinId="9" hidden="1"/>
    <cellStyle name="Followed Hyperlink" xfId="8838" builtinId="9" hidden="1"/>
    <cellStyle name="Followed Hyperlink" xfId="8840" builtinId="9" hidden="1"/>
    <cellStyle name="Followed Hyperlink" xfId="8842" builtinId="9" hidden="1"/>
    <cellStyle name="Followed Hyperlink" xfId="8844" builtinId="9" hidden="1"/>
    <cellStyle name="Followed Hyperlink" xfId="8846" builtinId="9" hidden="1"/>
    <cellStyle name="Followed Hyperlink" xfId="8848" builtinId="9" hidden="1"/>
    <cellStyle name="Followed Hyperlink" xfId="8850" builtinId="9" hidden="1"/>
    <cellStyle name="Followed Hyperlink" xfId="8852" builtinId="9" hidden="1"/>
    <cellStyle name="Followed Hyperlink" xfId="8854" builtinId="9" hidden="1"/>
    <cellStyle name="Followed Hyperlink" xfId="8856" builtinId="9" hidden="1"/>
    <cellStyle name="Followed Hyperlink" xfId="8858" builtinId="9" hidden="1"/>
    <cellStyle name="Followed Hyperlink" xfId="8860" builtinId="9" hidden="1"/>
    <cellStyle name="Followed Hyperlink" xfId="8862" builtinId="9" hidden="1"/>
    <cellStyle name="Followed Hyperlink" xfId="8864" builtinId="9" hidden="1"/>
    <cellStyle name="Followed Hyperlink" xfId="8866" builtinId="9" hidden="1"/>
    <cellStyle name="Followed Hyperlink" xfId="8868" builtinId="9" hidden="1"/>
    <cellStyle name="Followed Hyperlink" xfId="8870" builtinId="9" hidden="1"/>
    <cellStyle name="Followed Hyperlink" xfId="8872" builtinId="9" hidden="1"/>
    <cellStyle name="Followed Hyperlink" xfId="8874" builtinId="9" hidden="1"/>
    <cellStyle name="Followed Hyperlink" xfId="8876" builtinId="9" hidden="1"/>
    <cellStyle name="Followed Hyperlink" xfId="8878" builtinId="9" hidden="1"/>
    <cellStyle name="Followed Hyperlink" xfId="8880" builtinId="9" hidden="1"/>
    <cellStyle name="Followed Hyperlink" xfId="8882" builtinId="9" hidden="1"/>
    <cellStyle name="Followed Hyperlink" xfId="8884" builtinId="9" hidden="1"/>
    <cellStyle name="Followed Hyperlink" xfId="8886" builtinId="9" hidden="1"/>
    <cellStyle name="Followed Hyperlink" xfId="8888" builtinId="9" hidden="1"/>
    <cellStyle name="Followed Hyperlink" xfId="8890" builtinId="9" hidden="1"/>
    <cellStyle name="Followed Hyperlink" xfId="8892" builtinId="9" hidden="1"/>
    <cellStyle name="Followed Hyperlink" xfId="8894" builtinId="9" hidden="1"/>
    <cellStyle name="Followed Hyperlink" xfId="8896" builtinId="9" hidden="1"/>
    <cellStyle name="Followed Hyperlink" xfId="8898" builtinId="9" hidden="1"/>
    <cellStyle name="Followed Hyperlink" xfId="8900" builtinId="9" hidden="1"/>
    <cellStyle name="Followed Hyperlink" xfId="8902" builtinId="9" hidden="1"/>
    <cellStyle name="Followed Hyperlink" xfId="8904" builtinId="9" hidden="1"/>
    <cellStyle name="Followed Hyperlink" xfId="8906" builtinId="9" hidden="1"/>
    <cellStyle name="Followed Hyperlink" xfId="8908" builtinId="9" hidden="1"/>
    <cellStyle name="Followed Hyperlink" xfId="8910" builtinId="9" hidden="1"/>
    <cellStyle name="Followed Hyperlink" xfId="8912" builtinId="9" hidden="1"/>
    <cellStyle name="Followed Hyperlink" xfId="8914" builtinId="9" hidden="1"/>
    <cellStyle name="Followed Hyperlink" xfId="8916" builtinId="9" hidden="1"/>
    <cellStyle name="Followed Hyperlink" xfId="8918" builtinId="9" hidden="1"/>
    <cellStyle name="Followed Hyperlink" xfId="8920" builtinId="9" hidden="1"/>
    <cellStyle name="Followed Hyperlink" xfId="8922" builtinId="9" hidden="1"/>
    <cellStyle name="Followed Hyperlink" xfId="8924" builtinId="9" hidden="1"/>
    <cellStyle name="Followed Hyperlink" xfId="8926" builtinId="9" hidden="1"/>
    <cellStyle name="Followed Hyperlink" xfId="8928" builtinId="9" hidden="1"/>
    <cellStyle name="Followed Hyperlink" xfId="8930" builtinId="9" hidden="1"/>
    <cellStyle name="Followed Hyperlink" xfId="8932" builtinId="9" hidden="1"/>
    <cellStyle name="Followed Hyperlink" xfId="8934" builtinId="9" hidden="1"/>
    <cellStyle name="Followed Hyperlink" xfId="8936" builtinId="9" hidden="1"/>
    <cellStyle name="Followed Hyperlink" xfId="8938" builtinId="9" hidden="1"/>
    <cellStyle name="Followed Hyperlink" xfId="8940" builtinId="9" hidden="1"/>
    <cellStyle name="Followed Hyperlink" xfId="8942" builtinId="9" hidden="1"/>
    <cellStyle name="Followed Hyperlink" xfId="8944" builtinId="9" hidden="1"/>
    <cellStyle name="Followed Hyperlink" xfId="8946" builtinId="9" hidden="1"/>
    <cellStyle name="Followed Hyperlink" xfId="8948" builtinId="9" hidden="1"/>
    <cellStyle name="Followed Hyperlink" xfId="8950" builtinId="9" hidden="1"/>
    <cellStyle name="Followed Hyperlink" xfId="8952" builtinId="9" hidden="1"/>
    <cellStyle name="Followed Hyperlink" xfId="8954" builtinId="9" hidden="1"/>
    <cellStyle name="Followed Hyperlink" xfId="8956" builtinId="9" hidden="1"/>
    <cellStyle name="Followed Hyperlink" xfId="8958" builtinId="9" hidden="1"/>
    <cellStyle name="Followed Hyperlink" xfId="8960" builtinId="9" hidden="1"/>
    <cellStyle name="Followed Hyperlink" xfId="8962" builtinId="9" hidden="1"/>
    <cellStyle name="Followed Hyperlink" xfId="8964" builtinId="9" hidden="1"/>
    <cellStyle name="Followed Hyperlink" xfId="8966" builtinId="9" hidden="1"/>
    <cellStyle name="Followed Hyperlink" xfId="8968" builtinId="9" hidden="1"/>
    <cellStyle name="Followed Hyperlink" xfId="8970" builtinId="9" hidden="1"/>
    <cellStyle name="Followed Hyperlink" xfId="8972" builtinId="9" hidden="1"/>
    <cellStyle name="Followed Hyperlink" xfId="8974" builtinId="9" hidden="1"/>
    <cellStyle name="Followed Hyperlink" xfId="8976" builtinId="9" hidden="1"/>
    <cellStyle name="Followed Hyperlink" xfId="8978" builtinId="9" hidden="1"/>
    <cellStyle name="Followed Hyperlink" xfId="8980" builtinId="9" hidden="1"/>
    <cellStyle name="Followed Hyperlink" xfId="8982" builtinId="9" hidden="1"/>
    <cellStyle name="Followed Hyperlink" xfId="8984" builtinId="9" hidden="1"/>
    <cellStyle name="Followed Hyperlink" xfId="8986" builtinId="9" hidden="1"/>
    <cellStyle name="Followed Hyperlink" xfId="8988" builtinId="9" hidden="1"/>
    <cellStyle name="Followed Hyperlink" xfId="8990" builtinId="9" hidden="1"/>
    <cellStyle name="Followed Hyperlink" xfId="8992" builtinId="9" hidden="1"/>
    <cellStyle name="Followed Hyperlink" xfId="8994" builtinId="9" hidden="1"/>
    <cellStyle name="Followed Hyperlink" xfId="8996" builtinId="9" hidden="1"/>
    <cellStyle name="Followed Hyperlink" xfId="8998" builtinId="9" hidden="1"/>
    <cellStyle name="Followed Hyperlink" xfId="9000" builtinId="9" hidden="1"/>
    <cellStyle name="Followed Hyperlink" xfId="9002" builtinId="9" hidden="1"/>
    <cellStyle name="Followed Hyperlink" xfId="9004" builtinId="9" hidden="1"/>
    <cellStyle name="Followed Hyperlink" xfId="9006" builtinId="9" hidden="1"/>
    <cellStyle name="Followed Hyperlink" xfId="9008" builtinId="9" hidden="1"/>
    <cellStyle name="Followed Hyperlink" xfId="9010" builtinId="9" hidden="1"/>
    <cellStyle name="Followed Hyperlink" xfId="9012" builtinId="9" hidden="1"/>
    <cellStyle name="Followed Hyperlink" xfId="9014" builtinId="9" hidden="1"/>
    <cellStyle name="Followed Hyperlink" xfId="9016" builtinId="9" hidden="1"/>
    <cellStyle name="Followed Hyperlink" xfId="9018" builtinId="9" hidden="1"/>
    <cellStyle name="Followed Hyperlink" xfId="9020" builtinId="9" hidden="1"/>
    <cellStyle name="Followed Hyperlink" xfId="9022" builtinId="9" hidden="1"/>
    <cellStyle name="Followed Hyperlink" xfId="9024" builtinId="9" hidden="1"/>
    <cellStyle name="Followed Hyperlink" xfId="9026" builtinId="9" hidden="1"/>
    <cellStyle name="Followed Hyperlink" xfId="9028" builtinId="9" hidden="1"/>
    <cellStyle name="Followed Hyperlink" xfId="9030" builtinId="9" hidden="1"/>
    <cellStyle name="Followed Hyperlink" xfId="9032" builtinId="9" hidden="1"/>
    <cellStyle name="Followed Hyperlink" xfId="9034" builtinId="9" hidden="1"/>
    <cellStyle name="Followed Hyperlink" xfId="9036" builtinId="9" hidden="1"/>
    <cellStyle name="Followed Hyperlink" xfId="9038" builtinId="9" hidden="1"/>
    <cellStyle name="Followed Hyperlink" xfId="9040" builtinId="9" hidden="1"/>
    <cellStyle name="Followed Hyperlink" xfId="9042" builtinId="9" hidden="1"/>
    <cellStyle name="Followed Hyperlink" xfId="9044" builtinId="9" hidden="1"/>
    <cellStyle name="Followed Hyperlink" xfId="9046" builtinId="9" hidden="1"/>
    <cellStyle name="Followed Hyperlink" xfId="9048" builtinId="9" hidden="1"/>
    <cellStyle name="Followed Hyperlink" xfId="9050" builtinId="9" hidden="1"/>
    <cellStyle name="Followed Hyperlink" xfId="9052" builtinId="9" hidden="1"/>
    <cellStyle name="Followed Hyperlink" xfId="9054" builtinId="9" hidden="1"/>
    <cellStyle name="Followed Hyperlink" xfId="9056" builtinId="9" hidden="1"/>
    <cellStyle name="Followed Hyperlink" xfId="9058" builtinId="9" hidden="1"/>
    <cellStyle name="Followed Hyperlink" xfId="9060" builtinId="9" hidden="1"/>
    <cellStyle name="Followed Hyperlink" xfId="9062" builtinId="9" hidden="1"/>
    <cellStyle name="Followed Hyperlink" xfId="9064" builtinId="9" hidden="1"/>
    <cellStyle name="Followed Hyperlink" xfId="9066" builtinId="9" hidden="1"/>
    <cellStyle name="Followed Hyperlink" xfId="9068" builtinId="9" hidden="1"/>
    <cellStyle name="Followed Hyperlink" xfId="9070" builtinId="9" hidden="1"/>
    <cellStyle name="Followed Hyperlink" xfId="9072" builtinId="9" hidden="1"/>
    <cellStyle name="Followed Hyperlink" xfId="9074" builtinId="9" hidden="1"/>
    <cellStyle name="Followed Hyperlink" xfId="9076" builtinId="9" hidden="1"/>
    <cellStyle name="Followed Hyperlink" xfId="9078" builtinId="9" hidden="1"/>
    <cellStyle name="Followed Hyperlink" xfId="9080" builtinId="9" hidden="1"/>
    <cellStyle name="Followed Hyperlink" xfId="9082" builtinId="9" hidden="1"/>
    <cellStyle name="Followed Hyperlink" xfId="9084" builtinId="9" hidden="1"/>
    <cellStyle name="Followed Hyperlink" xfId="9086" builtinId="9" hidden="1"/>
    <cellStyle name="Followed Hyperlink" xfId="9088" builtinId="9" hidden="1"/>
    <cellStyle name="Followed Hyperlink" xfId="9090" builtinId="9" hidden="1"/>
    <cellStyle name="Followed Hyperlink" xfId="9092" builtinId="9" hidden="1"/>
    <cellStyle name="Followed Hyperlink" xfId="9094" builtinId="9" hidden="1"/>
    <cellStyle name="Followed Hyperlink" xfId="9096" builtinId="9" hidden="1"/>
    <cellStyle name="Followed Hyperlink" xfId="9098" builtinId="9" hidden="1"/>
    <cellStyle name="Followed Hyperlink" xfId="9100" builtinId="9" hidden="1"/>
    <cellStyle name="Followed Hyperlink" xfId="9102" builtinId="9" hidden="1"/>
    <cellStyle name="Followed Hyperlink" xfId="9104" builtinId="9" hidden="1"/>
    <cellStyle name="Followed Hyperlink" xfId="9106" builtinId="9" hidden="1"/>
    <cellStyle name="Followed Hyperlink" xfId="9108" builtinId="9" hidden="1"/>
    <cellStyle name="Followed Hyperlink" xfId="9110" builtinId="9" hidden="1"/>
    <cellStyle name="Followed Hyperlink" xfId="9112" builtinId="9" hidden="1"/>
    <cellStyle name="Followed Hyperlink" xfId="9114" builtinId="9" hidden="1"/>
    <cellStyle name="Followed Hyperlink" xfId="9116" builtinId="9" hidden="1"/>
    <cellStyle name="Followed Hyperlink" xfId="9118" builtinId="9" hidden="1"/>
    <cellStyle name="Followed Hyperlink" xfId="9120" builtinId="9" hidden="1"/>
    <cellStyle name="Followed Hyperlink" xfId="9122" builtinId="9" hidden="1"/>
    <cellStyle name="Followed Hyperlink" xfId="9124" builtinId="9" hidden="1"/>
    <cellStyle name="Followed Hyperlink" xfId="9126" builtinId="9" hidden="1"/>
    <cellStyle name="Followed Hyperlink" xfId="9128" builtinId="9" hidden="1"/>
    <cellStyle name="Followed Hyperlink" xfId="9130" builtinId="9" hidden="1"/>
    <cellStyle name="Followed Hyperlink" xfId="9132" builtinId="9" hidden="1"/>
    <cellStyle name="Followed Hyperlink" xfId="9134" builtinId="9" hidden="1"/>
    <cellStyle name="Followed Hyperlink" xfId="9136" builtinId="9" hidden="1"/>
    <cellStyle name="Followed Hyperlink" xfId="9138" builtinId="9" hidden="1"/>
    <cellStyle name="Followed Hyperlink" xfId="9140" builtinId="9" hidden="1"/>
    <cellStyle name="Followed Hyperlink" xfId="9142" builtinId="9" hidden="1"/>
    <cellStyle name="Followed Hyperlink" xfId="9144" builtinId="9" hidden="1"/>
    <cellStyle name="Followed Hyperlink" xfId="9146" builtinId="9" hidden="1"/>
    <cellStyle name="Followed Hyperlink" xfId="9148" builtinId="9" hidden="1"/>
    <cellStyle name="Followed Hyperlink" xfId="9150" builtinId="9" hidden="1"/>
    <cellStyle name="Followed Hyperlink" xfId="9152" builtinId="9" hidden="1"/>
    <cellStyle name="Followed Hyperlink" xfId="9154" builtinId="9" hidden="1"/>
    <cellStyle name="Followed Hyperlink" xfId="9156" builtinId="9" hidden="1"/>
    <cellStyle name="Followed Hyperlink" xfId="9158" builtinId="9" hidden="1"/>
    <cellStyle name="Followed Hyperlink" xfId="9160" builtinId="9" hidden="1"/>
    <cellStyle name="Followed Hyperlink" xfId="9162" builtinId="9" hidden="1"/>
    <cellStyle name="Followed Hyperlink" xfId="9164" builtinId="9" hidden="1"/>
    <cellStyle name="Followed Hyperlink" xfId="9166" builtinId="9" hidden="1"/>
    <cellStyle name="Followed Hyperlink" xfId="9168" builtinId="9" hidden="1"/>
    <cellStyle name="Followed Hyperlink" xfId="9170" builtinId="9" hidden="1"/>
    <cellStyle name="Followed Hyperlink" xfId="9172" builtinId="9" hidden="1"/>
    <cellStyle name="Followed Hyperlink" xfId="9174" builtinId="9" hidden="1"/>
    <cellStyle name="Followed Hyperlink" xfId="9176" builtinId="9" hidden="1"/>
    <cellStyle name="Followed Hyperlink" xfId="9178" builtinId="9" hidden="1"/>
    <cellStyle name="Followed Hyperlink" xfId="9180" builtinId="9" hidden="1"/>
    <cellStyle name="Followed Hyperlink" xfId="9182" builtinId="9" hidden="1"/>
    <cellStyle name="Followed Hyperlink" xfId="9184" builtinId="9" hidden="1"/>
    <cellStyle name="Followed Hyperlink" xfId="9186" builtinId="9" hidden="1"/>
    <cellStyle name="Followed Hyperlink" xfId="9188" builtinId="9" hidden="1"/>
    <cellStyle name="Followed Hyperlink" xfId="9190" builtinId="9" hidden="1"/>
    <cellStyle name="Followed Hyperlink" xfId="9192" builtinId="9" hidden="1"/>
    <cellStyle name="Followed Hyperlink" xfId="9194" builtinId="9" hidden="1"/>
    <cellStyle name="Followed Hyperlink" xfId="9196" builtinId="9" hidden="1"/>
    <cellStyle name="Followed Hyperlink" xfId="9198" builtinId="9" hidden="1"/>
    <cellStyle name="Followed Hyperlink" xfId="9200" builtinId="9" hidden="1"/>
    <cellStyle name="Followed Hyperlink" xfId="9202" builtinId="9" hidden="1"/>
    <cellStyle name="Followed Hyperlink" xfId="9204" builtinId="9" hidden="1"/>
    <cellStyle name="Followed Hyperlink" xfId="9206" builtinId="9" hidden="1"/>
    <cellStyle name="Followed Hyperlink" xfId="9208" builtinId="9" hidden="1"/>
    <cellStyle name="Followed Hyperlink" xfId="9210" builtinId="9" hidden="1"/>
    <cellStyle name="Followed Hyperlink" xfId="9212" builtinId="9" hidden="1"/>
    <cellStyle name="Followed Hyperlink" xfId="9214" builtinId="9" hidden="1"/>
    <cellStyle name="Followed Hyperlink" xfId="9216" builtinId="9" hidden="1"/>
    <cellStyle name="Followed Hyperlink" xfId="9218" builtinId="9" hidden="1"/>
    <cellStyle name="Followed Hyperlink" xfId="9220" builtinId="9" hidden="1"/>
    <cellStyle name="Followed Hyperlink" xfId="9222" builtinId="9" hidden="1"/>
    <cellStyle name="Followed Hyperlink" xfId="9224" builtinId="9" hidden="1"/>
    <cellStyle name="Followed Hyperlink" xfId="9226" builtinId="9" hidden="1"/>
    <cellStyle name="Followed Hyperlink" xfId="9228" builtinId="9" hidden="1"/>
    <cellStyle name="Followed Hyperlink" xfId="9230" builtinId="9" hidden="1"/>
    <cellStyle name="Followed Hyperlink" xfId="9232" builtinId="9" hidden="1"/>
    <cellStyle name="Followed Hyperlink" xfId="9234" builtinId="9" hidden="1"/>
    <cellStyle name="Followed Hyperlink" xfId="9236" builtinId="9" hidden="1"/>
    <cellStyle name="Followed Hyperlink" xfId="9238" builtinId="9" hidden="1"/>
    <cellStyle name="Followed Hyperlink" xfId="9240" builtinId="9" hidden="1"/>
    <cellStyle name="Followed Hyperlink" xfId="9242" builtinId="9" hidden="1"/>
    <cellStyle name="Followed Hyperlink" xfId="9244" builtinId="9" hidden="1"/>
    <cellStyle name="Followed Hyperlink" xfId="9246" builtinId="9" hidden="1"/>
    <cellStyle name="Followed Hyperlink" xfId="9248" builtinId="9" hidden="1"/>
    <cellStyle name="Followed Hyperlink" xfId="9250" builtinId="9" hidden="1"/>
    <cellStyle name="Followed Hyperlink" xfId="9252" builtinId="9" hidden="1"/>
    <cellStyle name="Followed Hyperlink" xfId="9254" builtinId="9" hidden="1"/>
    <cellStyle name="Followed Hyperlink" xfId="9256" builtinId="9" hidden="1"/>
    <cellStyle name="Followed Hyperlink" xfId="9258" builtinId="9" hidden="1"/>
    <cellStyle name="Followed Hyperlink" xfId="9260" builtinId="9" hidden="1"/>
    <cellStyle name="Followed Hyperlink" xfId="9262" builtinId="9" hidden="1"/>
    <cellStyle name="Followed Hyperlink" xfId="9264" builtinId="9" hidden="1"/>
    <cellStyle name="Followed Hyperlink" xfId="9266" builtinId="9" hidden="1"/>
    <cellStyle name="Followed Hyperlink" xfId="9268" builtinId="9" hidden="1"/>
    <cellStyle name="Followed Hyperlink" xfId="9270" builtinId="9" hidden="1"/>
    <cellStyle name="Followed Hyperlink" xfId="9272" builtinId="9" hidden="1"/>
    <cellStyle name="Followed Hyperlink" xfId="9274" builtinId="9" hidden="1"/>
    <cellStyle name="Followed Hyperlink" xfId="9276" builtinId="9" hidden="1"/>
    <cellStyle name="Followed Hyperlink" xfId="9278" builtinId="9" hidden="1"/>
    <cellStyle name="Followed Hyperlink" xfId="9280" builtinId="9" hidden="1"/>
    <cellStyle name="Followed Hyperlink" xfId="9282" builtinId="9" hidden="1"/>
    <cellStyle name="Followed Hyperlink" xfId="9284" builtinId="9" hidden="1"/>
    <cellStyle name="Followed Hyperlink" xfId="9286" builtinId="9" hidden="1"/>
    <cellStyle name="Followed Hyperlink" xfId="9288" builtinId="9" hidden="1"/>
    <cellStyle name="Followed Hyperlink" xfId="9290" builtinId="9" hidden="1"/>
    <cellStyle name="Followed Hyperlink" xfId="9292" builtinId="9" hidden="1"/>
    <cellStyle name="Followed Hyperlink" xfId="9294" builtinId="9" hidden="1"/>
    <cellStyle name="Followed Hyperlink" xfId="9296" builtinId="9" hidden="1"/>
    <cellStyle name="Followed Hyperlink" xfId="9298" builtinId="9" hidden="1"/>
    <cellStyle name="Followed Hyperlink" xfId="9300" builtinId="9" hidden="1"/>
    <cellStyle name="Followed Hyperlink" xfId="9302" builtinId="9" hidden="1"/>
    <cellStyle name="Followed Hyperlink" xfId="9304" builtinId="9" hidden="1"/>
    <cellStyle name="Followed Hyperlink" xfId="9306" builtinId="9" hidden="1"/>
    <cellStyle name="Followed Hyperlink" xfId="9308" builtinId="9" hidden="1"/>
    <cellStyle name="Followed Hyperlink" xfId="9310" builtinId="9" hidden="1"/>
    <cellStyle name="Followed Hyperlink" xfId="9312" builtinId="9" hidden="1"/>
    <cellStyle name="Followed Hyperlink" xfId="9314" builtinId="9" hidden="1"/>
    <cellStyle name="Followed Hyperlink" xfId="9316" builtinId="9" hidden="1"/>
    <cellStyle name="Followed Hyperlink" xfId="9318" builtinId="9" hidden="1"/>
    <cellStyle name="Followed Hyperlink" xfId="9320" builtinId="9" hidden="1"/>
    <cellStyle name="Followed Hyperlink" xfId="9322" builtinId="9" hidden="1"/>
    <cellStyle name="Followed Hyperlink" xfId="9324" builtinId="9" hidden="1"/>
    <cellStyle name="Followed Hyperlink" xfId="9326" builtinId="9" hidden="1"/>
    <cellStyle name="Followed Hyperlink" xfId="9328" builtinId="9" hidden="1"/>
    <cellStyle name="Followed Hyperlink" xfId="9330" builtinId="9" hidden="1"/>
    <cellStyle name="Followed Hyperlink" xfId="9332" builtinId="9" hidden="1"/>
    <cellStyle name="Followed Hyperlink" xfId="9334" builtinId="9" hidden="1"/>
    <cellStyle name="Followed Hyperlink" xfId="9336" builtinId="9" hidden="1"/>
    <cellStyle name="Followed Hyperlink" xfId="9338" builtinId="9" hidden="1"/>
    <cellStyle name="Followed Hyperlink" xfId="9340" builtinId="9" hidden="1"/>
    <cellStyle name="Followed Hyperlink" xfId="9342" builtinId="9" hidden="1"/>
    <cellStyle name="Followed Hyperlink" xfId="9344" builtinId="9" hidden="1"/>
    <cellStyle name="Followed Hyperlink" xfId="9346" builtinId="9" hidden="1"/>
    <cellStyle name="Followed Hyperlink" xfId="9348" builtinId="9" hidden="1"/>
    <cellStyle name="Followed Hyperlink" xfId="9350" builtinId="9" hidden="1"/>
    <cellStyle name="Followed Hyperlink" xfId="9352" builtinId="9" hidden="1"/>
    <cellStyle name="Followed Hyperlink" xfId="9354" builtinId="9" hidden="1"/>
    <cellStyle name="Followed Hyperlink" xfId="9356" builtinId="9" hidden="1"/>
    <cellStyle name="Followed Hyperlink" xfId="9358" builtinId="9" hidden="1"/>
    <cellStyle name="Followed Hyperlink" xfId="9360" builtinId="9" hidden="1"/>
    <cellStyle name="Followed Hyperlink" xfId="9362" builtinId="9" hidden="1"/>
    <cellStyle name="Followed Hyperlink" xfId="9364" builtinId="9" hidden="1"/>
    <cellStyle name="Followed Hyperlink" xfId="9366" builtinId="9" hidden="1"/>
    <cellStyle name="Followed Hyperlink" xfId="9368" builtinId="9" hidden="1"/>
    <cellStyle name="Followed Hyperlink" xfId="9370" builtinId="9" hidden="1"/>
    <cellStyle name="Followed Hyperlink" xfId="9372" builtinId="9" hidden="1"/>
    <cellStyle name="Followed Hyperlink" xfId="9374" builtinId="9" hidden="1"/>
    <cellStyle name="Followed Hyperlink" xfId="9376" builtinId="9" hidden="1"/>
    <cellStyle name="Followed Hyperlink" xfId="9378" builtinId="9" hidden="1"/>
    <cellStyle name="Followed Hyperlink" xfId="9380" builtinId="9" hidden="1"/>
    <cellStyle name="Followed Hyperlink" xfId="9382" builtinId="9" hidden="1"/>
    <cellStyle name="Followed Hyperlink" xfId="9384" builtinId="9" hidden="1"/>
    <cellStyle name="Followed Hyperlink" xfId="9386" builtinId="9" hidden="1"/>
    <cellStyle name="Followed Hyperlink" xfId="9388" builtinId="9" hidden="1"/>
    <cellStyle name="Followed Hyperlink" xfId="9390" builtinId="9" hidden="1"/>
    <cellStyle name="Followed Hyperlink" xfId="9392" builtinId="9" hidden="1"/>
    <cellStyle name="Followed Hyperlink" xfId="9394" builtinId="9" hidden="1"/>
    <cellStyle name="Followed Hyperlink" xfId="9396" builtinId="9" hidden="1"/>
    <cellStyle name="Followed Hyperlink" xfId="9398" builtinId="9" hidden="1"/>
    <cellStyle name="Followed Hyperlink" xfId="9400" builtinId="9" hidden="1"/>
    <cellStyle name="Followed Hyperlink" xfId="9402" builtinId="9" hidden="1"/>
    <cellStyle name="Followed Hyperlink" xfId="9404" builtinId="9" hidden="1"/>
    <cellStyle name="Followed Hyperlink" xfId="9406" builtinId="9" hidden="1"/>
    <cellStyle name="Followed Hyperlink" xfId="9408" builtinId="9" hidden="1"/>
    <cellStyle name="Followed Hyperlink" xfId="9410" builtinId="9" hidden="1"/>
    <cellStyle name="Followed Hyperlink" xfId="9412" builtinId="9" hidden="1"/>
    <cellStyle name="Followed Hyperlink" xfId="9414" builtinId="9" hidden="1"/>
    <cellStyle name="Followed Hyperlink" xfId="9416" builtinId="9" hidden="1"/>
    <cellStyle name="Followed Hyperlink" xfId="9418" builtinId="9" hidden="1"/>
    <cellStyle name="Followed Hyperlink" xfId="9420" builtinId="9" hidden="1"/>
    <cellStyle name="Followed Hyperlink" xfId="9422" builtinId="9" hidden="1"/>
    <cellStyle name="Followed Hyperlink" xfId="9424" builtinId="9" hidden="1"/>
    <cellStyle name="Followed Hyperlink" xfId="9426" builtinId="9" hidden="1"/>
    <cellStyle name="Followed Hyperlink" xfId="9428" builtinId="9" hidden="1"/>
    <cellStyle name="Followed Hyperlink" xfId="9430" builtinId="9" hidden="1"/>
    <cellStyle name="Followed Hyperlink" xfId="9432" builtinId="9" hidden="1"/>
    <cellStyle name="Followed Hyperlink" xfId="9434" builtinId="9" hidden="1"/>
    <cellStyle name="Followed Hyperlink" xfId="9436" builtinId="9" hidden="1"/>
    <cellStyle name="Followed Hyperlink" xfId="9438" builtinId="9" hidden="1"/>
    <cellStyle name="Followed Hyperlink" xfId="9440" builtinId="9" hidden="1"/>
    <cellStyle name="Followed Hyperlink" xfId="9442" builtinId="9" hidden="1"/>
    <cellStyle name="Followed Hyperlink" xfId="9444" builtinId="9" hidden="1"/>
    <cellStyle name="Followed Hyperlink" xfId="9446" builtinId="9" hidden="1"/>
    <cellStyle name="Followed Hyperlink" xfId="9448" builtinId="9" hidden="1"/>
    <cellStyle name="Followed Hyperlink" xfId="9450" builtinId="9" hidden="1"/>
    <cellStyle name="Followed Hyperlink" xfId="9452" builtinId="9" hidden="1"/>
    <cellStyle name="Followed Hyperlink" xfId="9454" builtinId="9" hidden="1"/>
    <cellStyle name="Followed Hyperlink" xfId="9456" builtinId="9" hidden="1"/>
    <cellStyle name="Followed Hyperlink" xfId="9458" builtinId="9" hidden="1"/>
    <cellStyle name="Followed Hyperlink" xfId="9460" builtinId="9" hidden="1"/>
    <cellStyle name="Followed Hyperlink" xfId="9462" builtinId="9" hidden="1"/>
    <cellStyle name="Followed Hyperlink" xfId="9464" builtinId="9" hidden="1"/>
    <cellStyle name="Followed Hyperlink" xfId="9466" builtinId="9" hidden="1"/>
    <cellStyle name="Followed Hyperlink" xfId="9468" builtinId="9" hidden="1"/>
    <cellStyle name="Followed Hyperlink" xfId="9470" builtinId="9" hidden="1"/>
    <cellStyle name="Followed Hyperlink" xfId="9472" builtinId="9" hidden="1"/>
    <cellStyle name="Followed Hyperlink" xfId="9474" builtinId="9" hidden="1"/>
    <cellStyle name="Followed Hyperlink" xfId="9476" builtinId="9" hidden="1"/>
    <cellStyle name="Followed Hyperlink" xfId="9478" builtinId="9" hidden="1"/>
    <cellStyle name="Followed Hyperlink" xfId="9480" builtinId="9" hidden="1"/>
    <cellStyle name="Followed Hyperlink" xfId="9482" builtinId="9" hidden="1"/>
    <cellStyle name="Followed Hyperlink" xfId="9484" builtinId="9" hidden="1"/>
    <cellStyle name="Followed Hyperlink" xfId="9486" builtinId="9" hidden="1"/>
    <cellStyle name="Followed Hyperlink" xfId="9488" builtinId="9" hidden="1"/>
    <cellStyle name="Followed Hyperlink" xfId="9490" builtinId="9" hidden="1"/>
    <cellStyle name="Followed Hyperlink" xfId="9492" builtinId="9" hidden="1"/>
    <cellStyle name="Followed Hyperlink" xfId="9494" builtinId="9" hidden="1"/>
    <cellStyle name="Followed Hyperlink" xfId="9496" builtinId="9" hidden="1"/>
    <cellStyle name="Followed Hyperlink" xfId="9498" builtinId="9" hidden="1"/>
    <cellStyle name="Followed Hyperlink" xfId="9500" builtinId="9" hidden="1"/>
    <cellStyle name="Followed Hyperlink" xfId="9502" builtinId="9" hidden="1"/>
    <cellStyle name="Followed Hyperlink" xfId="9504" builtinId="9" hidden="1"/>
    <cellStyle name="Followed Hyperlink" xfId="9506" builtinId="9" hidden="1"/>
    <cellStyle name="Followed Hyperlink" xfId="9508" builtinId="9" hidden="1"/>
    <cellStyle name="Followed Hyperlink" xfId="9510" builtinId="9" hidden="1"/>
    <cellStyle name="Followed Hyperlink" xfId="9512" builtinId="9" hidden="1"/>
    <cellStyle name="Followed Hyperlink" xfId="9514" builtinId="9" hidden="1"/>
    <cellStyle name="Followed Hyperlink" xfId="9516" builtinId="9" hidden="1"/>
    <cellStyle name="Followed Hyperlink" xfId="9518" builtinId="9" hidden="1"/>
    <cellStyle name="Followed Hyperlink" xfId="9520" builtinId="9" hidden="1"/>
    <cellStyle name="Followed Hyperlink" xfId="9522" builtinId="9" hidden="1"/>
    <cellStyle name="Followed Hyperlink" xfId="9524" builtinId="9" hidden="1"/>
    <cellStyle name="Followed Hyperlink" xfId="9526" builtinId="9" hidden="1"/>
    <cellStyle name="Followed Hyperlink" xfId="9528" builtinId="9" hidden="1"/>
    <cellStyle name="Followed Hyperlink" xfId="9530" builtinId="9" hidden="1"/>
    <cellStyle name="Followed Hyperlink" xfId="9532" builtinId="9" hidden="1"/>
    <cellStyle name="Followed Hyperlink" xfId="9534" builtinId="9" hidden="1"/>
    <cellStyle name="Followed Hyperlink" xfId="9536" builtinId="9" hidden="1"/>
    <cellStyle name="Followed Hyperlink" xfId="9538" builtinId="9" hidden="1"/>
    <cellStyle name="Followed Hyperlink" xfId="9540" builtinId="9" hidden="1"/>
    <cellStyle name="Followed Hyperlink" xfId="9542" builtinId="9" hidden="1"/>
    <cellStyle name="Followed Hyperlink" xfId="9544" builtinId="9" hidden="1"/>
    <cellStyle name="Followed Hyperlink" xfId="9546" builtinId="9" hidden="1"/>
    <cellStyle name="Followed Hyperlink" xfId="9548" builtinId="9" hidden="1"/>
    <cellStyle name="Followed Hyperlink" xfId="9550" builtinId="9" hidden="1"/>
    <cellStyle name="Followed Hyperlink" xfId="9552" builtinId="9" hidden="1"/>
    <cellStyle name="Followed Hyperlink" xfId="9554" builtinId="9" hidden="1"/>
    <cellStyle name="Followed Hyperlink" xfId="9556" builtinId="9" hidden="1"/>
    <cellStyle name="Followed Hyperlink" xfId="9558" builtinId="9" hidden="1"/>
    <cellStyle name="Followed Hyperlink" xfId="9560" builtinId="9" hidden="1"/>
    <cellStyle name="Followed Hyperlink" xfId="9562" builtinId="9" hidden="1"/>
    <cellStyle name="Followed Hyperlink" xfId="9564" builtinId="9" hidden="1"/>
    <cellStyle name="Followed Hyperlink" xfId="9566" builtinId="9" hidden="1"/>
    <cellStyle name="Followed Hyperlink" xfId="9568" builtinId="9" hidden="1"/>
    <cellStyle name="Followed Hyperlink" xfId="9570" builtinId="9" hidden="1"/>
    <cellStyle name="Followed Hyperlink" xfId="9572" builtinId="9" hidden="1"/>
    <cellStyle name="Followed Hyperlink" xfId="9574" builtinId="9" hidden="1"/>
    <cellStyle name="Followed Hyperlink" xfId="9576" builtinId="9" hidden="1"/>
    <cellStyle name="Followed Hyperlink" xfId="9578" builtinId="9" hidden="1"/>
    <cellStyle name="Followed Hyperlink" xfId="9580" builtinId="9" hidden="1"/>
    <cellStyle name="Followed Hyperlink" xfId="9582" builtinId="9" hidden="1"/>
    <cellStyle name="Followed Hyperlink" xfId="9584" builtinId="9" hidden="1"/>
    <cellStyle name="Followed Hyperlink" xfId="9586" builtinId="9" hidden="1"/>
    <cellStyle name="Followed Hyperlink" xfId="9588" builtinId="9" hidden="1"/>
    <cellStyle name="Followed Hyperlink" xfId="9590" builtinId="9" hidden="1"/>
    <cellStyle name="Followed Hyperlink" xfId="9592" builtinId="9" hidden="1"/>
    <cellStyle name="Followed Hyperlink" xfId="9594" builtinId="9" hidden="1"/>
    <cellStyle name="Followed Hyperlink" xfId="9596" builtinId="9" hidden="1"/>
    <cellStyle name="Followed Hyperlink" xfId="9598" builtinId="9" hidden="1"/>
    <cellStyle name="Followed Hyperlink" xfId="9600" builtinId="9" hidden="1"/>
    <cellStyle name="Followed Hyperlink" xfId="9602" builtinId="9" hidden="1"/>
    <cellStyle name="Followed Hyperlink" xfId="9604" builtinId="9" hidden="1"/>
    <cellStyle name="Followed Hyperlink" xfId="9606" builtinId="9" hidden="1"/>
    <cellStyle name="Followed Hyperlink" xfId="9608" builtinId="9" hidden="1"/>
    <cellStyle name="Followed Hyperlink" xfId="9610" builtinId="9" hidden="1"/>
    <cellStyle name="Followed Hyperlink" xfId="9612" builtinId="9" hidden="1"/>
    <cellStyle name="Followed Hyperlink" xfId="9614" builtinId="9" hidden="1"/>
    <cellStyle name="Followed Hyperlink" xfId="9616" builtinId="9" hidden="1"/>
    <cellStyle name="Followed Hyperlink" xfId="9618" builtinId="9" hidden="1"/>
    <cellStyle name="Followed Hyperlink" xfId="9620" builtinId="9" hidden="1"/>
    <cellStyle name="Followed Hyperlink" xfId="9622" builtinId="9" hidden="1"/>
    <cellStyle name="Followed Hyperlink" xfId="9624" builtinId="9" hidden="1"/>
    <cellStyle name="Followed Hyperlink" xfId="9626" builtinId="9" hidden="1"/>
    <cellStyle name="Followed Hyperlink" xfId="9628" builtinId="9" hidden="1"/>
    <cellStyle name="Followed Hyperlink" xfId="9630" builtinId="9" hidden="1"/>
    <cellStyle name="Followed Hyperlink" xfId="9632" builtinId="9" hidden="1"/>
    <cellStyle name="Followed Hyperlink" xfId="9634" builtinId="9" hidden="1"/>
    <cellStyle name="Followed Hyperlink" xfId="9636" builtinId="9" hidden="1"/>
    <cellStyle name="Followed Hyperlink" xfId="9638" builtinId="9" hidden="1"/>
    <cellStyle name="Followed Hyperlink" xfId="9640" builtinId="9" hidden="1"/>
    <cellStyle name="Followed Hyperlink" xfId="9642" builtinId="9" hidden="1"/>
    <cellStyle name="Followed Hyperlink" xfId="9644" builtinId="9" hidden="1"/>
    <cellStyle name="Followed Hyperlink" xfId="9646" builtinId="9" hidden="1"/>
    <cellStyle name="Followed Hyperlink" xfId="9648" builtinId="9" hidden="1"/>
    <cellStyle name="Followed Hyperlink" xfId="9650" builtinId="9" hidden="1"/>
    <cellStyle name="Followed Hyperlink" xfId="9652" builtinId="9" hidden="1"/>
    <cellStyle name="Followed Hyperlink" xfId="9654" builtinId="9" hidden="1"/>
    <cellStyle name="Followed Hyperlink" xfId="9656" builtinId="9" hidden="1"/>
    <cellStyle name="Followed Hyperlink" xfId="9658" builtinId="9" hidden="1"/>
    <cellStyle name="Followed Hyperlink" xfId="9660" builtinId="9" hidden="1"/>
    <cellStyle name="Followed Hyperlink" xfId="9662" builtinId="9" hidden="1"/>
    <cellStyle name="Followed Hyperlink" xfId="9664" builtinId="9" hidden="1"/>
    <cellStyle name="Followed Hyperlink" xfId="9666" builtinId="9" hidden="1"/>
    <cellStyle name="Followed Hyperlink" xfId="9668" builtinId="9" hidden="1"/>
    <cellStyle name="Followed Hyperlink" xfId="9670" builtinId="9" hidden="1"/>
    <cellStyle name="Followed Hyperlink" xfId="9672" builtinId="9" hidden="1"/>
    <cellStyle name="Followed Hyperlink" xfId="9674" builtinId="9" hidden="1"/>
    <cellStyle name="Followed Hyperlink" xfId="9676" builtinId="9" hidden="1"/>
    <cellStyle name="Followed Hyperlink" xfId="9678" builtinId="9" hidden="1"/>
    <cellStyle name="Followed Hyperlink" xfId="9680" builtinId="9" hidden="1"/>
    <cellStyle name="Followed Hyperlink" xfId="9682" builtinId="9" hidden="1"/>
    <cellStyle name="Followed Hyperlink" xfId="9684" builtinId="9" hidden="1"/>
    <cellStyle name="Followed Hyperlink" xfId="9686" builtinId="9" hidden="1"/>
    <cellStyle name="Followed Hyperlink" xfId="9688" builtinId="9" hidden="1"/>
    <cellStyle name="Followed Hyperlink" xfId="9690" builtinId="9" hidden="1"/>
    <cellStyle name="Followed Hyperlink" xfId="9692" builtinId="9" hidden="1"/>
    <cellStyle name="Followed Hyperlink" xfId="9694" builtinId="9" hidden="1"/>
    <cellStyle name="Followed Hyperlink" xfId="9696" builtinId="9" hidden="1"/>
    <cellStyle name="Followed Hyperlink" xfId="9698" builtinId="9" hidden="1"/>
    <cellStyle name="Followed Hyperlink" xfId="9700" builtinId="9" hidden="1"/>
    <cellStyle name="Followed Hyperlink" xfId="9702" builtinId="9" hidden="1"/>
    <cellStyle name="Followed Hyperlink" xfId="9704" builtinId="9" hidden="1"/>
    <cellStyle name="Followed Hyperlink" xfId="9706" builtinId="9" hidden="1"/>
    <cellStyle name="Followed Hyperlink" xfId="9708" builtinId="9" hidden="1"/>
    <cellStyle name="Followed Hyperlink" xfId="9710" builtinId="9" hidden="1"/>
    <cellStyle name="Followed Hyperlink" xfId="9712" builtinId="9" hidden="1"/>
    <cellStyle name="Followed Hyperlink" xfId="9714" builtinId="9" hidden="1"/>
    <cellStyle name="Followed Hyperlink" xfId="9716" builtinId="9" hidden="1"/>
    <cellStyle name="Followed Hyperlink" xfId="9718" builtinId="9" hidden="1"/>
    <cellStyle name="Followed Hyperlink" xfId="9720" builtinId="9" hidden="1"/>
    <cellStyle name="Followed Hyperlink" xfId="9722" builtinId="9" hidden="1"/>
    <cellStyle name="Followed Hyperlink" xfId="9724" builtinId="9" hidden="1"/>
    <cellStyle name="Followed Hyperlink" xfId="9726" builtinId="9" hidden="1"/>
    <cellStyle name="Followed Hyperlink" xfId="9728" builtinId="9" hidden="1"/>
    <cellStyle name="Followed Hyperlink" xfId="9730" builtinId="9" hidden="1"/>
    <cellStyle name="Followed Hyperlink" xfId="9732" builtinId="9" hidden="1"/>
    <cellStyle name="Followed Hyperlink" xfId="9734" builtinId="9" hidden="1"/>
    <cellStyle name="Followed Hyperlink" xfId="9736" builtinId="9" hidden="1"/>
    <cellStyle name="Followed Hyperlink" xfId="9738" builtinId="9" hidden="1"/>
    <cellStyle name="Followed Hyperlink" xfId="9740" builtinId="9" hidden="1"/>
    <cellStyle name="Followed Hyperlink" xfId="9742" builtinId="9" hidden="1"/>
    <cellStyle name="Followed Hyperlink" xfId="9744" builtinId="9" hidden="1"/>
    <cellStyle name="Followed Hyperlink" xfId="9746" builtinId="9" hidden="1"/>
    <cellStyle name="Followed Hyperlink" xfId="9748" builtinId="9" hidden="1"/>
    <cellStyle name="Followed Hyperlink" xfId="9750" builtinId="9" hidden="1"/>
    <cellStyle name="Followed Hyperlink" xfId="9752" builtinId="9" hidden="1"/>
    <cellStyle name="Followed Hyperlink" xfId="9754" builtinId="9" hidden="1"/>
    <cellStyle name="Followed Hyperlink" xfId="9756" builtinId="9" hidden="1"/>
    <cellStyle name="Followed Hyperlink" xfId="9758" builtinId="9" hidden="1"/>
    <cellStyle name="Followed Hyperlink" xfId="9760" builtinId="9" hidden="1"/>
    <cellStyle name="Followed Hyperlink" xfId="9762" builtinId="9" hidden="1"/>
    <cellStyle name="Followed Hyperlink" xfId="9764" builtinId="9" hidden="1"/>
    <cellStyle name="Followed Hyperlink" xfId="9766" builtinId="9" hidden="1"/>
    <cellStyle name="Followed Hyperlink" xfId="9768" builtinId="9" hidden="1"/>
    <cellStyle name="Followed Hyperlink" xfId="9770" builtinId="9" hidden="1"/>
    <cellStyle name="Followed Hyperlink" xfId="9772" builtinId="9" hidden="1"/>
    <cellStyle name="Followed Hyperlink" xfId="9774" builtinId="9" hidden="1"/>
    <cellStyle name="Followed Hyperlink" xfId="9776" builtinId="9" hidden="1"/>
    <cellStyle name="Followed Hyperlink" xfId="9778" builtinId="9" hidden="1"/>
    <cellStyle name="Followed Hyperlink" xfId="9780" builtinId="9" hidden="1"/>
    <cellStyle name="Followed Hyperlink" xfId="9782" builtinId="9" hidden="1"/>
    <cellStyle name="Followed Hyperlink" xfId="9784" builtinId="9" hidden="1"/>
    <cellStyle name="Followed Hyperlink" xfId="9786" builtinId="9" hidden="1"/>
    <cellStyle name="Followed Hyperlink" xfId="9788" builtinId="9" hidden="1"/>
    <cellStyle name="Followed Hyperlink" xfId="9790" builtinId="9" hidden="1"/>
    <cellStyle name="Followed Hyperlink" xfId="9792" builtinId="9" hidden="1"/>
    <cellStyle name="Followed Hyperlink" xfId="9794" builtinId="9" hidden="1"/>
    <cellStyle name="Followed Hyperlink" xfId="9796" builtinId="9" hidden="1"/>
    <cellStyle name="Followed Hyperlink" xfId="9798" builtinId="9" hidden="1"/>
    <cellStyle name="Followed Hyperlink" xfId="9800" builtinId="9" hidden="1"/>
    <cellStyle name="Followed Hyperlink" xfId="9802" builtinId="9" hidden="1"/>
    <cellStyle name="Followed Hyperlink" xfId="9804" builtinId="9" hidden="1"/>
    <cellStyle name="Followed Hyperlink" xfId="9806" builtinId="9" hidden="1"/>
    <cellStyle name="Followed Hyperlink" xfId="9808" builtinId="9" hidden="1"/>
    <cellStyle name="Followed Hyperlink" xfId="9810" builtinId="9" hidden="1"/>
    <cellStyle name="Followed Hyperlink" xfId="9812" builtinId="9" hidden="1"/>
    <cellStyle name="Followed Hyperlink" xfId="9814" builtinId="9" hidden="1"/>
    <cellStyle name="Followed Hyperlink" xfId="9816" builtinId="9" hidden="1"/>
    <cellStyle name="Followed Hyperlink" xfId="9818" builtinId="9" hidden="1"/>
    <cellStyle name="Followed Hyperlink" xfId="9820" builtinId="9" hidden="1"/>
    <cellStyle name="Followed Hyperlink" xfId="9822" builtinId="9" hidden="1"/>
    <cellStyle name="Followed Hyperlink" xfId="9824" builtinId="9" hidden="1"/>
    <cellStyle name="Followed Hyperlink" xfId="9826" builtinId="9" hidden="1"/>
    <cellStyle name="Followed Hyperlink" xfId="9828" builtinId="9" hidden="1"/>
    <cellStyle name="Followed Hyperlink" xfId="9830" builtinId="9" hidden="1"/>
    <cellStyle name="Followed Hyperlink" xfId="9832" builtinId="9" hidden="1"/>
    <cellStyle name="Followed Hyperlink" xfId="9834" builtinId="9" hidden="1"/>
    <cellStyle name="Followed Hyperlink" xfId="9836" builtinId="9" hidden="1"/>
    <cellStyle name="Followed Hyperlink" xfId="9838" builtinId="9" hidden="1"/>
    <cellStyle name="Followed Hyperlink" xfId="9840" builtinId="9" hidden="1"/>
    <cellStyle name="Followed Hyperlink" xfId="9842" builtinId="9" hidden="1"/>
    <cellStyle name="Followed Hyperlink" xfId="9844" builtinId="9" hidden="1"/>
    <cellStyle name="Followed Hyperlink" xfId="9846" builtinId="9" hidden="1"/>
    <cellStyle name="Followed Hyperlink" xfId="9848" builtinId="9" hidden="1"/>
    <cellStyle name="Followed Hyperlink" xfId="9850" builtinId="9" hidden="1"/>
    <cellStyle name="Followed Hyperlink" xfId="9852" builtinId="9" hidden="1"/>
    <cellStyle name="Followed Hyperlink" xfId="9854" builtinId="9" hidden="1"/>
    <cellStyle name="Followed Hyperlink" xfId="9856" builtinId="9" hidden="1"/>
    <cellStyle name="Followed Hyperlink" xfId="9858" builtinId="9" hidden="1"/>
    <cellStyle name="Followed Hyperlink" xfId="9860" builtinId="9" hidden="1"/>
    <cellStyle name="Followed Hyperlink" xfId="9862" builtinId="9" hidden="1"/>
    <cellStyle name="Followed Hyperlink" xfId="9864" builtinId="9" hidden="1"/>
    <cellStyle name="Followed Hyperlink" xfId="9866" builtinId="9" hidden="1"/>
    <cellStyle name="Followed Hyperlink" xfId="9868" builtinId="9" hidden="1"/>
    <cellStyle name="Followed Hyperlink" xfId="9870" builtinId="9" hidden="1"/>
    <cellStyle name="Followed Hyperlink" xfId="9872" builtinId="9" hidden="1"/>
    <cellStyle name="Followed Hyperlink" xfId="9874" builtinId="9" hidden="1"/>
    <cellStyle name="Followed Hyperlink" xfId="9876" builtinId="9" hidden="1"/>
    <cellStyle name="Followed Hyperlink" xfId="9878" builtinId="9" hidden="1"/>
    <cellStyle name="Followed Hyperlink" xfId="9880" builtinId="9" hidden="1"/>
    <cellStyle name="Followed Hyperlink" xfId="9882" builtinId="9" hidden="1"/>
    <cellStyle name="Followed Hyperlink" xfId="9884" builtinId="9" hidden="1"/>
    <cellStyle name="Followed Hyperlink" xfId="9886" builtinId="9" hidden="1"/>
    <cellStyle name="Followed Hyperlink" xfId="9888" builtinId="9" hidden="1"/>
    <cellStyle name="Followed Hyperlink" xfId="9890" builtinId="9" hidden="1"/>
    <cellStyle name="Followed Hyperlink" xfId="9892" builtinId="9" hidden="1"/>
    <cellStyle name="Followed Hyperlink" xfId="9894" builtinId="9" hidden="1"/>
    <cellStyle name="Followed Hyperlink" xfId="9896" builtinId="9" hidden="1"/>
    <cellStyle name="Followed Hyperlink" xfId="9898" builtinId="9" hidden="1"/>
    <cellStyle name="Followed Hyperlink" xfId="9900" builtinId="9" hidden="1"/>
    <cellStyle name="Followed Hyperlink" xfId="9902" builtinId="9" hidden="1"/>
    <cellStyle name="Followed Hyperlink" xfId="9904" builtinId="9" hidden="1"/>
    <cellStyle name="Followed Hyperlink" xfId="9906" builtinId="9" hidden="1"/>
    <cellStyle name="Followed Hyperlink" xfId="9908" builtinId="9" hidden="1"/>
    <cellStyle name="Followed Hyperlink" xfId="9910" builtinId="9" hidden="1"/>
    <cellStyle name="Followed Hyperlink" xfId="9912" builtinId="9" hidden="1"/>
    <cellStyle name="Followed Hyperlink" xfId="9914" builtinId="9" hidden="1"/>
    <cellStyle name="Followed Hyperlink" xfId="9916" builtinId="9" hidden="1"/>
    <cellStyle name="Followed Hyperlink" xfId="9918" builtinId="9" hidden="1"/>
    <cellStyle name="Followed Hyperlink" xfId="9920" builtinId="9" hidden="1"/>
    <cellStyle name="Followed Hyperlink" xfId="9922" builtinId="9" hidden="1"/>
    <cellStyle name="Followed Hyperlink" xfId="9924" builtinId="9" hidden="1"/>
    <cellStyle name="Followed Hyperlink" xfId="9926" builtinId="9" hidden="1"/>
    <cellStyle name="Followed Hyperlink" xfId="9928" builtinId="9" hidden="1"/>
    <cellStyle name="Followed Hyperlink" xfId="9930" builtinId="9" hidden="1"/>
    <cellStyle name="Followed Hyperlink" xfId="9932" builtinId="9" hidden="1"/>
    <cellStyle name="Followed Hyperlink" xfId="9934" builtinId="9" hidden="1"/>
    <cellStyle name="Followed Hyperlink" xfId="9936" builtinId="9" hidden="1"/>
    <cellStyle name="Followed Hyperlink" xfId="9938" builtinId="9" hidden="1"/>
    <cellStyle name="Followed Hyperlink" xfId="9940" builtinId="9" hidden="1"/>
    <cellStyle name="Followed Hyperlink" xfId="9942" builtinId="9" hidden="1"/>
    <cellStyle name="Followed Hyperlink" xfId="9944" builtinId="9" hidden="1"/>
    <cellStyle name="Followed Hyperlink" xfId="9946" builtinId="9" hidden="1"/>
    <cellStyle name="Followed Hyperlink" xfId="9948" builtinId="9" hidden="1"/>
    <cellStyle name="Followed Hyperlink" xfId="9950" builtinId="9" hidden="1"/>
    <cellStyle name="Followed Hyperlink" xfId="9952" builtinId="9" hidden="1"/>
    <cellStyle name="Followed Hyperlink" xfId="9954" builtinId="9" hidden="1"/>
    <cellStyle name="Followed Hyperlink" xfId="9956" builtinId="9" hidden="1"/>
    <cellStyle name="Followed Hyperlink" xfId="9958" builtinId="9" hidden="1"/>
    <cellStyle name="Followed Hyperlink" xfId="9960" builtinId="9" hidden="1"/>
    <cellStyle name="Followed Hyperlink" xfId="9962" builtinId="9" hidden="1"/>
    <cellStyle name="Followed Hyperlink" xfId="9964" builtinId="9" hidden="1"/>
    <cellStyle name="Followed Hyperlink" xfId="9966" builtinId="9" hidden="1"/>
    <cellStyle name="Followed Hyperlink" xfId="9968" builtinId="9" hidden="1"/>
    <cellStyle name="Followed Hyperlink" xfId="9970" builtinId="9" hidden="1"/>
    <cellStyle name="Followed Hyperlink" xfId="9972" builtinId="9" hidden="1"/>
    <cellStyle name="Followed Hyperlink" xfId="9974" builtinId="9" hidden="1"/>
    <cellStyle name="Followed Hyperlink" xfId="9976" builtinId="9" hidden="1"/>
    <cellStyle name="Followed Hyperlink" xfId="9978" builtinId="9" hidden="1"/>
    <cellStyle name="Followed Hyperlink" xfId="9980" builtinId="9" hidden="1"/>
    <cellStyle name="Followed Hyperlink" xfId="9982" builtinId="9" hidden="1"/>
    <cellStyle name="Followed Hyperlink" xfId="9984" builtinId="9" hidden="1"/>
    <cellStyle name="Followed Hyperlink" xfId="9986" builtinId="9" hidden="1"/>
    <cellStyle name="Followed Hyperlink" xfId="9988" builtinId="9" hidden="1"/>
    <cellStyle name="Followed Hyperlink" xfId="9990" builtinId="9" hidden="1"/>
    <cellStyle name="Followed Hyperlink" xfId="9992" builtinId="9" hidden="1"/>
    <cellStyle name="Followed Hyperlink" xfId="9994" builtinId="9" hidden="1"/>
    <cellStyle name="Followed Hyperlink" xfId="9996" builtinId="9" hidden="1"/>
    <cellStyle name="Followed Hyperlink" xfId="9998" builtinId="9" hidden="1"/>
    <cellStyle name="Followed Hyperlink" xfId="10000" builtinId="9" hidden="1"/>
    <cellStyle name="Followed Hyperlink" xfId="10002" builtinId="9" hidden="1"/>
    <cellStyle name="Followed Hyperlink" xfId="10004" builtinId="9" hidden="1"/>
    <cellStyle name="Followed Hyperlink" xfId="10006" builtinId="9" hidden="1"/>
    <cellStyle name="Followed Hyperlink" xfId="10008" builtinId="9" hidden="1"/>
    <cellStyle name="Followed Hyperlink" xfId="10010" builtinId="9" hidden="1"/>
    <cellStyle name="Followed Hyperlink" xfId="10012" builtinId="9" hidden="1"/>
    <cellStyle name="Followed Hyperlink" xfId="10014" builtinId="9" hidden="1"/>
    <cellStyle name="Followed Hyperlink" xfId="10016" builtinId="9" hidden="1"/>
    <cellStyle name="Followed Hyperlink" xfId="10018" builtinId="9" hidden="1"/>
    <cellStyle name="Followed Hyperlink" xfId="10020" builtinId="9" hidden="1"/>
    <cellStyle name="Followed Hyperlink" xfId="10022" builtinId="9" hidden="1"/>
    <cellStyle name="Followed Hyperlink" xfId="10024" builtinId="9" hidden="1"/>
    <cellStyle name="Followed Hyperlink" xfId="10026" builtinId="9" hidden="1"/>
    <cellStyle name="Followed Hyperlink" xfId="10028" builtinId="9" hidden="1"/>
    <cellStyle name="Followed Hyperlink" xfId="10030" builtinId="9" hidden="1"/>
    <cellStyle name="Followed Hyperlink" xfId="10032" builtinId="9" hidden="1"/>
    <cellStyle name="Followed Hyperlink" xfId="10034" builtinId="9" hidden="1"/>
    <cellStyle name="Followed Hyperlink" xfId="10036" builtinId="9" hidden="1"/>
    <cellStyle name="Followed Hyperlink" xfId="10038" builtinId="9" hidden="1"/>
    <cellStyle name="Followed Hyperlink" xfId="10040" builtinId="9" hidden="1"/>
    <cellStyle name="Followed Hyperlink" xfId="10042" builtinId="9" hidden="1"/>
    <cellStyle name="Followed Hyperlink" xfId="10044" builtinId="9" hidden="1"/>
    <cellStyle name="Followed Hyperlink" xfId="10046" builtinId="9" hidden="1"/>
    <cellStyle name="Followed Hyperlink" xfId="10048" builtinId="9" hidden="1"/>
    <cellStyle name="Followed Hyperlink" xfId="10050" builtinId="9" hidden="1"/>
    <cellStyle name="Followed Hyperlink" xfId="10052" builtinId="9" hidden="1"/>
    <cellStyle name="Followed Hyperlink" xfId="10054" builtinId="9" hidden="1"/>
    <cellStyle name="Followed Hyperlink" xfId="10056" builtinId="9" hidden="1"/>
    <cellStyle name="Followed Hyperlink" xfId="10058" builtinId="9" hidden="1"/>
    <cellStyle name="Followed Hyperlink" xfId="10060" builtinId="9" hidden="1"/>
    <cellStyle name="Followed Hyperlink" xfId="10062" builtinId="9" hidden="1"/>
    <cellStyle name="Followed Hyperlink" xfId="10064" builtinId="9" hidden="1"/>
    <cellStyle name="Followed Hyperlink" xfId="10066" builtinId="9" hidden="1"/>
    <cellStyle name="Followed Hyperlink" xfId="10068" builtinId="9" hidden="1"/>
    <cellStyle name="Followed Hyperlink" xfId="10070" builtinId="9" hidden="1"/>
    <cellStyle name="Followed Hyperlink" xfId="10072" builtinId="9" hidden="1"/>
    <cellStyle name="Followed Hyperlink" xfId="10074" builtinId="9" hidden="1"/>
    <cellStyle name="Followed Hyperlink" xfId="10076" builtinId="9" hidden="1"/>
    <cellStyle name="Followed Hyperlink" xfId="10078" builtinId="9" hidden="1"/>
    <cellStyle name="Followed Hyperlink" xfId="10080" builtinId="9" hidden="1"/>
    <cellStyle name="Followed Hyperlink" xfId="10082" builtinId="9" hidden="1"/>
    <cellStyle name="Followed Hyperlink" xfId="10084" builtinId="9" hidden="1"/>
    <cellStyle name="Followed Hyperlink" xfId="10086" builtinId="9" hidden="1"/>
    <cellStyle name="Followed Hyperlink" xfId="10088" builtinId="9" hidden="1"/>
    <cellStyle name="Followed Hyperlink" xfId="10090" builtinId="9" hidden="1"/>
    <cellStyle name="Followed Hyperlink" xfId="10092" builtinId="9" hidden="1"/>
    <cellStyle name="Followed Hyperlink" xfId="10094" builtinId="9" hidden="1"/>
    <cellStyle name="Followed Hyperlink" xfId="10096" builtinId="9" hidden="1"/>
    <cellStyle name="Followed Hyperlink" xfId="10098" builtinId="9" hidden="1"/>
    <cellStyle name="Followed Hyperlink" xfId="10100" builtinId="9" hidden="1"/>
    <cellStyle name="Followed Hyperlink" xfId="10102" builtinId="9" hidden="1"/>
    <cellStyle name="Followed Hyperlink" xfId="10104" builtinId="9" hidden="1"/>
    <cellStyle name="Followed Hyperlink" xfId="10106" builtinId="9" hidden="1"/>
    <cellStyle name="Followed Hyperlink" xfId="10108" builtinId="9" hidden="1"/>
    <cellStyle name="Followed Hyperlink" xfId="10110" builtinId="9" hidden="1"/>
    <cellStyle name="Followed Hyperlink" xfId="10112" builtinId="9" hidden="1"/>
    <cellStyle name="Followed Hyperlink" xfId="10114" builtinId="9" hidden="1"/>
    <cellStyle name="Followed Hyperlink" xfId="10116" builtinId="9" hidden="1"/>
    <cellStyle name="Followed Hyperlink" xfId="10118" builtinId="9" hidden="1"/>
    <cellStyle name="Followed Hyperlink" xfId="10120" builtinId="9" hidden="1"/>
    <cellStyle name="Followed Hyperlink" xfId="10122" builtinId="9" hidden="1"/>
    <cellStyle name="Followed Hyperlink" xfId="10124" builtinId="9" hidden="1"/>
    <cellStyle name="Followed Hyperlink" xfId="10126" builtinId="9" hidden="1"/>
    <cellStyle name="Followed Hyperlink" xfId="10128" builtinId="9" hidden="1"/>
    <cellStyle name="Followed Hyperlink" xfId="10130" builtinId="9" hidden="1"/>
    <cellStyle name="Followed Hyperlink" xfId="10132" builtinId="9" hidden="1"/>
    <cellStyle name="Followed Hyperlink" xfId="10134" builtinId="9" hidden="1"/>
    <cellStyle name="Followed Hyperlink" xfId="10136" builtinId="9" hidden="1"/>
    <cellStyle name="Followed Hyperlink" xfId="10138" builtinId="9" hidden="1"/>
    <cellStyle name="Followed Hyperlink" xfId="10140" builtinId="9" hidden="1"/>
    <cellStyle name="Followed Hyperlink" xfId="10142" builtinId="9" hidden="1"/>
    <cellStyle name="Followed Hyperlink" xfId="10144" builtinId="9" hidden="1"/>
    <cellStyle name="Followed Hyperlink" xfId="10146" builtinId="9" hidden="1"/>
    <cellStyle name="Followed Hyperlink" xfId="10148" builtinId="9" hidden="1"/>
    <cellStyle name="Followed Hyperlink" xfId="10150" builtinId="9" hidden="1"/>
    <cellStyle name="Followed Hyperlink" xfId="10152" builtinId="9" hidden="1"/>
    <cellStyle name="Followed Hyperlink" xfId="10154" builtinId="9" hidden="1"/>
    <cellStyle name="Followed Hyperlink" xfId="10156" builtinId="9" hidden="1"/>
    <cellStyle name="Followed Hyperlink" xfId="10158" builtinId="9" hidden="1"/>
    <cellStyle name="Followed Hyperlink" xfId="10160" builtinId="9" hidden="1"/>
    <cellStyle name="Followed Hyperlink" xfId="10162" builtinId="9" hidden="1"/>
    <cellStyle name="Followed Hyperlink" xfId="10164" builtinId="9" hidden="1"/>
    <cellStyle name="Followed Hyperlink" xfId="10166" builtinId="9" hidden="1"/>
    <cellStyle name="Followed Hyperlink" xfId="10168" builtinId="9" hidden="1"/>
    <cellStyle name="Followed Hyperlink" xfId="10170" builtinId="9" hidden="1"/>
    <cellStyle name="Followed Hyperlink" xfId="10172" builtinId="9" hidden="1"/>
    <cellStyle name="Followed Hyperlink" xfId="10174" builtinId="9" hidden="1"/>
    <cellStyle name="Followed Hyperlink" xfId="10176" builtinId="9" hidden="1"/>
    <cellStyle name="Followed Hyperlink" xfId="10178" builtinId="9" hidden="1"/>
    <cellStyle name="Followed Hyperlink" xfId="10180" builtinId="9" hidden="1"/>
    <cellStyle name="Followed Hyperlink" xfId="10182" builtinId="9" hidden="1"/>
    <cellStyle name="Followed Hyperlink" xfId="10184" builtinId="9" hidden="1"/>
    <cellStyle name="Followed Hyperlink" xfId="10186" builtinId="9" hidden="1"/>
    <cellStyle name="Followed Hyperlink" xfId="10188" builtinId="9" hidden="1"/>
    <cellStyle name="Followed Hyperlink" xfId="10190" builtinId="9" hidden="1"/>
    <cellStyle name="Followed Hyperlink" xfId="10192" builtinId="9" hidden="1"/>
    <cellStyle name="Followed Hyperlink" xfId="10194" builtinId="9" hidden="1"/>
    <cellStyle name="Followed Hyperlink" xfId="10196" builtinId="9" hidden="1"/>
    <cellStyle name="Followed Hyperlink" xfId="10198" builtinId="9" hidden="1"/>
    <cellStyle name="Followed Hyperlink" xfId="10200" builtinId="9" hidden="1"/>
    <cellStyle name="Followed Hyperlink" xfId="10202" builtinId="9" hidden="1"/>
    <cellStyle name="Followed Hyperlink" xfId="10204" builtinId="9" hidden="1"/>
    <cellStyle name="Followed Hyperlink" xfId="10206" builtinId="9" hidden="1"/>
    <cellStyle name="Followed Hyperlink" xfId="10208" builtinId="9" hidden="1"/>
    <cellStyle name="Followed Hyperlink" xfId="10210" builtinId="9" hidden="1"/>
    <cellStyle name="Followed Hyperlink" xfId="10212" builtinId="9" hidden="1"/>
    <cellStyle name="Followed Hyperlink" xfId="10214" builtinId="9" hidden="1"/>
    <cellStyle name="Followed Hyperlink" xfId="10216" builtinId="9" hidden="1"/>
    <cellStyle name="Followed Hyperlink" xfId="10218" builtinId="9" hidden="1"/>
    <cellStyle name="Followed Hyperlink" xfId="10220" builtinId="9" hidden="1"/>
    <cellStyle name="Followed Hyperlink" xfId="10222" builtinId="9" hidden="1"/>
    <cellStyle name="Followed Hyperlink" xfId="10224" builtinId="9" hidden="1"/>
    <cellStyle name="Followed Hyperlink" xfId="10226" builtinId="9" hidden="1"/>
    <cellStyle name="Followed Hyperlink" xfId="10228" builtinId="9" hidden="1"/>
    <cellStyle name="Followed Hyperlink" xfId="10230" builtinId="9" hidden="1"/>
    <cellStyle name="Followed Hyperlink" xfId="10232" builtinId="9" hidden="1"/>
    <cellStyle name="Followed Hyperlink" xfId="10234" builtinId="9" hidden="1"/>
    <cellStyle name="Followed Hyperlink" xfId="10236" builtinId="9" hidden="1"/>
    <cellStyle name="Followed Hyperlink" xfId="10238" builtinId="9" hidden="1"/>
    <cellStyle name="Followed Hyperlink" xfId="10240" builtinId="9" hidden="1"/>
    <cellStyle name="Followed Hyperlink" xfId="10242" builtinId="9" hidden="1"/>
    <cellStyle name="Followed Hyperlink" xfId="10244" builtinId="9" hidden="1"/>
    <cellStyle name="Followed Hyperlink" xfId="10246" builtinId="9" hidden="1"/>
    <cellStyle name="Followed Hyperlink" xfId="10248" builtinId="9" hidden="1"/>
    <cellStyle name="Followed Hyperlink" xfId="10250" builtinId="9" hidden="1"/>
    <cellStyle name="Followed Hyperlink" xfId="10252" builtinId="9" hidden="1"/>
    <cellStyle name="Followed Hyperlink" xfId="10254" builtinId="9" hidden="1"/>
    <cellStyle name="Followed Hyperlink" xfId="10256" builtinId="9" hidden="1"/>
    <cellStyle name="Followed Hyperlink" xfId="10258" builtinId="9" hidden="1"/>
    <cellStyle name="Followed Hyperlink" xfId="10260" builtinId="9" hidden="1"/>
    <cellStyle name="Followed Hyperlink" xfId="10262" builtinId="9" hidden="1"/>
    <cellStyle name="Followed Hyperlink" xfId="10264" builtinId="9" hidden="1"/>
    <cellStyle name="Followed Hyperlink" xfId="10266" builtinId="9" hidden="1"/>
    <cellStyle name="Followed Hyperlink" xfId="10268" builtinId="9" hidden="1"/>
    <cellStyle name="Followed Hyperlink" xfId="10270" builtinId="9" hidden="1"/>
    <cellStyle name="Followed Hyperlink" xfId="10272" builtinId="9" hidden="1"/>
    <cellStyle name="Followed Hyperlink" xfId="10274" builtinId="9" hidden="1"/>
    <cellStyle name="Followed Hyperlink" xfId="10276" builtinId="9" hidden="1"/>
    <cellStyle name="Followed Hyperlink" xfId="10278" builtinId="9" hidden="1"/>
    <cellStyle name="Followed Hyperlink" xfId="10280" builtinId="9" hidden="1"/>
    <cellStyle name="Followed Hyperlink" xfId="10282" builtinId="9" hidden="1"/>
    <cellStyle name="Followed Hyperlink" xfId="10284" builtinId="9" hidden="1"/>
    <cellStyle name="Followed Hyperlink" xfId="10286" builtinId="9" hidden="1"/>
    <cellStyle name="Followed Hyperlink" xfId="10288" builtinId="9" hidden="1"/>
    <cellStyle name="Followed Hyperlink" xfId="10290" builtinId="9" hidden="1"/>
    <cellStyle name="Followed Hyperlink" xfId="10292" builtinId="9" hidden="1"/>
    <cellStyle name="Followed Hyperlink" xfId="10294" builtinId="9" hidden="1"/>
    <cellStyle name="Followed Hyperlink" xfId="10296" builtinId="9" hidden="1"/>
    <cellStyle name="Followed Hyperlink" xfId="10298" builtinId="9" hidden="1"/>
    <cellStyle name="Followed Hyperlink" xfId="10300" builtinId="9" hidden="1"/>
    <cellStyle name="Followed Hyperlink" xfId="10302" builtinId="9" hidden="1"/>
    <cellStyle name="Followed Hyperlink" xfId="10304" builtinId="9" hidden="1"/>
    <cellStyle name="Followed Hyperlink" xfId="10306" builtinId="9" hidden="1"/>
    <cellStyle name="Followed Hyperlink" xfId="10308" builtinId="9" hidden="1"/>
    <cellStyle name="Followed Hyperlink" xfId="10310" builtinId="9" hidden="1"/>
    <cellStyle name="Followed Hyperlink" xfId="10312" builtinId="9" hidden="1"/>
    <cellStyle name="Followed Hyperlink" xfId="10314" builtinId="9" hidden="1"/>
    <cellStyle name="Followed Hyperlink" xfId="10316" builtinId="9" hidden="1"/>
    <cellStyle name="Followed Hyperlink" xfId="10318" builtinId="9" hidden="1"/>
    <cellStyle name="Followed Hyperlink" xfId="10320" builtinId="9" hidden="1"/>
    <cellStyle name="Followed Hyperlink" xfId="10322" builtinId="9" hidden="1"/>
    <cellStyle name="Followed Hyperlink" xfId="10324" builtinId="9" hidden="1"/>
    <cellStyle name="Followed Hyperlink" xfId="10326" builtinId="9" hidden="1"/>
    <cellStyle name="Followed Hyperlink" xfId="10328" builtinId="9" hidden="1"/>
    <cellStyle name="Followed Hyperlink" xfId="10330" builtinId="9" hidden="1"/>
    <cellStyle name="Followed Hyperlink" xfId="10332" builtinId="9" hidden="1"/>
    <cellStyle name="Followed Hyperlink" xfId="10334" builtinId="9" hidden="1"/>
    <cellStyle name="Followed Hyperlink" xfId="10336" builtinId="9" hidden="1"/>
    <cellStyle name="Followed Hyperlink" xfId="10338" builtinId="9" hidden="1"/>
    <cellStyle name="Followed Hyperlink" xfId="10340" builtinId="9" hidden="1"/>
    <cellStyle name="Followed Hyperlink" xfId="10342" builtinId="9" hidden="1"/>
    <cellStyle name="Followed Hyperlink" xfId="10344" builtinId="9" hidden="1"/>
    <cellStyle name="Followed Hyperlink" xfId="10346" builtinId="9" hidden="1"/>
    <cellStyle name="Followed Hyperlink" xfId="10348" builtinId="9" hidden="1"/>
    <cellStyle name="Followed Hyperlink" xfId="10350" builtinId="9" hidden="1"/>
    <cellStyle name="Followed Hyperlink" xfId="10352" builtinId="9" hidden="1"/>
    <cellStyle name="Followed Hyperlink" xfId="10354" builtinId="9" hidden="1"/>
    <cellStyle name="Followed Hyperlink" xfId="10356" builtinId="9" hidden="1"/>
    <cellStyle name="Followed Hyperlink" xfId="10358" builtinId="9" hidden="1"/>
    <cellStyle name="Followed Hyperlink" xfId="10360" builtinId="9" hidden="1"/>
    <cellStyle name="Followed Hyperlink" xfId="10362" builtinId="9" hidden="1"/>
    <cellStyle name="Followed Hyperlink" xfId="10364" builtinId="9" hidden="1"/>
    <cellStyle name="Followed Hyperlink" xfId="10366" builtinId="9" hidden="1"/>
    <cellStyle name="Followed Hyperlink" xfId="10368" builtinId="9" hidden="1"/>
    <cellStyle name="Followed Hyperlink" xfId="10370" builtinId="9" hidden="1"/>
    <cellStyle name="Followed Hyperlink" xfId="10372" builtinId="9" hidden="1"/>
    <cellStyle name="Followed Hyperlink" xfId="10374" builtinId="9" hidden="1"/>
    <cellStyle name="Followed Hyperlink" xfId="10376" builtinId="9" hidden="1"/>
    <cellStyle name="Followed Hyperlink" xfId="10378" builtinId="9" hidden="1"/>
    <cellStyle name="Followed Hyperlink" xfId="10380" builtinId="9" hidden="1"/>
    <cellStyle name="Followed Hyperlink" xfId="10382" builtinId="9" hidden="1"/>
    <cellStyle name="Followed Hyperlink" xfId="10384" builtinId="9" hidden="1"/>
    <cellStyle name="Followed Hyperlink" xfId="10386" builtinId="9" hidden="1"/>
    <cellStyle name="Followed Hyperlink" xfId="10388" builtinId="9" hidden="1"/>
    <cellStyle name="Followed Hyperlink" xfId="10390" builtinId="9" hidden="1"/>
    <cellStyle name="Followed Hyperlink" xfId="10392" builtinId="9" hidden="1"/>
    <cellStyle name="Followed Hyperlink" xfId="10394" builtinId="9" hidden="1"/>
    <cellStyle name="Followed Hyperlink" xfId="10396" builtinId="9" hidden="1"/>
    <cellStyle name="Followed Hyperlink" xfId="10398" builtinId="9" hidden="1"/>
    <cellStyle name="Followed Hyperlink" xfId="10400" builtinId="9" hidden="1"/>
    <cellStyle name="Followed Hyperlink" xfId="10402" builtinId="9" hidden="1"/>
    <cellStyle name="Followed Hyperlink" xfId="10404" builtinId="9" hidden="1"/>
    <cellStyle name="Followed Hyperlink" xfId="10406" builtinId="9" hidden="1"/>
    <cellStyle name="Followed Hyperlink" xfId="10408" builtinId="9" hidden="1"/>
    <cellStyle name="Followed Hyperlink" xfId="10410" builtinId="9" hidden="1"/>
    <cellStyle name="Followed Hyperlink" xfId="10412" builtinId="9" hidden="1"/>
    <cellStyle name="Followed Hyperlink" xfId="10414" builtinId="9" hidden="1"/>
    <cellStyle name="Followed Hyperlink" xfId="10416" builtinId="9" hidden="1"/>
    <cellStyle name="Followed Hyperlink" xfId="10418" builtinId="9" hidden="1"/>
    <cellStyle name="Followed Hyperlink" xfId="10420" builtinId="9" hidden="1"/>
    <cellStyle name="Followed Hyperlink" xfId="10422" builtinId="9" hidden="1"/>
    <cellStyle name="Followed Hyperlink" xfId="10424" builtinId="9" hidden="1"/>
    <cellStyle name="Followed Hyperlink" xfId="10426" builtinId="9" hidden="1"/>
    <cellStyle name="Followed Hyperlink" xfId="10428" builtinId="9" hidden="1"/>
    <cellStyle name="Followed Hyperlink" xfId="10430" builtinId="9" hidden="1"/>
    <cellStyle name="Followed Hyperlink" xfId="10432" builtinId="9" hidden="1"/>
    <cellStyle name="Followed Hyperlink" xfId="10434" builtinId="9" hidden="1"/>
    <cellStyle name="Followed Hyperlink" xfId="10436" builtinId="9" hidden="1"/>
    <cellStyle name="Followed Hyperlink" xfId="10438" builtinId="9" hidden="1"/>
    <cellStyle name="Followed Hyperlink" xfId="10440" builtinId="9" hidden="1"/>
    <cellStyle name="Followed Hyperlink" xfId="10442" builtinId="9" hidden="1"/>
    <cellStyle name="Followed Hyperlink" xfId="10444" builtinId="9" hidden="1"/>
    <cellStyle name="Followed Hyperlink" xfId="10446" builtinId="9" hidden="1"/>
    <cellStyle name="Followed Hyperlink" xfId="10448" builtinId="9" hidden="1"/>
    <cellStyle name="Followed Hyperlink" xfId="10450" builtinId="9" hidden="1"/>
    <cellStyle name="Followed Hyperlink" xfId="10452" builtinId="9" hidden="1"/>
    <cellStyle name="Followed Hyperlink" xfId="10454" builtinId="9" hidden="1"/>
    <cellStyle name="Followed Hyperlink" xfId="10456" builtinId="9" hidden="1"/>
    <cellStyle name="Followed Hyperlink" xfId="10458" builtinId="9" hidden="1"/>
    <cellStyle name="Followed Hyperlink" xfId="10460" builtinId="9" hidden="1"/>
    <cellStyle name="Followed Hyperlink" xfId="10462" builtinId="9" hidden="1"/>
    <cellStyle name="Followed Hyperlink" xfId="10464" builtinId="9" hidden="1"/>
    <cellStyle name="Followed Hyperlink" xfId="10466" builtinId="9" hidden="1"/>
    <cellStyle name="Followed Hyperlink" xfId="10468" builtinId="9" hidden="1"/>
    <cellStyle name="Followed Hyperlink" xfId="10470" builtinId="9" hidden="1"/>
    <cellStyle name="Followed Hyperlink" xfId="10472" builtinId="9" hidden="1"/>
    <cellStyle name="Followed Hyperlink" xfId="10474" builtinId="9" hidden="1"/>
    <cellStyle name="Followed Hyperlink" xfId="10476" builtinId="9" hidden="1"/>
    <cellStyle name="Followed Hyperlink" xfId="10478" builtinId="9" hidden="1"/>
    <cellStyle name="Followed Hyperlink" xfId="10480" builtinId="9" hidden="1"/>
    <cellStyle name="Followed Hyperlink" xfId="10482" builtinId="9" hidden="1"/>
    <cellStyle name="Followed Hyperlink" xfId="10484" builtinId="9" hidden="1"/>
    <cellStyle name="Followed Hyperlink" xfId="10486" builtinId="9" hidden="1"/>
    <cellStyle name="Followed Hyperlink" xfId="10488" builtinId="9" hidden="1"/>
    <cellStyle name="Followed Hyperlink" xfId="10490" builtinId="9" hidden="1"/>
    <cellStyle name="Followed Hyperlink" xfId="10492" builtinId="9" hidden="1"/>
    <cellStyle name="Followed Hyperlink" xfId="10494" builtinId="9" hidden="1"/>
    <cellStyle name="Followed Hyperlink" xfId="10496" builtinId="9" hidden="1"/>
    <cellStyle name="Followed Hyperlink" xfId="10498" builtinId="9" hidden="1"/>
    <cellStyle name="Followed Hyperlink" xfId="10500" builtinId="9" hidden="1"/>
    <cellStyle name="Followed Hyperlink" xfId="10502" builtinId="9" hidden="1"/>
    <cellStyle name="Followed Hyperlink" xfId="10504" builtinId="9" hidden="1"/>
    <cellStyle name="Followed Hyperlink" xfId="10506" builtinId="9" hidden="1"/>
    <cellStyle name="Followed Hyperlink" xfId="10508" builtinId="9" hidden="1"/>
    <cellStyle name="Followed Hyperlink" xfId="10510" builtinId="9" hidden="1"/>
    <cellStyle name="Followed Hyperlink" xfId="10512" builtinId="9" hidden="1"/>
    <cellStyle name="Followed Hyperlink" xfId="10514" builtinId="9" hidden="1"/>
    <cellStyle name="Followed Hyperlink" xfId="10516" builtinId="9" hidden="1"/>
    <cellStyle name="Followed Hyperlink" xfId="10518" builtinId="9" hidden="1"/>
    <cellStyle name="Followed Hyperlink" xfId="10520" builtinId="9" hidden="1"/>
    <cellStyle name="Followed Hyperlink" xfId="10522" builtinId="9" hidden="1"/>
    <cellStyle name="Followed Hyperlink" xfId="10524" builtinId="9" hidden="1"/>
    <cellStyle name="Followed Hyperlink" xfId="10526" builtinId="9" hidden="1"/>
    <cellStyle name="Followed Hyperlink" xfId="10528" builtinId="9" hidden="1"/>
    <cellStyle name="Followed Hyperlink" xfId="10530" builtinId="9" hidden="1"/>
    <cellStyle name="Followed Hyperlink" xfId="10532" builtinId="9" hidden="1"/>
    <cellStyle name="Followed Hyperlink" xfId="10534" builtinId="9" hidden="1"/>
    <cellStyle name="Followed Hyperlink" xfId="10536" builtinId="9" hidden="1"/>
    <cellStyle name="Followed Hyperlink" xfId="10538" builtinId="9" hidden="1"/>
    <cellStyle name="Followed Hyperlink" xfId="10540" builtinId="9" hidden="1"/>
    <cellStyle name="Followed Hyperlink" xfId="10542" builtinId="9" hidden="1"/>
    <cellStyle name="Followed Hyperlink" xfId="10544" builtinId="9" hidden="1"/>
    <cellStyle name="Followed Hyperlink" xfId="10546" builtinId="9" hidden="1"/>
    <cellStyle name="Followed Hyperlink" xfId="10548" builtinId="9" hidden="1"/>
    <cellStyle name="Followed Hyperlink" xfId="10550" builtinId="9" hidden="1"/>
    <cellStyle name="Followed Hyperlink" xfId="10552" builtinId="9" hidden="1"/>
    <cellStyle name="Followed Hyperlink" xfId="10554" builtinId="9" hidden="1"/>
    <cellStyle name="Followed Hyperlink" xfId="10556" builtinId="9" hidden="1"/>
    <cellStyle name="Followed Hyperlink" xfId="10558" builtinId="9" hidden="1"/>
    <cellStyle name="Followed Hyperlink" xfId="10560" builtinId="9" hidden="1"/>
    <cellStyle name="Followed Hyperlink" xfId="10562" builtinId="9" hidden="1"/>
    <cellStyle name="Followed Hyperlink" xfId="10564" builtinId="9" hidden="1"/>
    <cellStyle name="Followed Hyperlink" xfId="10566" builtinId="9" hidden="1"/>
    <cellStyle name="Followed Hyperlink" xfId="10568" builtinId="9" hidden="1"/>
    <cellStyle name="Followed Hyperlink" xfId="10570" builtinId="9" hidden="1"/>
    <cellStyle name="Followed Hyperlink" xfId="10572" builtinId="9" hidden="1"/>
    <cellStyle name="Followed Hyperlink" xfId="10574" builtinId="9" hidden="1"/>
    <cellStyle name="Followed Hyperlink" xfId="10576" builtinId="9" hidden="1"/>
    <cellStyle name="Followed Hyperlink" xfId="10578" builtinId="9" hidden="1"/>
    <cellStyle name="Followed Hyperlink" xfId="10580" builtinId="9" hidden="1"/>
    <cellStyle name="Followed Hyperlink" xfId="10582" builtinId="9" hidden="1"/>
    <cellStyle name="Followed Hyperlink" xfId="10584" builtinId="9" hidden="1"/>
    <cellStyle name="Followed Hyperlink" xfId="10586" builtinId="9" hidden="1"/>
    <cellStyle name="Followed Hyperlink" xfId="10588" builtinId="9" hidden="1"/>
    <cellStyle name="Followed Hyperlink" xfId="10590" builtinId="9" hidden="1"/>
    <cellStyle name="Followed Hyperlink" xfId="10592" builtinId="9" hidden="1"/>
    <cellStyle name="Followed Hyperlink" xfId="10594" builtinId="9" hidden="1"/>
    <cellStyle name="Followed Hyperlink" xfId="10596" builtinId="9" hidden="1"/>
    <cellStyle name="Followed Hyperlink" xfId="10598" builtinId="9" hidden="1"/>
    <cellStyle name="Followed Hyperlink" xfId="10600" builtinId="9" hidden="1"/>
    <cellStyle name="Followed Hyperlink" xfId="10602" builtinId="9" hidden="1"/>
    <cellStyle name="Followed Hyperlink" xfId="10604" builtinId="9" hidden="1"/>
    <cellStyle name="Followed Hyperlink" xfId="10606" builtinId="9" hidden="1"/>
    <cellStyle name="Followed Hyperlink" xfId="10608" builtinId="9" hidden="1"/>
    <cellStyle name="Followed Hyperlink" xfId="10610" builtinId="9" hidden="1"/>
    <cellStyle name="Followed Hyperlink" xfId="10612" builtinId="9" hidden="1"/>
    <cellStyle name="Followed Hyperlink" xfId="10614" builtinId="9" hidden="1"/>
    <cellStyle name="Followed Hyperlink" xfId="10616" builtinId="9" hidden="1"/>
    <cellStyle name="Followed Hyperlink" xfId="10618" builtinId="9" hidden="1"/>
    <cellStyle name="Followed Hyperlink" xfId="10620" builtinId="9" hidden="1"/>
    <cellStyle name="Followed Hyperlink" xfId="10622" builtinId="9" hidden="1"/>
    <cellStyle name="Followed Hyperlink" xfId="10624" builtinId="9" hidden="1"/>
    <cellStyle name="Followed Hyperlink" xfId="10626" builtinId="9" hidden="1"/>
    <cellStyle name="Followed Hyperlink" xfId="10628" builtinId="9" hidden="1"/>
    <cellStyle name="Followed Hyperlink" xfId="10630" builtinId="9" hidden="1"/>
    <cellStyle name="Followed Hyperlink" xfId="10632" builtinId="9" hidden="1"/>
    <cellStyle name="Followed Hyperlink" xfId="10634" builtinId="9" hidden="1"/>
    <cellStyle name="Followed Hyperlink" xfId="10636" builtinId="9" hidden="1"/>
    <cellStyle name="Followed Hyperlink" xfId="10638" builtinId="9" hidden="1"/>
    <cellStyle name="Followed Hyperlink" xfId="10640" builtinId="9" hidden="1"/>
    <cellStyle name="Followed Hyperlink" xfId="10642" builtinId="9" hidden="1"/>
    <cellStyle name="Followed Hyperlink" xfId="10644" builtinId="9" hidden="1"/>
    <cellStyle name="Followed Hyperlink" xfId="10646" builtinId="9" hidden="1"/>
    <cellStyle name="Followed Hyperlink" xfId="10648" builtinId="9" hidden="1"/>
    <cellStyle name="Followed Hyperlink" xfId="10650" builtinId="9" hidden="1"/>
    <cellStyle name="Followed Hyperlink" xfId="10652" builtinId="9" hidden="1"/>
    <cellStyle name="Followed Hyperlink" xfId="10654" builtinId="9" hidden="1"/>
    <cellStyle name="Followed Hyperlink" xfId="10656" builtinId="9" hidden="1"/>
    <cellStyle name="Followed Hyperlink" xfId="10658" builtinId="9" hidden="1"/>
    <cellStyle name="Followed Hyperlink" xfId="10660" builtinId="9" hidden="1"/>
    <cellStyle name="Followed Hyperlink" xfId="10662" builtinId="9" hidden="1"/>
    <cellStyle name="Followed Hyperlink" xfId="10664" builtinId="9" hidden="1"/>
    <cellStyle name="Followed Hyperlink" xfId="10666" builtinId="9" hidden="1"/>
    <cellStyle name="Followed Hyperlink" xfId="10668" builtinId="9" hidden="1"/>
    <cellStyle name="Followed Hyperlink" xfId="10670" builtinId="9" hidden="1"/>
    <cellStyle name="Followed Hyperlink" xfId="10672" builtinId="9" hidden="1"/>
    <cellStyle name="Followed Hyperlink" xfId="10674" builtinId="9" hidden="1"/>
    <cellStyle name="Followed Hyperlink" xfId="10676" builtinId="9" hidden="1"/>
    <cellStyle name="Followed Hyperlink" xfId="10678" builtinId="9" hidden="1"/>
    <cellStyle name="Followed Hyperlink" xfId="10680" builtinId="9" hidden="1"/>
    <cellStyle name="Followed Hyperlink" xfId="10682" builtinId="9" hidden="1"/>
    <cellStyle name="Followed Hyperlink" xfId="10684" builtinId="9" hidden="1"/>
    <cellStyle name="Followed Hyperlink" xfId="10686" builtinId="9" hidden="1"/>
    <cellStyle name="Followed Hyperlink" xfId="10688" builtinId="9" hidden="1"/>
    <cellStyle name="Followed Hyperlink" xfId="10690" builtinId="9" hidden="1"/>
    <cellStyle name="Followed Hyperlink" xfId="10692" builtinId="9" hidden="1"/>
    <cellStyle name="Followed Hyperlink" xfId="10694" builtinId="9" hidden="1"/>
    <cellStyle name="Followed Hyperlink" xfId="10696" builtinId="9" hidden="1"/>
    <cellStyle name="Followed Hyperlink" xfId="10698" builtinId="9" hidden="1"/>
    <cellStyle name="Followed Hyperlink" xfId="10700" builtinId="9" hidden="1"/>
    <cellStyle name="Followed Hyperlink" xfId="10702" builtinId="9" hidden="1"/>
    <cellStyle name="Followed Hyperlink" xfId="10704" builtinId="9" hidden="1"/>
    <cellStyle name="Followed Hyperlink" xfId="10706" builtinId="9" hidden="1"/>
    <cellStyle name="Followed Hyperlink" xfId="10708" builtinId="9" hidden="1"/>
    <cellStyle name="Followed Hyperlink" xfId="10710" builtinId="9" hidden="1"/>
    <cellStyle name="Followed Hyperlink" xfId="10712" builtinId="9" hidden="1"/>
    <cellStyle name="Followed Hyperlink" xfId="10714" builtinId="9" hidden="1"/>
    <cellStyle name="Followed Hyperlink" xfId="10716" builtinId="9" hidden="1"/>
    <cellStyle name="Followed Hyperlink" xfId="10718" builtinId="9" hidden="1"/>
    <cellStyle name="Followed Hyperlink" xfId="10720" builtinId="9" hidden="1"/>
    <cellStyle name="Followed Hyperlink" xfId="10722" builtinId="9" hidden="1"/>
    <cellStyle name="Followed Hyperlink" xfId="10724" builtinId="9" hidden="1"/>
    <cellStyle name="Followed Hyperlink" xfId="10726" builtinId="9" hidden="1"/>
    <cellStyle name="Followed Hyperlink" xfId="10728" builtinId="9" hidden="1"/>
    <cellStyle name="Followed Hyperlink" xfId="10730" builtinId="9" hidden="1"/>
    <cellStyle name="Followed Hyperlink" xfId="10732" builtinId="9" hidden="1"/>
    <cellStyle name="Followed Hyperlink" xfId="10734" builtinId="9" hidden="1"/>
    <cellStyle name="Followed Hyperlink" xfId="10736" builtinId="9" hidden="1"/>
    <cellStyle name="Followed Hyperlink" xfId="10738" builtinId="9" hidden="1"/>
    <cellStyle name="Followed Hyperlink" xfId="10740" builtinId="9" hidden="1"/>
    <cellStyle name="Followed Hyperlink" xfId="10742" builtinId="9" hidden="1"/>
    <cellStyle name="Followed Hyperlink" xfId="10744" builtinId="9" hidden="1"/>
    <cellStyle name="Followed Hyperlink" xfId="10746" builtinId="9" hidden="1"/>
    <cellStyle name="Followed Hyperlink" xfId="10748" builtinId="9" hidden="1"/>
    <cellStyle name="Followed Hyperlink" xfId="10750" builtinId="9" hidden="1"/>
    <cellStyle name="Followed Hyperlink" xfId="10752" builtinId="9" hidden="1"/>
    <cellStyle name="Followed Hyperlink" xfId="10754" builtinId="9" hidden="1"/>
    <cellStyle name="Followed Hyperlink" xfId="10756" builtinId="9" hidden="1"/>
    <cellStyle name="Followed Hyperlink" xfId="10758" builtinId="9" hidden="1"/>
    <cellStyle name="Followed Hyperlink" xfId="10760" builtinId="9" hidden="1"/>
    <cellStyle name="Followed Hyperlink" xfId="10762" builtinId="9" hidden="1"/>
    <cellStyle name="Followed Hyperlink" xfId="10764" builtinId="9" hidden="1"/>
    <cellStyle name="Followed Hyperlink" xfId="10766" builtinId="9" hidden="1"/>
    <cellStyle name="Followed Hyperlink" xfId="10768" builtinId="9" hidden="1"/>
    <cellStyle name="Followed Hyperlink" xfId="10770" builtinId="9" hidden="1"/>
    <cellStyle name="Followed Hyperlink" xfId="10772" builtinId="9" hidden="1"/>
    <cellStyle name="Followed Hyperlink" xfId="10774" builtinId="9" hidden="1"/>
    <cellStyle name="Followed Hyperlink" xfId="10776" builtinId="9" hidden="1"/>
    <cellStyle name="Followed Hyperlink" xfId="10778" builtinId="9" hidden="1"/>
    <cellStyle name="Followed Hyperlink" xfId="10780" builtinId="9" hidden="1"/>
    <cellStyle name="Followed Hyperlink" xfId="10782" builtinId="9" hidden="1"/>
    <cellStyle name="Followed Hyperlink" xfId="10784" builtinId="9" hidden="1"/>
    <cellStyle name="Followed Hyperlink" xfId="10786" builtinId="9" hidden="1"/>
    <cellStyle name="Followed Hyperlink" xfId="10788" builtinId="9" hidden="1"/>
    <cellStyle name="Followed Hyperlink" xfId="10790" builtinId="9" hidden="1"/>
    <cellStyle name="Followed Hyperlink" xfId="10792" builtinId="9" hidden="1"/>
    <cellStyle name="Followed Hyperlink" xfId="10794" builtinId="9" hidden="1"/>
    <cellStyle name="Followed Hyperlink" xfId="10796" builtinId="9" hidden="1"/>
    <cellStyle name="Followed Hyperlink" xfId="10798" builtinId="9" hidden="1"/>
    <cellStyle name="Followed Hyperlink" xfId="10800" builtinId="9" hidden="1"/>
    <cellStyle name="Followed Hyperlink" xfId="10802" builtinId="9" hidden="1"/>
    <cellStyle name="Followed Hyperlink" xfId="10804" builtinId="9" hidden="1"/>
    <cellStyle name="Followed Hyperlink" xfId="10806" builtinId="9" hidden="1"/>
    <cellStyle name="Followed Hyperlink" xfId="10808" builtinId="9" hidden="1"/>
    <cellStyle name="Followed Hyperlink" xfId="10810" builtinId="9" hidden="1"/>
    <cellStyle name="Followed Hyperlink" xfId="10812" builtinId="9" hidden="1"/>
    <cellStyle name="Followed Hyperlink" xfId="10814" builtinId="9" hidden="1"/>
    <cellStyle name="Followed Hyperlink" xfId="10816" builtinId="9" hidden="1"/>
    <cellStyle name="Followed Hyperlink" xfId="10818" builtinId="9" hidden="1"/>
    <cellStyle name="Followed Hyperlink" xfId="10820" builtinId="9" hidden="1"/>
    <cellStyle name="Followed Hyperlink" xfId="10822" builtinId="9" hidden="1"/>
    <cellStyle name="Followed Hyperlink" xfId="10824" builtinId="9" hidden="1"/>
    <cellStyle name="Followed Hyperlink" xfId="10826" builtinId="9" hidden="1"/>
    <cellStyle name="Followed Hyperlink" xfId="10828" builtinId="9" hidden="1"/>
    <cellStyle name="Followed Hyperlink" xfId="10830" builtinId="9" hidden="1"/>
    <cellStyle name="Followed Hyperlink" xfId="10832" builtinId="9" hidden="1"/>
    <cellStyle name="Followed Hyperlink" xfId="10834" builtinId="9" hidden="1"/>
    <cellStyle name="Followed Hyperlink" xfId="10836" builtinId="9" hidden="1"/>
    <cellStyle name="Followed Hyperlink" xfId="10838" builtinId="9" hidden="1"/>
    <cellStyle name="Followed Hyperlink" xfId="10840" builtinId="9" hidden="1"/>
    <cellStyle name="Followed Hyperlink" xfId="10842" builtinId="9" hidden="1"/>
    <cellStyle name="Followed Hyperlink" xfId="10844" builtinId="9" hidden="1"/>
    <cellStyle name="Followed Hyperlink" xfId="10846" builtinId="9" hidden="1"/>
    <cellStyle name="Followed Hyperlink" xfId="10848" builtinId="9" hidden="1"/>
    <cellStyle name="Followed Hyperlink" xfId="10850" builtinId="9" hidden="1"/>
    <cellStyle name="Followed Hyperlink" xfId="10852" builtinId="9" hidden="1"/>
    <cellStyle name="Followed Hyperlink" xfId="10854" builtinId="9" hidden="1"/>
    <cellStyle name="Followed Hyperlink" xfId="10856" builtinId="9" hidden="1"/>
    <cellStyle name="Followed Hyperlink" xfId="10858" builtinId="9" hidden="1"/>
    <cellStyle name="Followed Hyperlink" xfId="10860" builtinId="9" hidden="1"/>
    <cellStyle name="Followed Hyperlink" xfId="10862" builtinId="9" hidden="1"/>
    <cellStyle name="Followed Hyperlink" xfId="10864" builtinId="9" hidden="1"/>
    <cellStyle name="Followed Hyperlink" xfId="10866" builtinId="9" hidden="1"/>
    <cellStyle name="Followed Hyperlink" xfId="10868" builtinId="9" hidden="1"/>
    <cellStyle name="Followed Hyperlink" xfId="10870" builtinId="9" hidden="1"/>
    <cellStyle name="Followed Hyperlink" xfId="10872" builtinId="9" hidden="1"/>
    <cellStyle name="Followed Hyperlink" xfId="10874" builtinId="9" hidden="1"/>
    <cellStyle name="Followed Hyperlink" xfId="10876" builtinId="9" hidden="1"/>
    <cellStyle name="Followed Hyperlink" xfId="10878" builtinId="9" hidden="1"/>
    <cellStyle name="Followed Hyperlink" xfId="10880" builtinId="9" hidden="1"/>
    <cellStyle name="Followed Hyperlink" xfId="10882" builtinId="9" hidden="1"/>
    <cellStyle name="Followed Hyperlink" xfId="10884" builtinId="9" hidden="1"/>
    <cellStyle name="Followed Hyperlink" xfId="10886" builtinId="9" hidden="1"/>
    <cellStyle name="Followed Hyperlink" xfId="10888" builtinId="9" hidden="1"/>
    <cellStyle name="Followed Hyperlink" xfId="10890" builtinId="9" hidden="1"/>
    <cellStyle name="Followed Hyperlink" xfId="10892" builtinId="9" hidden="1"/>
    <cellStyle name="Followed Hyperlink" xfId="10894" builtinId="9" hidden="1"/>
    <cellStyle name="Followed Hyperlink" xfId="10896" builtinId="9" hidden="1"/>
    <cellStyle name="Followed Hyperlink" xfId="10898" builtinId="9" hidden="1"/>
    <cellStyle name="Followed Hyperlink" xfId="10900" builtinId="9" hidden="1"/>
    <cellStyle name="Followed Hyperlink" xfId="10902" builtinId="9" hidden="1"/>
    <cellStyle name="Followed Hyperlink" xfId="10904" builtinId="9" hidden="1"/>
    <cellStyle name="Followed Hyperlink" xfId="10906" builtinId="9" hidden="1"/>
    <cellStyle name="Followed Hyperlink" xfId="10908" builtinId="9" hidden="1"/>
    <cellStyle name="Followed Hyperlink" xfId="10910" builtinId="9" hidden="1"/>
    <cellStyle name="Followed Hyperlink" xfId="10912" builtinId="9" hidden="1"/>
    <cellStyle name="Followed Hyperlink" xfId="10914" builtinId="9" hidden="1"/>
    <cellStyle name="Followed Hyperlink" xfId="10916" builtinId="9" hidden="1"/>
    <cellStyle name="Followed Hyperlink" xfId="10918" builtinId="9" hidden="1"/>
    <cellStyle name="Followed Hyperlink" xfId="10920" builtinId="9" hidden="1"/>
    <cellStyle name="Followed Hyperlink" xfId="10922" builtinId="9" hidden="1"/>
    <cellStyle name="Followed Hyperlink" xfId="10924" builtinId="9" hidden="1"/>
    <cellStyle name="Followed Hyperlink" xfId="10926" builtinId="9" hidden="1"/>
    <cellStyle name="Followed Hyperlink" xfId="10928" builtinId="9" hidden="1"/>
    <cellStyle name="Followed Hyperlink" xfId="10930" builtinId="9" hidden="1"/>
    <cellStyle name="Followed Hyperlink" xfId="10932" builtinId="9" hidden="1"/>
    <cellStyle name="Followed Hyperlink" xfId="10934" builtinId="9" hidden="1"/>
    <cellStyle name="Followed Hyperlink" xfId="10936" builtinId="9" hidden="1"/>
    <cellStyle name="Followed Hyperlink" xfId="10938" builtinId="9" hidden="1"/>
    <cellStyle name="Followed Hyperlink" xfId="10940" builtinId="9" hidden="1"/>
    <cellStyle name="Followed Hyperlink" xfId="10942" builtinId="9" hidden="1"/>
    <cellStyle name="Followed Hyperlink" xfId="10944" builtinId="9" hidden="1"/>
    <cellStyle name="Followed Hyperlink" xfId="10946" builtinId="9" hidden="1"/>
    <cellStyle name="Followed Hyperlink" xfId="10948" builtinId="9" hidden="1"/>
    <cellStyle name="Followed Hyperlink" xfId="10950" builtinId="9" hidden="1"/>
    <cellStyle name="Followed Hyperlink" xfId="10952" builtinId="9" hidden="1"/>
    <cellStyle name="Followed Hyperlink" xfId="10954" builtinId="9" hidden="1"/>
    <cellStyle name="Followed Hyperlink" xfId="10956" builtinId="9" hidden="1"/>
    <cellStyle name="Followed Hyperlink" xfId="10958" builtinId="9" hidden="1"/>
    <cellStyle name="Followed Hyperlink" xfId="10960" builtinId="9" hidden="1"/>
    <cellStyle name="Followed Hyperlink" xfId="10962" builtinId="9" hidden="1"/>
    <cellStyle name="Followed Hyperlink" xfId="10964" builtinId="9" hidden="1"/>
    <cellStyle name="Followed Hyperlink" xfId="10966" builtinId="9" hidden="1"/>
    <cellStyle name="Followed Hyperlink" xfId="10968" builtinId="9" hidden="1"/>
    <cellStyle name="Followed Hyperlink" xfId="10970" builtinId="9" hidden="1"/>
    <cellStyle name="Followed Hyperlink" xfId="10972" builtinId="9" hidden="1"/>
    <cellStyle name="Followed Hyperlink" xfId="10974" builtinId="9" hidden="1"/>
    <cellStyle name="Followed Hyperlink" xfId="10976" builtinId="9" hidden="1"/>
    <cellStyle name="Followed Hyperlink" xfId="10978" builtinId="9" hidden="1"/>
    <cellStyle name="Followed Hyperlink" xfId="10980" builtinId="9" hidden="1"/>
    <cellStyle name="Followed Hyperlink" xfId="10982" builtinId="9" hidden="1"/>
    <cellStyle name="Followed Hyperlink" xfId="10984" builtinId="9" hidden="1"/>
    <cellStyle name="Followed Hyperlink" xfId="10986" builtinId="9" hidden="1"/>
    <cellStyle name="Followed Hyperlink" xfId="10988" builtinId="9" hidden="1"/>
    <cellStyle name="Followed Hyperlink" xfId="10990" builtinId="9" hidden="1"/>
    <cellStyle name="Followed Hyperlink" xfId="10992" builtinId="9" hidden="1"/>
    <cellStyle name="Followed Hyperlink" xfId="10994" builtinId="9" hidden="1"/>
    <cellStyle name="Followed Hyperlink" xfId="10996" builtinId="9" hidden="1"/>
    <cellStyle name="Followed Hyperlink" xfId="10998" builtinId="9" hidden="1"/>
    <cellStyle name="Followed Hyperlink" xfId="11000" builtinId="9" hidden="1"/>
    <cellStyle name="Followed Hyperlink" xfId="11002" builtinId="9" hidden="1"/>
    <cellStyle name="Followed Hyperlink" xfId="11004" builtinId="9" hidden="1"/>
    <cellStyle name="Followed Hyperlink" xfId="11006" builtinId="9" hidden="1"/>
    <cellStyle name="Followed Hyperlink" xfId="11008" builtinId="9" hidden="1"/>
    <cellStyle name="Followed Hyperlink" xfId="11010" builtinId="9" hidden="1"/>
    <cellStyle name="Followed Hyperlink" xfId="11012" builtinId="9" hidden="1"/>
    <cellStyle name="Followed Hyperlink" xfId="11014" builtinId="9" hidden="1"/>
    <cellStyle name="Followed Hyperlink" xfId="11016" builtinId="9" hidden="1"/>
    <cellStyle name="Followed Hyperlink" xfId="11018" builtinId="9" hidden="1"/>
    <cellStyle name="Followed Hyperlink" xfId="11020" builtinId="9" hidden="1"/>
    <cellStyle name="Followed Hyperlink" xfId="11022" builtinId="9" hidden="1"/>
    <cellStyle name="Followed Hyperlink" xfId="11024" builtinId="9" hidden="1"/>
    <cellStyle name="Followed Hyperlink" xfId="11026" builtinId="9" hidden="1"/>
    <cellStyle name="Followed Hyperlink" xfId="11028" builtinId="9" hidden="1"/>
    <cellStyle name="Followed Hyperlink" xfId="11030" builtinId="9" hidden="1"/>
    <cellStyle name="Followed Hyperlink" xfId="11032" builtinId="9" hidden="1"/>
    <cellStyle name="Followed Hyperlink" xfId="11034" builtinId="9" hidden="1"/>
    <cellStyle name="Followed Hyperlink" xfId="11036" builtinId="9" hidden="1"/>
    <cellStyle name="Followed Hyperlink" xfId="11038" builtinId="9" hidden="1"/>
    <cellStyle name="Followed Hyperlink" xfId="11040" builtinId="9" hidden="1"/>
    <cellStyle name="Followed Hyperlink" xfId="11042" builtinId="9" hidden="1"/>
    <cellStyle name="Followed Hyperlink" xfId="11044" builtinId="9" hidden="1"/>
    <cellStyle name="Followed Hyperlink" xfId="11046" builtinId="9" hidden="1"/>
    <cellStyle name="Followed Hyperlink" xfId="11048" builtinId="9" hidden="1"/>
    <cellStyle name="Followed Hyperlink" xfId="11050" builtinId="9" hidden="1"/>
    <cellStyle name="Followed Hyperlink" xfId="11052" builtinId="9" hidden="1"/>
    <cellStyle name="Followed Hyperlink" xfId="11054" builtinId="9" hidden="1"/>
    <cellStyle name="Followed Hyperlink" xfId="11056" builtinId="9" hidden="1"/>
    <cellStyle name="Followed Hyperlink" xfId="11058" builtinId="9" hidden="1"/>
    <cellStyle name="Followed Hyperlink" xfId="11060" builtinId="9" hidden="1"/>
    <cellStyle name="Followed Hyperlink" xfId="11062" builtinId="9" hidden="1"/>
    <cellStyle name="Followed Hyperlink" xfId="11064" builtinId="9" hidden="1"/>
    <cellStyle name="Followed Hyperlink" xfId="11066" builtinId="9" hidden="1"/>
    <cellStyle name="Followed Hyperlink" xfId="11068" builtinId="9" hidden="1"/>
    <cellStyle name="Followed Hyperlink" xfId="11070" builtinId="9" hidden="1"/>
    <cellStyle name="Followed Hyperlink" xfId="11072" builtinId="9" hidden="1"/>
    <cellStyle name="Followed Hyperlink" xfId="11074" builtinId="9" hidden="1"/>
    <cellStyle name="Followed Hyperlink" xfId="11076" builtinId="9" hidden="1"/>
    <cellStyle name="Followed Hyperlink" xfId="11078" builtinId="9" hidden="1"/>
    <cellStyle name="Followed Hyperlink" xfId="11080" builtinId="9" hidden="1"/>
    <cellStyle name="Followed Hyperlink" xfId="11082" builtinId="9" hidden="1"/>
    <cellStyle name="Followed Hyperlink" xfId="11084" builtinId="9" hidden="1"/>
    <cellStyle name="Followed Hyperlink" xfId="11086" builtinId="9" hidden="1"/>
    <cellStyle name="Followed Hyperlink" xfId="11088" builtinId="9" hidden="1"/>
    <cellStyle name="Followed Hyperlink" xfId="11090" builtinId="9" hidden="1"/>
    <cellStyle name="Followed Hyperlink" xfId="11092" builtinId="9" hidden="1"/>
    <cellStyle name="Followed Hyperlink" xfId="11094" builtinId="9" hidden="1"/>
    <cellStyle name="Followed Hyperlink" xfId="11096" builtinId="9" hidden="1"/>
    <cellStyle name="Followed Hyperlink" xfId="11098" builtinId="9" hidden="1"/>
    <cellStyle name="Followed Hyperlink" xfId="11100" builtinId="9" hidden="1"/>
    <cellStyle name="Followed Hyperlink" xfId="11102" builtinId="9" hidden="1"/>
    <cellStyle name="Followed Hyperlink" xfId="11104" builtinId="9" hidden="1"/>
    <cellStyle name="Followed Hyperlink" xfId="11106" builtinId="9" hidden="1"/>
    <cellStyle name="Followed Hyperlink" xfId="11108" builtinId="9" hidden="1"/>
    <cellStyle name="Followed Hyperlink" xfId="11110" builtinId="9" hidden="1"/>
    <cellStyle name="Followed Hyperlink" xfId="11112" builtinId="9" hidden="1"/>
    <cellStyle name="Followed Hyperlink" xfId="11114" builtinId="9" hidden="1"/>
    <cellStyle name="Followed Hyperlink" xfId="11116" builtinId="9" hidden="1"/>
    <cellStyle name="Followed Hyperlink" xfId="11118" builtinId="9" hidden="1"/>
    <cellStyle name="Followed Hyperlink" xfId="11120" builtinId="9" hidden="1"/>
    <cellStyle name="Followed Hyperlink" xfId="11122" builtinId="9" hidden="1"/>
    <cellStyle name="Followed Hyperlink" xfId="11124" builtinId="9" hidden="1"/>
    <cellStyle name="Followed Hyperlink" xfId="11126" builtinId="9" hidden="1"/>
    <cellStyle name="Followed Hyperlink" xfId="11128" builtinId="9" hidden="1"/>
    <cellStyle name="Followed Hyperlink" xfId="11130" builtinId="9" hidden="1"/>
    <cellStyle name="Followed Hyperlink" xfId="11132" builtinId="9" hidden="1"/>
    <cellStyle name="Followed Hyperlink" xfId="11134" builtinId="9" hidden="1"/>
    <cellStyle name="Followed Hyperlink" xfId="11136" builtinId="9" hidden="1"/>
    <cellStyle name="Followed Hyperlink" xfId="11138" builtinId="9" hidden="1"/>
    <cellStyle name="Followed Hyperlink" xfId="11140" builtinId="9" hidden="1"/>
    <cellStyle name="Followed Hyperlink" xfId="11142" builtinId="9" hidden="1"/>
    <cellStyle name="Followed Hyperlink" xfId="11144" builtinId="9" hidden="1"/>
    <cellStyle name="Followed Hyperlink" xfId="11146" builtinId="9" hidden="1"/>
    <cellStyle name="Followed Hyperlink" xfId="11148" builtinId="9" hidden="1"/>
    <cellStyle name="Followed Hyperlink" xfId="11150" builtinId="9" hidden="1"/>
    <cellStyle name="Followed Hyperlink" xfId="11152" builtinId="9" hidden="1"/>
    <cellStyle name="Followed Hyperlink" xfId="11154" builtinId="9" hidden="1"/>
    <cellStyle name="Followed Hyperlink" xfId="11156" builtinId="9" hidden="1"/>
    <cellStyle name="Followed Hyperlink" xfId="11158" builtinId="9" hidden="1"/>
    <cellStyle name="Followed Hyperlink" xfId="11160" builtinId="9" hidden="1"/>
    <cellStyle name="Followed Hyperlink" xfId="11162" builtinId="9" hidden="1"/>
    <cellStyle name="Followed Hyperlink" xfId="11164" builtinId="9" hidden="1"/>
    <cellStyle name="Followed Hyperlink" xfId="11166" builtinId="9" hidden="1"/>
    <cellStyle name="Followed Hyperlink" xfId="11168" builtinId="9" hidden="1"/>
    <cellStyle name="Followed Hyperlink" xfId="11170" builtinId="9" hidden="1"/>
    <cellStyle name="Followed Hyperlink" xfId="11172" builtinId="9" hidden="1"/>
    <cellStyle name="Followed Hyperlink" xfId="11174" builtinId="9" hidden="1"/>
    <cellStyle name="Followed Hyperlink" xfId="11176" builtinId="9" hidden="1"/>
    <cellStyle name="Followed Hyperlink" xfId="11178" builtinId="9" hidden="1"/>
    <cellStyle name="Followed Hyperlink" xfId="11180" builtinId="9" hidden="1"/>
    <cellStyle name="Followed Hyperlink" xfId="11182" builtinId="9" hidden="1"/>
    <cellStyle name="Followed Hyperlink" xfId="11184" builtinId="9" hidden="1"/>
    <cellStyle name="Followed Hyperlink" xfId="11186" builtinId="9" hidden="1"/>
    <cellStyle name="Followed Hyperlink" xfId="11188" builtinId="9" hidden="1"/>
    <cellStyle name="Followed Hyperlink" xfId="11190" builtinId="9" hidden="1"/>
    <cellStyle name="Followed Hyperlink" xfId="11192" builtinId="9" hidden="1"/>
    <cellStyle name="Followed Hyperlink" xfId="11194" builtinId="9" hidden="1"/>
    <cellStyle name="Followed Hyperlink" xfId="11196" builtinId="9" hidden="1"/>
    <cellStyle name="Followed Hyperlink" xfId="11198" builtinId="9" hidden="1"/>
    <cellStyle name="Followed Hyperlink" xfId="11200" builtinId="9" hidden="1"/>
    <cellStyle name="Followed Hyperlink" xfId="11202" builtinId="9" hidden="1"/>
    <cellStyle name="Followed Hyperlink" xfId="11204" builtinId="9" hidden="1"/>
    <cellStyle name="Followed Hyperlink" xfId="11206" builtinId="9" hidden="1"/>
    <cellStyle name="Followed Hyperlink" xfId="11208" builtinId="9" hidden="1"/>
    <cellStyle name="Followed Hyperlink" xfId="11210" builtinId="9" hidden="1"/>
    <cellStyle name="Followed Hyperlink" xfId="11212" builtinId="9" hidden="1"/>
    <cellStyle name="Followed Hyperlink" xfId="11214" builtinId="9" hidden="1"/>
    <cellStyle name="Followed Hyperlink" xfId="11216" builtinId="9" hidden="1"/>
    <cellStyle name="Followed Hyperlink" xfId="11218" builtinId="9" hidden="1"/>
    <cellStyle name="Followed Hyperlink" xfId="11220" builtinId="9" hidden="1"/>
    <cellStyle name="Followed Hyperlink" xfId="11222" builtinId="9" hidden="1"/>
    <cellStyle name="Followed Hyperlink" xfId="11224" builtinId="9" hidden="1"/>
    <cellStyle name="Followed Hyperlink" xfId="11226" builtinId="9" hidden="1"/>
    <cellStyle name="Followed Hyperlink" xfId="11228" builtinId="9" hidden="1"/>
    <cellStyle name="Followed Hyperlink" xfId="11230" builtinId="9" hidden="1"/>
    <cellStyle name="Followed Hyperlink" xfId="11232" builtinId="9" hidden="1"/>
    <cellStyle name="Followed Hyperlink" xfId="11234" builtinId="9" hidden="1"/>
    <cellStyle name="Followed Hyperlink" xfId="11236" builtinId="9" hidden="1"/>
    <cellStyle name="Followed Hyperlink" xfId="11238" builtinId="9" hidden="1"/>
    <cellStyle name="Followed Hyperlink" xfId="11240" builtinId="9" hidden="1"/>
    <cellStyle name="Followed Hyperlink" xfId="11242" builtinId="9" hidden="1"/>
    <cellStyle name="Followed Hyperlink" xfId="11244" builtinId="9" hidden="1"/>
    <cellStyle name="Followed Hyperlink" xfId="11246" builtinId="9" hidden="1"/>
    <cellStyle name="Followed Hyperlink" xfId="11248" builtinId="9" hidden="1"/>
    <cellStyle name="Followed Hyperlink" xfId="11250" builtinId="9" hidden="1"/>
    <cellStyle name="Followed Hyperlink" xfId="11252" builtinId="9" hidden="1"/>
    <cellStyle name="Followed Hyperlink" xfId="11254" builtinId="9" hidden="1"/>
    <cellStyle name="Followed Hyperlink" xfId="11256" builtinId="9" hidden="1"/>
    <cellStyle name="Followed Hyperlink" xfId="11258" builtinId="9" hidden="1"/>
    <cellStyle name="Followed Hyperlink" xfId="11260" builtinId="9" hidden="1"/>
    <cellStyle name="Followed Hyperlink" xfId="11262" builtinId="9" hidden="1"/>
    <cellStyle name="Followed Hyperlink" xfId="11264" builtinId="9" hidden="1"/>
    <cellStyle name="Followed Hyperlink" xfId="11266" builtinId="9" hidden="1"/>
    <cellStyle name="Followed Hyperlink" xfId="11268" builtinId="9" hidden="1"/>
    <cellStyle name="Followed Hyperlink" xfId="11270" builtinId="9" hidden="1"/>
    <cellStyle name="Followed Hyperlink" xfId="11272" builtinId="9" hidden="1"/>
    <cellStyle name="Followed Hyperlink" xfId="11274" builtinId="9" hidden="1"/>
    <cellStyle name="Followed Hyperlink" xfId="11276" builtinId="9" hidden="1"/>
    <cellStyle name="Followed Hyperlink" xfId="11278" builtinId="9" hidden="1"/>
    <cellStyle name="Followed Hyperlink" xfId="11280" builtinId="9" hidden="1"/>
    <cellStyle name="Followed Hyperlink" xfId="11282" builtinId="9" hidden="1"/>
    <cellStyle name="Followed Hyperlink" xfId="11284" builtinId="9" hidden="1"/>
    <cellStyle name="Followed Hyperlink" xfId="11286" builtinId="9" hidden="1"/>
    <cellStyle name="Followed Hyperlink" xfId="11288" builtinId="9" hidden="1"/>
    <cellStyle name="Followed Hyperlink" xfId="11290" builtinId="9" hidden="1"/>
    <cellStyle name="Followed Hyperlink" xfId="11292" builtinId="9" hidden="1"/>
    <cellStyle name="Followed Hyperlink" xfId="11294" builtinId="9" hidden="1"/>
    <cellStyle name="Followed Hyperlink" xfId="11296" builtinId="9" hidden="1"/>
    <cellStyle name="Followed Hyperlink" xfId="11298" builtinId="9" hidden="1"/>
    <cellStyle name="Followed Hyperlink" xfId="11300" builtinId="9" hidden="1"/>
    <cellStyle name="Followed Hyperlink" xfId="11302" builtinId="9" hidden="1"/>
    <cellStyle name="Followed Hyperlink" xfId="11304" builtinId="9" hidden="1"/>
    <cellStyle name="Followed Hyperlink" xfId="11306" builtinId="9" hidden="1"/>
    <cellStyle name="Followed Hyperlink" xfId="11308" builtinId="9" hidden="1"/>
    <cellStyle name="Followed Hyperlink" xfId="11310" builtinId="9" hidden="1"/>
    <cellStyle name="Followed Hyperlink" xfId="11312" builtinId="9" hidden="1"/>
    <cellStyle name="Followed Hyperlink" xfId="11314" builtinId="9" hidden="1"/>
    <cellStyle name="Followed Hyperlink" xfId="11316" builtinId="9" hidden="1"/>
    <cellStyle name="Followed Hyperlink" xfId="11318" builtinId="9" hidden="1"/>
    <cellStyle name="Followed Hyperlink" xfId="11320" builtinId="9" hidden="1"/>
    <cellStyle name="Followed Hyperlink" xfId="11322" builtinId="9" hidden="1"/>
    <cellStyle name="Followed Hyperlink" xfId="11324" builtinId="9" hidden="1"/>
    <cellStyle name="Followed Hyperlink" xfId="11326" builtinId="9" hidden="1"/>
    <cellStyle name="Followed Hyperlink" xfId="11328" builtinId="9" hidden="1"/>
    <cellStyle name="Followed Hyperlink" xfId="11330" builtinId="9" hidden="1"/>
    <cellStyle name="Followed Hyperlink" xfId="11332" builtinId="9" hidden="1"/>
    <cellStyle name="Followed Hyperlink" xfId="11334" builtinId="9" hidden="1"/>
    <cellStyle name="Followed Hyperlink" xfId="11336" builtinId="9" hidden="1"/>
    <cellStyle name="Followed Hyperlink" xfId="11338" builtinId="9" hidden="1"/>
    <cellStyle name="Followed Hyperlink" xfId="11340" builtinId="9" hidden="1"/>
    <cellStyle name="Followed Hyperlink" xfId="11342" builtinId="9" hidden="1"/>
    <cellStyle name="Followed Hyperlink" xfId="11344" builtinId="9" hidden="1"/>
    <cellStyle name="Followed Hyperlink" xfId="11346" builtinId="9" hidden="1"/>
    <cellStyle name="Followed Hyperlink" xfId="11348" builtinId="9" hidden="1"/>
    <cellStyle name="Followed Hyperlink" xfId="11350" builtinId="9" hidden="1"/>
    <cellStyle name="Followed Hyperlink" xfId="11352" builtinId="9" hidden="1"/>
    <cellStyle name="Followed Hyperlink" xfId="11354" builtinId="9" hidden="1"/>
    <cellStyle name="Followed Hyperlink" xfId="11356" builtinId="9" hidden="1"/>
    <cellStyle name="Followed Hyperlink" xfId="11358" builtinId="9" hidden="1"/>
    <cellStyle name="Followed Hyperlink" xfId="11360" builtinId="9" hidden="1"/>
    <cellStyle name="Followed Hyperlink" xfId="11362" builtinId="9" hidden="1"/>
    <cellStyle name="Followed Hyperlink" xfId="11364" builtinId="9" hidden="1"/>
    <cellStyle name="Followed Hyperlink" xfId="11366" builtinId="9" hidden="1"/>
    <cellStyle name="Followed Hyperlink" xfId="11368" builtinId="9" hidden="1"/>
    <cellStyle name="Followed Hyperlink" xfId="11370" builtinId="9" hidden="1"/>
    <cellStyle name="Followed Hyperlink" xfId="11372" builtinId="9" hidden="1"/>
    <cellStyle name="Followed Hyperlink" xfId="11374" builtinId="9" hidden="1"/>
    <cellStyle name="Followed Hyperlink" xfId="11376" builtinId="9" hidden="1"/>
    <cellStyle name="Followed Hyperlink" xfId="11378" builtinId="9" hidden="1"/>
    <cellStyle name="Followed Hyperlink" xfId="11380" builtinId="9" hidden="1"/>
    <cellStyle name="Followed Hyperlink" xfId="11382" builtinId="9" hidden="1"/>
    <cellStyle name="Followed Hyperlink" xfId="11384" builtinId="9" hidden="1"/>
    <cellStyle name="Followed Hyperlink" xfId="11386" builtinId="9" hidden="1"/>
    <cellStyle name="Followed Hyperlink" xfId="11388" builtinId="9" hidden="1"/>
    <cellStyle name="Followed Hyperlink" xfId="11390" builtinId="9" hidden="1"/>
    <cellStyle name="Followed Hyperlink" xfId="11392" builtinId="9" hidden="1"/>
    <cellStyle name="Followed Hyperlink" xfId="11394" builtinId="9" hidden="1"/>
    <cellStyle name="Followed Hyperlink" xfId="11396" builtinId="9" hidden="1"/>
    <cellStyle name="Followed Hyperlink" xfId="11398" builtinId="9" hidden="1"/>
    <cellStyle name="Followed Hyperlink" xfId="11400" builtinId="9" hidden="1"/>
    <cellStyle name="Followed Hyperlink" xfId="11402" builtinId="9" hidden="1"/>
    <cellStyle name="Followed Hyperlink" xfId="11404" builtinId="9" hidden="1"/>
    <cellStyle name="Followed Hyperlink" xfId="11406" builtinId="9" hidden="1"/>
    <cellStyle name="Followed Hyperlink" xfId="11408" builtinId="9" hidden="1"/>
    <cellStyle name="Followed Hyperlink" xfId="11410" builtinId="9" hidden="1"/>
    <cellStyle name="Followed Hyperlink" xfId="11412" builtinId="9" hidden="1"/>
    <cellStyle name="Followed Hyperlink" xfId="11414" builtinId="9" hidden="1"/>
    <cellStyle name="Followed Hyperlink" xfId="11416" builtinId="9" hidden="1"/>
    <cellStyle name="Followed Hyperlink" xfId="11418" builtinId="9" hidden="1"/>
    <cellStyle name="Followed Hyperlink" xfId="11420" builtinId="9" hidden="1"/>
    <cellStyle name="Followed Hyperlink" xfId="11422" builtinId="9" hidden="1"/>
    <cellStyle name="Followed Hyperlink" xfId="11424" builtinId="9" hidden="1"/>
    <cellStyle name="Followed Hyperlink" xfId="11426" builtinId="9" hidden="1"/>
    <cellStyle name="Followed Hyperlink" xfId="11428" builtinId="9" hidden="1"/>
    <cellStyle name="Followed Hyperlink" xfId="11430" builtinId="9" hidden="1"/>
    <cellStyle name="Followed Hyperlink" xfId="11432" builtinId="9" hidden="1"/>
    <cellStyle name="Followed Hyperlink" xfId="11434" builtinId="9" hidden="1"/>
    <cellStyle name="Followed Hyperlink" xfId="11436" builtinId="9" hidden="1"/>
    <cellStyle name="Followed Hyperlink" xfId="11438" builtinId="9" hidden="1"/>
    <cellStyle name="Followed Hyperlink" xfId="11440" builtinId="9" hidden="1"/>
    <cellStyle name="Followed Hyperlink" xfId="11442" builtinId="9" hidden="1"/>
    <cellStyle name="Followed Hyperlink" xfId="11444" builtinId="9" hidden="1"/>
    <cellStyle name="Followed Hyperlink" xfId="11446" builtinId="9" hidden="1"/>
    <cellStyle name="Followed Hyperlink" xfId="11448" builtinId="9" hidden="1"/>
    <cellStyle name="Followed Hyperlink" xfId="11450" builtinId="9" hidden="1"/>
    <cellStyle name="Followed Hyperlink" xfId="11452" builtinId="9" hidden="1"/>
    <cellStyle name="Followed Hyperlink" xfId="11454" builtinId="9" hidden="1"/>
    <cellStyle name="Followed Hyperlink" xfId="11456" builtinId="9" hidden="1"/>
    <cellStyle name="Followed Hyperlink" xfId="11458" builtinId="9" hidden="1"/>
    <cellStyle name="Followed Hyperlink" xfId="11460" builtinId="9" hidden="1"/>
    <cellStyle name="Followed Hyperlink" xfId="11462" builtinId="9" hidden="1"/>
    <cellStyle name="Followed Hyperlink" xfId="11464" builtinId="9" hidden="1"/>
    <cellStyle name="Followed Hyperlink" xfId="11466" builtinId="9" hidden="1"/>
    <cellStyle name="Followed Hyperlink" xfId="11468" builtinId="9" hidden="1"/>
    <cellStyle name="Followed Hyperlink" xfId="11470" builtinId="9" hidden="1"/>
    <cellStyle name="Followed Hyperlink" xfId="11472" builtinId="9" hidden="1"/>
    <cellStyle name="Followed Hyperlink" xfId="11474" builtinId="9" hidden="1"/>
    <cellStyle name="Followed Hyperlink" xfId="11476" builtinId="9" hidden="1"/>
    <cellStyle name="Followed Hyperlink" xfId="11478" builtinId="9" hidden="1"/>
    <cellStyle name="Followed Hyperlink" xfId="11480" builtinId="9" hidden="1"/>
    <cellStyle name="Followed Hyperlink" xfId="11482" builtinId="9" hidden="1"/>
    <cellStyle name="Followed Hyperlink" xfId="11484" builtinId="9" hidden="1"/>
    <cellStyle name="Followed Hyperlink" xfId="11486" builtinId="9" hidden="1"/>
    <cellStyle name="Followed Hyperlink" xfId="11488" builtinId="9" hidden="1"/>
    <cellStyle name="Followed Hyperlink" xfId="11490" builtinId="9" hidden="1"/>
    <cellStyle name="Followed Hyperlink" xfId="11492" builtinId="9" hidden="1"/>
    <cellStyle name="Followed Hyperlink" xfId="11494" builtinId="9" hidden="1"/>
    <cellStyle name="Followed Hyperlink" xfId="11496" builtinId="9" hidden="1"/>
    <cellStyle name="Followed Hyperlink" xfId="11498" builtinId="9" hidden="1"/>
    <cellStyle name="Followed Hyperlink" xfId="11500" builtinId="9" hidden="1"/>
    <cellStyle name="Followed Hyperlink" xfId="11502" builtinId="9" hidden="1"/>
    <cellStyle name="Followed Hyperlink" xfId="11504" builtinId="9" hidden="1"/>
    <cellStyle name="Followed Hyperlink" xfId="11506" builtinId="9" hidden="1"/>
    <cellStyle name="Followed Hyperlink" xfId="11508" builtinId="9" hidden="1"/>
    <cellStyle name="Followed Hyperlink" xfId="11510" builtinId="9" hidden="1"/>
    <cellStyle name="Followed Hyperlink" xfId="11512" builtinId="9" hidden="1"/>
    <cellStyle name="Followed Hyperlink" xfId="11514" builtinId="9" hidden="1"/>
    <cellStyle name="Followed Hyperlink" xfId="11516" builtinId="9" hidden="1"/>
    <cellStyle name="Followed Hyperlink" xfId="11518" builtinId="9" hidden="1"/>
    <cellStyle name="Followed Hyperlink" xfId="11520" builtinId="9" hidden="1"/>
    <cellStyle name="Followed Hyperlink" xfId="11522" builtinId="9" hidden="1"/>
    <cellStyle name="Followed Hyperlink" xfId="11524" builtinId="9" hidden="1"/>
    <cellStyle name="Followed Hyperlink" xfId="11526" builtinId="9" hidden="1"/>
    <cellStyle name="Followed Hyperlink" xfId="11528" builtinId="9" hidden="1"/>
    <cellStyle name="Followed Hyperlink" xfId="11530" builtinId="9" hidden="1"/>
    <cellStyle name="Followed Hyperlink" xfId="11532" builtinId="9" hidden="1"/>
    <cellStyle name="Followed Hyperlink" xfId="11534" builtinId="9" hidden="1"/>
    <cellStyle name="Followed Hyperlink" xfId="11536" builtinId="9" hidden="1"/>
    <cellStyle name="Followed Hyperlink" xfId="11538" builtinId="9" hidden="1"/>
    <cellStyle name="Followed Hyperlink" xfId="11540" builtinId="9" hidden="1"/>
    <cellStyle name="Followed Hyperlink" xfId="11542" builtinId="9" hidden="1"/>
    <cellStyle name="Followed Hyperlink" xfId="11544" builtinId="9" hidden="1"/>
    <cellStyle name="Followed Hyperlink" xfId="11546" builtinId="9" hidden="1"/>
    <cellStyle name="Followed Hyperlink" xfId="11548" builtinId="9" hidden="1"/>
    <cellStyle name="Followed Hyperlink" xfId="11550" builtinId="9" hidden="1"/>
    <cellStyle name="Followed Hyperlink" xfId="11552" builtinId="9" hidden="1"/>
    <cellStyle name="Followed Hyperlink" xfId="11554" builtinId="9" hidden="1"/>
    <cellStyle name="Followed Hyperlink" xfId="11556" builtinId="9" hidden="1"/>
    <cellStyle name="Followed Hyperlink" xfId="11558" builtinId="9" hidden="1"/>
    <cellStyle name="Followed Hyperlink" xfId="11560" builtinId="9" hidden="1"/>
    <cellStyle name="Followed Hyperlink" xfId="11562" builtinId="9" hidden="1"/>
    <cellStyle name="Followed Hyperlink" xfId="11564" builtinId="9" hidden="1"/>
    <cellStyle name="Followed Hyperlink" xfId="11566" builtinId="9" hidden="1"/>
    <cellStyle name="Followed Hyperlink" xfId="11568" builtinId="9" hidden="1"/>
    <cellStyle name="Followed Hyperlink" xfId="11570" builtinId="9" hidden="1"/>
    <cellStyle name="Followed Hyperlink" xfId="11572" builtinId="9" hidden="1"/>
    <cellStyle name="Followed Hyperlink" xfId="11574" builtinId="9" hidden="1"/>
    <cellStyle name="Followed Hyperlink" xfId="11576" builtinId="9" hidden="1"/>
    <cellStyle name="Followed Hyperlink" xfId="11578" builtinId="9" hidden="1"/>
    <cellStyle name="Followed Hyperlink" xfId="11580" builtinId="9" hidden="1"/>
    <cellStyle name="Followed Hyperlink" xfId="11582" builtinId="9" hidden="1"/>
    <cellStyle name="Followed Hyperlink" xfId="11584" builtinId="9" hidden="1"/>
    <cellStyle name="Followed Hyperlink" xfId="11586" builtinId="9" hidden="1"/>
    <cellStyle name="Followed Hyperlink" xfId="11588" builtinId="9" hidden="1"/>
    <cellStyle name="Followed Hyperlink" xfId="11590" builtinId="9" hidden="1"/>
    <cellStyle name="Followed Hyperlink" xfId="11592" builtinId="9" hidden="1"/>
    <cellStyle name="Followed Hyperlink" xfId="11594" builtinId="9" hidden="1"/>
    <cellStyle name="Followed Hyperlink" xfId="11596" builtinId="9" hidden="1"/>
    <cellStyle name="Followed Hyperlink" xfId="11598" builtinId="9" hidden="1"/>
    <cellStyle name="Followed Hyperlink" xfId="11600" builtinId="9" hidden="1"/>
    <cellStyle name="Followed Hyperlink" xfId="11602" builtinId="9" hidden="1"/>
    <cellStyle name="Followed Hyperlink" xfId="11604" builtinId="9" hidden="1"/>
    <cellStyle name="Followed Hyperlink" xfId="11606" builtinId="9" hidden="1"/>
    <cellStyle name="Followed Hyperlink" xfId="11608" builtinId="9" hidden="1"/>
    <cellStyle name="Followed Hyperlink" xfId="11610" builtinId="9" hidden="1"/>
    <cellStyle name="Followed Hyperlink" xfId="11612" builtinId="9" hidden="1"/>
    <cellStyle name="Followed Hyperlink" xfId="11614" builtinId="9" hidden="1"/>
    <cellStyle name="Followed Hyperlink" xfId="11616" builtinId="9" hidden="1"/>
    <cellStyle name="Followed Hyperlink" xfId="11618" builtinId="9" hidden="1"/>
    <cellStyle name="Followed Hyperlink" xfId="11620" builtinId="9" hidden="1"/>
    <cellStyle name="Followed Hyperlink" xfId="11622" builtinId="9" hidden="1"/>
    <cellStyle name="Followed Hyperlink" xfId="11624" builtinId="9" hidden="1"/>
    <cellStyle name="Followed Hyperlink" xfId="11626" builtinId="9" hidden="1"/>
    <cellStyle name="Followed Hyperlink" xfId="11628" builtinId="9" hidden="1"/>
    <cellStyle name="Followed Hyperlink" xfId="11630" builtinId="9" hidden="1"/>
    <cellStyle name="Followed Hyperlink" xfId="11632" builtinId="9" hidden="1"/>
    <cellStyle name="Followed Hyperlink" xfId="11634" builtinId="9" hidden="1"/>
    <cellStyle name="Followed Hyperlink" xfId="11636" builtinId="9" hidden="1"/>
    <cellStyle name="Followed Hyperlink" xfId="11638" builtinId="9" hidden="1"/>
    <cellStyle name="Followed Hyperlink" xfId="11640" builtinId="9" hidden="1"/>
    <cellStyle name="Followed Hyperlink" xfId="11642" builtinId="9" hidden="1"/>
    <cellStyle name="Followed Hyperlink" xfId="11644" builtinId="9" hidden="1"/>
    <cellStyle name="Followed Hyperlink" xfId="11646" builtinId="9" hidden="1"/>
    <cellStyle name="Followed Hyperlink" xfId="11648" builtinId="9" hidden="1"/>
    <cellStyle name="Followed Hyperlink" xfId="11650" builtinId="9" hidden="1"/>
    <cellStyle name="Followed Hyperlink" xfId="11652" builtinId="9" hidden="1"/>
    <cellStyle name="Followed Hyperlink" xfId="11654" builtinId="9" hidden="1"/>
    <cellStyle name="Followed Hyperlink" xfId="11656" builtinId="9" hidden="1"/>
    <cellStyle name="Followed Hyperlink" xfId="11658" builtinId="9" hidden="1"/>
    <cellStyle name="Followed Hyperlink" xfId="11660" builtinId="9" hidden="1"/>
    <cellStyle name="Followed Hyperlink" xfId="11662" builtinId="9" hidden="1"/>
    <cellStyle name="Followed Hyperlink" xfId="11664" builtinId="9" hidden="1"/>
    <cellStyle name="Followed Hyperlink" xfId="11666" builtinId="9" hidden="1"/>
    <cellStyle name="Followed Hyperlink" xfId="11668" builtinId="9" hidden="1"/>
    <cellStyle name="Followed Hyperlink" xfId="11670" builtinId="9" hidden="1"/>
    <cellStyle name="Followed Hyperlink" xfId="11672" builtinId="9" hidden="1"/>
    <cellStyle name="Followed Hyperlink" xfId="11674" builtinId="9" hidden="1"/>
    <cellStyle name="Followed Hyperlink" xfId="11676" builtinId="9" hidden="1"/>
    <cellStyle name="Followed Hyperlink" xfId="11678" builtinId="9" hidden="1"/>
    <cellStyle name="Followed Hyperlink" xfId="11680" builtinId="9" hidden="1"/>
    <cellStyle name="Followed Hyperlink" xfId="11682" builtinId="9" hidden="1"/>
    <cellStyle name="Followed Hyperlink" xfId="11684" builtinId="9" hidden="1"/>
    <cellStyle name="Followed Hyperlink" xfId="11686" builtinId="9" hidden="1"/>
    <cellStyle name="Followed Hyperlink" xfId="11688" builtinId="9" hidden="1"/>
    <cellStyle name="Followed Hyperlink" xfId="11690" builtinId="9" hidden="1"/>
    <cellStyle name="Followed Hyperlink" xfId="11692" builtinId="9" hidden="1"/>
    <cellStyle name="Followed Hyperlink" xfId="11694" builtinId="9" hidden="1"/>
    <cellStyle name="Followed Hyperlink" xfId="11696" builtinId="9" hidden="1"/>
    <cellStyle name="Followed Hyperlink" xfId="11698" builtinId="9" hidden="1"/>
    <cellStyle name="Followed Hyperlink" xfId="11700" builtinId="9" hidden="1"/>
    <cellStyle name="Followed Hyperlink" xfId="11702" builtinId="9" hidden="1"/>
    <cellStyle name="Followed Hyperlink" xfId="11704" builtinId="9" hidden="1"/>
    <cellStyle name="Followed Hyperlink" xfId="11706" builtinId="9" hidden="1"/>
    <cellStyle name="Followed Hyperlink" xfId="11708" builtinId="9" hidden="1"/>
    <cellStyle name="Followed Hyperlink" xfId="11710" builtinId="9" hidden="1"/>
    <cellStyle name="Followed Hyperlink" xfId="11712" builtinId="9" hidden="1"/>
    <cellStyle name="Followed Hyperlink" xfId="11714" builtinId="9" hidden="1"/>
    <cellStyle name="Followed Hyperlink" xfId="11716" builtinId="9" hidden="1"/>
    <cellStyle name="Followed Hyperlink" xfId="11718" builtinId="9" hidden="1"/>
    <cellStyle name="Followed Hyperlink" xfId="11720" builtinId="9" hidden="1"/>
    <cellStyle name="Followed Hyperlink" xfId="11722" builtinId="9" hidden="1"/>
    <cellStyle name="Followed Hyperlink" xfId="11724" builtinId="9" hidden="1"/>
    <cellStyle name="Followed Hyperlink" xfId="11726" builtinId="9" hidden="1"/>
    <cellStyle name="Followed Hyperlink" xfId="11728" builtinId="9" hidden="1"/>
    <cellStyle name="Followed Hyperlink" xfId="11730" builtinId="9" hidden="1"/>
    <cellStyle name="Followed Hyperlink" xfId="11732" builtinId="9" hidden="1"/>
    <cellStyle name="Followed Hyperlink" xfId="11734" builtinId="9" hidden="1"/>
    <cellStyle name="Followed Hyperlink" xfId="117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Hyperlink" xfId="4371" builtinId="8" hidden="1"/>
    <cellStyle name="Hyperlink" xfId="4373" builtinId="8" hidden="1"/>
    <cellStyle name="Hyperlink" xfId="4375" builtinId="8" hidden="1"/>
    <cellStyle name="Hyperlink" xfId="4377" builtinId="8" hidden="1"/>
    <cellStyle name="Hyperlink" xfId="4379" builtinId="8" hidden="1"/>
    <cellStyle name="Hyperlink" xfId="4381" builtinId="8" hidden="1"/>
    <cellStyle name="Hyperlink" xfId="4383" builtinId="8" hidden="1"/>
    <cellStyle name="Hyperlink" xfId="4385" builtinId="8" hidden="1"/>
    <cellStyle name="Hyperlink" xfId="4387" builtinId="8" hidden="1"/>
    <cellStyle name="Hyperlink" xfId="4389" builtinId="8" hidden="1"/>
    <cellStyle name="Hyperlink" xfId="4391" builtinId="8" hidden="1"/>
    <cellStyle name="Hyperlink" xfId="4393" builtinId="8" hidden="1"/>
    <cellStyle name="Hyperlink" xfId="4395" builtinId="8" hidden="1"/>
    <cellStyle name="Hyperlink" xfId="4397" builtinId="8" hidden="1"/>
    <cellStyle name="Hyperlink" xfId="4399" builtinId="8" hidden="1"/>
    <cellStyle name="Hyperlink" xfId="4401" builtinId="8" hidden="1"/>
    <cellStyle name="Hyperlink" xfId="4403" builtinId="8" hidden="1"/>
    <cellStyle name="Hyperlink" xfId="4405" builtinId="8" hidden="1"/>
    <cellStyle name="Hyperlink" xfId="4407" builtinId="8" hidden="1"/>
    <cellStyle name="Hyperlink" xfId="4409" builtinId="8" hidden="1"/>
    <cellStyle name="Hyperlink" xfId="4411" builtinId="8" hidden="1"/>
    <cellStyle name="Hyperlink" xfId="4413" builtinId="8" hidden="1"/>
    <cellStyle name="Hyperlink" xfId="4415" builtinId="8" hidden="1"/>
    <cellStyle name="Hyperlink" xfId="4417" builtinId="8" hidden="1"/>
    <cellStyle name="Hyperlink" xfId="4419" builtinId="8" hidden="1"/>
    <cellStyle name="Hyperlink" xfId="4421" builtinId="8" hidden="1"/>
    <cellStyle name="Hyperlink" xfId="4423" builtinId="8" hidden="1"/>
    <cellStyle name="Hyperlink" xfId="4425" builtinId="8" hidden="1"/>
    <cellStyle name="Hyperlink" xfId="4427" builtinId="8" hidden="1"/>
    <cellStyle name="Hyperlink" xfId="4429" builtinId="8" hidden="1"/>
    <cellStyle name="Hyperlink" xfId="4431" builtinId="8" hidden="1"/>
    <cellStyle name="Hyperlink" xfId="4433" builtinId="8" hidden="1"/>
    <cellStyle name="Hyperlink" xfId="4435" builtinId="8" hidden="1"/>
    <cellStyle name="Hyperlink" xfId="4437" builtinId="8" hidden="1"/>
    <cellStyle name="Hyperlink" xfId="4439" builtinId="8" hidden="1"/>
    <cellStyle name="Hyperlink" xfId="4441" builtinId="8" hidden="1"/>
    <cellStyle name="Hyperlink" xfId="4443" builtinId="8" hidden="1"/>
    <cellStyle name="Hyperlink" xfId="4445" builtinId="8" hidden="1"/>
    <cellStyle name="Hyperlink" xfId="4447" builtinId="8" hidden="1"/>
    <cellStyle name="Hyperlink" xfId="4449" builtinId="8" hidden="1"/>
    <cellStyle name="Hyperlink" xfId="4451" builtinId="8" hidden="1"/>
    <cellStyle name="Hyperlink" xfId="4453" builtinId="8" hidden="1"/>
    <cellStyle name="Hyperlink" xfId="4455" builtinId="8" hidden="1"/>
    <cellStyle name="Hyperlink" xfId="4457" builtinId="8" hidden="1"/>
    <cellStyle name="Hyperlink" xfId="4459" builtinId="8" hidden="1"/>
    <cellStyle name="Hyperlink" xfId="4461" builtinId="8" hidden="1"/>
    <cellStyle name="Hyperlink" xfId="4463" builtinId="8" hidden="1"/>
    <cellStyle name="Hyperlink" xfId="4465" builtinId="8" hidden="1"/>
    <cellStyle name="Hyperlink" xfId="4467" builtinId="8" hidden="1"/>
    <cellStyle name="Hyperlink" xfId="4469" builtinId="8" hidden="1"/>
    <cellStyle name="Hyperlink" xfId="4471" builtinId="8" hidden="1"/>
    <cellStyle name="Hyperlink" xfId="4473" builtinId="8" hidden="1"/>
    <cellStyle name="Hyperlink" xfId="4475" builtinId="8" hidden="1"/>
    <cellStyle name="Hyperlink" xfId="4477" builtinId="8" hidden="1"/>
    <cellStyle name="Hyperlink" xfId="4479" builtinId="8" hidden="1"/>
    <cellStyle name="Hyperlink" xfId="4481" builtinId="8" hidden="1"/>
    <cellStyle name="Hyperlink" xfId="4483" builtinId="8" hidden="1"/>
    <cellStyle name="Hyperlink" xfId="4485" builtinId="8" hidden="1"/>
    <cellStyle name="Hyperlink" xfId="4487" builtinId="8" hidden="1"/>
    <cellStyle name="Hyperlink" xfId="4489" builtinId="8" hidden="1"/>
    <cellStyle name="Hyperlink" xfId="4491" builtinId="8" hidden="1"/>
    <cellStyle name="Hyperlink" xfId="4493" builtinId="8" hidden="1"/>
    <cellStyle name="Hyperlink" xfId="4495" builtinId="8" hidden="1"/>
    <cellStyle name="Hyperlink" xfId="4497" builtinId="8" hidden="1"/>
    <cellStyle name="Hyperlink" xfId="4499" builtinId="8" hidden="1"/>
    <cellStyle name="Hyperlink" xfId="4501" builtinId="8" hidden="1"/>
    <cellStyle name="Hyperlink" xfId="4503" builtinId="8" hidden="1"/>
    <cellStyle name="Hyperlink" xfId="4505" builtinId="8" hidden="1"/>
    <cellStyle name="Hyperlink" xfId="4507" builtinId="8" hidden="1"/>
    <cellStyle name="Hyperlink" xfId="4509" builtinId="8" hidden="1"/>
    <cellStyle name="Hyperlink" xfId="4511" builtinId="8" hidden="1"/>
    <cellStyle name="Hyperlink" xfId="4513" builtinId="8" hidden="1"/>
    <cellStyle name="Hyperlink" xfId="4515" builtinId="8" hidden="1"/>
    <cellStyle name="Hyperlink" xfId="4517" builtinId="8" hidden="1"/>
    <cellStyle name="Hyperlink" xfId="4519" builtinId="8" hidden="1"/>
    <cellStyle name="Hyperlink" xfId="4521" builtinId="8" hidden="1"/>
    <cellStyle name="Hyperlink" xfId="4523" builtinId="8" hidden="1"/>
    <cellStyle name="Hyperlink" xfId="4525" builtinId="8" hidden="1"/>
    <cellStyle name="Hyperlink" xfId="4527" builtinId="8" hidden="1"/>
    <cellStyle name="Hyperlink" xfId="4529" builtinId="8" hidden="1"/>
    <cellStyle name="Hyperlink" xfId="4531" builtinId="8" hidden="1"/>
    <cellStyle name="Hyperlink" xfId="4533" builtinId="8" hidden="1"/>
    <cellStyle name="Hyperlink" xfId="4535" builtinId="8" hidden="1"/>
    <cellStyle name="Hyperlink" xfId="4537" builtinId="8" hidden="1"/>
    <cellStyle name="Hyperlink" xfId="4539" builtinId="8" hidden="1"/>
    <cellStyle name="Hyperlink" xfId="4541" builtinId="8" hidden="1"/>
    <cellStyle name="Hyperlink" xfId="4543" builtinId="8" hidden="1"/>
    <cellStyle name="Hyperlink" xfId="4545" builtinId="8" hidden="1"/>
    <cellStyle name="Hyperlink" xfId="4547" builtinId="8" hidden="1"/>
    <cellStyle name="Hyperlink" xfId="4549" builtinId="8" hidden="1"/>
    <cellStyle name="Hyperlink" xfId="4551" builtinId="8" hidden="1"/>
    <cellStyle name="Hyperlink" xfId="4553" builtinId="8" hidden="1"/>
    <cellStyle name="Hyperlink" xfId="4555" builtinId="8" hidden="1"/>
    <cellStyle name="Hyperlink" xfId="4557" builtinId="8" hidden="1"/>
    <cellStyle name="Hyperlink" xfId="4559" builtinId="8" hidden="1"/>
    <cellStyle name="Hyperlink" xfId="4561" builtinId="8" hidden="1"/>
    <cellStyle name="Hyperlink" xfId="4563" builtinId="8" hidden="1"/>
    <cellStyle name="Hyperlink" xfId="4565" builtinId="8" hidden="1"/>
    <cellStyle name="Hyperlink" xfId="4567" builtinId="8" hidden="1"/>
    <cellStyle name="Hyperlink" xfId="4569" builtinId="8" hidden="1"/>
    <cellStyle name="Hyperlink" xfId="4571" builtinId="8" hidden="1"/>
    <cellStyle name="Hyperlink" xfId="4573" builtinId="8" hidden="1"/>
    <cellStyle name="Hyperlink" xfId="4575" builtinId="8" hidden="1"/>
    <cellStyle name="Hyperlink" xfId="4577" builtinId="8" hidden="1"/>
    <cellStyle name="Hyperlink" xfId="4579" builtinId="8" hidden="1"/>
    <cellStyle name="Hyperlink" xfId="4581" builtinId="8" hidden="1"/>
    <cellStyle name="Hyperlink" xfId="4583" builtinId="8" hidden="1"/>
    <cellStyle name="Hyperlink" xfId="4585" builtinId="8" hidden="1"/>
    <cellStyle name="Hyperlink" xfId="4587" builtinId="8" hidden="1"/>
    <cellStyle name="Hyperlink" xfId="4589" builtinId="8" hidden="1"/>
    <cellStyle name="Hyperlink" xfId="4591" builtinId="8" hidden="1"/>
    <cellStyle name="Hyperlink" xfId="4593" builtinId="8" hidden="1"/>
    <cellStyle name="Hyperlink" xfId="4595" builtinId="8" hidden="1"/>
    <cellStyle name="Hyperlink" xfId="4597" builtinId="8" hidden="1"/>
    <cellStyle name="Hyperlink" xfId="4599" builtinId="8" hidden="1"/>
    <cellStyle name="Hyperlink" xfId="4601" builtinId="8" hidden="1"/>
    <cellStyle name="Hyperlink" xfId="4603" builtinId="8" hidden="1"/>
    <cellStyle name="Hyperlink" xfId="4605" builtinId="8" hidden="1"/>
    <cellStyle name="Hyperlink" xfId="4607" builtinId="8" hidden="1"/>
    <cellStyle name="Hyperlink" xfId="4609" builtinId="8" hidden="1"/>
    <cellStyle name="Hyperlink" xfId="4611" builtinId="8" hidden="1"/>
    <cellStyle name="Hyperlink" xfId="4613" builtinId="8" hidden="1"/>
    <cellStyle name="Hyperlink" xfId="4615" builtinId="8" hidden="1"/>
    <cellStyle name="Hyperlink" xfId="4617" builtinId="8" hidden="1"/>
    <cellStyle name="Hyperlink" xfId="4619" builtinId="8" hidden="1"/>
    <cellStyle name="Hyperlink" xfId="4621" builtinId="8" hidden="1"/>
    <cellStyle name="Hyperlink" xfId="4623" builtinId="8" hidden="1"/>
    <cellStyle name="Hyperlink" xfId="4625" builtinId="8" hidden="1"/>
    <cellStyle name="Hyperlink" xfId="4627" builtinId="8" hidden="1"/>
    <cellStyle name="Hyperlink" xfId="4629" builtinId="8" hidden="1"/>
    <cellStyle name="Hyperlink" xfId="4631" builtinId="8" hidden="1"/>
    <cellStyle name="Hyperlink" xfId="4633" builtinId="8" hidden="1"/>
    <cellStyle name="Hyperlink" xfId="4635" builtinId="8" hidden="1"/>
    <cellStyle name="Hyperlink" xfId="4637" builtinId="8" hidden="1"/>
    <cellStyle name="Hyperlink" xfId="4639" builtinId="8" hidden="1"/>
    <cellStyle name="Hyperlink" xfId="4641" builtinId="8" hidden="1"/>
    <cellStyle name="Hyperlink" xfId="4643" builtinId="8" hidden="1"/>
    <cellStyle name="Hyperlink" xfId="4645" builtinId="8" hidden="1"/>
    <cellStyle name="Hyperlink" xfId="4647" builtinId="8" hidden="1"/>
    <cellStyle name="Hyperlink" xfId="4649" builtinId="8" hidden="1"/>
    <cellStyle name="Hyperlink" xfId="4651" builtinId="8" hidden="1"/>
    <cellStyle name="Hyperlink" xfId="4653" builtinId="8" hidden="1"/>
    <cellStyle name="Hyperlink" xfId="4655" builtinId="8" hidden="1"/>
    <cellStyle name="Hyperlink" xfId="4657" builtinId="8" hidden="1"/>
    <cellStyle name="Hyperlink" xfId="4659" builtinId="8" hidden="1"/>
    <cellStyle name="Hyperlink" xfId="4661" builtinId="8" hidden="1"/>
    <cellStyle name="Hyperlink" xfId="4663" builtinId="8" hidden="1"/>
    <cellStyle name="Hyperlink" xfId="4665" builtinId="8" hidden="1"/>
    <cellStyle name="Hyperlink" xfId="4667" builtinId="8" hidden="1"/>
    <cellStyle name="Hyperlink" xfId="4669" builtinId="8" hidden="1"/>
    <cellStyle name="Hyperlink" xfId="4671" builtinId="8" hidden="1"/>
    <cellStyle name="Hyperlink" xfId="4673" builtinId="8" hidden="1"/>
    <cellStyle name="Hyperlink" xfId="4675" builtinId="8" hidden="1"/>
    <cellStyle name="Hyperlink" xfId="4677" builtinId="8" hidden="1"/>
    <cellStyle name="Hyperlink" xfId="4679" builtinId="8" hidden="1"/>
    <cellStyle name="Hyperlink" xfId="4681" builtinId="8" hidden="1"/>
    <cellStyle name="Hyperlink" xfId="4683" builtinId="8" hidden="1"/>
    <cellStyle name="Hyperlink" xfId="4685" builtinId="8" hidden="1"/>
    <cellStyle name="Hyperlink" xfId="4687" builtinId="8" hidden="1"/>
    <cellStyle name="Hyperlink" xfId="4689" builtinId="8" hidden="1"/>
    <cellStyle name="Hyperlink" xfId="4691" builtinId="8" hidden="1"/>
    <cellStyle name="Hyperlink" xfId="4693" builtinId="8" hidden="1"/>
    <cellStyle name="Hyperlink" xfId="4695" builtinId="8" hidden="1"/>
    <cellStyle name="Hyperlink" xfId="4697" builtinId="8" hidden="1"/>
    <cellStyle name="Hyperlink" xfId="4699" builtinId="8" hidden="1"/>
    <cellStyle name="Hyperlink" xfId="4701" builtinId="8" hidden="1"/>
    <cellStyle name="Hyperlink" xfId="4703" builtinId="8" hidden="1"/>
    <cellStyle name="Hyperlink" xfId="4705" builtinId="8" hidden="1"/>
    <cellStyle name="Hyperlink" xfId="4707" builtinId="8" hidden="1"/>
    <cellStyle name="Hyperlink" xfId="4709" builtinId="8" hidden="1"/>
    <cellStyle name="Hyperlink" xfId="4711" builtinId="8" hidden="1"/>
    <cellStyle name="Hyperlink" xfId="4713" builtinId="8" hidden="1"/>
    <cellStyle name="Hyperlink" xfId="4715" builtinId="8" hidden="1"/>
    <cellStyle name="Hyperlink" xfId="4717" builtinId="8" hidden="1"/>
    <cellStyle name="Hyperlink" xfId="4719" builtinId="8" hidden="1"/>
    <cellStyle name="Hyperlink" xfId="4721" builtinId="8" hidden="1"/>
    <cellStyle name="Hyperlink" xfId="4723" builtinId="8" hidden="1"/>
    <cellStyle name="Hyperlink" xfId="4725" builtinId="8" hidden="1"/>
    <cellStyle name="Hyperlink" xfId="4727" builtinId="8" hidden="1"/>
    <cellStyle name="Hyperlink" xfId="4729" builtinId="8" hidden="1"/>
    <cellStyle name="Hyperlink" xfId="4731" builtinId="8" hidden="1"/>
    <cellStyle name="Hyperlink" xfId="4733" builtinId="8" hidden="1"/>
    <cellStyle name="Hyperlink" xfId="4735" builtinId="8" hidden="1"/>
    <cellStyle name="Hyperlink" xfId="4737" builtinId="8" hidden="1"/>
    <cellStyle name="Hyperlink" xfId="4739" builtinId="8" hidden="1"/>
    <cellStyle name="Hyperlink" xfId="4741" builtinId="8" hidden="1"/>
    <cellStyle name="Hyperlink" xfId="4743" builtinId="8" hidden="1"/>
    <cellStyle name="Hyperlink" xfId="4745" builtinId="8" hidden="1"/>
    <cellStyle name="Hyperlink" xfId="4747" builtinId="8" hidden="1"/>
    <cellStyle name="Hyperlink" xfId="4749" builtinId="8" hidden="1"/>
    <cellStyle name="Hyperlink" xfId="4751" builtinId="8" hidden="1"/>
    <cellStyle name="Hyperlink" xfId="4753" builtinId="8" hidden="1"/>
    <cellStyle name="Hyperlink" xfId="4755" builtinId="8" hidden="1"/>
    <cellStyle name="Hyperlink" xfId="4757" builtinId="8" hidden="1"/>
    <cellStyle name="Hyperlink" xfId="4759" builtinId="8" hidden="1"/>
    <cellStyle name="Hyperlink" xfId="4761" builtinId="8" hidden="1"/>
    <cellStyle name="Hyperlink" xfId="4763" builtinId="8" hidden="1"/>
    <cellStyle name="Hyperlink" xfId="4765" builtinId="8" hidden="1"/>
    <cellStyle name="Hyperlink" xfId="4767" builtinId="8" hidden="1"/>
    <cellStyle name="Hyperlink" xfId="4769" builtinId="8" hidden="1"/>
    <cellStyle name="Hyperlink" xfId="4771" builtinId="8" hidden="1"/>
    <cellStyle name="Hyperlink" xfId="4773" builtinId="8" hidden="1"/>
    <cellStyle name="Hyperlink" xfId="4775" builtinId="8" hidden="1"/>
    <cellStyle name="Hyperlink" xfId="4777" builtinId="8" hidden="1"/>
    <cellStyle name="Hyperlink" xfId="4779" builtinId="8" hidden="1"/>
    <cellStyle name="Hyperlink" xfId="4781" builtinId="8" hidden="1"/>
    <cellStyle name="Hyperlink" xfId="4783" builtinId="8" hidden="1"/>
    <cellStyle name="Hyperlink" xfId="4785" builtinId="8" hidden="1"/>
    <cellStyle name="Hyperlink" xfId="4787" builtinId="8" hidden="1"/>
    <cellStyle name="Hyperlink" xfId="4789" builtinId="8" hidden="1"/>
    <cellStyle name="Hyperlink" xfId="4791" builtinId="8" hidden="1"/>
    <cellStyle name="Hyperlink" xfId="4793" builtinId="8" hidden="1"/>
    <cellStyle name="Hyperlink" xfId="4795" builtinId="8" hidden="1"/>
    <cellStyle name="Hyperlink" xfId="4797" builtinId="8" hidden="1"/>
    <cellStyle name="Hyperlink" xfId="4799" builtinId="8" hidden="1"/>
    <cellStyle name="Hyperlink" xfId="4801" builtinId="8" hidden="1"/>
    <cellStyle name="Hyperlink" xfId="4803" builtinId="8" hidden="1"/>
    <cellStyle name="Hyperlink" xfId="4805" builtinId="8" hidden="1"/>
    <cellStyle name="Hyperlink" xfId="4807" builtinId="8" hidden="1"/>
    <cellStyle name="Hyperlink" xfId="4809" builtinId="8" hidden="1"/>
    <cellStyle name="Hyperlink" xfId="4811" builtinId="8" hidden="1"/>
    <cellStyle name="Hyperlink" xfId="4813" builtinId="8" hidden="1"/>
    <cellStyle name="Hyperlink" xfId="4815" builtinId="8" hidden="1"/>
    <cellStyle name="Hyperlink" xfId="4817" builtinId="8" hidden="1"/>
    <cellStyle name="Hyperlink" xfId="4819" builtinId="8" hidden="1"/>
    <cellStyle name="Hyperlink" xfId="4821" builtinId="8" hidden="1"/>
    <cellStyle name="Hyperlink" xfId="4823" builtinId="8" hidden="1"/>
    <cellStyle name="Hyperlink" xfId="4825" builtinId="8" hidden="1"/>
    <cellStyle name="Hyperlink" xfId="4827" builtinId="8" hidden="1"/>
    <cellStyle name="Hyperlink" xfId="4829" builtinId="8" hidden="1"/>
    <cellStyle name="Hyperlink" xfId="4831" builtinId="8" hidden="1"/>
    <cellStyle name="Hyperlink" xfId="4833" builtinId="8" hidden="1"/>
    <cellStyle name="Hyperlink" xfId="4835" builtinId="8" hidden="1"/>
    <cellStyle name="Hyperlink" xfId="4837" builtinId="8" hidden="1"/>
    <cellStyle name="Hyperlink" xfId="4839" builtinId="8" hidden="1"/>
    <cellStyle name="Hyperlink" xfId="4841" builtinId="8" hidden="1"/>
    <cellStyle name="Hyperlink" xfId="4843" builtinId="8" hidden="1"/>
    <cellStyle name="Hyperlink" xfId="4845" builtinId="8" hidden="1"/>
    <cellStyle name="Hyperlink" xfId="4847" builtinId="8" hidden="1"/>
    <cellStyle name="Hyperlink" xfId="4849" builtinId="8" hidden="1"/>
    <cellStyle name="Hyperlink" xfId="4851" builtinId="8" hidden="1"/>
    <cellStyle name="Hyperlink" xfId="4853" builtinId="8" hidden="1"/>
    <cellStyle name="Hyperlink" xfId="4855" builtinId="8" hidden="1"/>
    <cellStyle name="Hyperlink" xfId="4857" builtinId="8" hidden="1"/>
    <cellStyle name="Hyperlink" xfId="4859" builtinId="8" hidden="1"/>
    <cellStyle name="Hyperlink" xfId="4861" builtinId="8" hidden="1"/>
    <cellStyle name="Hyperlink" xfId="4863" builtinId="8" hidden="1"/>
    <cellStyle name="Hyperlink" xfId="4865" builtinId="8" hidden="1"/>
    <cellStyle name="Hyperlink" xfId="4867" builtinId="8" hidden="1"/>
    <cellStyle name="Hyperlink" xfId="4869" builtinId="8" hidden="1"/>
    <cellStyle name="Hyperlink" xfId="4871" builtinId="8" hidden="1"/>
    <cellStyle name="Hyperlink" xfId="4873" builtinId="8" hidden="1"/>
    <cellStyle name="Hyperlink" xfId="4875" builtinId="8" hidden="1"/>
    <cellStyle name="Hyperlink" xfId="4877" builtinId="8" hidden="1"/>
    <cellStyle name="Hyperlink" xfId="4879" builtinId="8" hidden="1"/>
    <cellStyle name="Hyperlink" xfId="4881" builtinId="8" hidden="1"/>
    <cellStyle name="Hyperlink" xfId="4883" builtinId="8" hidden="1"/>
    <cellStyle name="Hyperlink" xfId="4885" builtinId="8" hidden="1"/>
    <cellStyle name="Hyperlink" xfId="4887" builtinId="8" hidden="1"/>
    <cellStyle name="Hyperlink" xfId="4889" builtinId="8" hidden="1"/>
    <cellStyle name="Hyperlink" xfId="4891" builtinId="8" hidden="1"/>
    <cellStyle name="Hyperlink" xfId="4893" builtinId="8" hidden="1"/>
    <cellStyle name="Hyperlink" xfId="4895" builtinId="8" hidden="1"/>
    <cellStyle name="Hyperlink" xfId="4897" builtinId="8" hidden="1"/>
    <cellStyle name="Hyperlink" xfId="4899" builtinId="8" hidden="1"/>
    <cellStyle name="Hyperlink" xfId="4901" builtinId="8" hidden="1"/>
    <cellStyle name="Hyperlink" xfId="4903" builtinId="8" hidden="1"/>
    <cellStyle name="Hyperlink" xfId="4905" builtinId="8" hidden="1"/>
    <cellStyle name="Hyperlink" xfId="4907" builtinId="8" hidden="1"/>
    <cellStyle name="Hyperlink" xfId="4909" builtinId="8" hidden="1"/>
    <cellStyle name="Hyperlink" xfId="4911" builtinId="8" hidden="1"/>
    <cellStyle name="Hyperlink" xfId="4913" builtinId="8" hidden="1"/>
    <cellStyle name="Hyperlink" xfId="4915" builtinId="8" hidden="1"/>
    <cellStyle name="Hyperlink" xfId="4917" builtinId="8" hidden="1"/>
    <cellStyle name="Hyperlink" xfId="4919" builtinId="8" hidden="1"/>
    <cellStyle name="Hyperlink" xfId="4921" builtinId="8" hidden="1"/>
    <cellStyle name="Hyperlink" xfId="4923" builtinId="8" hidden="1"/>
    <cellStyle name="Hyperlink" xfId="4925" builtinId="8" hidden="1"/>
    <cellStyle name="Hyperlink" xfId="4927" builtinId="8" hidden="1"/>
    <cellStyle name="Hyperlink" xfId="4929" builtinId="8" hidden="1"/>
    <cellStyle name="Hyperlink" xfId="4931" builtinId="8" hidden="1"/>
    <cellStyle name="Hyperlink" xfId="4933" builtinId="8" hidden="1"/>
    <cellStyle name="Hyperlink" xfId="4935" builtinId="8" hidden="1"/>
    <cellStyle name="Hyperlink" xfId="4937" builtinId="8" hidden="1"/>
    <cellStyle name="Hyperlink" xfId="4939" builtinId="8" hidden="1"/>
    <cellStyle name="Hyperlink" xfId="4941" builtinId="8" hidden="1"/>
    <cellStyle name="Hyperlink" xfId="4943" builtinId="8" hidden="1"/>
    <cellStyle name="Hyperlink" xfId="4945" builtinId="8" hidden="1"/>
    <cellStyle name="Hyperlink" xfId="4947" builtinId="8" hidden="1"/>
    <cellStyle name="Hyperlink" xfId="4949" builtinId="8" hidden="1"/>
    <cellStyle name="Hyperlink" xfId="4951" builtinId="8" hidden="1"/>
    <cellStyle name="Hyperlink" xfId="4953" builtinId="8" hidden="1"/>
    <cellStyle name="Hyperlink" xfId="4955" builtinId="8" hidden="1"/>
    <cellStyle name="Hyperlink" xfId="4957" builtinId="8" hidden="1"/>
    <cellStyle name="Hyperlink" xfId="4959" builtinId="8" hidden="1"/>
    <cellStyle name="Hyperlink" xfId="4961" builtinId="8" hidden="1"/>
    <cellStyle name="Hyperlink" xfId="4963" builtinId="8" hidden="1"/>
    <cellStyle name="Hyperlink" xfId="4965" builtinId="8" hidden="1"/>
    <cellStyle name="Hyperlink" xfId="4967" builtinId="8" hidden="1"/>
    <cellStyle name="Hyperlink" xfId="4969" builtinId="8" hidden="1"/>
    <cellStyle name="Hyperlink" xfId="4971" builtinId="8" hidden="1"/>
    <cellStyle name="Hyperlink" xfId="4973" builtinId="8" hidden="1"/>
    <cellStyle name="Hyperlink" xfId="4975" builtinId="8" hidden="1"/>
    <cellStyle name="Hyperlink" xfId="4977" builtinId="8" hidden="1"/>
    <cellStyle name="Hyperlink" xfId="4979" builtinId="8" hidden="1"/>
    <cellStyle name="Hyperlink" xfId="4981" builtinId="8" hidden="1"/>
    <cellStyle name="Hyperlink" xfId="4983" builtinId="8" hidden="1"/>
    <cellStyle name="Hyperlink" xfId="4985" builtinId="8" hidden="1"/>
    <cellStyle name="Hyperlink" xfId="4987" builtinId="8" hidden="1"/>
    <cellStyle name="Hyperlink" xfId="4989" builtinId="8" hidden="1"/>
    <cellStyle name="Hyperlink" xfId="4991" builtinId="8" hidden="1"/>
    <cellStyle name="Hyperlink" xfId="4993" builtinId="8" hidden="1"/>
    <cellStyle name="Hyperlink" xfId="4995" builtinId="8" hidden="1"/>
    <cellStyle name="Hyperlink" xfId="4997" builtinId="8" hidden="1"/>
    <cellStyle name="Hyperlink" xfId="4999" builtinId="8" hidden="1"/>
    <cellStyle name="Hyperlink" xfId="5001" builtinId="8" hidden="1"/>
    <cellStyle name="Hyperlink" xfId="5003" builtinId="8" hidden="1"/>
    <cellStyle name="Hyperlink" xfId="5005" builtinId="8" hidden="1"/>
    <cellStyle name="Hyperlink" xfId="5007" builtinId="8" hidden="1"/>
    <cellStyle name="Hyperlink" xfId="5009" builtinId="8" hidden="1"/>
    <cellStyle name="Hyperlink" xfId="5011" builtinId="8" hidden="1"/>
    <cellStyle name="Hyperlink" xfId="5013" builtinId="8" hidden="1"/>
    <cellStyle name="Hyperlink" xfId="5015" builtinId="8" hidden="1"/>
    <cellStyle name="Hyperlink" xfId="5017" builtinId="8" hidden="1"/>
    <cellStyle name="Hyperlink" xfId="5019" builtinId="8" hidden="1"/>
    <cellStyle name="Hyperlink" xfId="5021" builtinId="8" hidden="1"/>
    <cellStyle name="Hyperlink" xfId="5023" builtinId="8" hidden="1"/>
    <cellStyle name="Hyperlink" xfId="5025" builtinId="8" hidden="1"/>
    <cellStyle name="Hyperlink" xfId="5027" builtinId="8" hidden="1"/>
    <cellStyle name="Hyperlink" xfId="5029" builtinId="8" hidden="1"/>
    <cellStyle name="Hyperlink" xfId="5031" builtinId="8" hidden="1"/>
    <cellStyle name="Hyperlink" xfId="5033" builtinId="8" hidden="1"/>
    <cellStyle name="Hyperlink" xfId="5035" builtinId="8" hidden="1"/>
    <cellStyle name="Hyperlink" xfId="5037" builtinId="8" hidden="1"/>
    <cellStyle name="Hyperlink" xfId="5039" builtinId="8" hidden="1"/>
    <cellStyle name="Hyperlink" xfId="5041" builtinId="8" hidden="1"/>
    <cellStyle name="Hyperlink" xfId="5043" builtinId="8" hidden="1"/>
    <cellStyle name="Hyperlink" xfId="5045" builtinId="8" hidden="1"/>
    <cellStyle name="Hyperlink" xfId="5047" builtinId="8" hidden="1"/>
    <cellStyle name="Hyperlink" xfId="5049" builtinId="8" hidden="1"/>
    <cellStyle name="Hyperlink" xfId="5051" builtinId="8" hidden="1"/>
    <cellStyle name="Hyperlink" xfId="5053" builtinId="8" hidden="1"/>
    <cellStyle name="Hyperlink" xfId="5055" builtinId="8" hidden="1"/>
    <cellStyle name="Hyperlink" xfId="5057" builtinId="8" hidden="1"/>
    <cellStyle name="Hyperlink" xfId="5059" builtinId="8" hidden="1"/>
    <cellStyle name="Hyperlink" xfId="5061" builtinId="8" hidden="1"/>
    <cellStyle name="Hyperlink" xfId="5063" builtinId="8" hidden="1"/>
    <cellStyle name="Hyperlink" xfId="5065" builtinId="8" hidden="1"/>
    <cellStyle name="Hyperlink" xfId="5067" builtinId="8" hidden="1"/>
    <cellStyle name="Hyperlink" xfId="5069" builtinId="8" hidden="1"/>
    <cellStyle name="Hyperlink" xfId="5071" builtinId="8" hidden="1"/>
    <cellStyle name="Hyperlink" xfId="5073" builtinId="8" hidden="1"/>
    <cellStyle name="Hyperlink" xfId="5075" builtinId="8" hidden="1"/>
    <cellStyle name="Hyperlink" xfId="5077" builtinId="8" hidden="1"/>
    <cellStyle name="Hyperlink" xfId="5079" builtinId="8" hidden="1"/>
    <cellStyle name="Hyperlink" xfId="5081" builtinId="8" hidden="1"/>
    <cellStyle name="Hyperlink" xfId="5083" builtinId="8" hidden="1"/>
    <cellStyle name="Hyperlink" xfId="5085" builtinId="8" hidden="1"/>
    <cellStyle name="Hyperlink" xfId="5087" builtinId="8" hidden="1"/>
    <cellStyle name="Hyperlink" xfId="5089" builtinId="8" hidden="1"/>
    <cellStyle name="Hyperlink" xfId="5091" builtinId="8" hidden="1"/>
    <cellStyle name="Hyperlink" xfId="5093" builtinId="8" hidden="1"/>
    <cellStyle name="Hyperlink" xfId="5095" builtinId="8" hidden="1"/>
    <cellStyle name="Hyperlink" xfId="5097" builtinId="8" hidden="1"/>
    <cellStyle name="Hyperlink" xfId="5099" builtinId="8" hidden="1"/>
    <cellStyle name="Hyperlink" xfId="5101" builtinId="8" hidden="1"/>
    <cellStyle name="Hyperlink" xfId="5103" builtinId="8" hidden="1"/>
    <cellStyle name="Hyperlink" xfId="5105" builtinId="8" hidden="1"/>
    <cellStyle name="Hyperlink" xfId="5107" builtinId="8" hidden="1"/>
    <cellStyle name="Hyperlink" xfId="5109" builtinId="8" hidden="1"/>
    <cellStyle name="Hyperlink" xfId="5111" builtinId="8" hidden="1"/>
    <cellStyle name="Hyperlink" xfId="5113" builtinId="8" hidden="1"/>
    <cellStyle name="Hyperlink" xfId="5115" builtinId="8" hidden="1"/>
    <cellStyle name="Hyperlink" xfId="5117" builtinId="8" hidden="1"/>
    <cellStyle name="Hyperlink" xfId="5119" builtinId="8" hidden="1"/>
    <cellStyle name="Hyperlink" xfId="5121" builtinId="8" hidden="1"/>
    <cellStyle name="Hyperlink" xfId="5123" builtinId="8" hidden="1"/>
    <cellStyle name="Hyperlink" xfId="5125" builtinId="8" hidden="1"/>
    <cellStyle name="Hyperlink" xfId="5127" builtinId="8" hidden="1"/>
    <cellStyle name="Hyperlink" xfId="5129" builtinId="8" hidden="1"/>
    <cellStyle name="Hyperlink" xfId="5131" builtinId="8" hidden="1"/>
    <cellStyle name="Hyperlink" xfId="5133" builtinId="8" hidden="1"/>
    <cellStyle name="Hyperlink" xfId="5135" builtinId="8" hidden="1"/>
    <cellStyle name="Hyperlink" xfId="5137" builtinId="8" hidden="1"/>
    <cellStyle name="Hyperlink" xfId="5139" builtinId="8" hidden="1"/>
    <cellStyle name="Hyperlink" xfId="5141" builtinId="8" hidden="1"/>
    <cellStyle name="Hyperlink" xfId="5143" builtinId="8" hidden="1"/>
    <cellStyle name="Hyperlink" xfId="5145" builtinId="8" hidden="1"/>
    <cellStyle name="Hyperlink" xfId="5147" builtinId="8" hidden="1"/>
    <cellStyle name="Hyperlink" xfId="5149" builtinId="8" hidden="1"/>
    <cellStyle name="Hyperlink" xfId="5151" builtinId="8" hidden="1"/>
    <cellStyle name="Hyperlink" xfId="5153" builtinId="8" hidden="1"/>
    <cellStyle name="Hyperlink" xfId="5155" builtinId="8" hidden="1"/>
    <cellStyle name="Hyperlink" xfId="5157" builtinId="8" hidden="1"/>
    <cellStyle name="Hyperlink" xfId="5159" builtinId="8" hidden="1"/>
    <cellStyle name="Hyperlink" xfId="5161" builtinId="8" hidden="1"/>
    <cellStyle name="Hyperlink" xfId="5163" builtinId="8" hidden="1"/>
    <cellStyle name="Hyperlink" xfId="5165" builtinId="8" hidden="1"/>
    <cellStyle name="Hyperlink" xfId="5167" builtinId="8" hidden="1"/>
    <cellStyle name="Hyperlink" xfId="5169" builtinId="8" hidden="1"/>
    <cellStyle name="Hyperlink" xfId="5171" builtinId="8" hidden="1"/>
    <cellStyle name="Hyperlink" xfId="5173" builtinId="8" hidden="1"/>
    <cellStyle name="Hyperlink" xfId="5175" builtinId="8" hidden="1"/>
    <cellStyle name="Hyperlink" xfId="5177" builtinId="8" hidden="1"/>
    <cellStyle name="Hyperlink" xfId="5179" builtinId="8" hidden="1"/>
    <cellStyle name="Hyperlink" xfId="5181" builtinId="8" hidden="1"/>
    <cellStyle name="Hyperlink" xfId="5183" builtinId="8" hidden="1"/>
    <cellStyle name="Hyperlink" xfId="5185" builtinId="8" hidden="1"/>
    <cellStyle name="Hyperlink" xfId="5187" builtinId="8" hidden="1"/>
    <cellStyle name="Hyperlink" xfId="5189" builtinId="8" hidden="1"/>
    <cellStyle name="Hyperlink" xfId="5191" builtinId="8" hidden="1"/>
    <cellStyle name="Hyperlink" xfId="5193" builtinId="8" hidden="1"/>
    <cellStyle name="Hyperlink" xfId="5195" builtinId="8" hidden="1"/>
    <cellStyle name="Hyperlink" xfId="5197" builtinId="8" hidden="1"/>
    <cellStyle name="Hyperlink" xfId="5199" builtinId="8" hidden="1"/>
    <cellStyle name="Hyperlink" xfId="5201" builtinId="8" hidden="1"/>
    <cellStyle name="Hyperlink" xfId="5203" builtinId="8" hidden="1"/>
    <cellStyle name="Hyperlink" xfId="5205" builtinId="8" hidden="1"/>
    <cellStyle name="Hyperlink" xfId="5207" builtinId="8" hidden="1"/>
    <cellStyle name="Hyperlink" xfId="5209" builtinId="8" hidden="1"/>
    <cellStyle name="Hyperlink" xfId="5211" builtinId="8" hidden="1"/>
    <cellStyle name="Hyperlink" xfId="5213" builtinId="8" hidden="1"/>
    <cellStyle name="Hyperlink" xfId="5215" builtinId="8" hidden="1"/>
    <cellStyle name="Hyperlink" xfId="5217" builtinId="8" hidden="1"/>
    <cellStyle name="Hyperlink" xfId="5219" builtinId="8" hidden="1"/>
    <cellStyle name="Hyperlink" xfId="5221" builtinId="8" hidden="1"/>
    <cellStyle name="Hyperlink" xfId="5223" builtinId="8" hidden="1"/>
    <cellStyle name="Hyperlink" xfId="5225" builtinId="8" hidden="1"/>
    <cellStyle name="Hyperlink" xfId="5227" builtinId="8" hidden="1"/>
    <cellStyle name="Hyperlink" xfId="5229" builtinId="8" hidden="1"/>
    <cellStyle name="Hyperlink" xfId="5231" builtinId="8" hidden="1"/>
    <cellStyle name="Hyperlink" xfId="5233" builtinId="8" hidden="1"/>
    <cellStyle name="Hyperlink" xfId="5235" builtinId="8" hidden="1"/>
    <cellStyle name="Hyperlink" xfId="5237" builtinId="8" hidden="1"/>
    <cellStyle name="Hyperlink" xfId="5239" builtinId="8" hidden="1"/>
    <cellStyle name="Hyperlink" xfId="5241" builtinId="8" hidden="1"/>
    <cellStyle name="Hyperlink" xfId="5243" builtinId="8" hidden="1"/>
    <cellStyle name="Hyperlink" xfId="5245" builtinId="8" hidden="1"/>
    <cellStyle name="Hyperlink" xfId="5247" builtinId="8" hidden="1"/>
    <cellStyle name="Hyperlink" xfId="5249" builtinId="8" hidden="1"/>
    <cellStyle name="Hyperlink" xfId="5251" builtinId="8" hidden="1"/>
    <cellStyle name="Hyperlink" xfId="5253" builtinId="8" hidden="1"/>
    <cellStyle name="Hyperlink" xfId="5255" builtinId="8" hidden="1"/>
    <cellStyle name="Hyperlink" xfId="5257" builtinId="8" hidden="1"/>
    <cellStyle name="Hyperlink" xfId="5259" builtinId="8" hidden="1"/>
    <cellStyle name="Hyperlink" xfId="5261" builtinId="8" hidden="1"/>
    <cellStyle name="Hyperlink" xfId="5263" builtinId="8" hidden="1"/>
    <cellStyle name="Hyperlink" xfId="5265" builtinId="8" hidden="1"/>
    <cellStyle name="Hyperlink" xfId="5267" builtinId="8" hidden="1"/>
    <cellStyle name="Hyperlink" xfId="5269" builtinId="8" hidden="1"/>
    <cellStyle name="Hyperlink" xfId="5271" builtinId="8" hidden="1"/>
    <cellStyle name="Hyperlink" xfId="5273" builtinId="8" hidden="1"/>
    <cellStyle name="Hyperlink" xfId="5275" builtinId="8" hidden="1"/>
    <cellStyle name="Hyperlink" xfId="5277" builtinId="8" hidden="1"/>
    <cellStyle name="Hyperlink" xfId="5279" builtinId="8" hidden="1"/>
    <cellStyle name="Hyperlink" xfId="5281" builtinId="8" hidden="1"/>
    <cellStyle name="Hyperlink" xfId="5283" builtinId="8" hidden="1"/>
    <cellStyle name="Hyperlink" xfId="5285" builtinId="8" hidden="1"/>
    <cellStyle name="Hyperlink" xfId="5287" builtinId="8" hidden="1"/>
    <cellStyle name="Hyperlink" xfId="5289" builtinId="8" hidden="1"/>
    <cellStyle name="Hyperlink" xfId="5291" builtinId="8" hidden="1"/>
    <cellStyle name="Hyperlink" xfId="5293" builtinId="8" hidden="1"/>
    <cellStyle name="Hyperlink" xfId="5295" builtinId="8" hidden="1"/>
    <cellStyle name="Hyperlink" xfId="5297" builtinId="8" hidden="1"/>
    <cellStyle name="Hyperlink" xfId="5299" builtinId="8" hidden="1"/>
    <cellStyle name="Hyperlink" xfId="5301" builtinId="8" hidden="1"/>
    <cellStyle name="Hyperlink" xfId="5303" builtinId="8" hidden="1"/>
    <cellStyle name="Hyperlink" xfId="5305" builtinId="8" hidden="1"/>
    <cellStyle name="Hyperlink" xfId="5307" builtinId="8" hidden="1"/>
    <cellStyle name="Hyperlink" xfId="5309" builtinId="8" hidden="1"/>
    <cellStyle name="Hyperlink" xfId="5311" builtinId="8" hidden="1"/>
    <cellStyle name="Hyperlink" xfId="5313" builtinId="8" hidden="1"/>
    <cellStyle name="Hyperlink" xfId="5315" builtinId="8" hidden="1"/>
    <cellStyle name="Hyperlink" xfId="5317" builtinId="8" hidden="1"/>
    <cellStyle name="Hyperlink" xfId="5319" builtinId="8" hidden="1"/>
    <cellStyle name="Hyperlink" xfId="5321" builtinId="8" hidden="1"/>
    <cellStyle name="Hyperlink" xfId="5323" builtinId="8" hidden="1"/>
    <cellStyle name="Hyperlink" xfId="5325" builtinId="8" hidden="1"/>
    <cellStyle name="Hyperlink" xfId="5327" builtinId="8" hidden="1"/>
    <cellStyle name="Hyperlink" xfId="5329" builtinId="8" hidden="1"/>
    <cellStyle name="Hyperlink" xfId="5331" builtinId="8" hidden="1"/>
    <cellStyle name="Hyperlink" xfId="5333" builtinId="8" hidden="1"/>
    <cellStyle name="Hyperlink" xfId="5335" builtinId="8" hidden="1"/>
    <cellStyle name="Hyperlink" xfId="5337" builtinId="8" hidden="1"/>
    <cellStyle name="Hyperlink" xfId="5339" builtinId="8" hidden="1"/>
    <cellStyle name="Hyperlink" xfId="5341" builtinId="8" hidden="1"/>
    <cellStyle name="Hyperlink" xfId="5343" builtinId="8" hidden="1"/>
    <cellStyle name="Hyperlink" xfId="5345" builtinId="8" hidden="1"/>
    <cellStyle name="Hyperlink" xfId="5347" builtinId="8" hidden="1"/>
    <cellStyle name="Hyperlink" xfId="5349" builtinId="8" hidden="1"/>
    <cellStyle name="Hyperlink" xfId="5351" builtinId="8" hidden="1"/>
    <cellStyle name="Hyperlink" xfId="5353" builtinId="8" hidden="1"/>
    <cellStyle name="Hyperlink" xfId="5355" builtinId="8" hidden="1"/>
    <cellStyle name="Hyperlink" xfId="5357" builtinId="8" hidden="1"/>
    <cellStyle name="Hyperlink" xfId="5359" builtinId="8" hidden="1"/>
    <cellStyle name="Hyperlink" xfId="5361" builtinId="8" hidden="1"/>
    <cellStyle name="Hyperlink" xfId="5363" builtinId="8" hidden="1"/>
    <cellStyle name="Hyperlink" xfId="5365" builtinId="8" hidden="1"/>
    <cellStyle name="Hyperlink" xfId="5367" builtinId="8" hidden="1"/>
    <cellStyle name="Hyperlink" xfId="5369" builtinId="8" hidden="1"/>
    <cellStyle name="Hyperlink" xfId="5371" builtinId="8" hidden="1"/>
    <cellStyle name="Hyperlink" xfId="5373" builtinId="8" hidden="1"/>
    <cellStyle name="Hyperlink" xfId="5375" builtinId="8" hidden="1"/>
    <cellStyle name="Hyperlink" xfId="5377" builtinId="8" hidden="1"/>
    <cellStyle name="Hyperlink" xfId="5379" builtinId="8" hidden="1"/>
    <cellStyle name="Hyperlink" xfId="5381" builtinId="8" hidden="1"/>
    <cellStyle name="Hyperlink" xfId="5383" builtinId="8" hidden="1"/>
    <cellStyle name="Hyperlink" xfId="5385" builtinId="8" hidden="1"/>
    <cellStyle name="Hyperlink" xfId="5387" builtinId="8" hidden="1"/>
    <cellStyle name="Hyperlink" xfId="5389" builtinId="8" hidden="1"/>
    <cellStyle name="Hyperlink" xfId="5391" builtinId="8" hidden="1"/>
    <cellStyle name="Hyperlink" xfId="5393" builtinId="8" hidden="1"/>
    <cellStyle name="Hyperlink" xfId="5395" builtinId="8" hidden="1"/>
    <cellStyle name="Hyperlink" xfId="5397" builtinId="8" hidden="1"/>
    <cellStyle name="Hyperlink" xfId="5399" builtinId="8" hidden="1"/>
    <cellStyle name="Hyperlink" xfId="5401" builtinId="8" hidden="1"/>
    <cellStyle name="Hyperlink" xfId="5403" builtinId="8" hidden="1"/>
    <cellStyle name="Hyperlink" xfId="5405" builtinId="8" hidden="1"/>
    <cellStyle name="Hyperlink" xfId="5407" builtinId="8" hidden="1"/>
    <cellStyle name="Hyperlink" xfId="5409" builtinId="8" hidden="1"/>
    <cellStyle name="Hyperlink" xfId="5411" builtinId="8" hidden="1"/>
    <cellStyle name="Hyperlink" xfId="5413" builtinId="8" hidden="1"/>
    <cellStyle name="Hyperlink" xfId="5415" builtinId="8" hidden="1"/>
    <cellStyle name="Hyperlink" xfId="5417" builtinId="8" hidden="1"/>
    <cellStyle name="Hyperlink" xfId="5419" builtinId="8" hidden="1"/>
    <cellStyle name="Hyperlink" xfId="5421" builtinId="8" hidden="1"/>
    <cellStyle name="Hyperlink" xfId="5423" builtinId="8" hidden="1"/>
    <cellStyle name="Hyperlink" xfId="5425" builtinId="8" hidden="1"/>
    <cellStyle name="Hyperlink" xfId="5427" builtinId="8" hidden="1"/>
    <cellStyle name="Hyperlink" xfId="5429" builtinId="8" hidden="1"/>
    <cellStyle name="Hyperlink" xfId="5431" builtinId="8" hidden="1"/>
    <cellStyle name="Hyperlink" xfId="5433" builtinId="8" hidden="1"/>
    <cellStyle name="Hyperlink" xfId="5435" builtinId="8" hidden="1"/>
    <cellStyle name="Hyperlink" xfId="5437" builtinId="8" hidden="1"/>
    <cellStyle name="Hyperlink" xfId="5439" builtinId="8" hidden="1"/>
    <cellStyle name="Hyperlink" xfId="5441" builtinId="8" hidden="1"/>
    <cellStyle name="Hyperlink" xfId="5443" builtinId="8" hidden="1"/>
    <cellStyle name="Hyperlink" xfId="5445" builtinId="8" hidden="1"/>
    <cellStyle name="Hyperlink" xfId="5447" builtinId="8" hidden="1"/>
    <cellStyle name="Hyperlink" xfId="5449" builtinId="8" hidden="1"/>
    <cellStyle name="Hyperlink" xfId="5451" builtinId="8" hidden="1"/>
    <cellStyle name="Hyperlink" xfId="5453" builtinId="8" hidden="1"/>
    <cellStyle name="Hyperlink" xfId="5455" builtinId="8" hidden="1"/>
    <cellStyle name="Hyperlink" xfId="5457" builtinId="8" hidden="1"/>
    <cellStyle name="Hyperlink" xfId="5459" builtinId="8" hidden="1"/>
    <cellStyle name="Hyperlink" xfId="5461" builtinId="8" hidden="1"/>
    <cellStyle name="Hyperlink" xfId="5463" builtinId="8" hidden="1"/>
    <cellStyle name="Hyperlink" xfId="5465" builtinId="8" hidden="1"/>
    <cellStyle name="Hyperlink" xfId="5467" builtinId="8" hidden="1"/>
    <cellStyle name="Hyperlink" xfId="5469" builtinId="8" hidden="1"/>
    <cellStyle name="Hyperlink" xfId="5471" builtinId="8" hidden="1"/>
    <cellStyle name="Hyperlink" xfId="5473" builtinId="8" hidden="1"/>
    <cellStyle name="Hyperlink" xfId="5475" builtinId="8" hidden="1"/>
    <cellStyle name="Hyperlink" xfId="5477" builtinId="8" hidden="1"/>
    <cellStyle name="Hyperlink" xfId="5479" builtinId="8" hidden="1"/>
    <cellStyle name="Hyperlink" xfId="5481" builtinId="8" hidden="1"/>
    <cellStyle name="Hyperlink" xfId="5483" builtinId="8" hidden="1"/>
    <cellStyle name="Hyperlink" xfId="5485" builtinId="8" hidden="1"/>
    <cellStyle name="Hyperlink" xfId="5487" builtinId="8" hidden="1"/>
    <cellStyle name="Hyperlink" xfId="5489" builtinId="8" hidden="1"/>
    <cellStyle name="Hyperlink" xfId="5491" builtinId="8" hidden="1"/>
    <cellStyle name="Hyperlink" xfId="5493" builtinId="8" hidden="1"/>
    <cellStyle name="Hyperlink" xfId="5495" builtinId="8" hidden="1"/>
    <cellStyle name="Hyperlink" xfId="5497" builtinId="8" hidden="1"/>
    <cellStyle name="Hyperlink" xfId="5499" builtinId="8" hidden="1"/>
    <cellStyle name="Hyperlink" xfId="5501" builtinId="8" hidden="1"/>
    <cellStyle name="Hyperlink" xfId="5503" builtinId="8" hidden="1"/>
    <cellStyle name="Hyperlink" xfId="5505" builtinId="8" hidden="1"/>
    <cellStyle name="Hyperlink" xfId="5507" builtinId="8" hidden="1"/>
    <cellStyle name="Hyperlink" xfId="5509" builtinId="8" hidden="1"/>
    <cellStyle name="Hyperlink" xfId="5511" builtinId="8" hidden="1"/>
    <cellStyle name="Hyperlink" xfId="5513" builtinId="8" hidden="1"/>
    <cellStyle name="Hyperlink" xfId="5515" builtinId="8" hidden="1"/>
    <cellStyle name="Hyperlink" xfId="5517" builtinId="8" hidden="1"/>
    <cellStyle name="Hyperlink" xfId="5519" builtinId="8" hidden="1"/>
    <cellStyle name="Hyperlink" xfId="5521" builtinId="8" hidden="1"/>
    <cellStyle name="Hyperlink" xfId="5523" builtinId="8" hidden="1"/>
    <cellStyle name="Hyperlink" xfId="5525" builtinId="8" hidden="1"/>
    <cellStyle name="Hyperlink" xfId="5527" builtinId="8" hidden="1"/>
    <cellStyle name="Hyperlink" xfId="5529" builtinId="8" hidden="1"/>
    <cellStyle name="Hyperlink" xfId="5531" builtinId="8" hidden="1"/>
    <cellStyle name="Hyperlink" xfId="5533" builtinId="8" hidden="1"/>
    <cellStyle name="Hyperlink" xfId="5535" builtinId="8" hidden="1"/>
    <cellStyle name="Hyperlink" xfId="5537" builtinId="8" hidden="1"/>
    <cellStyle name="Hyperlink" xfId="5539" builtinId="8" hidden="1"/>
    <cellStyle name="Hyperlink" xfId="5541" builtinId="8" hidden="1"/>
    <cellStyle name="Hyperlink" xfId="5543" builtinId="8" hidden="1"/>
    <cellStyle name="Hyperlink" xfId="5545" builtinId="8" hidden="1"/>
    <cellStyle name="Hyperlink" xfId="5547" builtinId="8" hidden="1"/>
    <cellStyle name="Hyperlink" xfId="5549" builtinId="8" hidden="1"/>
    <cellStyle name="Hyperlink" xfId="5551" builtinId="8" hidden="1"/>
    <cellStyle name="Hyperlink" xfId="5553" builtinId="8" hidden="1"/>
    <cellStyle name="Hyperlink" xfId="5555" builtinId="8" hidden="1"/>
    <cellStyle name="Hyperlink" xfId="5557" builtinId="8" hidden="1"/>
    <cellStyle name="Hyperlink" xfId="5559" builtinId="8" hidden="1"/>
    <cellStyle name="Hyperlink" xfId="5561" builtinId="8" hidden="1"/>
    <cellStyle name="Hyperlink" xfId="5563" builtinId="8" hidden="1"/>
    <cellStyle name="Hyperlink" xfId="5565" builtinId="8" hidden="1"/>
    <cellStyle name="Hyperlink" xfId="5567" builtinId="8" hidden="1"/>
    <cellStyle name="Hyperlink" xfId="5569" builtinId="8" hidden="1"/>
    <cellStyle name="Hyperlink" xfId="5571" builtinId="8" hidden="1"/>
    <cellStyle name="Hyperlink" xfId="5573" builtinId="8" hidden="1"/>
    <cellStyle name="Hyperlink" xfId="5575" builtinId="8" hidden="1"/>
    <cellStyle name="Hyperlink" xfId="5577" builtinId="8" hidden="1"/>
    <cellStyle name="Hyperlink" xfId="5579" builtinId="8" hidden="1"/>
    <cellStyle name="Hyperlink" xfId="5581" builtinId="8" hidden="1"/>
    <cellStyle name="Hyperlink" xfId="5583" builtinId="8" hidden="1"/>
    <cellStyle name="Hyperlink" xfId="5585" builtinId="8" hidden="1"/>
    <cellStyle name="Hyperlink" xfId="5587" builtinId="8" hidden="1"/>
    <cellStyle name="Hyperlink" xfId="5589" builtinId="8" hidden="1"/>
    <cellStyle name="Hyperlink" xfId="5591" builtinId="8" hidden="1"/>
    <cellStyle name="Hyperlink" xfId="5593" builtinId="8" hidden="1"/>
    <cellStyle name="Hyperlink" xfId="5595" builtinId="8" hidden="1"/>
    <cellStyle name="Hyperlink" xfId="5597" builtinId="8" hidden="1"/>
    <cellStyle name="Hyperlink" xfId="5599" builtinId="8" hidden="1"/>
    <cellStyle name="Hyperlink" xfId="5601" builtinId="8" hidden="1"/>
    <cellStyle name="Hyperlink" xfId="5603" builtinId="8" hidden="1"/>
    <cellStyle name="Hyperlink" xfId="5605" builtinId="8" hidden="1"/>
    <cellStyle name="Hyperlink" xfId="5607" builtinId="8" hidden="1"/>
    <cellStyle name="Hyperlink" xfId="5609" builtinId="8" hidden="1"/>
    <cellStyle name="Hyperlink" xfId="5611" builtinId="8" hidden="1"/>
    <cellStyle name="Hyperlink" xfId="5613" builtinId="8" hidden="1"/>
    <cellStyle name="Hyperlink" xfId="5615" builtinId="8" hidden="1"/>
    <cellStyle name="Hyperlink" xfId="5617" builtinId="8" hidden="1"/>
    <cellStyle name="Hyperlink" xfId="5619" builtinId="8" hidden="1"/>
    <cellStyle name="Hyperlink" xfId="5621" builtinId="8" hidden="1"/>
    <cellStyle name="Hyperlink" xfId="5623" builtinId="8" hidden="1"/>
    <cellStyle name="Hyperlink" xfId="5625" builtinId="8" hidden="1"/>
    <cellStyle name="Hyperlink" xfId="5627" builtinId="8" hidden="1"/>
    <cellStyle name="Hyperlink" xfId="5629" builtinId="8" hidden="1"/>
    <cellStyle name="Hyperlink" xfId="5631" builtinId="8" hidden="1"/>
    <cellStyle name="Hyperlink" xfId="5633" builtinId="8" hidden="1"/>
    <cellStyle name="Hyperlink" xfId="5635" builtinId="8" hidden="1"/>
    <cellStyle name="Hyperlink" xfId="5637" builtinId="8" hidden="1"/>
    <cellStyle name="Hyperlink" xfId="5639" builtinId="8" hidden="1"/>
    <cellStyle name="Hyperlink" xfId="5641" builtinId="8" hidden="1"/>
    <cellStyle name="Hyperlink" xfId="5643" builtinId="8" hidden="1"/>
    <cellStyle name="Hyperlink" xfId="5645" builtinId="8" hidden="1"/>
    <cellStyle name="Hyperlink" xfId="5647" builtinId="8" hidden="1"/>
    <cellStyle name="Hyperlink" xfId="5649" builtinId="8" hidden="1"/>
    <cellStyle name="Hyperlink" xfId="5651" builtinId="8" hidden="1"/>
    <cellStyle name="Hyperlink" xfId="5653" builtinId="8" hidden="1"/>
    <cellStyle name="Hyperlink" xfId="5655" builtinId="8" hidden="1"/>
    <cellStyle name="Hyperlink" xfId="5657" builtinId="8" hidden="1"/>
    <cellStyle name="Hyperlink" xfId="5659" builtinId="8" hidden="1"/>
    <cellStyle name="Hyperlink" xfId="5661" builtinId="8" hidden="1"/>
    <cellStyle name="Hyperlink" xfId="5663" builtinId="8" hidden="1"/>
    <cellStyle name="Hyperlink" xfId="5665" builtinId="8" hidden="1"/>
    <cellStyle name="Hyperlink" xfId="5667" builtinId="8" hidden="1"/>
    <cellStyle name="Hyperlink" xfId="5669" builtinId="8" hidden="1"/>
    <cellStyle name="Hyperlink" xfId="5671" builtinId="8" hidden="1"/>
    <cellStyle name="Hyperlink" xfId="5673" builtinId="8" hidden="1"/>
    <cellStyle name="Hyperlink" xfId="5675" builtinId="8" hidden="1"/>
    <cellStyle name="Hyperlink" xfId="5677" builtinId="8" hidden="1"/>
    <cellStyle name="Hyperlink" xfId="5679" builtinId="8" hidden="1"/>
    <cellStyle name="Hyperlink" xfId="5681" builtinId="8" hidden="1"/>
    <cellStyle name="Hyperlink" xfId="5683" builtinId="8" hidden="1"/>
    <cellStyle name="Hyperlink" xfId="5685" builtinId="8" hidden="1"/>
    <cellStyle name="Hyperlink" xfId="5687" builtinId="8" hidden="1"/>
    <cellStyle name="Hyperlink" xfId="5689" builtinId="8" hidden="1"/>
    <cellStyle name="Hyperlink" xfId="5691" builtinId="8" hidden="1"/>
    <cellStyle name="Hyperlink" xfId="5693" builtinId="8" hidden="1"/>
    <cellStyle name="Hyperlink" xfId="5695" builtinId="8" hidden="1"/>
    <cellStyle name="Hyperlink" xfId="5697" builtinId="8" hidden="1"/>
    <cellStyle name="Hyperlink" xfId="5699" builtinId="8" hidden="1"/>
    <cellStyle name="Hyperlink" xfId="5701" builtinId="8" hidden="1"/>
    <cellStyle name="Hyperlink" xfId="5703" builtinId="8" hidden="1"/>
    <cellStyle name="Hyperlink" xfId="5705" builtinId="8" hidden="1"/>
    <cellStyle name="Hyperlink" xfId="5707" builtinId="8" hidden="1"/>
    <cellStyle name="Hyperlink" xfId="5709" builtinId="8" hidden="1"/>
    <cellStyle name="Hyperlink" xfId="5711" builtinId="8" hidden="1"/>
    <cellStyle name="Hyperlink" xfId="5713" builtinId="8" hidden="1"/>
    <cellStyle name="Hyperlink" xfId="5715" builtinId="8" hidden="1"/>
    <cellStyle name="Hyperlink" xfId="5717" builtinId="8" hidden="1"/>
    <cellStyle name="Hyperlink" xfId="5719" builtinId="8" hidden="1"/>
    <cellStyle name="Hyperlink" xfId="5721" builtinId="8" hidden="1"/>
    <cellStyle name="Hyperlink" xfId="5723" builtinId="8" hidden="1"/>
    <cellStyle name="Hyperlink" xfId="5725" builtinId="8" hidden="1"/>
    <cellStyle name="Hyperlink" xfId="5727" builtinId="8" hidden="1"/>
    <cellStyle name="Hyperlink" xfId="5729" builtinId="8" hidden="1"/>
    <cellStyle name="Hyperlink" xfId="5731" builtinId="8" hidden="1"/>
    <cellStyle name="Hyperlink" xfId="5733" builtinId="8" hidden="1"/>
    <cellStyle name="Hyperlink" xfId="5735" builtinId="8" hidden="1"/>
    <cellStyle name="Hyperlink" xfId="5737" builtinId="8" hidden="1"/>
    <cellStyle name="Hyperlink" xfId="5739" builtinId="8" hidden="1"/>
    <cellStyle name="Hyperlink" xfId="5741" builtinId="8" hidden="1"/>
    <cellStyle name="Hyperlink" xfId="5743" builtinId="8" hidden="1"/>
    <cellStyle name="Hyperlink" xfId="5745" builtinId="8" hidden="1"/>
    <cellStyle name="Hyperlink" xfId="5747" builtinId="8" hidden="1"/>
    <cellStyle name="Hyperlink" xfId="5749" builtinId="8" hidden="1"/>
    <cellStyle name="Hyperlink" xfId="5751" builtinId="8" hidden="1"/>
    <cellStyle name="Hyperlink" xfId="5753" builtinId="8" hidden="1"/>
    <cellStyle name="Hyperlink" xfId="5755" builtinId="8" hidden="1"/>
    <cellStyle name="Hyperlink" xfId="5757" builtinId="8" hidden="1"/>
    <cellStyle name="Hyperlink" xfId="5759" builtinId="8" hidden="1"/>
    <cellStyle name="Hyperlink" xfId="5761" builtinId="8" hidden="1"/>
    <cellStyle name="Hyperlink" xfId="5763" builtinId="8" hidden="1"/>
    <cellStyle name="Hyperlink" xfId="5765" builtinId="8" hidden="1"/>
    <cellStyle name="Hyperlink" xfId="5767" builtinId="8" hidden="1"/>
    <cellStyle name="Hyperlink" xfId="5769" builtinId="8" hidden="1"/>
    <cellStyle name="Hyperlink" xfId="5771" builtinId="8" hidden="1"/>
    <cellStyle name="Hyperlink" xfId="5773" builtinId="8" hidden="1"/>
    <cellStyle name="Hyperlink" xfId="5775" builtinId="8" hidden="1"/>
    <cellStyle name="Hyperlink" xfId="5777" builtinId="8" hidden="1"/>
    <cellStyle name="Hyperlink" xfId="5779" builtinId="8" hidden="1"/>
    <cellStyle name="Hyperlink" xfId="5781" builtinId="8" hidden="1"/>
    <cellStyle name="Hyperlink" xfId="5783" builtinId="8" hidden="1"/>
    <cellStyle name="Hyperlink" xfId="5785" builtinId="8" hidden="1"/>
    <cellStyle name="Hyperlink" xfId="5787" builtinId="8" hidden="1"/>
    <cellStyle name="Hyperlink" xfId="5789" builtinId="8" hidden="1"/>
    <cellStyle name="Hyperlink" xfId="5791" builtinId="8" hidden="1"/>
    <cellStyle name="Hyperlink" xfId="5793" builtinId="8" hidden="1"/>
    <cellStyle name="Hyperlink" xfId="5795" builtinId="8" hidden="1"/>
    <cellStyle name="Hyperlink" xfId="5797" builtinId="8" hidden="1"/>
    <cellStyle name="Hyperlink" xfId="5799" builtinId="8" hidden="1"/>
    <cellStyle name="Hyperlink" xfId="5801" builtinId="8" hidden="1"/>
    <cellStyle name="Hyperlink" xfId="5803" builtinId="8" hidden="1"/>
    <cellStyle name="Hyperlink" xfId="5805" builtinId="8" hidden="1"/>
    <cellStyle name="Hyperlink" xfId="5807" builtinId="8" hidden="1"/>
    <cellStyle name="Hyperlink" xfId="5809" builtinId="8" hidden="1"/>
    <cellStyle name="Hyperlink" xfId="5811" builtinId="8" hidden="1"/>
    <cellStyle name="Hyperlink" xfId="5813" builtinId="8" hidden="1"/>
    <cellStyle name="Hyperlink" xfId="5815" builtinId="8" hidden="1"/>
    <cellStyle name="Hyperlink" xfId="5817" builtinId="8" hidden="1"/>
    <cellStyle name="Hyperlink" xfId="5819" builtinId="8" hidden="1"/>
    <cellStyle name="Hyperlink" xfId="5821" builtinId="8" hidden="1"/>
    <cellStyle name="Hyperlink" xfId="5823" builtinId="8" hidden="1"/>
    <cellStyle name="Hyperlink" xfId="5825" builtinId="8" hidden="1"/>
    <cellStyle name="Hyperlink" xfId="5827" builtinId="8" hidden="1"/>
    <cellStyle name="Hyperlink" xfId="5829" builtinId="8" hidden="1"/>
    <cellStyle name="Hyperlink" xfId="5831" builtinId="8" hidden="1"/>
    <cellStyle name="Hyperlink" xfId="5833" builtinId="8" hidden="1"/>
    <cellStyle name="Hyperlink" xfId="5835" builtinId="8" hidden="1"/>
    <cellStyle name="Hyperlink" xfId="5837" builtinId="8" hidden="1"/>
    <cellStyle name="Hyperlink" xfId="5839" builtinId="8" hidden="1"/>
    <cellStyle name="Hyperlink" xfId="5841" builtinId="8" hidden="1"/>
    <cellStyle name="Hyperlink" xfId="5843" builtinId="8" hidden="1"/>
    <cellStyle name="Hyperlink" xfId="5845" builtinId="8" hidden="1"/>
    <cellStyle name="Hyperlink" xfId="5847" builtinId="8" hidden="1"/>
    <cellStyle name="Hyperlink" xfId="5849" builtinId="8" hidden="1"/>
    <cellStyle name="Hyperlink" xfId="5851" builtinId="8" hidden="1"/>
    <cellStyle name="Hyperlink" xfId="5853" builtinId="8" hidden="1"/>
    <cellStyle name="Hyperlink" xfId="5855" builtinId="8" hidden="1"/>
    <cellStyle name="Hyperlink" xfId="5857" builtinId="8" hidden="1"/>
    <cellStyle name="Hyperlink" xfId="5859" builtinId="8" hidden="1"/>
    <cellStyle name="Hyperlink" xfId="5861" builtinId="8" hidden="1"/>
    <cellStyle name="Hyperlink" xfId="5863" builtinId="8" hidden="1"/>
    <cellStyle name="Hyperlink" xfId="5865" builtinId="8" hidden="1"/>
    <cellStyle name="Hyperlink" xfId="5867" builtinId="8" hidden="1"/>
    <cellStyle name="Hyperlink" xfId="5869" builtinId="8" hidden="1"/>
    <cellStyle name="Hyperlink" xfId="5871" builtinId="8" hidden="1"/>
    <cellStyle name="Hyperlink" xfId="5873" builtinId="8" hidden="1"/>
    <cellStyle name="Hyperlink" xfId="5875" builtinId="8" hidden="1"/>
    <cellStyle name="Hyperlink" xfId="5877" builtinId="8" hidden="1"/>
    <cellStyle name="Hyperlink" xfId="5879" builtinId="8" hidden="1"/>
    <cellStyle name="Hyperlink" xfId="5881" builtinId="8" hidden="1"/>
    <cellStyle name="Hyperlink" xfId="5883" builtinId="8" hidden="1"/>
    <cellStyle name="Hyperlink" xfId="5885" builtinId="8" hidden="1"/>
    <cellStyle name="Hyperlink" xfId="5887" builtinId="8" hidden="1"/>
    <cellStyle name="Hyperlink" xfId="5889" builtinId="8" hidden="1"/>
    <cellStyle name="Hyperlink" xfId="5891" builtinId="8" hidden="1"/>
    <cellStyle name="Hyperlink" xfId="5893" builtinId="8" hidden="1"/>
    <cellStyle name="Hyperlink" xfId="5895" builtinId="8" hidden="1"/>
    <cellStyle name="Hyperlink" xfId="5897" builtinId="8" hidden="1"/>
    <cellStyle name="Hyperlink" xfId="5899" builtinId="8" hidden="1"/>
    <cellStyle name="Hyperlink" xfId="5901" builtinId="8" hidden="1"/>
    <cellStyle name="Hyperlink" xfId="5903" builtinId="8" hidden="1"/>
    <cellStyle name="Hyperlink" xfId="5905" builtinId="8" hidden="1"/>
    <cellStyle name="Hyperlink" xfId="5907" builtinId="8" hidden="1"/>
    <cellStyle name="Hyperlink" xfId="5909" builtinId="8" hidden="1"/>
    <cellStyle name="Hyperlink" xfId="5911" builtinId="8" hidden="1"/>
    <cellStyle name="Hyperlink" xfId="5913" builtinId="8" hidden="1"/>
    <cellStyle name="Hyperlink" xfId="5915" builtinId="8" hidden="1"/>
    <cellStyle name="Hyperlink" xfId="5917" builtinId="8" hidden="1"/>
    <cellStyle name="Hyperlink" xfId="5919" builtinId="8" hidden="1"/>
    <cellStyle name="Hyperlink" xfId="5921" builtinId="8" hidden="1"/>
    <cellStyle name="Hyperlink" xfId="5923" builtinId="8" hidden="1"/>
    <cellStyle name="Hyperlink" xfId="5925" builtinId="8" hidden="1"/>
    <cellStyle name="Hyperlink" xfId="5927" builtinId="8" hidden="1"/>
    <cellStyle name="Hyperlink" xfId="5929" builtinId="8" hidden="1"/>
    <cellStyle name="Hyperlink" xfId="5931" builtinId="8" hidden="1"/>
    <cellStyle name="Hyperlink" xfId="5933" builtinId="8" hidden="1"/>
    <cellStyle name="Hyperlink" xfId="5935" builtinId="8" hidden="1"/>
    <cellStyle name="Hyperlink" xfId="5937" builtinId="8" hidden="1"/>
    <cellStyle name="Hyperlink" xfId="5939" builtinId="8" hidden="1"/>
    <cellStyle name="Hyperlink" xfId="5941" builtinId="8" hidden="1"/>
    <cellStyle name="Hyperlink" xfId="5943" builtinId="8" hidden="1"/>
    <cellStyle name="Hyperlink" xfId="5945" builtinId="8" hidden="1"/>
    <cellStyle name="Hyperlink" xfId="5947" builtinId="8" hidden="1"/>
    <cellStyle name="Hyperlink" xfId="5949" builtinId="8" hidden="1"/>
    <cellStyle name="Hyperlink" xfId="5951" builtinId="8" hidden="1"/>
    <cellStyle name="Hyperlink" xfId="5953" builtinId="8" hidden="1"/>
    <cellStyle name="Hyperlink" xfId="5955" builtinId="8" hidden="1"/>
    <cellStyle name="Hyperlink" xfId="5957" builtinId="8" hidden="1"/>
    <cellStyle name="Hyperlink" xfId="5959" builtinId="8" hidden="1"/>
    <cellStyle name="Hyperlink" xfId="5961" builtinId="8" hidden="1"/>
    <cellStyle name="Hyperlink" xfId="5963" builtinId="8" hidden="1"/>
    <cellStyle name="Hyperlink" xfId="5965" builtinId="8" hidden="1"/>
    <cellStyle name="Hyperlink" xfId="5967" builtinId="8" hidden="1"/>
    <cellStyle name="Hyperlink" xfId="5969" builtinId="8" hidden="1"/>
    <cellStyle name="Hyperlink" xfId="5971" builtinId="8" hidden="1"/>
    <cellStyle name="Hyperlink" xfId="5973" builtinId="8" hidden="1"/>
    <cellStyle name="Hyperlink" xfId="5975" builtinId="8" hidden="1"/>
    <cellStyle name="Hyperlink" xfId="5977" builtinId="8" hidden="1"/>
    <cellStyle name="Hyperlink" xfId="5979" builtinId="8" hidden="1"/>
    <cellStyle name="Hyperlink" xfId="5981" builtinId="8" hidden="1"/>
    <cellStyle name="Hyperlink" xfId="5983" builtinId="8" hidden="1"/>
    <cellStyle name="Hyperlink" xfId="5985" builtinId="8" hidden="1"/>
    <cellStyle name="Hyperlink" xfId="5987" builtinId="8" hidden="1"/>
    <cellStyle name="Hyperlink" xfId="5989" builtinId="8" hidden="1"/>
    <cellStyle name="Hyperlink" xfId="5991" builtinId="8" hidden="1"/>
    <cellStyle name="Hyperlink" xfId="5993" builtinId="8" hidden="1"/>
    <cellStyle name="Hyperlink" xfId="5995" builtinId="8" hidden="1"/>
    <cellStyle name="Hyperlink" xfId="5997" builtinId="8" hidden="1"/>
    <cellStyle name="Hyperlink" xfId="5999" builtinId="8" hidden="1"/>
    <cellStyle name="Hyperlink" xfId="6001" builtinId="8" hidden="1"/>
    <cellStyle name="Hyperlink" xfId="6003" builtinId="8" hidden="1"/>
    <cellStyle name="Hyperlink" xfId="6005" builtinId="8" hidden="1"/>
    <cellStyle name="Hyperlink" xfId="6007" builtinId="8" hidden="1"/>
    <cellStyle name="Hyperlink" xfId="6009" builtinId="8" hidden="1"/>
    <cellStyle name="Hyperlink" xfId="6011" builtinId="8" hidden="1"/>
    <cellStyle name="Hyperlink" xfId="6013" builtinId="8" hidden="1"/>
    <cellStyle name="Hyperlink" xfId="6015" builtinId="8" hidden="1"/>
    <cellStyle name="Hyperlink" xfId="6017" builtinId="8" hidden="1"/>
    <cellStyle name="Hyperlink" xfId="6019" builtinId="8" hidden="1"/>
    <cellStyle name="Hyperlink" xfId="6021" builtinId="8" hidden="1"/>
    <cellStyle name="Hyperlink" xfId="6023" builtinId="8" hidden="1"/>
    <cellStyle name="Hyperlink" xfId="6025" builtinId="8" hidden="1"/>
    <cellStyle name="Hyperlink" xfId="6027" builtinId="8" hidden="1"/>
    <cellStyle name="Hyperlink" xfId="6029" builtinId="8" hidden="1"/>
    <cellStyle name="Hyperlink" xfId="6031" builtinId="8" hidden="1"/>
    <cellStyle name="Hyperlink" xfId="6033" builtinId="8" hidden="1"/>
    <cellStyle name="Hyperlink" xfId="6035" builtinId="8" hidden="1"/>
    <cellStyle name="Hyperlink" xfId="6037" builtinId="8" hidden="1"/>
    <cellStyle name="Hyperlink" xfId="6039" builtinId="8" hidden="1"/>
    <cellStyle name="Hyperlink" xfId="6041" builtinId="8" hidden="1"/>
    <cellStyle name="Hyperlink" xfId="6043" builtinId="8" hidden="1"/>
    <cellStyle name="Hyperlink" xfId="6045" builtinId="8" hidden="1"/>
    <cellStyle name="Hyperlink" xfId="6047" builtinId="8" hidden="1"/>
    <cellStyle name="Hyperlink" xfId="6049" builtinId="8" hidden="1"/>
    <cellStyle name="Hyperlink" xfId="6051" builtinId="8" hidden="1"/>
    <cellStyle name="Hyperlink" xfId="6053" builtinId="8" hidden="1"/>
    <cellStyle name="Hyperlink" xfId="6055" builtinId="8" hidden="1"/>
    <cellStyle name="Hyperlink" xfId="6057" builtinId="8" hidden="1"/>
    <cellStyle name="Hyperlink" xfId="6059" builtinId="8" hidden="1"/>
    <cellStyle name="Hyperlink" xfId="6061" builtinId="8" hidden="1"/>
    <cellStyle name="Hyperlink" xfId="6063" builtinId="8" hidden="1"/>
    <cellStyle name="Hyperlink" xfId="6065" builtinId="8" hidden="1"/>
    <cellStyle name="Hyperlink" xfId="6067" builtinId="8" hidden="1"/>
    <cellStyle name="Hyperlink" xfId="6069" builtinId="8" hidden="1"/>
    <cellStyle name="Hyperlink" xfId="6071" builtinId="8" hidden="1"/>
    <cellStyle name="Hyperlink" xfId="6073" builtinId="8" hidden="1"/>
    <cellStyle name="Hyperlink" xfId="6075" builtinId="8" hidden="1"/>
    <cellStyle name="Hyperlink" xfId="6077" builtinId="8" hidden="1"/>
    <cellStyle name="Hyperlink" xfId="6079" builtinId="8" hidden="1"/>
    <cellStyle name="Hyperlink" xfId="6081" builtinId="8" hidden="1"/>
    <cellStyle name="Hyperlink" xfId="6083" builtinId="8" hidden="1"/>
    <cellStyle name="Hyperlink" xfId="6085" builtinId="8" hidden="1"/>
    <cellStyle name="Hyperlink" xfId="6087" builtinId="8" hidden="1"/>
    <cellStyle name="Hyperlink" xfId="6089" builtinId="8" hidden="1"/>
    <cellStyle name="Hyperlink" xfId="6091" builtinId="8" hidden="1"/>
    <cellStyle name="Hyperlink" xfId="6093" builtinId="8" hidden="1"/>
    <cellStyle name="Hyperlink" xfId="6095" builtinId="8" hidden="1"/>
    <cellStyle name="Hyperlink" xfId="6097" builtinId="8" hidden="1"/>
    <cellStyle name="Hyperlink" xfId="6099" builtinId="8" hidden="1"/>
    <cellStyle name="Hyperlink" xfId="6101" builtinId="8" hidden="1"/>
    <cellStyle name="Hyperlink" xfId="6103" builtinId="8" hidden="1"/>
    <cellStyle name="Hyperlink" xfId="6105" builtinId="8" hidden="1"/>
    <cellStyle name="Hyperlink" xfId="6107" builtinId="8" hidden="1"/>
    <cellStyle name="Hyperlink" xfId="6109" builtinId="8" hidden="1"/>
    <cellStyle name="Hyperlink" xfId="6111" builtinId="8" hidden="1"/>
    <cellStyle name="Hyperlink" xfId="6113" builtinId="8" hidden="1"/>
    <cellStyle name="Hyperlink" xfId="6115" builtinId="8" hidden="1"/>
    <cellStyle name="Hyperlink" xfId="6117" builtinId="8" hidden="1"/>
    <cellStyle name="Hyperlink" xfId="6119" builtinId="8" hidden="1"/>
    <cellStyle name="Hyperlink" xfId="6121" builtinId="8" hidden="1"/>
    <cellStyle name="Hyperlink" xfId="6123" builtinId="8" hidden="1"/>
    <cellStyle name="Hyperlink" xfId="6125" builtinId="8" hidden="1"/>
    <cellStyle name="Hyperlink" xfId="6127" builtinId="8" hidden="1"/>
    <cellStyle name="Hyperlink" xfId="6129" builtinId="8" hidden="1"/>
    <cellStyle name="Hyperlink" xfId="6131" builtinId="8" hidden="1"/>
    <cellStyle name="Hyperlink" xfId="6133" builtinId="8" hidden="1"/>
    <cellStyle name="Hyperlink" xfId="6135" builtinId="8" hidden="1"/>
    <cellStyle name="Hyperlink" xfId="6137" builtinId="8" hidden="1"/>
    <cellStyle name="Hyperlink" xfId="6139" builtinId="8" hidden="1"/>
    <cellStyle name="Hyperlink" xfId="6141" builtinId="8" hidden="1"/>
    <cellStyle name="Hyperlink" xfId="6143" builtinId="8" hidden="1"/>
    <cellStyle name="Hyperlink" xfId="6145" builtinId="8" hidden="1"/>
    <cellStyle name="Hyperlink" xfId="6147" builtinId="8" hidden="1"/>
    <cellStyle name="Hyperlink" xfId="6149" builtinId="8" hidden="1"/>
    <cellStyle name="Hyperlink" xfId="6151" builtinId="8" hidden="1"/>
    <cellStyle name="Hyperlink" xfId="6153" builtinId="8" hidden="1"/>
    <cellStyle name="Hyperlink" xfId="6155" builtinId="8" hidden="1"/>
    <cellStyle name="Hyperlink" xfId="6157" builtinId="8" hidden="1"/>
    <cellStyle name="Hyperlink" xfId="6159" builtinId="8" hidden="1"/>
    <cellStyle name="Hyperlink" xfId="6161" builtinId="8" hidden="1"/>
    <cellStyle name="Hyperlink" xfId="6163" builtinId="8" hidden="1"/>
    <cellStyle name="Hyperlink" xfId="6165" builtinId="8" hidden="1"/>
    <cellStyle name="Hyperlink" xfId="6167" builtinId="8" hidden="1"/>
    <cellStyle name="Hyperlink" xfId="6169" builtinId="8" hidden="1"/>
    <cellStyle name="Hyperlink" xfId="6171" builtinId="8" hidden="1"/>
    <cellStyle name="Hyperlink" xfId="6173" builtinId="8" hidden="1"/>
    <cellStyle name="Hyperlink" xfId="6175" builtinId="8" hidden="1"/>
    <cellStyle name="Hyperlink" xfId="6177" builtinId="8" hidden="1"/>
    <cellStyle name="Hyperlink" xfId="6179" builtinId="8" hidden="1"/>
    <cellStyle name="Hyperlink" xfId="6181" builtinId="8" hidden="1"/>
    <cellStyle name="Hyperlink" xfId="6183" builtinId="8" hidden="1"/>
    <cellStyle name="Hyperlink" xfId="6185" builtinId="8" hidden="1"/>
    <cellStyle name="Hyperlink" xfId="6187" builtinId="8" hidden="1"/>
    <cellStyle name="Hyperlink" xfId="6189" builtinId="8" hidden="1"/>
    <cellStyle name="Hyperlink" xfId="6191" builtinId="8" hidden="1"/>
    <cellStyle name="Hyperlink" xfId="6193" builtinId="8" hidden="1"/>
    <cellStyle name="Hyperlink" xfId="6195" builtinId="8" hidden="1"/>
    <cellStyle name="Hyperlink" xfId="6197" builtinId="8" hidden="1"/>
    <cellStyle name="Hyperlink" xfId="6199" builtinId="8" hidden="1"/>
    <cellStyle name="Hyperlink" xfId="6201" builtinId="8" hidden="1"/>
    <cellStyle name="Hyperlink" xfId="6203" builtinId="8" hidden="1"/>
    <cellStyle name="Hyperlink" xfId="6205" builtinId="8" hidden="1"/>
    <cellStyle name="Hyperlink" xfId="6207" builtinId="8" hidden="1"/>
    <cellStyle name="Hyperlink" xfId="6209" builtinId="8" hidden="1"/>
    <cellStyle name="Hyperlink" xfId="6211" builtinId="8" hidden="1"/>
    <cellStyle name="Hyperlink" xfId="6213" builtinId="8" hidden="1"/>
    <cellStyle name="Hyperlink" xfId="6215" builtinId="8" hidden="1"/>
    <cellStyle name="Hyperlink" xfId="6217" builtinId="8" hidden="1"/>
    <cellStyle name="Hyperlink" xfId="6219" builtinId="8" hidden="1"/>
    <cellStyle name="Hyperlink" xfId="6221" builtinId="8" hidden="1"/>
    <cellStyle name="Hyperlink" xfId="6223" builtinId="8" hidden="1"/>
    <cellStyle name="Hyperlink" xfId="6225" builtinId="8" hidden="1"/>
    <cellStyle name="Hyperlink" xfId="6227" builtinId="8" hidden="1"/>
    <cellStyle name="Hyperlink" xfId="6229" builtinId="8" hidden="1"/>
    <cellStyle name="Hyperlink" xfId="6231" builtinId="8" hidden="1"/>
    <cellStyle name="Hyperlink" xfId="6233" builtinId="8" hidden="1"/>
    <cellStyle name="Hyperlink" xfId="6235" builtinId="8" hidden="1"/>
    <cellStyle name="Hyperlink" xfId="6237" builtinId="8" hidden="1"/>
    <cellStyle name="Hyperlink" xfId="6239" builtinId="8" hidden="1"/>
    <cellStyle name="Hyperlink" xfId="6241" builtinId="8" hidden="1"/>
    <cellStyle name="Hyperlink" xfId="6243" builtinId="8" hidden="1"/>
    <cellStyle name="Hyperlink" xfId="6245" builtinId="8" hidden="1"/>
    <cellStyle name="Hyperlink" xfId="6247" builtinId="8" hidden="1"/>
    <cellStyle name="Hyperlink" xfId="6249" builtinId="8" hidden="1"/>
    <cellStyle name="Hyperlink" xfId="6251" builtinId="8" hidden="1"/>
    <cellStyle name="Hyperlink" xfId="6253" builtinId="8" hidden="1"/>
    <cellStyle name="Hyperlink" xfId="6255" builtinId="8" hidden="1"/>
    <cellStyle name="Hyperlink" xfId="6257" builtinId="8" hidden="1"/>
    <cellStyle name="Hyperlink" xfId="6259" builtinId="8" hidden="1"/>
    <cellStyle name="Hyperlink" xfId="6261" builtinId="8" hidden="1"/>
    <cellStyle name="Hyperlink" xfId="6263" builtinId="8" hidden="1"/>
    <cellStyle name="Hyperlink" xfId="6265" builtinId="8" hidden="1"/>
    <cellStyle name="Hyperlink" xfId="6267" builtinId="8" hidden="1"/>
    <cellStyle name="Hyperlink" xfId="6269" builtinId="8" hidden="1"/>
    <cellStyle name="Hyperlink" xfId="6271" builtinId="8" hidden="1"/>
    <cellStyle name="Hyperlink" xfId="6273" builtinId="8" hidden="1"/>
    <cellStyle name="Hyperlink" xfId="6275" builtinId="8" hidden="1"/>
    <cellStyle name="Hyperlink" xfId="6277" builtinId="8" hidden="1"/>
    <cellStyle name="Hyperlink" xfId="6279" builtinId="8" hidden="1"/>
    <cellStyle name="Hyperlink" xfId="6281" builtinId="8" hidden="1"/>
    <cellStyle name="Hyperlink" xfId="6283" builtinId="8" hidden="1"/>
    <cellStyle name="Hyperlink" xfId="6285" builtinId="8" hidden="1"/>
    <cellStyle name="Hyperlink" xfId="6287" builtinId="8" hidden="1"/>
    <cellStyle name="Hyperlink" xfId="6289" builtinId="8" hidden="1"/>
    <cellStyle name="Hyperlink" xfId="6291" builtinId="8" hidden="1"/>
    <cellStyle name="Hyperlink" xfId="6293" builtinId="8" hidden="1"/>
    <cellStyle name="Hyperlink" xfId="6295" builtinId="8" hidden="1"/>
    <cellStyle name="Hyperlink" xfId="6297" builtinId="8" hidden="1"/>
    <cellStyle name="Hyperlink" xfId="6299" builtinId="8" hidden="1"/>
    <cellStyle name="Hyperlink" xfId="6301" builtinId="8" hidden="1"/>
    <cellStyle name="Hyperlink" xfId="6303" builtinId="8" hidden="1"/>
    <cellStyle name="Hyperlink" xfId="6305" builtinId="8" hidden="1"/>
    <cellStyle name="Hyperlink" xfId="6307" builtinId="8" hidden="1"/>
    <cellStyle name="Hyperlink" xfId="6309" builtinId="8" hidden="1"/>
    <cellStyle name="Hyperlink" xfId="6311" builtinId="8" hidden="1"/>
    <cellStyle name="Hyperlink" xfId="6313" builtinId="8" hidden="1"/>
    <cellStyle name="Hyperlink" xfId="6315" builtinId="8" hidden="1"/>
    <cellStyle name="Hyperlink" xfId="6317" builtinId="8" hidden="1"/>
    <cellStyle name="Hyperlink" xfId="6319" builtinId="8" hidden="1"/>
    <cellStyle name="Hyperlink" xfId="6321" builtinId="8" hidden="1"/>
    <cellStyle name="Hyperlink" xfId="6323" builtinId="8" hidden="1"/>
    <cellStyle name="Hyperlink" xfId="6325" builtinId="8" hidden="1"/>
    <cellStyle name="Hyperlink" xfId="6327" builtinId="8" hidden="1"/>
    <cellStyle name="Hyperlink" xfId="6329" builtinId="8" hidden="1"/>
    <cellStyle name="Hyperlink" xfId="6331" builtinId="8" hidden="1"/>
    <cellStyle name="Hyperlink" xfId="6333" builtinId="8" hidden="1"/>
    <cellStyle name="Hyperlink" xfId="6335" builtinId="8" hidden="1"/>
    <cellStyle name="Hyperlink" xfId="6337" builtinId="8" hidden="1"/>
    <cellStyle name="Hyperlink" xfId="6339" builtinId="8" hidden="1"/>
    <cellStyle name="Hyperlink" xfId="6341" builtinId="8" hidden="1"/>
    <cellStyle name="Hyperlink" xfId="6343" builtinId="8" hidden="1"/>
    <cellStyle name="Hyperlink" xfId="6345" builtinId="8" hidden="1"/>
    <cellStyle name="Hyperlink" xfId="6347" builtinId="8" hidden="1"/>
    <cellStyle name="Hyperlink" xfId="6349" builtinId="8" hidden="1"/>
    <cellStyle name="Hyperlink" xfId="6351" builtinId="8" hidden="1"/>
    <cellStyle name="Hyperlink" xfId="6353" builtinId="8" hidden="1"/>
    <cellStyle name="Hyperlink" xfId="6355" builtinId="8" hidden="1"/>
    <cellStyle name="Hyperlink" xfId="6357" builtinId="8" hidden="1"/>
    <cellStyle name="Hyperlink" xfId="6359" builtinId="8" hidden="1"/>
    <cellStyle name="Hyperlink" xfId="6361" builtinId="8" hidden="1"/>
    <cellStyle name="Hyperlink" xfId="6363" builtinId="8" hidden="1"/>
    <cellStyle name="Hyperlink" xfId="6365" builtinId="8" hidden="1"/>
    <cellStyle name="Hyperlink" xfId="6367" builtinId="8" hidden="1"/>
    <cellStyle name="Hyperlink" xfId="6369" builtinId="8" hidden="1"/>
    <cellStyle name="Hyperlink" xfId="6371" builtinId="8" hidden="1"/>
    <cellStyle name="Hyperlink" xfId="6373" builtinId="8" hidden="1"/>
    <cellStyle name="Hyperlink" xfId="6375" builtinId="8" hidden="1"/>
    <cellStyle name="Hyperlink" xfId="6377" builtinId="8" hidden="1"/>
    <cellStyle name="Hyperlink" xfId="6379" builtinId="8" hidden="1"/>
    <cellStyle name="Hyperlink" xfId="6381" builtinId="8" hidden="1"/>
    <cellStyle name="Hyperlink" xfId="6383" builtinId="8" hidden="1"/>
    <cellStyle name="Hyperlink" xfId="6385" builtinId="8" hidden="1"/>
    <cellStyle name="Hyperlink" xfId="6387" builtinId="8" hidden="1"/>
    <cellStyle name="Hyperlink" xfId="6389" builtinId="8" hidden="1"/>
    <cellStyle name="Hyperlink" xfId="6391" builtinId="8" hidden="1"/>
    <cellStyle name="Hyperlink" xfId="6393" builtinId="8" hidden="1"/>
    <cellStyle name="Hyperlink" xfId="6395" builtinId="8" hidden="1"/>
    <cellStyle name="Hyperlink" xfId="6397" builtinId="8" hidden="1"/>
    <cellStyle name="Hyperlink" xfId="6399" builtinId="8" hidden="1"/>
    <cellStyle name="Hyperlink" xfId="6401" builtinId="8" hidden="1"/>
    <cellStyle name="Hyperlink" xfId="6403" builtinId="8" hidden="1"/>
    <cellStyle name="Hyperlink" xfId="6405" builtinId="8" hidden="1"/>
    <cellStyle name="Hyperlink" xfId="6407" builtinId="8" hidden="1"/>
    <cellStyle name="Hyperlink" xfId="6409" builtinId="8" hidden="1"/>
    <cellStyle name="Hyperlink" xfId="6411" builtinId="8" hidden="1"/>
    <cellStyle name="Hyperlink" xfId="6413" builtinId="8" hidden="1"/>
    <cellStyle name="Hyperlink" xfId="6415" builtinId="8" hidden="1"/>
    <cellStyle name="Hyperlink" xfId="6417" builtinId="8" hidden="1"/>
    <cellStyle name="Hyperlink" xfId="6419" builtinId="8" hidden="1"/>
    <cellStyle name="Hyperlink" xfId="6421" builtinId="8" hidden="1"/>
    <cellStyle name="Hyperlink" xfId="6423" builtinId="8" hidden="1"/>
    <cellStyle name="Hyperlink" xfId="6425" builtinId="8" hidden="1"/>
    <cellStyle name="Hyperlink" xfId="6427" builtinId="8" hidden="1"/>
    <cellStyle name="Hyperlink" xfId="6429" builtinId="8" hidden="1"/>
    <cellStyle name="Hyperlink" xfId="6431" builtinId="8" hidden="1"/>
    <cellStyle name="Hyperlink" xfId="6433" builtinId="8" hidden="1"/>
    <cellStyle name="Hyperlink" xfId="6435" builtinId="8" hidden="1"/>
    <cellStyle name="Hyperlink" xfId="6437" builtinId="8" hidden="1"/>
    <cellStyle name="Hyperlink" xfId="6439" builtinId="8" hidden="1"/>
    <cellStyle name="Hyperlink" xfId="6441" builtinId="8" hidden="1"/>
    <cellStyle name="Hyperlink" xfId="6443" builtinId="8" hidden="1"/>
    <cellStyle name="Hyperlink" xfId="6445" builtinId="8" hidden="1"/>
    <cellStyle name="Hyperlink" xfId="6447" builtinId="8" hidden="1"/>
    <cellStyle name="Hyperlink" xfId="6449" builtinId="8" hidden="1"/>
    <cellStyle name="Hyperlink" xfId="6451" builtinId="8" hidden="1"/>
    <cellStyle name="Hyperlink" xfId="6453" builtinId="8" hidden="1"/>
    <cellStyle name="Hyperlink" xfId="6455" builtinId="8" hidden="1"/>
    <cellStyle name="Hyperlink" xfId="6457" builtinId="8" hidden="1"/>
    <cellStyle name="Hyperlink" xfId="6459" builtinId="8" hidden="1"/>
    <cellStyle name="Hyperlink" xfId="6461" builtinId="8" hidden="1"/>
    <cellStyle name="Hyperlink" xfId="6463" builtinId="8" hidden="1"/>
    <cellStyle name="Hyperlink" xfId="6465" builtinId="8" hidden="1"/>
    <cellStyle name="Hyperlink" xfId="6467" builtinId="8" hidden="1"/>
    <cellStyle name="Hyperlink" xfId="6469" builtinId="8" hidden="1"/>
    <cellStyle name="Hyperlink" xfId="6471" builtinId="8" hidden="1"/>
    <cellStyle name="Hyperlink" xfId="6473" builtinId="8" hidden="1"/>
    <cellStyle name="Hyperlink" xfId="6475" builtinId="8" hidden="1"/>
    <cellStyle name="Hyperlink" xfId="6477" builtinId="8" hidden="1"/>
    <cellStyle name="Hyperlink" xfId="6479" builtinId="8" hidden="1"/>
    <cellStyle name="Hyperlink" xfId="6481" builtinId="8" hidden="1"/>
    <cellStyle name="Hyperlink" xfId="6483" builtinId="8" hidden="1"/>
    <cellStyle name="Hyperlink" xfId="6485" builtinId="8" hidden="1"/>
    <cellStyle name="Hyperlink" xfId="6487" builtinId="8" hidden="1"/>
    <cellStyle name="Hyperlink" xfId="6489" builtinId="8" hidden="1"/>
    <cellStyle name="Hyperlink" xfId="6491" builtinId="8" hidden="1"/>
    <cellStyle name="Hyperlink" xfId="6493" builtinId="8" hidden="1"/>
    <cellStyle name="Hyperlink" xfId="6495" builtinId="8" hidden="1"/>
    <cellStyle name="Hyperlink" xfId="6497" builtinId="8" hidden="1"/>
    <cellStyle name="Hyperlink" xfId="6499" builtinId="8" hidden="1"/>
    <cellStyle name="Hyperlink" xfId="6501" builtinId="8" hidden="1"/>
    <cellStyle name="Hyperlink" xfId="6503" builtinId="8" hidden="1"/>
    <cellStyle name="Hyperlink" xfId="6505" builtinId="8" hidden="1"/>
    <cellStyle name="Hyperlink" xfId="6507" builtinId="8" hidden="1"/>
    <cellStyle name="Hyperlink" xfId="6509" builtinId="8" hidden="1"/>
    <cellStyle name="Hyperlink" xfId="6511" builtinId="8" hidden="1"/>
    <cellStyle name="Hyperlink" xfId="6513" builtinId="8" hidden="1"/>
    <cellStyle name="Hyperlink" xfId="6515" builtinId="8" hidden="1"/>
    <cellStyle name="Hyperlink" xfId="6517" builtinId="8" hidden="1"/>
    <cellStyle name="Hyperlink" xfId="6519" builtinId="8" hidden="1"/>
    <cellStyle name="Hyperlink" xfId="6521" builtinId="8" hidden="1"/>
    <cellStyle name="Hyperlink" xfId="6523" builtinId="8" hidden="1"/>
    <cellStyle name="Hyperlink" xfId="6525" builtinId="8" hidden="1"/>
    <cellStyle name="Hyperlink" xfId="6527" builtinId="8" hidden="1"/>
    <cellStyle name="Hyperlink" xfId="6529" builtinId="8" hidden="1"/>
    <cellStyle name="Hyperlink" xfId="6531" builtinId="8" hidden="1"/>
    <cellStyle name="Hyperlink" xfId="6533" builtinId="8" hidden="1"/>
    <cellStyle name="Hyperlink" xfId="6535" builtinId="8" hidden="1"/>
    <cellStyle name="Hyperlink" xfId="6537" builtinId="8" hidden="1"/>
    <cellStyle name="Hyperlink" xfId="6539" builtinId="8" hidden="1"/>
    <cellStyle name="Hyperlink" xfId="6541" builtinId="8" hidden="1"/>
    <cellStyle name="Hyperlink" xfId="6543" builtinId="8" hidden="1"/>
    <cellStyle name="Hyperlink" xfId="6545" builtinId="8" hidden="1"/>
    <cellStyle name="Hyperlink" xfId="6547" builtinId="8" hidden="1"/>
    <cellStyle name="Hyperlink" xfId="6549" builtinId="8" hidden="1"/>
    <cellStyle name="Hyperlink" xfId="6551" builtinId="8" hidden="1"/>
    <cellStyle name="Hyperlink" xfId="6553" builtinId="8" hidden="1"/>
    <cellStyle name="Hyperlink" xfId="6555" builtinId="8" hidden="1"/>
    <cellStyle name="Hyperlink" xfId="6557" builtinId="8" hidden="1"/>
    <cellStyle name="Hyperlink" xfId="6559" builtinId="8" hidden="1"/>
    <cellStyle name="Hyperlink" xfId="6561" builtinId="8" hidden="1"/>
    <cellStyle name="Hyperlink" xfId="6563" builtinId="8" hidden="1"/>
    <cellStyle name="Hyperlink" xfId="6565" builtinId="8" hidden="1"/>
    <cellStyle name="Hyperlink" xfId="6567" builtinId="8" hidden="1"/>
    <cellStyle name="Hyperlink" xfId="6569" builtinId="8" hidden="1"/>
    <cellStyle name="Hyperlink" xfId="6571" builtinId="8" hidden="1"/>
    <cellStyle name="Hyperlink" xfId="6573" builtinId="8" hidden="1"/>
    <cellStyle name="Hyperlink" xfId="6575" builtinId="8" hidden="1"/>
    <cellStyle name="Hyperlink" xfId="6577" builtinId="8" hidden="1"/>
    <cellStyle name="Hyperlink" xfId="6579" builtinId="8" hidden="1"/>
    <cellStyle name="Hyperlink" xfId="6581" builtinId="8" hidden="1"/>
    <cellStyle name="Hyperlink" xfId="6583" builtinId="8" hidden="1"/>
    <cellStyle name="Hyperlink" xfId="6585" builtinId="8" hidden="1"/>
    <cellStyle name="Hyperlink" xfId="6587" builtinId="8" hidden="1"/>
    <cellStyle name="Hyperlink" xfId="6589" builtinId="8" hidden="1"/>
    <cellStyle name="Hyperlink" xfId="6591" builtinId="8" hidden="1"/>
    <cellStyle name="Hyperlink" xfId="6593" builtinId="8" hidden="1"/>
    <cellStyle name="Hyperlink" xfId="6595" builtinId="8" hidden="1"/>
    <cellStyle name="Hyperlink" xfId="6597" builtinId="8" hidden="1"/>
    <cellStyle name="Hyperlink" xfId="6599" builtinId="8" hidden="1"/>
    <cellStyle name="Hyperlink" xfId="6601" builtinId="8" hidden="1"/>
    <cellStyle name="Hyperlink" xfId="6603" builtinId="8" hidden="1"/>
    <cellStyle name="Hyperlink" xfId="6605" builtinId="8" hidden="1"/>
    <cellStyle name="Hyperlink" xfId="6607" builtinId="8" hidden="1"/>
    <cellStyle name="Hyperlink" xfId="6609" builtinId="8" hidden="1"/>
    <cellStyle name="Hyperlink" xfId="6611" builtinId="8" hidden="1"/>
    <cellStyle name="Hyperlink" xfId="6613" builtinId="8" hidden="1"/>
    <cellStyle name="Hyperlink" xfId="6615" builtinId="8" hidden="1"/>
    <cellStyle name="Hyperlink" xfId="6617" builtinId="8" hidden="1"/>
    <cellStyle name="Hyperlink" xfId="6619" builtinId="8" hidden="1"/>
    <cellStyle name="Hyperlink" xfId="6621" builtinId="8" hidden="1"/>
    <cellStyle name="Hyperlink" xfId="6623" builtinId="8" hidden="1"/>
    <cellStyle name="Hyperlink" xfId="6625" builtinId="8" hidden="1"/>
    <cellStyle name="Hyperlink" xfId="6627" builtinId="8" hidden="1"/>
    <cellStyle name="Hyperlink" xfId="6629" builtinId="8" hidden="1"/>
    <cellStyle name="Hyperlink" xfId="6631" builtinId="8" hidden="1"/>
    <cellStyle name="Hyperlink" xfId="6633" builtinId="8" hidden="1"/>
    <cellStyle name="Hyperlink" xfId="6635" builtinId="8" hidden="1"/>
    <cellStyle name="Hyperlink" xfId="6637" builtinId="8" hidden="1"/>
    <cellStyle name="Hyperlink" xfId="6639" builtinId="8" hidden="1"/>
    <cellStyle name="Hyperlink" xfId="6641" builtinId="8" hidden="1"/>
    <cellStyle name="Hyperlink" xfId="6643" builtinId="8" hidden="1"/>
    <cellStyle name="Hyperlink" xfId="6645" builtinId="8" hidden="1"/>
    <cellStyle name="Hyperlink" xfId="6647" builtinId="8" hidden="1"/>
    <cellStyle name="Hyperlink" xfId="6649" builtinId="8" hidden="1"/>
    <cellStyle name="Hyperlink" xfId="6651" builtinId="8" hidden="1"/>
    <cellStyle name="Hyperlink" xfId="6653" builtinId="8" hidden="1"/>
    <cellStyle name="Hyperlink" xfId="6655" builtinId="8" hidden="1"/>
    <cellStyle name="Hyperlink" xfId="6657" builtinId="8" hidden="1"/>
    <cellStyle name="Hyperlink" xfId="6659" builtinId="8" hidden="1"/>
    <cellStyle name="Hyperlink" xfId="6661" builtinId="8" hidden="1"/>
    <cellStyle name="Hyperlink" xfId="6663" builtinId="8" hidden="1"/>
    <cellStyle name="Hyperlink" xfId="6665" builtinId="8" hidden="1"/>
    <cellStyle name="Hyperlink" xfId="6667" builtinId="8" hidden="1"/>
    <cellStyle name="Hyperlink" xfId="6669" builtinId="8" hidden="1"/>
    <cellStyle name="Hyperlink" xfId="6671" builtinId="8" hidden="1"/>
    <cellStyle name="Hyperlink" xfId="6673" builtinId="8" hidden="1"/>
    <cellStyle name="Hyperlink" xfId="6675" builtinId="8" hidden="1"/>
    <cellStyle name="Hyperlink" xfId="6677" builtinId="8" hidden="1"/>
    <cellStyle name="Hyperlink" xfId="6679" builtinId="8" hidden="1"/>
    <cellStyle name="Hyperlink" xfId="6681" builtinId="8" hidden="1"/>
    <cellStyle name="Hyperlink" xfId="6683" builtinId="8" hidden="1"/>
    <cellStyle name="Hyperlink" xfId="6685" builtinId="8" hidden="1"/>
    <cellStyle name="Hyperlink" xfId="6687" builtinId="8" hidden="1"/>
    <cellStyle name="Hyperlink" xfId="6689" builtinId="8" hidden="1"/>
    <cellStyle name="Hyperlink" xfId="6691" builtinId="8" hidden="1"/>
    <cellStyle name="Hyperlink" xfId="6693" builtinId="8" hidden="1"/>
    <cellStyle name="Hyperlink" xfId="6695" builtinId="8" hidden="1"/>
    <cellStyle name="Hyperlink" xfId="6697" builtinId="8" hidden="1"/>
    <cellStyle name="Hyperlink" xfId="6699" builtinId="8" hidden="1"/>
    <cellStyle name="Hyperlink" xfId="6701" builtinId="8" hidden="1"/>
    <cellStyle name="Hyperlink" xfId="6703" builtinId="8" hidden="1"/>
    <cellStyle name="Hyperlink" xfId="6705" builtinId="8" hidden="1"/>
    <cellStyle name="Hyperlink" xfId="6707" builtinId="8" hidden="1"/>
    <cellStyle name="Hyperlink" xfId="6709" builtinId="8" hidden="1"/>
    <cellStyle name="Hyperlink" xfId="6711" builtinId="8" hidden="1"/>
    <cellStyle name="Hyperlink" xfId="6713" builtinId="8" hidden="1"/>
    <cellStyle name="Hyperlink" xfId="6715" builtinId="8" hidden="1"/>
    <cellStyle name="Hyperlink" xfId="6717" builtinId="8" hidden="1"/>
    <cellStyle name="Hyperlink" xfId="6719" builtinId="8" hidden="1"/>
    <cellStyle name="Hyperlink" xfId="6721" builtinId="8" hidden="1"/>
    <cellStyle name="Hyperlink" xfId="6723" builtinId="8" hidden="1"/>
    <cellStyle name="Hyperlink" xfId="6725" builtinId="8" hidden="1"/>
    <cellStyle name="Hyperlink" xfId="6727" builtinId="8" hidden="1"/>
    <cellStyle name="Hyperlink" xfId="6729" builtinId="8" hidden="1"/>
    <cellStyle name="Hyperlink" xfId="6731" builtinId="8" hidden="1"/>
    <cellStyle name="Hyperlink" xfId="6733" builtinId="8" hidden="1"/>
    <cellStyle name="Hyperlink" xfId="6735" builtinId="8" hidden="1"/>
    <cellStyle name="Hyperlink" xfId="6737" builtinId="8" hidden="1"/>
    <cellStyle name="Hyperlink" xfId="6739" builtinId="8" hidden="1"/>
    <cellStyle name="Hyperlink" xfId="6741" builtinId="8" hidden="1"/>
    <cellStyle name="Hyperlink" xfId="6743" builtinId="8" hidden="1"/>
    <cellStyle name="Hyperlink" xfId="6745" builtinId="8" hidden="1"/>
    <cellStyle name="Hyperlink" xfId="6747" builtinId="8" hidden="1"/>
    <cellStyle name="Hyperlink" xfId="6749" builtinId="8" hidden="1"/>
    <cellStyle name="Hyperlink" xfId="6751" builtinId="8" hidden="1"/>
    <cellStyle name="Hyperlink" xfId="6753" builtinId="8" hidden="1"/>
    <cellStyle name="Hyperlink" xfId="6755" builtinId="8" hidden="1"/>
    <cellStyle name="Hyperlink" xfId="6757" builtinId="8" hidden="1"/>
    <cellStyle name="Hyperlink" xfId="6759" builtinId="8" hidden="1"/>
    <cellStyle name="Hyperlink" xfId="6761" builtinId="8" hidden="1"/>
    <cellStyle name="Hyperlink" xfId="6763" builtinId="8" hidden="1"/>
    <cellStyle name="Hyperlink" xfId="6765" builtinId="8" hidden="1"/>
    <cellStyle name="Hyperlink" xfId="6767" builtinId="8" hidden="1"/>
    <cellStyle name="Hyperlink" xfId="6769" builtinId="8" hidden="1"/>
    <cellStyle name="Hyperlink" xfId="6771" builtinId="8" hidden="1"/>
    <cellStyle name="Hyperlink" xfId="6773" builtinId="8" hidden="1"/>
    <cellStyle name="Hyperlink" xfId="6775" builtinId="8" hidden="1"/>
    <cellStyle name="Hyperlink" xfId="6777" builtinId="8" hidden="1"/>
    <cellStyle name="Hyperlink" xfId="6779" builtinId="8" hidden="1"/>
    <cellStyle name="Hyperlink" xfId="6781" builtinId="8" hidden="1"/>
    <cellStyle name="Hyperlink" xfId="6783" builtinId="8" hidden="1"/>
    <cellStyle name="Hyperlink" xfId="6785" builtinId="8" hidden="1"/>
    <cellStyle name="Hyperlink" xfId="6787" builtinId="8" hidden="1"/>
    <cellStyle name="Hyperlink" xfId="6789" builtinId="8" hidden="1"/>
    <cellStyle name="Hyperlink" xfId="6791" builtinId="8" hidden="1"/>
    <cellStyle name="Hyperlink" xfId="6793" builtinId="8" hidden="1"/>
    <cellStyle name="Hyperlink" xfId="6795" builtinId="8" hidden="1"/>
    <cellStyle name="Hyperlink" xfId="6797" builtinId="8" hidden="1"/>
    <cellStyle name="Hyperlink" xfId="6799" builtinId="8" hidden="1"/>
    <cellStyle name="Hyperlink" xfId="6801" builtinId="8" hidden="1"/>
    <cellStyle name="Hyperlink" xfId="6803" builtinId="8" hidden="1"/>
    <cellStyle name="Hyperlink" xfId="6805" builtinId="8" hidden="1"/>
    <cellStyle name="Hyperlink" xfId="6807" builtinId="8" hidden="1"/>
    <cellStyle name="Hyperlink" xfId="6809" builtinId="8" hidden="1"/>
    <cellStyle name="Hyperlink" xfId="6811" builtinId="8" hidden="1"/>
    <cellStyle name="Hyperlink" xfId="6813" builtinId="8" hidden="1"/>
    <cellStyle name="Hyperlink" xfId="6815" builtinId="8" hidden="1"/>
    <cellStyle name="Hyperlink" xfId="6817" builtinId="8" hidden="1"/>
    <cellStyle name="Hyperlink" xfId="6819" builtinId="8" hidden="1"/>
    <cellStyle name="Hyperlink" xfId="6821" builtinId="8" hidden="1"/>
    <cellStyle name="Hyperlink" xfId="6823" builtinId="8" hidden="1"/>
    <cellStyle name="Hyperlink" xfId="6825" builtinId="8" hidden="1"/>
    <cellStyle name="Hyperlink" xfId="6827" builtinId="8" hidden="1"/>
    <cellStyle name="Hyperlink" xfId="6829" builtinId="8" hidden="1"/>
    <cellStyle name="Hyperlink" xfId="6831" builtinId="8" hidden="1"/>
    <cellStyle name="Hyperlink" xfId="6833" builtinId="8" hidden="1"/>
    <cellStyle name="Hyperlink" xfId="6835" builtinId="8" hidden="1"/>
    <cellStyle name="Hyperlink" xfId="6837" builtinId="8" hidden="1"/>
    <cellStyle name="Hyperlink" xfId="6839" builtinId="8" hidden="1"/>
    <cellStyle name="Hyperlink" xfId="6841" builtinId="8" hidden="1"/>
    <cellStyle name="Hyperlink" xfId="6843" builtinId="8" hidden="1"/>
    <cellStyle name="Hyperlink" xfId="6845" builtinId="8" hidden="1"/>
    <cellStyle name="Hyperlink" xfId="6847" builtinId="8" hidden="1"/>
    <cellStyle name="Hyperlink" xfId="6849" builtinId="8" hidden="1"/>
    <cellStyle name="Hyperlink" xfId="6851" builtinId="8" hidden="1"/>
    <cellStyle name="Hyperlink" xfId="6853" builtinId="8" hidden="1"/>
    <cellStyle name="Hyperlink" xfId="6855" builtinId="8" hidden="1"/>
    <cellStyle name="Hyperlink" xfId="6857" builtinId="8" hidden="1"/>
    <cellStyle name="Hyperlink" xfId="6859" builtinId="8" hidden="1"/>
    <cellStyle name="Hyperlink" xfId="6861" builtinId="8" hidden="1"/>
    <cellStyle name="Hyperlink" xfId="6863" builtinId="8" hidden="1"/>
    <cellStyle name="Hyperlink" xfId="6865" builtinId="8" hidden="1"/>
    <cellStyle name="Hyperlink" xfId="6867" builtinId="8" hidden="1"/>
    <cellStyle name="Hyperlink" xfId="6869" builtinId="8" hidden="1"/>
    <cellStyle name="Hyperlink" xfId="6871" builtinId="8" hidden="1"/>
    <cellStyle name="Hyperlink" xfId="6873" builtinId="8" hidden="1"/>
    <cellStyle name="Hyperlink" xfId="6875" builtinId="8" hidden="1"/>
    <cellStyle name="Hyperlink" xfId="6877" builtinId="8" hidden="1"/>
    <cellStyle name="Hyperlink" xfId="6879" builtinId="8" hidden="1"/>
    <cellStyle name="Hyperlink" xfId="6881" builtinId="8" hidden="1"/>
    <cellStyle name="Hyperlink" xfId="6883" builtinId="8" hidden="1"/>
    <cellStyle name="Hyperlink" xfId="6885" builtinId="8" hidden="1"/>
    <cellStyle name="Hyperlink" xfId="6887" builtinId="8" hidden="1"/>
    <cellStyle name="Hyperlink" xfId="6889" builtinId="8" hidden="1"/>
    <cellStyle name="Hyperlink" xfId="6891" builtinId="8" hidden="1"/>
    <cellStyle name="Hyperlink" xfId="6893" builtinId="8" hidden="1"/>
    <cellStyle name="Hyperlink" xfId="6895" builtinId="8" hidden="1"/>
    <cellStyle name="Hyperlink" xfId="6897" builtinId="8" hidden="1"/>
    <cellStyle name="Hyperlink" xfId="6899" builtinId="8" hidden="1"/>
    <cellStyle name="Hyperlink" xfId="6901" builtinId="8" hidden="1"/>
    <cellStyle name="Hyperlink" xfId="6903" builtinId="8" hidden="1"/>
    <cellStyle name="Hyperlink" xfId="6905" builtinId="8" hidden="1"/>
    <cellStyle name="Hyperlink" xfId="6907" builtinId="8" hidden="1"/>
    <cellStyle name="Hyperlink" xfId="6909" builtinId="8" hidden="1"/>
    <cellStyle name="Hyperlink" xfId="6911" builtinId="8" hidden="1"/>
    <cellStyle name="Hyperlink" xfId="6913" builtinId="8" hidden="1"/>
    <cellStyle name="Hyperlink" xfId="6915" builtinId="8" hidden="1"/>
    <cellStyle name="Hyperlink" xfId="6917" builtinId="8" hidden="1"/>
    <cellStyle name="Hyperlink" xfId="6919" builtinId="8" hidden="1"/>
    <cellStyle name="Hyperlink" xfId="6921" builtinId="8" hidden="1"/>
    <cellStyle name="Hyperlink" xfId="6923" builtinId="8" hidden="1"/>
    <cellStyle name="Hyperlink" xfId="6925" builtinId="8" hidden="1"/>
    <cellStyle name="Hyperlink" xfId="6927" builtinId="8" hidden="1"/>
    <cellStyle name="Hyperlink" xfId="6929" builtinId="8" hidden="1"/>
    <cellStyle name="Hyperlink" xfId="6931" builtinId="8" hidden="1"/>
    <cellStyle name="Hyperlink" xfId="6933" builtinId="8" hidden="1"/>
    <cellStyle name="Hyperlink" xfId="6935" builtinId="8" hidden="1"/>
    <cellStyle name="Hyperlink" xfId="6937" builtinId="8" hidden="1"/>
    <cellStyle name="Hyperlink" xfId="6939" builtinId="8" hidden="1"/>
    <cellStyle name="Hyperlink" xfId="6941" builtinId="8" hidden="1"/>
    <cellStyle name="Hyperlink" xfId="6943" builtinId="8" hidden="1"/>
    <cellStyle name="Hyperlink" xfId="6945" builtinId="8" hidden="1"/>
    <cellStyle name="Hyperlink" xfId="6947" builtinId="8" hidden="1"/>
    <cellStyle name="Hyperlink" xfId="6949" builtinId="8" hidden="1"/>
    <cellStyle name="Hyperlink" xfId="6951" builtinId="8" hidden="1"/>
    <cellStyle name="Hyperlink" xfId="6953" builtinId="8" hidden="1"/>
    <cellStyle name="Hyperlink" xfId="6955" builtinId="8" hidden="1"/>
    <cellStyle name="Hyperlink" xfId="6957" builtinId="8" hidden="1"/>
    <cellStyle name="Hyperlink" xfId="6959" builtinId="8" hidden="1"/>
    <cellStyle name="Hyperlink" xfId="6961" builtinId="8" hidden="1"/>
    <cellStyle name="Hyperlink" xfId="6963" builtinId="8" hidden="1"/>
    <cellStyle name="Hyperlink" xfId="6965" builtinId="8" hidden="1"/>
    <cellStyle name="Hyperlink" xfId="6967" builtinId="8" hidden="1"/>
    <cellStyle name="Hyperlink" xfId="6969" builtinId="8" hidden="1"/>
    <cellStyle name="Hyperlink" xfId="6971" builtinId="8" hidden="1"/>
    <cellStyle name="Hyperlink" xfId="6973" builtinId="8" hidden="1"/>
    <cellStyle name="Hyperlink" xfId="6975" builtinId="8" hidden="1"/>
    <cellStyle name="Hyperlink" xfId="6977" builtinId="8" hidden="1"/>
    <cellStyle name="Hyperlink" xfId="6979" builtinId="8" hidden="1"/>
    <cellStyle name="Hyperlink" xfId="6981" builtinId="8" hidden="1"/>
    <cellStyle name="Hyperlink" xfId="6983" builtinId="8" hidden="1"/>
    <cellStyle name="Hyperlink" xfId="6985" builtinId="8" hidden="1"/>
    <cellStyle name="Hyperlink" xfId="6987" builtinId="8" hidden="1"/>
    <cellStyle name="Hyperlink" xfId="6989" builtinId="8" hidden="1"/>
    <cellStyle name="Hyperlink" xfId="6991" builtinId="8" hidden="1"/>
    <cellStyle name="Hyperlink" xfId="6993" builtinId="8" hidden="1"/>
    <cellStyle name="Hyperlink" xfId="6995" builtinId="8" hidden="1"/>
    <cellStyle name="Hyperlink" xfId="6997" builtinId="8" hidden="1"/>
    <cellStyle name="Hyperlink" xfId="6999" builtinId="8" hidden="1"/>
    <cellStyle name="Hyperlink" xfId="7001" builtinId="8" hidden="1"/>
    <cellStyle name="Hyperlink" xfId="7003" builtinId="8" hidden="1"/>
    <cellStyle name="Hyperlink" xfId="7005" builtinId="8" hidden="1"/>
    <cellStyle name="Hyperlink" xfId="7007" builtinId="8" hidden="1"/>
    <cellStyle name="Hyperlink" xfId="7009" builtinId="8" hidden="1"/>
    <cellStyle name="Hyperlink" xfId="7011" builtinId="8" hidden="1"/>
    <cellStyle name="Hyperlink" xfId="7013" builtinId="8" hidden="1"/>
    <cellStyle name="Hyperlink" xfId="7015" builtinId="8" hidden="1"/>
    <cellStyle name="Hyperlink" xfId="7017" builtinId="8" hidden="1"/>
    <cellStyle name="Hyperlink" xfId="7019" builtinId="8" hidden="1"/>
    <cellStyle name="Hyperlink" xfId="7021" builtinId="8" hidden="1"/>
    <cellStyle name="Hyperlink" xfId="7023" builtinId="8" hidden="1"/>
    <cellStyle name="Hyperlink" xfId="7025" builtinId="8" hidden="1"/>
    <cellStyle name="Hyperlink" xfId="7027" builtinId="8" hidden="1"/>
    <cellStyle name="Hyperlink" xfId="7029" builtinId="8" hidden="1"/>
    <cellStyle name="Hyperlink" xfId="7031" builtinId="8" hidden="1"/>
    <cellStyle name="Hyperlink" xfId="7033" builtinId="8" hidden="1"/>
    <cellStyle name="Hyperlink" xfId="7035" builtinId="8" hidden="1"/>
    <cellStyle name="Hyperlink" xfId="7037" builtinId="8" hidden="1"/>
    <cellStyle name="Hyperlink" xfId="7039" builtinId="8" hidden="1"/>
    <cellStyle name="Hyperlink" xfId="7041" builtinId="8" hidden="1"/>
    <cellStyle name="Hyperlink" xfId="7043" builtinId="8" hidden="1"/>
    <cellStyle name="Hyperlink" xfId="7045" builtinId="8" hidden="1"/>
    <cellStyle name="Hyperlink" xfId="7047" builtinId="8" hidden="1"/>
    <cellStyle name="Hyperlink" xfId="7049" builtinId="8" hidden="1"/>
    <cellStyle name="Hyperlink" xfId="7051" builtinId="8" hidden="1"/>
    <cellStyle name="Hyperlink" xfId="7053" builtinId="8" hidden="1"/>
    <cellStyle name="Hyperlink" xfId="7055" builtinId="8" hidden="1"/>
    <cellStyle name="Hyperlink" xfId="7057" builtinId="8" hidden="1"/>
    <cellStyle name="Hyperlink" xfId="7059" builtinId="8" hidden="1"/>
    <cellStyle name="Hyperlink" xfId="7061" builtinId="8" hidden="1"/>
    <cellStyle name="Hyperlink" xfId="7063" builtinId="8" hidden="1"/>
    <cellStyle name="Hyperlink" xfId="7065" builtinId="8" hidden="1"/>
    <cellStyle name="Hyperlink" xfId="7067" builtinId="8" hidden="1"/>
    <cellStyle name="Hyperlink" xfId="7069" builtinId="8" hidden="1"/>
    <cellStyle name="Hyperlink" xfId="7071" builtinId="8" hidden="1"/>
    <cellStyle name="Hyperlink" xfId="7073" builtinId="8" hidden="1"/>
    <cellStyle name="Hyperlink" xfId="7075" builtinId="8" hidden="1"/>
    <cellStyle name="Hyperlink" xfId="7077" builtinId="8" hidden="1"/>
    <cellStyle name="Hyperlink" xfId="7079" builtinId="8" hidden="1"/>
    <cellStyle name="Hyperlink" xfId="7081" builtinId="8" hidden="1"/>
    <cellStyle name="Hyperlink" xfId="7083" builtinId="8" hidden="1"/>
    <cellStyle name="Hyperlink" xfId="7085" builtinId="8" hidden="1"/>
    <cellStyle name="Hyperlink" xfId="7087" builtinId="8" hidden="1"/>
    <cellStyle name="Hyperlink" xfId="7089" builtinId="8" hidden="1"/>
    <cellStyle name="Hyperlink" xfId="7091" builtinId="8" hidden="1"/>
    <cellStyle name="Hyperlink" xfId="7093" builtinId="8" hidden="1"/>
    <cellStyle name="Hyperlink" xfId="7095" builtinId="8" hidden="1"/>
    <cellStyle name="Hyperlink" xfId="7097" builtinId="8" hidden="1"/>
    <cellStyle name="Hyperlink" xfId="7099" builtinId="8" hidden="1"/>
    <cellStyle name="Hyperlink" xfId="7101" builtinId="8" hidden="1"/>
    <cellStyle name="Hyperlink" xfId="7103" builtinId="8" hidden="1"/>
    <cellStyle name="Hyperlink" xfId="7105" builtinId="8" hidden="1"/>
    <cellStyle name="Hyperlink" xfId="7107" builtinId="8" hidden="1"/>
    <cellStyle name="Hyperlink" xfId="7109" builtinId="8" hidden="1"/>
    <cellStyle name="Hyperlink" xfId="7111" builtinId="8" hidden="1"/>
    <cellStyle name="Hyperlink" xfId="7113" builtinId="8" hidden="1"/>
    <cellStyle name="Hyperlink" xfId="7115" builtinId="8" hidden="1"/>
    <cellStyle name="Hyperlink" xfId="7117" builtinId="8" hidden="1"/>
    <cellStyle name="Hyperlink" xfId="7119" builtinId="8" hidden="1"/>
    <cellStyle name="Hyperlink" xfId="7121" builtinId="8" hidden="1"/>
    <cellStyle name="Hyperlink" xfId="7123" builtinId="8" hidden="1"/>
    <cellStyle name="Hyperlink" xfId="7125" builtinId="8" hidden="1"/>
    <cellStyle name="Hyperlink" xfId="7127" builtinId="8" hidden="1"/>
    <cellStyle name="Hyperlink" xfId="7129" builtinId="8" hidden="1"/>
    <cellStyle name="Hyperlink" xfId="7131" builtinId="8" hidden="1"/>
    <cellStyle name="Hyperlink" xfId="7133" builtinId="8" hidden="1"/>
    <cellStyle name="Hyperlink" xfId="7135" builtinId="8" hidden="1"/>
    <cellStyle name="Hyperlink" xfId="7137" builtinId="8" hidden="1"/>
    <cellStyle name="Hyperlink" xfId="7139" builtinId="8" hidden="1"/>
    <cellStyle name="Hyperlink" xfId="7141" builtinId="8" hidden="1"/>
    <cellStyle name="Hyperlink" xfId="7143" builtinId="8" hidden="1"/>
    <cellStyle name="Hyperlink" xfId="7145" builtinId="8" hidden="1"/>
    <cellStyle name="Hyperlink" xfId="7147" builtinId="8" hidden="1"/>
    <cellStyle name="Hyperlink" xfId="7149" builtinId="8" hidden="1"/>
    <cellStyle name="Hyperlink" xfId="7151" builtinId="8" hidden="1"/>
    <cellStyle name="Hyperlink" xfId="7153" builtinId="8" hidden="1"/>
    <cellStyle name="Hyperlink" xfId="7155" builtinId="8" hidden="1"/>
    <cellStyle name="Hyperlink" xfId="7157" builtinId="8" hidden="1"/>
    <cellStyle name="Hyperlink" xfId="7159" builtinId="8" hidden="1"/>
    <cellStyle name="Hyperlink" xfId="7161" builtinId="8" hidden="1"/>
    <cellStyle name="Hyperlink" xfId="7163" builtinId="8" hidden="1"/>
    <cellStyle name="Hyperlink" xfId="7165" builtinId="8" hidden="1"/>
    <cellStyle name="Hyperlink" xfId="7167" builtinId="8" hidden="1"/>
    <cellStyle name="Hyperlink" xfId="7169" builtinId="8" hidden="1"/>
    <cellStyle name="Hyperlink" xfId="7171" builtinId="8" hidden="1"/>
    <cellStyle name="Hyperlink" xfId="7173" builtinId="8" hidden="1"/>
    <cellStyle name="Hyperlink" xfId="7175" builtinId="8" hidden="1"/>
    <cellStyle name="Hyperlink" xfId="7177" builtinId="8" hidden="1"/>
    <cellStyle name="Hyperlink" xfId="7179" builtinId="8" hidden="1"/>
    <cellStyle name="Hyperlink" xfId="7181" builtinId="8" hidden="1"/>
    <cellStyle name="Hyperlink" xfId="7183" builtinId="8" hidden="1"/>
    <cellStyle name="Hyperlink" xfId="7185" builtinId="8" hidden="1"/>
    <cellStyle name="Hyperlink" xfId="7187" builtinId="8" hidden="1"/>
    <cellStyle name="Hyperlink" xfId="7189" builtinId="8" hidden="1"/>
    <cellStyle name="Hyperlink" xfId="7191" builtinId="8" hidden="1"/>
    <cellStyle name="Hyperlink" xfId="7193" builtinId="8" hidden="1"/>
    <cellStyle name="Hyperlink" xfId="7195" builtinId="8" hidden="1"/>
    <cellStyle name="Hyperlink" xfId="7197" builtinId="8" hidden="1"/>
    <cellStyle name="Hyperlink" xfId="7199" builtinId="8" hidden="1"/>
    <cellStyle name="Hyperlink" xfId="7201" builtinId="8" hidden="1"/>
    <cellStyle name="Hyperlink" xfId="7203" builtinId="8" hidden="1"/>
    <cellStyle name="Hyperlink" xfId="7205" builtinId="8" hidden="1"/>
    <cellStyle name="Hyperlink" xfId="7207" builtinId="8" hidden="1"/>
    <cellStyle name="Hyperlink" xfId="7209" builtinId="8" hidden="1"/>
    <cellStyle name="Hyperlink" xfId="7211" builtinId="8" hidden="1"/>
    <cellStyle name="Hyperlink" xfId="7213" builtinId="8" hidden="1"/>
    <cellStyle name="Hyperlink" xfId="7215" builtinId="8" hidden="1"/>
    <cellStyle name="Hyperlink" xfId="7217" builtinId="8" hidden="1"/>
    <cellStyle name="Hyperlink" xfId="7219" builtinId="8" hidden="1"/>
    <cellStyle name="Hyperlink" xfId="7221" builtinId="8" hidden="1"/>
    <cellStyle name="Hyperlink" xfId="7223" builtinId="8" hidden="1"/>
    <cellStyle name="Hyperlink" xfId="7225" builtinId="8" hidden="1"/>
    <cellStyle name="Hyperlink" xfId="7227" builtinId="8" hidden="1"/>
    <cellStyle name="Hyperlink" xfId="7229" builtinId="8" hidden="1"/>
    <cellStyle name="Hyperlink" xfId="7231" builtinId="8" hidden="1"/>
    <cellStyle name="Hyperlink" xfId="7233" builtinId="8" hidden="1"/>
    <cellStyle name="Hyperlink" xfId="7235" builtinId="8" hidden="1"/>
    <cellStyle name="Hyperlink" xfId="7237" builtinId="8" hidden="1"/>
    <cellStyle name="Hyperlink" xfId="7239" builtinId="8" hidden="1"/>
    <cellStyle name="Hyperlink" xfId="7241" builtinId="8" hidden="1"/>
    <cellStyle name="Hyperlink" xfId="7243" builtinId="8" hidden="1"/>
    <cellStyle name="Hyperlink" xfId="7245" builtinId="8" hidden="1"/>
    <cellStyle name="Hyperlink" xfId="7247" builtinId="8" hidden="1"/>
    <cellStyle name="Hyperlink" xfId="7249" builtinId="8" hidden="1"/>
    <cellStyle name="Hyperlink" xfId="7251" builtinId="8" hidden="1"/>
    <cellStyle name="Hyperlink" xfId="7253" builtinId="8" hidden="1"/>
    <cellStyle name="Hyperlink" xfId="7255" builtinId="8" hidden="1"/>
    <cellStyle name="Hyperlink" xfId="7257" builtinId="8" hidden="1"/>
    <cellStyle name="Hyperlink" xfId="7259" builtinId="8" hidden="1"/>
    <cellStyle name="Hyperlink" xfId="7261" builtinId="8" hidden="1"/>
    <cellStyle name="Hyperlink" xfId="7263" builtinId="8" hidden="1"/>
    <cellStyle name="Hyperlink" xfId="7265" builtinId="8" hidden="1"/>
    <cellStyle name="Hyperlink" xfId="7267" builtinId="8" hidden="1"/>
    <cellStyle name="Hyperlink" xfId="7269" builtinId="8" hidden="1"/>
    <cellStyle name="Hyperlink" xfId="7271" builtinId="8" hidden="1"/>
    <cellStyle name="Hyperlink" xfId="7273" builtinId="8" hidden="1"/>
    <cellStyle name="Hyperlink" xfId="7275" builtinId="8" hidden="1"/>
    <cellStyle name="Hyperlink" xfId="7277" builtinId="8" hidden="1"/>
    <cellStyle name="Hyperlink" xfId="7279" builtinId="8" hidden="1"/>
    <cellStyle name="Hyperlink" xfId="7281" builtinId="8" hidden="1"/>
    <cellStyle name="Hyperlink" xfId="7283" builtinId="8" hidden="1"/>
    <cellStyle name="Hyperlink" xfId="7285" builtinId="8" hidden="1"/>
    <cellStyle name="Hyperlink" xfId="7287" builtinId="8" hidden="1"/>
    <cellStyle name="Hyperlink" xfId="7289" builtinId="8" hidden="1"/>
    <cellStyle name="Hyperlink" xfId="7291" builtinId="8" hidden="1"/>
    <cellStyle name="Hyperlink" xfId="7293" builtinId="8" hidden="1"/>
    <cellStyle name="Hyperlink" xfId="7295" builtinId="8" hidden="1"/>
    <cellStyle name="Hyperlink" xfId="7297" builtinId="8" hidden="1"/>
    <cellStyle name="Hyperlink" xfId="7299" builtinId="8" hidden="1"/>
    <cellStyle name="Hyperlink" xfId="7301" builtinId="8" hidden="1"/>
    <cellStyle name="Hyperlink" xfId="7303" builtinId="8" hidden="1"/>
    <cellStyle name="Hyperlink" xfId="7305" builtinId="8" hidden="1"/>
    <cellStyle name="Hyperlink" xfId="7307" builtinId="8" hidden="1"/>
    <cellStyle name="Hyperlink" xfId="7309" builtinId="8" hidden="1"/>
    <cellStyle name="Hyperlink" xfId="7311" builtinId="8" hidden="1"/>
    <cellStyle name="Hyperlink" xfId="7313" builtinId="8" hidden="1"/>
    <cellStyle name="Hyperlink" xfId="7315" builtinId="8" hidden="1"/>
    <cellStyle name="Hyperlink" xfId="7317" builtinId="8" hidden="1"/>
    <cellStyle name="Hyperlink" xfId="7319" builtinId="8" hidden="1"/>
    <cellStyle name="Hyperlink" xfId="7321" builtinId="8" hidden="1"/>
    <cellStyle name="Hyperlink" xfId="7323" builtinId="8" hidden="1"/>
    <cellStyle name="Hyperlink" xfId="7325" builtinId="8" hidden="1"/>
    <cellStyle name="Hyperlink" xfId="7327" builtinId="8" hidden="1"/>
    <cellStyle name="Hyperlink" xfId="7329" builtinId="8" hidden="1"/>
    <cellStyle name="Hyperlink" xfId="7331" builtinId="8" hidden="1"/>
    <cellStyle name="Hyperlink" xfId="7333" builtinId="8" hidden="1"/>
    <cellStyle name="Hyperlink" xfId="7335" builtinId="8" hidden="1"/>
    <cellStyle name="Hyperlink" xfId="7337" builtinId="8" hidden="1"/>
    <cellStyle name="Hyperlink" xfId="7339" builtinId="8" hidden="1"/>
    <cellStyle name="Hyperlink" xfId="7341" builtinId="8" hidden="1"/>
    <cellStyle name="Hyperlink" xfId="7343" builtinId="8" hidden="1"/>
    <cellStyle name="Hyperlink" xfId="7345" builtinId="8" hidden="1"/>
    <cellStyle name="Hyperlink" xfId="7347" builtinId="8" hidden="1"/>
    <cellStyle name="Hyperlink" xfId="7349" builtinId="8" hidden="1"/>
    <cellStyle name="Hyperlink" xfId="7351" builtinId="8" hidden="1"/>
    <cellStyle name="Hyperlink" xfId="7353" builtinId="8" hidden="1"/>
    <cellStyle name="Hyperlink" xfId="7355" builtinId="8" hidden="1"/>
    <cellStyle name="Hyperlink" xfId="7357" builtinId="8" hidden="1"/>
    <cellStyle name="Hyperlink" xfId="7359" builtinId="8" hidden="1"/>
    <cellStyle name="Hyperlink" xfId="7361" builtinId="8" hidden="1"/>
    <cellStyle name="Hyperlink" xfId="7363" builtinId="8" hidden="1"/>
    <cellStyle name="Hyperlink" xfId="7365" builtinId="8" hidden="1"/>
    <cellStyle name="Hyperlink" xfId="7367" builtinId="8" hidden="1"/>
    <cellStyle name="Hyperlink" xfId="7369" builtinId="8" hidden="1"/>
    <cellStyle name="Hyperlink" xfId="7371" builtinId="8" hidden="1"/>
    <cellStyle name="Hyperlink" xfId="7373" builtinId="8" hidden="1"/>
    <cellStyle name="Hyperlink" xfId="7375" builtinId="8" hidden="1"/>
    <cellStyle name="Hyperlink" xfId="7377" builtinId="8" hidden="1"/>
    <cellStyle name="Hyperlink" xfId="7379" builtinId="8" hidden="1"/>
    <cellStyle name="Hyperlink" xfId="7381" builtinId="8" hidden="1"/>
    <cellStyle name="Hyperlink" xfId="7383" builtinId="8" hidden="1"/>
    <cellStyle name="Hyperlink" xfId="7385" builtinId="8" hidden="1"/>
    <cellStyle name="Hyperlink" xfId="7387" builtinId="8" hidden="1"/>
    <cellStyle name="Hyperlink" xfId="7389" builtinId="8" hidden="1"/>
    <cellStyle name="Hyperlink" xfId="7391" builtinId="8" hidden="1"/>
    <cellStyle name="Hyperlink" xfId="7393" builtinId="8" hidden="1"/>
    <cellStyle name="Hyperlink" xfId="7395" builtinId="8" hidden="1"/>
    <cellStyle name="Hyperlink" xfId="7397" builtinId="8" hidden="1"/>
    <cellStyle name="Hyperlink" xfId="7399" builtinId="8" hidden="1"/>
    <cellStyle name="Hyperlink" xfId="7401" builtinId="8" hidden="1"/>
    <cellStyle name="Hyperlink" xfId="7403" builtinId="8" hidden="1"/>
    <cellStyle name="Hyperlink" xfId="7405" builtinId="8" hidden="1"/>
    <cellStyle name="Hyperlink" xfId="7407" builtinId="8" hidden="1"/>
    <cellStyle name="Hyperlink" xfId="7409" builtinId="8" hidden="1"/>
    <cellStyle name="Hyperlink" xfId="7411" builtinId="8" hidden="1"/>
    <cellStyle name="Hyperlink" xfId="7413" builtinId="8" hidden="1"/>
    <cellStyle name="Hyperlink" xfId="7415" builtinId="8" hidden="1"/>
    <cellStyle name="Hyperlink" xfId="7417" builtinId="8" hidden="1"/>
    <cellStyle name="Hyperlink" xfId="7419" builtinId="8" hidden="1"/>
    <cellStyle name="Hyperlink" xfId="7421" builtinId="8" hidden="1"/>
    <cellStyle name="Hyperlink" xfId="7423" builtinId="8" hidden="1"/>
    <cellStyle name="Hyperlink" xfId="7425" builtinId="8" hidden="1"/>
    <cellStyle name="Hyperlink" xfId="7427" builtinId="8" hidden="1"/>
    <cellStyle name="Hyperlink" xfId="7429" builtinId="8" hidden="1"/>
    <cellStyle name="Hyperlink" xfId="7431" builtinId="8" hidden="1"/>
    <cellStyle name="Hyperlink" xfId="7433" builtinId="8" hidden="1"/>
    <cellStyle name="Hyperlink" xfId="7435" builtinId="8" hidden="1"/>
    <cellStyle name="Hyperlink" xfId="7437" builtinId="8" hidden="1"/>
    <cellStyle name="Hyperlink" xfId="7439" builtinId="8" hidden="1"/>
    <cellStyle name="Hyperlink" xfId="7441" builtinId="8" hidden="1"/>
    <cellStyle name="Hyperlink" xfId="7443" builtinId="8" hidden="1"/>
    <cellStyle name="Hyperlink" xfId="7445" builtinId="8" hidden="1"/>
    <cellStyle name="Hyperlink" xfId="7447" builtinId="8" hidden="1"/>
    <cellStyle name="Hyperlink" xfId="7449" builtinId="8" hidden="1"/>
    <cellStyle name="Hyperlink" xfId="7451" builtinId="8" hidden="1"/>
    <cellStyle name="Hyperlink" xfId="7453" builtinId="8" hidden="1"/>
    <cellStyle name="Hyperlink" xfId="7455" builtinId="8" hidden="1"/>
    <cellStyle name="Hyperlink" xfId="7457" builtinId="8" hidden="1"/>
    <cellStyle name="Hyperlink" xfId="7459" builtinId="8" hidden="1"/>
    <cellStyle name="Hyperlink" xfId="7461" builtinId="8" hidden="1"/>
    <cellStyle name="Hyperlink" xfId="7463" builtinId="8" hidden="1"/>
    <cellStyle name="Hyperlink" xfId="7465" builtinId="8" hidden="1"/>
    <cellStyle name="Hyperlink" xfId="7467" builtinId="8" hidden="1"/>
    <cellStyle name="Hyperlink" xfId="7469" builtinId="8" hidden="1"/>
    <cellStyle name="Hyperlink" xfId="7471" builtinId="8" hidden="1"/>
    <cellStyle name="Hyperlink" xfId="7473" builtinId="8" hidden="1"/>
    <cellStyle name="Hyperlink" xfId="7475" builtinId="8" hidden="1"/>
    <cellStyle name="Hyperlink" xfId="7477" builtinId="8" hidden="1"/>
    <cellStyle name="Hyperlink" xfId="7479" builtinId="8" hidden="1"/>
    <cellStyle name="Hyperlink" xfId="7481" builtinId="8" hidden="1"/>
    <cellStyle name="Hyperlink" xfId="7483" builtinId="8" hidden="1"/>
    <cellStyle name="Hyperlink" xfId="7485" builtinId="8" hidden="1"/>
    <cellStyle name="Hyperlink" xfId="7487" builtinId="8" hidden="1"/>
    <cellStyle name="Hyperlink" xfId="7489" builtinId="8" hidden="1"/>
    <cellStyle name="Hyperlink" xfId="7491" builtinId="8" hidden="1"/>
    <cellStyle name="Hyperlink" xfId="7493" builtinId="8" hidden="1"/>
    <cellStyle name="Hyperlink" xfId="7495" builtinId="8" hidden="1"/>
    <cellStyle name="Hyperlink" xfId="7497" builtinId="8" hidden="1"/>
    <cellStyle name="Hyperlink" xfId="7499" builtinId="8" hidden="1"/>
    <cellStyle name="Hyperlink" xfId="7501" builtinId="8" hidden="1"/>
    <cellStyle name="Hyperlink" xfId="7503" builtinId="8" hidden="1"/>
    <cellStyle name="Hyperlink" xfId="7505" builtinId="8" hidden="1"/>
    <cellStyle name="Hyperlink" xfId="7507" builtinId="8" hidden="1"/>
    <cellStyle name="Hyperlink" xfId="7509" builtinId="8" hidden="1"/>
    <cellStyle name="Hyperlink" xfId="7511" builtinId="8" hidden="1"/>
    <cellStyle name="Hyperlink" xfId="7513" builtinId="8" hidden="1"/>
    <cellStyle name="Hyperlink" xfId="7515" builtinId="8" hidden="1"/>
    <cellStyle name="Hyperlink" xfId="7517" builtinId="8" hidden="1"/>
    <cellStyle name="Hyperlink" xfId="7519" builtinId="8" hidden="1"/>
    <cellStyle name="Hyperlink" xfId="7521" builtinId="8" hidden="1"/>
    <cellStyle name="Hyperlink" xfId="7523" builtinId="8" hidden="1"/>
    <cellStyle name="Hyperlink" xfId="7525" builtinId="8" hidden="1"/>
    <cellStyle name="Hyperlink" xfId="7527" builtinId="8" hidden="1"/>
    <cellStyle name="Hyperlink" xfId="7529" builtinId="8" hidden="1"/>
    <cellStyle name="Hyperlink" xfId="7531" builtinId="8" hidden="1"/>
    <cellStyle name="Hyperlink" xfId="7533" builtinId="8" hidden="1"/>
    <cellStyle name="Hyperlink" xfId="7535" builtinId="8" hidden="1"/>
    <cellStyle name="Hyperlink" xfId="7537" builtinId="8" hidden="1"/>
    <cellStyle name="Hyperlink" xfId="7539" builtinId="8" hidden="1"/>
    <cellStyle name="Hyperlink" xfId="7541" builtinId="8" hidden="1"/>
    <cellStyle name="Hyperlink" xfId="7543" builtinId="8" hidden="1"/>
    <cellStyle name="Hyperlink" xfId="7545" builtinId="8" hidden="1"/>
    <cellStyle name="Hyperlink" xfId="7547" builtinId="8" hidden="1"/>
    <cellStyle name="Hyperlink" xfId="7549" builtinId="8" hidden="1"/>
    <cellStyle name="Hyperlink" xfId="7551" builtinId="8" hidden="1"/>
    <cellStyle name="Hyperlink" xfId="7553" builtinId="8" hidden="1"/>
    <cellStyle name="Hyperlink" xfId="7555" builtinId="8" hidden="1"/>
    <cellStyle name="Hyperlink" xfId="7557" builtinId="8" hidden="1"/>
    <cellStyle name="Hyperlink" xfId="7559" builtinId="8" hidden="1"/>
    <cellStyle name="Hyperlink" xfId="7561" builtinId="8" hidden="1"/>
    <cellStyle name="Hyperlink" xfId="7563" builtinId="8" hidden="1"/>
    <cellStyle name="Hyperlink" xfId="7565" builtinId="8" hidden="1"/>
    <cellStyle name="Hyperlink" xfId="7567" builtinId="8" hidden="1"/>
    <cellStyle name="Hyperlink" xfId="7569" builtinId="8" hidden="1"/>
    <cellStyle name="Hyperlink" xfId="7571" builtinId="8" hidden="1"/>
    <cellStyle name="Hyperlink" xfId="7573" builtinId="8" hidden="1"/>
    <cellStyle name="Hyperlink" xfId="7575" builtinId="8" hidden="1"/>
    <cellStyle name="Hyperlink" xfId="7577" builtinId="8" hidden="1"/>
    <cellStyle name="Hyperlink" xfId="7579" builtinId="8" hidden="1"/>
    <cellStyle name="Hyperlink" xfId="7581" builtinId="8" hidden="1"/>
    <cellStyle name="Hyperlink" xfId="7583" builtinId="8" hidden="1"/>
    <cellStyle name="Hyperlink" xfId="7585" builtinId="8" hidden="1"/>
    <cellStyle name="Hyperlink" xfId="7587" builtinId="8" hidden="1"/>
    <cellStyle name="Hyperlink" xfId="7589" builtinId="8" hidden="1"/>
    <cellStyle name="Hyperlink" xfId="7591" builtinId="8" hidden="1"/>
    <cellStyle name="Hyperlink" xfId="7593" builtinId="8" hidden="1"/>
    <cellStyle name="Hyperlink" xfId="7595" builtinId="8" hidden="1"/>
    <cellStyle name="Hyperlink" xfId="7597" builtinId="8" hidden="1"/>
    <cellStyle name="Hyperlink" xfId="7599" builtinId="8" hidden="1"/>
    <cellStyle name="Hyperlink" xfId="7601" builtinId="8" hidden="1"/>
    <cellStyle name="Hyperlink" xfId="7603" builtinId="8" hidden="1"/>
    <cellStyle name="Hyperlink" xfId="7605" builtinId="8" hidden="1"/>
    <cellStyle name="Hyperlink" xfId="7607" builtinId="8" hidden="1"/>
    <cellStyle name="Hyperlink" xfId="7609" builtinId="8" hidden="1"/>
    <cellStyle name="Hyperlink" xfId="7611" builtinId="8" hidden="1"/>
    <cellStyle name="Hyperlink" xfId="7613" builtinId="8" hidden="1"/>
    <cellStyle name="Hyperlink" xfId="7615" builtinId="8" hidden="1"/>
    <cellStyle name="Hyperlink" xfId="7617" builtinId="8" hidden="1"/>
    <cellStyle name="Hyperlink" xfId="7619" builtinId="8" hidden="1"/>
    <cellStyle name="Hyperlink" xfId="7621" builtinId="8" hidden="1"/>
    <cellStyle name="Hyperlink" xfId="7623" builtinId="8" hidden="1"/>
    <cellStyle name="Hyperlink" xfId="7625" builtinId="8" hidden="1"/>
    <cellStyle name="Hyperlink" xfId="7627" builtinId="8" hidden="1"/>
    <cellStyle name="Hyperlink" xfId="7629" builtinId="8" hidden="1"/>
    <cellStyle name="Hyperlink" xfId="7631" builtinId="8" hidden="1"/>
    <cellStyle name="Hyperlink" xfId="7633" builtinId="8" hidden="1"/>
    <cellStyle name="Hyperlink" xfId="7635" builtinId="8" hidden="1"/>
    <cellStyle name="Hyperlink" xfId="7637" builtinId="8" hidden="1"/>
    <cellStyle name="Hyperlink" xfId="7639" builtinId="8" hidden="1"/>
    <cellStyle name="Hyperlink" xfId="7641" builtinId="8" hidden="1"/>
    <cellStyle name="Hyperlink" xfId="7643" builtinId="8" hidden="1"/>
    <cellStyle name="Hyperlink" xfId="7645" builtinId="8" hidden="1"/>
    <cellStyle name="Hyperlink" xfId="7647" builtinId="8" hidden="1"/>
    <cellStyle name="Hyperlink" xfId="7649" builtinId="8" hidden="1"/>
    <cellStyle name="Hyperlink" xfId="7651" builtinId="8" hidden="1"/>
    <cellStyle name="Hyperlink" xfId="7653" builtinId="8" hidden="1"/>
    <cellStyle name="Hyperlink" xfId="7655" builtinId="8" hidden="1"/>
    <cellStyle name="Hyperlink" xfId="7657" builtinId="8" hidden="1"/>
    <cellStyle name="Hyperlink" xfId="7659" builtinId="8" hidden="1"/>
    <cellStyle name="Hyperlink" xfId="7661" builtinId="8" hidden="1"/>
    <cellStyle name="Hyperlink" xfId="7663" builtinId="8" hidden="1"/>
    <cellStyle name="Hyperlink" xfId="7665" builtinId="8" hidden="1"/>
    <cellStyle name="Hyperlink" xfId="7667" builtinId="8" hidden="1"/>
    <cellStyle name="Hyperlink" xfId="7669" builtinId="8" hidden="1"/>
    <cellStyle name="Hyperlink" xfId="7671" builtinId="8" hidden="1"/>
    <cellStyle name="Hyperlink" xfId="7673" builtinId="8" hidden="1"/>
    <cellStyle name="Hyperlink" xfId="7675" builtinId="8" hidden="1"/>
    <cellStyle name="Hyperlink" xfId="7677" builtinId="8" hidden="1"/>
    <cellStyle name="Hyperlink" xfId="7679" builtinId="8" hidden="1"/>
    <cellStyle name="Hyperlink" xfId="7681" builtinId="8" hidden="1"/>
    <cellStyle name="Hyperlink" xfId="7683" builtinId="8" hidden="1"/>
    <cellStyle name="Hyperlink" xfId="7685" builtinId="8" hidden="1"/>
    <cellStyle name="Hyperlink" xfId="7687" builtinId="8" hidden="1"/>
    <cellStyle name="Hyperlink" xfId="7689" builtinId="8" hidden="1"/>
    <cellStyle name="Hyperlink" xfId="7691" builtinId="8" hidden="1"/>
    <cellStyle name="Hyperlink" xfId="7693" builtinId="8" hidden="1"/>
    <cellStyle name="Hyperlink" xfId="7695" builtinId="8" hidden="1"/>
    <cellStyle name="Hyperlink" xfId="7697" builtinId="8" hidden="1"/>
    <cellStyle name="Hyperlink" xfId="7699" builtinId="8" hidden="1"/>
    <cellStyle name="Hyperlink" xfId="7701" builtinId="8" hidden="1"/>
    <cellStyle name="Hyperlink" xfId="7703" builtinId="8" hidden="1"/>
    <cellStyle name="Hyperlink" xfId="7705" builtinId="8" hidden="1"/>
    <cellStyle name="Hyperlink" xfId="7707" builtinId="8" hidden="1"/>
    <cellStyle name="Hyperlink" xfId="7709" builtinId="8" hidden="1"/>
    <cellStyle name="Hyperlink" xfId="7711" builtinId="8" hidden="1"/>
    <cellStyle name="Hyperlink" xfId="7713" builtinId="8" hidden="1"/>
    <cellStyle name="Hyperlink" xfId="7715" builtinId="8" hidden="1"/>
    <cellStyle name="Hyperlink" xfId="7717" builtinId="8" hidden="1"/>
    <cellStyle name="Hyperlink" xfId="7719" builtinId="8" hidden="1"/>
    <cellStyle name="Hyperlink" xfId="7721" builtinId="8" hidden="1"/>
    <cellStyle name="Hyperlink" xfId="7723" builtinId="8" hidden="1"/>
    <cellStyle name="Hyperlink" xfId="7725" builtinId="8" hidden="1"/>
    <cellStyle name="Hyperlink" xfId="7727" builtinId="8" hidden="1"/>
    <cellStyle name="Hyperlink" xfId="7729" builtinId="8" hidden="1"/>
    <cellStyle name="Hyperlink" xfId="7731" builtinId="8" hidden="1"/>
    <cellStyle name="Hyperlink" xfId="7733" builtinId="8" hidden="1"/>
    <cellStyle name="Hyperlink" xfId="7735" builtinId="8" hidden="1"/>
    <cellStyle name="Hyperlink" xfId="7737" builtinId="8" hidden="1"/>
    <cellStyle name="Hyperlink" xfId="7739" builtinId="8" hidden="1"/>
    <cellStyle name="Hyperlink" xfId="7741" builtinId="8" hidden="1"/>
    <cellStyle name="Hyperlink" xfId="7743" builtinId="8" hidden="1"/>
    <cellStyle name="Hyperlink" xfId="7745" builtinId="8" hidden="1"/>
    <cellStyle name="Hyperlink" xfId="7747" builtinId="8" hidden="1"/>
    <cellStyle name="Hyperlink" xfId="7749" builtinId="8" hidden="1"/>
    <cellStyle name="Hyperlink" xfId="7751" builtinId="8" hidden="1"/>
    <cellStyle name="Hyperlink" xfId="7753" builtinId="8" hidden="1"/>
    <cellStyle name="Hyperlink" xfId="7755" builtinId="8" hidden="1"/>
    <cellStyle name="Hyperlink" xfId="7757" builtinId="8" hidden="1"/>
    <cellStyle name="Hyperlink" xfId="7759" builtinId="8" hidden="1"/>
    <cellStyle name="Hyperlink" xfId="7761" builtinId="8" hidden="1"/>
    <cellStyle name="Hyperlink" xfId="7763" builtinId="8" hidden="1"/>
    <cellStyle name="Hyperlink" xfId="7765" builtinId="8" hidden="1"/>
    <cellStyle name="Hyperlink" xfId="7767" builtinId="8" hidden="1"/>
    <cellStyle name="Hyperlink" xfId="7769" builtinId="8" hidden="1"/>
    <cellStyle name="Hyperlink" xfId="7771" builtinId="8" hidden="1"/>
    <cellStyle name="Hyperlink" xfId="7773" builtinId="8" hidden="1"/>
    <cellStyle name="Hyperlink" xfId="7775" builtinId="8" hidden="1"/>
    <cellStyle name="Hyperlink" xfId="7777" builtinId="8" hidden="1"/>
    <cellStyle name="Hyperlink" xfId="7779" builtinId="8" hidden="1"/>
    <cellStyle name="Hyperlink" xfId="7781" builtinId="8" hidden="1"/>
    <cellStyle name="Hyperlink" xfId="7783" builtinId="8" hidden="1"/>
    <cellStyle name="Hyperlink" xfId="7785" builtinId="8" hidden="1"/>
    <cellStyle name="Hyperlink" xfId="7787" builtinId="8" hidden="1"/>
    <cellStyle name="Hyperlink" xfId="7789" builtinId="8" hidden="1"/>
    <cellStyle name="Hyperlink" xfId="7791" builtinId="8" hidden="1"/>
    <cellStyle name="Hyperlink" xfId="7793" builtinId="8" hidden="1"/>
    <cellStyle name="Hyperlink" xfId="7795" builtinId="8" hidden="1"/>
    <cellStyle name="Hyperlink" xfId="7797" builtinId="8" hidden="1"/>
    <cellStyle name="Hyperlink" xfId="7799" builtinId="8" hidden="1"/>
    <cellStyle name="Hyperlink" xfId="7801" builtinId="8" hidden="1"/>
    <cellStyle name="Hyperlink" xfId="7803" builtinId="8" hidden="1"/>
    <cellStyle name="Hyperlink" xfId="7805" builtinId="8" hidden="1"/>
    <cellStyle name="Hyperlink" xfId="7807" builtinId="8" hidden="1"/>
    <cellStyle name="Hyperlink" xfId="7809" builtinId="8" hidden="1"/>
    <cellStyle name="Hyperlink" xfId="7811" builtinId="8" hidden="1"/>
    <cellStyle name="Hyperlink" xfId="7813" builtinId="8" hidden="1"/>
    <cellStyle name="Hyperlink" xfId="7815" builtinId="8" hidden="1"/>
    <cellStyle name="Hyperlink" xfId="7817" builtinId="8" hidden="1"/>
    <cellStyle name="Hyperlink" xfId="7819" builtinId="8" hidden="1"/>
    <cellStyle name="Hyperlink" xfId="7821" builtinId="8" hidden="1"/>
    <cellStyle name="Hyperlink" xfId="7823" builtinId="8" hidden="1"/>
    <cellStyle name="Hyperlink" xfId="7825" builtinId="8" hidden="1"/>
    <cellStyle name="Hyperlink" xfId="7827" builtinId="8" hidden="1"/>
    <cellStyle name="Hyperlink" xfId="7829" builtinId="8" hidden="1"/>
    <cellStyle name="Hyperlink" xfId="7831" builtinId="8" hidden="1"/>
    <cellStyle name="Hyperlink" xfId="7833" builtinId="8" hidden="1"/>
    <cellStyle name="Hyperlink" xfId="7835" builtinId="8" hidden="1"/>
    <cellStyle name="Hyperlink" xfId="7837" builtinId="8" hidden="1"/>
    <cellStyle name="Hyperlink" xfId="7839" builtinId="8" hidden="1"/>
    <cellStyle name="Hyperlink" xfId="7841" builtinId="8" hidden="1"/>
    <cellStyle name="Hyperlink" xfId="7843" builtinId="8" hidden="1"/>
    <cellStyle name="Hyperlink" xfId="7845" builtinId="8" hidden="1"/>
    <cellStyle name="Hyperlink" xfId="7847" builtinId="8" hidden="1"/>
    <cellStyle name="Hyperlink" xfId="7849" builtinId="8" hidden="1"/>
    <cellStyle name="Hyperlink" xfId="7851" builtinId="8" hidden="1"/>
    <cellStyle name="Hyperlink" xfId="7853" builtinId="8" hidden="1"/>
    <cellStyle name="Hyperlink" xfId="7855" builtinId="8" hidden="1"/>
    <cellStyle name="Hyperlink" xfId="7857" builtinId="8" hidden="1"/>
    <cellStyle name="Hyperlink" xfId="7859" builtinId="8" hidden="1"/>
    <cellStyle name="Hyperlink" xfId="7861" builtinId="8" hidden="1"/>
    <cellStyle name="Hyperlink" xfId="7863" builtinId="8" hidden="1"/>
    <cellStyle name="Hyperlink" xfId="7865" builtinId="8" hidden="1"/>
    <cellStyle name="Hyperlink" xfId="7867" builtinId="8" hidden="1"/>
    <cellStyle name="Hyperlink" xfId="7869" builtinId="8" hidden="1"/>
    <cellStyle name="Hyperlink" xfId="7871" builtinId="8" hidden="1"/>
    <cellStyle name="Hyperlink" xfId="7873" builtinId="8" hidden="1"/>
    <cellStyle name="Hyperlink" xfId="7875" builtinId="8" hidden="1"/>
    <cellStyle name="Hyperlink" xfId="7877" builtinId="8" hidden="1"/>
    <cellStyle name="Hyperlink" xfId="7879" builtinId="8" hidden="1"/>
    <cellStyle name="Hyperlink" xfId="7881" builtinId="8" hidden="1"/>
    <cellStyle name="Hyperlink" xfId="7883" builtinId="8" hidden="1"/>
    <cellStyle name="Hyperlink" xfId="7885" builtinId="8" hidden="1"/>
    <cellStyle name="Hyperlink" xfId="7887" builtinId="8" hidden="1"/>
    <cellStyle name="Hyperlink" xfId="7889" builtinId="8" hidden="1"/>
    <cellStyle name="Hyperlink" xfId="7891" builtinId="8" hidden="1"/>
    <cellStyle name="Hyperlink" xfId="7893" builtinId="8" hidden="1"/>
    <cellStyle name="Hyperlink" xfId="7895" builtinId="8" hidden="1"/>
    <cellStyle name="Hyperlink" xfId="7897" builtinId="8" hidden="1"/>
    <cellStyle name="Hyperlink" xfId="7899" builtinId="8" hidden="1"/>
    <cellStyle name="Hyperlink" xfId="7901" builtinId="8" hidden="1"/>
    <cellStyle name="Hyperlink" xfId="7903" builtinId="8" hidden="1"/>
    <cellStyle name="Hyperlink" xfId="7905" builtinId="8" hidden="1"/>
    <cellStyle name="Hyperlink" xfId="7907" builtinId="8" hidden="1"/>
    <cellStyle name="Hyperlink" xfId="7909" builtinId="8" hidden="1"/>
    <cellStyle name="Hyperlink" xfId="7911" builtinId="8" hidden="1"/>
    <cellStyle name="Hyperlink" xfId="7913" builtinId="8" hidden="1"/>
    <cellStyle name="Hyperlink" xfId="7915" builtinId="8" hidden="1"/>
    <cellStyle name="Hyperlink" xfId="7917" builtinId="8" hidden="1"/>
    <cellStyle name="Hyperlink" xfId="7919" builtinId="8" hidden="1"/>
    <cellStyle name="Hyperlink" xfId="7921" builtinId="8" hidden="1"/>
    <cellStyle name="Hyperlink" xfId="7923" builtinId="8" hidden="1"/>
    <cellStyle name="Hyperlink" xfId="7925" builtinId="8" hidden="1"/>
    <cellStyle name="Hyperlink" xfId="7927" builtinId="8" hidden="1"/>
    <cellStyle name="Hyperlink" xfId="7929" builtinId="8" hidden="1"/>
    <cellStyle name="Hyperlink" xfId="7931" builtinId="8" hidden="1"/>
    <cellStyle name="Hyperlink" xfId="7933" builtinId="8" hidden="1"/>
    <cellStyle name="Hyperlink" xfId="7935" builtinId="8" hidden="1"/>
    <cellStyle name="Hyperlink" xfId="7937" builtinId="8" hidden="1"/>
    <cellStyle name="Hyperlink" xfId="7939" builtinId="8" hidden="1"/>
    <cellStyle name="Hyperlink" xfId="7941" builtinId="8" hidden="1"/>
    <cellStyle name="Hyperlink" xfId="7943" builtinId="8" hidden="1"/>
    <cellStyle name="Hyperlink" xfId="7945" builtinId="8" hidden="1"/>
    <cellStyle name="Hyperlink" xfId="7947" builtinId="8" hidden="1"/>
    <cellStyle name="Hyperlink" xfId="7949" builtinId="8" hidden="1"/>
    <cellStyle name="Hyperlink" xfId="7951" builtinId="8" hidden="1"/>
    <cellStyle name="Hyperlink" xfId="7953" builtinId="8" hidden="1"/>
    <cellStyle name="Hyperlink" xfId="7955" builtinId="8" hidden="1"/>
    <cellStyle name="Hyperlink" xfId="7957" builtinId="8" hidden="1"/>
    <cellStyle name="Hyperlink" xfId="7959" builtinId="8" hidden="1"/>
    <cellStyle name="Hyperlink" xfId="7961" builtinId="8" hidden="1"/>
    <cellStyle name="Hyperlink" xfId="7963" builtinId="8" hidden="1"/>
    <cellStyle name="Hyperlink" xfId="7965" builtinId="8" hidden="1"/>
    <cellStyle name="Hyperlink" xfId="7967" builtinId="8" hidden="1"/>
    <cellStyle name="Hyperlink" xfId="7969" builtinId="8" hidden="1"/>
    <cellStyle name="Hyperlink" xfId="7971" builtinId="8" hidden="1"/>
    <cellStyle name="Hyperlink" xfId="7973" builtinId="8" hidden="1"/>
    <cellStyle name="Hyperlink" xfId="7975" builtinId="8" hidden="1"/>
    <cellStyle name="Hyperlink" xfId="7977" builtinId="8" hidden="1"/>
    <cellStyle name="Hyperlink" xfId="7979" builtinId="8" hidden="1"/>
    <cellStyle name="Hyperlink" xfId="7981" builtinId="8" hidden="1"/>
    <cellStyle name="Hyperlink" xfId="7983" builtinId="8" hidden="1"/>
    <cellStyle name="Hyperlink" xfId="7985" builtinId="8" hidden="1"/>
    <cellStyle name="Hyperlink" xfId="7987" builtinId="8" hidden="1"/>
    <cellStyle name="Hyperlink" xfId="7989" builtinId="8" hidden="1"/>
    <cellStyle name="Hyperlink" xfId="7991" builtinId="8" hidden="1"/>
    <cellStyle name="Hyperlink" xfId="7993" builtinId="8" hidden="1"/>
    <cellStyle name="Hyperlink" xfId="7995" builtinId="8" hidden="1"/>
    <cellStyle name="Hyperlink" xfId="7997" builtinId="8" hidden="1"/>
    <cellStyle name="Hyperlink" xfId="7999" builtinId="8" hidden="1"/>
    <cellStyle name="Hyperlink" xfId="8001" builtinId="8" hidden="1"/>
    <cellStyle name="Hyperlink" xfId="8003" builtinId="8" hidden="1"/>
    <cellStyle name="Hyperlink" xfId="8005" builtinId="8" hidden="1"/>
    <cellStyle name="Hyperlink" xfId="8007" builtinId="8" hidden="1"/>
    <cellStyle name="Hyperlink" xfId="8009" builtinId="8" hidden="1"/>
    <cellStyle name="Hyperlink" xfId="8011" builtinId="8" hidden="1"/>
    <cellStyle name="Hyperlink" xfId="8013" builtinId="8" hidden="1"/>
    <cellStyle name="Hyperlink" xfId="8015" builtinId="8" hidden="1"/>
    <cellStyle name="Hyperlink" xfId="8017" builtinId="8" hidden="1"/>
    <cellStyle name="Hyperlink" xfId="8019" builtinId="8" hidden="1"/>
    <cellStyle name="Hyperlink" xfId="8021" builtinId="8" hidden="1"/>
    <cellStyle name="Hyperlink" xfId="8023" builtinId="8" hidden="1"/>
    <cellStyle name="Hyperlink" xfId="8025" builtinId="8" hidden="1"/>
    <cellStyle name="Hyperlink" xfId="8027" builtinId="8" hidden="1"/>
    <cellStyle name="Hyperlink" xfId="8029" builtinId="8" hidden="1"/>
    <cellStyle name="Hyperlink" xfId="8031" builtinId="8" hidden="1"/>
    <cellStyle name="Hyperlink" xfId="8033" builtinId="8" hidden="1"/>
    <cellStyle name="Hyperlink" xfId="8035" builtinId="8" hidden="1"/>
    <cellStyle name="Hyperlink" xfId="8037" builtinId="8" hidden="1"/>
    <cellStyle name="Hyperlink" xfId="8039" builtinId="8" hidden="1"/>
    <cellStyle name="Hyperlink" xfId="8041" builtinId="8" hidden="1"/>
    <cellStyle name="Hyperlink" xfId="8043" builtinId="8" hidden="1"/>
    <cellStyle name="Hyperlink" xfId="8045" builtinId="8" hidden="1"/>
    <cellStyle name="Hyperlink" xfId="8047" builtinId="8" hidden="1"/>
    <cellStyle name="Hyperlink" xfId="8049" builtinId="8" hidden="1"/>
    <cellStyle name="Hyperlink" xfId="8051" builtinId="8" hidden="1"/>
    <cellStyle name="Hyperlink" xfId="8053" builtinId="8" hidden="1"/>
    <cellStyle name="Hyperlink" xfId="8055" builtinId="8" hidden="1"/>
    <cellStyle name="Hyperlink" xfId="8057" builtinId="8" hidden="1"/>
    <cellStyle name="Hyperlink" xfId="8059" builtinId="8" hidden="1"/>
    <cellStyle name="Hyperlink" xfId="8061" builtinId="8" hidden="1"/>
    <cellStyle name="Hyperlink" xfId="8063" builtinId="8" hidden="1"/>
    <cellStyle name="Hyperlink" xfId="8065" builtinId="8" hidden="1"/>
    <cellStyle name="Hyperlink" xfId="8067" builtinId="8" hidden="1"/>
    <cellStyle name="Hyperlink" xfId="8069" builtinId="8" hidden="1"/>
    <cellStyle name="Hyperlink" xfId="8071" builtinId="8" hidden="1"/>
    <cellStyle name="Hyperlink" xfId="8073" builtinId="8" hidden="1"/>
    <cellStyle name="Hyperlink" xfId="8075" builtinId="8" hidden="1"/>
    <cellStyle name="Hyperlink" xfId="8077" builtinId="8" hidden="1"/>
    <cellStyle name="Hyperlink" xfId="8079" builtinId="8" hidden="1"/>
    <cellStyle name="Hyperlink" xfId="8081" builtinId="8" hidden="1"/>
    <cellStyle name="Hyperlink" xfId="8083" builtinId="8" hidden="1"/>
    <cellStyle name="Hyperlink" xfId="8085" builtinId="8" hidden="1"/>
    <cellStyle name="Hyperlink" xfId="8087" builtinId="8" hidden="1"/>
    <cellStyle name="Hyperlink" xfId="8089" builtinId="8" hidden="1"/>
    <cellStyle name="Hyperlink" xfId="8091" builtinId="8" hidden="1"/>
    <cellStyle name="Hyperlink" xfId="8093" builtinId="8" hidden="1"/>
    <cellStyle name="Hyperlink" xfId="8095" builtinId="8" hidden="1"/>
    <cellStyle name="Hyperlink" xfId="8097" builtinId="8" hidden="1"/>
    <cellStyle name="Hyperlink" xfId="8099" builtinId="8" hidden="1"/>
    <cellStyle name="Hyperlink" xfId="8101" builtinId="8" hidden="1"/>
    <cellStyle name="Hyperlink" xfId="8103" builtinId="8" hidden="1"/>
    <cellStyle name="Hyperlink" xfId="8105" builtinId="8" hidden="1"/>
    <cellStyle name="Hyperlink" xfId="8107" builtinId="8" hidden="1"/>
    <cellStyle name="Hyperlink" xfId="8109" builtinId="8" hidden="1"/>
    <cellStyle name="Hyperlink" xfId="8111" builtinId="8" hidden="1"/>
    <cellStyle name="Hyperlink" xfId="8113" builtinId="8" hidden="1"/>
    <cellStyle name="Hyperlink" xfId="8115" builtinId="8" hidden="1"/>
    <cellStyle name="Hyperlink" xfId="8117" builtinId="8" hidden="1"/>
    <cellStyle name="Hyperlink" xfId="8119" builtinId="8" hidden="1"/>
    <cellStyle name="Hyperlink" xfId="8121" builtinId="8" hidden="1"/>
    <cellStyle name="Hyperlink" xfId="8123" builtinId="8" hidden="1"/>
    <cellStyle name="Hyperlink" xfId="8125" builtinId="8" hidden="1"/>
    <cellStyle name="Hyperlink" xfId="8127" builtinId="8" hidden="1"/>
    <cellStyle name="Hyperlink" xfId="8129" builtinId="8" hidden="1"/>
    <cellStyle name="Hyperlink" xfId="8131" builtinId="8" hidden="1"/>
    <cellStyle name="Hyperlink" xfId="8133" builtinId="8" hidden="1"/>
    <cellStyle name="Hyperlink" xfId="8135" builtinId="8" hidden="1"/>
    <cellStyle name="Hyperlink" xfId="8137" builtinId="8" hidden="1"/>
    <cellStyle name="Hyperlink" xfId="8139" builtinId="8" hidden="1"/>
    <cellStyle name="Hyperlink" xfId="8141" builtinId="8" hidden="1"/>
    <cellStyle name="Hyperlink" xfId="8143" builtinId="8" hidden="1"/>
    <cellStyle name="Hyperlink" xfId="8145" builtinId="8" hidden="1"/>
    <cellStyle name="Hyperlink" xfId="8147" builtinId="8" hidden="1"/>
    <cellStyle name="Hyperlink" xfId="8149" builtinId="8" hidden="1"/>
    <cellStyle name="Hyperlink" xfId="8151" builtinId="8" hidden="1"/>
    <cellStyle name="Hyperlink" xfId="8153" builtinId="8" hidden="1"/>
    <cellStyle name="Hyperlink" xfId="8155" builtinId="8" hidden="1"/>
    <cellStyle name="Hyperlink" xfId="8157" builtinId="8" hidden="1"/>
    <cellStyle name="Hyperlink" xfId="8159" builtinId="8" hidden="1"/>
    <cellStyle name="Hyperlink" xfId="8161" builtinId="8" hidden="1"/>
    <cellStyle name="Hyperlink" xfId="8163" builtinId="8" hidden="1"/>
    <cellStyle name="Hyperlink" xfId="8165" builtinId="8" hidden="1"/>
    <cellStyle name="Hyperlink" xfId="8167" builtinId="8" hidden="1"/>
    <cellStyle name="Hyperlink" xfId="8169" builtinId="8" hidden="1"/>
    <cellStyle name="Hyperlink" xfId="8171" builtinId="8" hidden="1"/>
    <cellStyle name="Hyperlink" xfId="8173" builtinId="8" hidden="1"/>
    <cellStyle name="Hyperlink" xfId="8175" builtinId="8" hidden="1"/>
    <cellStyle name="Hyperlink" xfId="8177" builtinId="8" hidden="1"/>
    <cellStyle name="Hyperlink" xfId="8179" builtinId="8" hidden="1"/>
    <cellStyle name="Hyperlink" xfId="8181" builtinId="8" hidden="1"/>
    <cellStyle name="Hyperlink" xfId="8183" builtinId="8" hidden="1"/>
    <cellStyle name="Hyperlink" xfId="8185" builtinId="8" hidden="1"/>
    <cellStyle name="Hyperlink" xfId="8187" builtinId="8" hidden="1"/>
    <cellStyle name="Hyperlink" xfId="8189" builtinId="8" hidden="1"/>
    <cellStyle name="Hyperlink" xfId="8191" builtinId="8" hidden="1"/>
    <cellStyle name="Hyperlink" xfId="8193" builtinId="8" hidden="1"/>
    <cellStyle name="Hyperlink" xfId="8195" builtinId="8" hidden="1"/>
    <cellStyle name="Hyperlink" xfId="8197" builtinId="8" hidden="1"/>
    <cellStyle name="Hyperlink" xfId="8199" builtinId="8" hidden="1"/>
    <cellStyle name="Hyperlink" xfId="8201" builtinId="8" hidden="1"/>
    <cellStyle name="Hyperlink" xfId="8203" builtinId="8" hidden="1"/>
    <cellStyle name="Hyperlink" xfId="8205" builtinId="8" hidden="1"/>
    <cellStyle name="Hyperlink" xfId="8207" builtinId="8" hidden="1"/>
    <cellStyle name="Hyperlink" xfId="8209" builtinId="8" hidden="1"/>
    <cellStyle name="Hyperlink" xfId="8211" builtinId="8" hidden="1"/>
    <cellStyle name="Hyperlink" xfId="8213" builtinId="8" hidden="1"/>
    <cellStyle name="Hyperlink" xfId="8215" builtinId="8" hidden="1"/>
    <cellStyle name="Hyperlink" xfId="8217" builtinId="8" hidden="1"/>
    <cellStyle name="Hyperlink" xfId="8219" builtinId="8" hidden="1"/>
    <cellStyle name="Hyperlink" xfId="8221" builtinId="8" hidden="1"/>
    <cellStyle name="Hyperlink" xfId="8223" builtinId="8" hidden="1"/>
    <cellStyle name="Hyperlink" xfId="8225" builtinId="8" hidden="1"/>
    <cellStyle name="Hyperlink" xfId="8227" builtinId="8" hidden="1"/>
    <cellStyle name="Hyperlink" xfId="8229" builtinId="8" hidden="1"/>
    <cellStyle name="Hyperlink" xfId="8231" builtinId="8" hidden="1"/>
    <cellStyle name="Hyperlink" xfId="8233" builtinId="8" hidden="1"/>
    <cellStyle name="Hyperlink" xfId="8235" builtinId="8" hidden="1"/>
    <cellStyle name="Hyperlink" xfId="8237" builtinId="8" hidden="1"/>
    <cellStyle name="Hyperlink" xfId="8239" builtinId="8" hidden="1"/>
    <cellStyle name="Hyperlink" xfId="8241" builtinId="8" hidden="1"/>
    <cellStyle name="Hyperlink" xfId="8243" builtinId="8" hidden="1"/>
    <cellStyle name="Hyperlink" xfId="8245" builtinId="8" hidden="1"/>
    <cellStyle name="Hyperlink" xfId="8247" builtinId="8" hidden="1"/>
    <cellStyle name="Hyperlink" xfId="8249" builtinId="8" hidden="1"/>
    <cellStyle name="Hyperlink" xfId="8251" builtinId="8" hidden="1"/>
    <cellStyle name="Hyperlink" xfId="8253" builtinId="8" hidden="1"/>
    <cellStyle name="Hyperlink" xfId="8255" builtinId="8" hidden="1"/>
    <cellStyle name="Hyperlink" xfId="8257" builtinId="8" hidden="1"/>
    <cellStyle name="Hyperlink" xfId="8259" builtinId="8" hidden="1"/>
    <cellStyle name="Hyperlink" xfId="8261" builtinId="8" hidden="1"/>
    <cellStyle name="Hyperlink" xfId="8263" builtinId="8" hidden="1"/>
    <cellStyle name="Hyperlink" xfId="8265" builtinId="8" hidden="1"/>
    <cellStyle name="Hyperlink" xfId="8267" builtinId="8" hidden="1"/>
    <cellStyle name="Hyperlink" xfId="8269" builtinId="8" hidden="1"/>
    <cellStyle name="Hyperlink" xfId="8271" builtinId="8" hidden="1"/>
    <cellStyle name="Hyperlink" xfId="8273" builtinId="8" hidden="1"/>
    <cellStyle name="Hyperlink" xfId="8275" builtinId="8" hidden="1"/>
    <cellStyle name="Hyperlink" xfId="8277" builtinId="8" hidden="1"/>
    <cellStyle name="Hyperlink" xfId="8279" builtinId="8" hidden="1"/>
    <cellStyle name="Hyperlink" xfId="8281" builtinId="8" hidden="1"/>
    <cellStyle name="Hyperlink" xfId="8283" builtinId="8" hidden="1"/>
    <cellStyle name="Hyperlink" xfId="8285" builtinId="8" hidden="1"/>
    <cellStyle name="Hyperlink" xfId="8287" builtinId="8" hidden="1"/>
    <cellStyle name="Hyperlink" xfId="8289" builtinId="8" hidden="1"/>
    <cellStyle name="Hyperlink" xfId="8291" builtinId="8" hidden="1"/>
    <cellStyle name="Hyperlink" xfId="8293" builtinId="8" hidden="1"/>
    <cellStyle name="Hyperlink" xfId="8295" builtinId="8" hidden="1"/>
    <cellStyle name="Hyperlink" xfId="8297" builtinId="8" hidden="1"/>
    <cellStyle name="Hyperlink" xfId="8299" builtinId="8" hidden="1"/>
    <cellStyle name="Hyperlink" xfId="8301" builtinId="8" hidden="1"/>
    <cellStyle name="Hyperlink" xfId="8303" builtinId="8" hidden="1"/>
    <cellStyle name="Hyperlink" xfId="8305" builtinId="8" hidden="1"/>
    <cellStyle name="Hyperlink" xfId="8307" builtinId="8" hidden="1"/>
    <cellStyle name="Hyperlink" xfId="8309" builtinId="8" hidden="1"/>
    <cellStyle name="Hyperlink" xfId="8311" builtinId="8" hidden="1"/>
    <cellStyle name="Hyperlink" xfId="8313" builtinId="8" hidden="1"/>
    <cellStyle name="Hyperlink" xfId="8315" builtinId="8" hidden="1"/>
    <cellStyle name="Hyperlink" xfId="8317" builtinId="8" hidden="1"/>
    <cellStyle name="Hyperlink" xfId="8319" builtinId="8" hidden="1"/>
    <cellStyle name="Hyperlink" xfId="8321" builtinId="8" hidden="1"/>
    <cellStyle name="Hyperlink" xfId="8323" builtinId="8" hidden="1"/>
    <cellStyle name="Hyperlink" xfId="8325" builtinId="8" hidden="1"/>
    <cellStyle name="Hyperlink" xfId="8327" builtinId="8" hidden="1"/>
    <cellStyle name="Hyperlink" xfId="8329" builtinId="8" hidden="1"/>
    <cellStyle name="Hyperlink" xfId="8331" builtinId="8" hidden="1"/>
    <cellStyle name="Hyperlink" xfId="8333" builtinId="8" hidden="1"/>
    <cellStyle name="Hyperlink" xfId="8335" builtinId="8" hidden="1"/>
    <cellStyle name="Hyperlink" xfId="8337" builtinId="8" hidden="1"/>
    <cellStyle name="Hyperlink" xfId="8339" builtinId="8" hidden="1"/>
    <cellStyle name="Hyperlink" xfId="8341" builtinId="8" hidden="1"/>
    <cellStyle name="Hyperlink" xfId="8343" builtinId="8" hidden="1"/>
    <cellStyle name="Hyperlink" xfId="8345" builtinId="8" hidden="1"/>
    <cellStyle name="Hyperlink" xfId="8347" builtinId="8" hidden="1"/>
    <cellStyle name="Hyperlink" xfId="8349" builtinId="8" hidden="1"/>
    <cellStyle name="Hyperlink" xfId="8351" builtinId="8" hidden="1"/>
    <cellStyle name="Hyperlink" xfId="8353" builtinId="8" hidden="1"/>
    <cellStyle name="Hyperlink" xfId="8355" builtinId="8" hidden="1"/>
    <cellStyle name="Hyperlink" xfId="8357" builtinId="8" hidden="1"/>
    <cellStyle name="Hyperlink" xfId="8359" builtinId="8" hidden="1"/>
    <cellStyle name="Hyperlink" xfId="8361" builtinId="8" hidden="1"/>
    <cellStyle name="Hyperlink" xfId="8363" builtinId="8" hidden="1"/>
    <cellStyle name="Hyperlink" xfId="8365" builtinId="8" hidden="1"/>
    <cellStyle name="Hyperlink" xfId="8367" builtinId="8" hidden="1"/>
    <cellStyle name="Hyperlink" xfId="8369" builtinId="8" hidden="1"/>
    <cellStyle name="Hyperlink" xfId="8371" builtinId="8" hidden="1"/>
    <cellStyle name="Hyperlink" xfId="8373" builtinId="8" hidden="1"/>
    <cellStyle name="Hyperlink" xfId="8375" builtinId="8" hidden="1"/>
    <cellStyle name="Hyperlink" xfId="8377" builtinId="8" hidden="1"/>
    <cellStyle name="Hyperlink" xfId="8379" builtinId="8" hidden="1"/>
    <cellStyle name="Hyperlink" xfId="8381" builtinId="8" hidden="1"/>
    <cellStyle name="Hyperlink" xfId="8383" builtinId="8" hidden="1"/>
    <cellStyle name="Hyperlink" xfId="8385" builtinId="8" hidden="1"/>
    <cellStyle name="Hyperlink" xfId="8387" builtinId="8" hidden="1"/>
    <cellStyle name="Hyperlink" xfId="8389" builtinId="8" hidden="1"/>
    <cellStyle name="Hyperlink" xfId="8391" builtinId="8" hidden="1"/>
    <cellStyle name="Hyperlink" xfId="8393" builtinId="8" hidden="1"/>
    <cellStyle name="Hyperlink" xfId="8395" builtinId="8" hidden="1"/>
    <cellStyle name="Hyperlink" xfId="8397" builtinId="8" hidden="1"/>
    <cellStyle name="Hyperlink" xfId="8399" builtinId="8" hidden="1"/>
    <cellStyle name="Hyperlink" xfId="8401" builtinId="8" hidden="1"/>
    <cellStyle name="Hyperlink" xfId="8403" builtinId="8" hidden="1"/>
    <cellStyle name="Hyperlink" xfId="8405" builtinId="8" hidden="1"/>
    <cellStyle name="Hyperlink" xfId="8407" builtinId="8" hidden="1"/>
    <cellStyle name="Hyperlink" xfId="8409" builtinId="8" hidden="1"/>
    <cellStyle name="Hyperlink" xfId="8411" builtinId="8" hidden="1"/>
    <cellStyle name="Hyperlink" xfId="8413" builtinId="8" hidden="1"/>
    <cellStyle name="Hyperlink" xfId="8415" builtinId="8" hidden="1"/>
    <cellStyle name="Hyperlink" xfId="8417" builtinId="8" hidden="1"/>
    <cellStyle name="Hyperlink" xfId="8419" builtinId="8" hidden="1"/>
    <cellStyle name="Hyperlink" xfId="8421" builtinId="8" hidden="1"/>
    <cellStyle name="Hyperlink" xfId="8423" builtinId="8" hidden="1"/>
    <cellStyle name="Hyperlink" xfId="8425" builtinId="8" hidden="1"/>
    <cellStyle name="Hyperlink" xfId="8427" builtinId="8" hidden="1"/>
    <cellStyle name="Hyperlink" xfId="8429" builtinId="8" hidden="1"/>
    <cellStyle name="Hyperlink" xfId="8431" builtinId="8" hidden="1"/>
    <cellStyle name="Hyperlink" xfId="8433" builtinId="8" hidden="1"/>
    <cellStyle name="Hyperlink" xfId="8435" builtinId="8" hidden="1"/>
    <cellStyle name="Hyperlink" xfId="8437" builtinId="8" hidden="1"/>
    <cellStyle name="Hyperlink" xfId="8439" builtinId="8" hidden="1"/>
    <cellStyle name="Hyperlink" xfId="8441" builtinId="8" hidden="1"/>
    <cellStyle name="Hyperlink" xfId="8443" builtinId="8" hidden="1"/>
    <cellStyle name="Hyperlink" xfId="8445" builtinId="8" hidden="1"/>
    <cellStyle name="Hyperlink" xfId="8447" builtinId="8" hidden="1"/>
    <cellStyle name="Hyperlink" xfId="8449" builtinId="8" hidden="1"/>
    <cellStyle name="Hyperlink" xfId="8451" builtinId="8" hidden="1"/>
    <cellStyle name="Hyperlink" xfId="8453" builtinId="8" hidden="1"/>
    <cellStyle name="Hyperlink" xfId="8455" builtinId="8" hidden="1"/>
    <cellStyle name="Hyperlink" xfId="8457" builtinId="8" hidden="1"/>
    <cellStyle name="Hyperlink" xfId="8459" builtinId="8" hidden="1"/>
    <cellStyle name="Hyperlink" xfId="8461" builtinId="8" hidden="1"/>
    <cellStyle name="Hyperlink" xfId="8463" builtinId="8" hidden="1"/>
    <cellStyle name="Hyperlink" xfId="8465" builtinId="8" hidden="1"/>
    <cellStyle name="Hyperlink" xfId="8467" builtinId="8" hidden="1"/>
    <cellStyle name="Hyperlink" xfId="8469" builtinId="8" hidden="1"/>
    <cellStyle name="Hyperlink" xfId="8471" builtinId="8" hidden="1"/>
    <cellStyle name="Hyperlink" xfId="8473" builtinId="8" hidden="1"/>
    <cellStyle name="Hyperlink" xfId="8475" builtinId="8" hidden="1"/>
    <cellStyle name="Hyperlink" xfId="8477" builtinId="8" hidden="1"/>
    <cellStyle name="Hyperlink" xfId="8479" builtinId="8" hidden="1"/>
    <cellStyle name="Hyperlink" xfId="8481" builtinId="8" hidden="1"/>
    <cellStyle name="Hyperlink" xfId="8483" builtinId="8" hidden="1"/>
    <cellStyle name="Hyperlink" xfId="8485" builtinId="8" hidden="1"/>
    <cellStyle name="Hyperlink" xfId="8487" builtinId="8" hidden="1"/>
    <cellStyle name="Hyperlink" xfId="8489" builtinId="8" hidden="1"/>
    <cellStyle name="Hyperlink" xfId="8491" builtinId="8" hidden="1"/>
    <cellStyle name="Hyperlink" xfId="8493" builtinId="8" hidden="1"/>
    <cellStyle name="Hyperlink" xfId="8495" builtinId="8" hidden="1"/>
    <cellStyle name="Hyperlink" xfId="8497" builtinId="8" hidden="1"/>
    <cellStyle name="Hyperlink" xfId="8499" builtinId="8" hidden="1"/>
    <cellStyle name="Hyperlink" xfId="8501" builtinId="8" hidden="1"/>
    <cellStyle name="Hyperlink" xfId="8503" builtinId="8" hidden="1"/>
    <cellStyle name="Hyperlink" xfId="8505" builtinId="8" hidden="1"/>
    <cellStyle name="Hyperlink" xfId="8507" builtinId="8" hidden="1"/>
    <cellStyle name="Hyperlink" xfId="8509" builtinId="8" hidden="1"/>
    <cellStyle name="Hyperlink" xfId="8511" builtinId="8" hidden="1"/>
    <cellStyle name="Hyperlink" xfId="8513" builtinId="8" hidden="1"/>
    <cellStyle name="Hyperlink" xfId="8515" builtinId="8" hidden="1"/>
    <cellStyle name="Hyperlink" xfId="8517" builtinId="8" hidden="1"/>
    <cellStyle name="Hyperlink" xfId="8519" builtinId="8" hidden="1"/>
    <cellStyle name="Hyperlink" xfId="8521" builtinId="8" hidden="1"/>
    <cellStyle name="Hyperlink" xfId="8523" builtinId="8" hidden="1"/>
    <cellStyle name="Hyperlink" xfId="8525" builtinId="8" hidden="1"/>
    <cellStyle name="Hyperlink" xfId="8527" builtinId="8" hidden="1"/>
    <cellStyle name="Hyperlink" xfId="8529" builtinId="8" hidden="1"/>
    <cellStyle name="Hyperlink" xfId="8531" builtinId="8" hidden="1"/>
    <cellStyle name="Hyperlink" xfId="8533" builtinId="8" hidden="1"/>
    <cellStyle name="Hyperlink" xfId="8535" builtinId="8" hidden="1"/>
    <cellStyle name="Hyperlink" xfId="8537" builtinId="8" hidden="1"/>
    <cellStyle name="Hyperlink" xfId="8539" builtinId="8" hidden="1"/>
    <cellStyle name="Hyperlink" xfId="8541" builtinId="8" hidden="1"/>
    <cellStyle name="Hyperlink" xfId="8543" builtinId="8" hidden="1"/>
    <cellStyle name="Hyperlink" xfId="8545" builtinId="8" hidden="1"/>
    <cellStyle name="Hyperlink" xfId="8547" builtinId="8" hidden="1"/>
    <cellStyle name="Hyperlink" xfId="8549" builtinId="8" hidden="1"/>
    <cellStyle name="Hyperlink" xfId="8551" builtinId="8" hidden="1"/>
    <cellStyle name="Hyperlink" xfId="8553" builtinId="8" hidden="1"/>
    <cellStyle name="Hyperlink" xfId="8555" builtinId="8" hidden="1"/>
    <cellStyle name="Hyperlink" xfId="8557" builtinId="8" hidden="1"/>
    <cellStyle name="Hyperlink" xfId="8559" builtinId="8" hidden="1"/>
    <cellStyle name="Hyperlink" xfId="8561" builtinId="8" hidden="1"/>
    <cellStyle name="Hyperlink" xfId="8563" builtinId="8" hidden="1"/>
    <cellStyle name="Hyperlink" xfId="8565" builtinId="8" hidden="1"/>
    <cellStyle name="Hyperlink" xfId="8567" builtinId="8" hidden="1"/>
    <cellStyle name="Hyperlink" xfId="8569" builtinId="8" hidden="1"/>
    <cellStyle name="Hyperlink" xfId="8571" builtinId="8" hidden="1"/>
    <cellStyle name="Hyperlink" xfId="8573" builtinId="8" hidden="1"/>
    <cellStyle name="Hyperlink" xfId="8575" builtinId="8" hidden="1"/>
    <cellStyle name="Hyperlink" xfId="8577" builtinId="8" hidden="1"/>
    <cellStyle name="Hyperlink" xfId="8579" builtinId="8" hidden="1"/>
    <cellStyle name="Hyperlink" xfId="8581" builtinId="8" hidden="1"/>
    <cellStyle name="Hyperlink" xfId="8583" builtinId="8" hidden="1"/>
    <cellStyle name="Hyperlink" xfId="8585" builtinId="8" hidden="1"/>
    <cellStyle name="Hyperlink" xfId="8587" builtinId="8" hidden="1"/>
    <cellStyle name="Hyperlink" xfId="8589" builtinId="8" hidden="1"/>
    <cellStyle name="Hyperlink" xfId="8591" builtinId="8" hidden="1"/>
    <cellStyle name="Hyperlink" xfId="8593" builtinId="8" hidden="1"/>
    <cellStyle name="Hyperlink" xfId="8595" builtinId="8" hidden="1"/>
    <cellStyle name="Hyperlink" xfId="8597" builtinId="8" hidden="1"/>
    <cellStyle name="Hyperlink" xfId="8599" builtinId="8" hidden="1"/>
    <cellStyle name="Hyperlink" xfId="8601" builtinId="8" hidden="1"/>
    <cellStyle name="Hyperlink" xfId="8603" builtinId="8" hidden="1"/>
    <cellStyle name="Hyperlink" xfId="8605" builtinId="8" hidden="1"/>
    <cellStyle name="Hyperlink" xfId="8607" builtinId="8" hidden="1"/>
    <cellStyle name="Hyperlink" xfId="8609" builtinId="8" hidden="1"/>
    <cellStyle name="Hyperlink" xfId="8611" builtinId="8" hidden="1"/>
    <cellStyle name="Hyperlink" xfId="8613" builtinId="8" hidden="1"/>
    <cellStyle name="Hyperlink" xfId="8615" builtinId="8" hidden="1"/>
    <cellStyle name="Hyperlink" xfId="8617" builtinId="8" hidden="1"/>
    <cellStyle name="Hyperlink" xfId="8619" builtinId="8" hidden="1"/>
    <cellStyle name="Hyperlink" xfId="8621" builtinId="8" hidden="1"/>
    <cellStyle name="Hyperlink" xfId="8623" builtinId="8" hidden="1"/>
    <cellStyle name="Hyperlink" xfId="8625" builtinId="8" hidden="1"/>
    <cellStyle name="Hyperlink" xfId="8627" builtinId="8" hidden="1"/>
    <cellStyle name="Hyperlink" xfId="8629" builtinId="8" hidden="1"/>
    <cellStyle name="Hyperlink" xfId="8631" builtinId="8" hidden="1"/>
    <cellStyle name="Hyperlink" xfId="8633" builtinId="8" hidden="1"/>
    <cellStyle name="Hyperlink" xfId="8635" builtinId="8" hidden="1"/>
    <cellStyle name="Hyperlink" xfId="8637" builtinId="8" hidden="1"/>
    <cellStyle name="Hyperlink" xfId="8639" builtinId="8" hidden="1"/>
    <cellStyle name="Hyperlink" xfId="8641" builtinId="8" hidden="1"/>
    <cellStyle name="Hyperlink" xfId="8643" builtinId="8" hidden="1"/>
    <cellStyle name="Hyperlink" xfId="8645" builtinId="8" hidden="1"/>
    <cellStyle name="Hyperlink" xfId="8647" builtinId="8" hidden="1"/>
    <cellStyle name="Hyperlink" xfId="8649" builtinId="8" hidden="1"/>
    <cellStyle name="Hyperlink" xfId="8651" builtinId="8" hidden="1"/>
    <cellStyle name="Hyperlink" xfId="8653" builtinId="8" hidden="1"/>
    <cellStyle name="Hyperlink" xfId="8655" builtinId="8" hidden="1"/>
    <cellStyle name="Hyperlink" xfId="8657" builtinId="8" hidden="1"/>
    <cellStyle name="Hyperlink" xfId="8659" builtinId="8" hidden="1"/>
    <cellStyle name="Hyperlink" xfId="8661" builtinId="8" hidden="1"/>
    <cellStyle name="Hyperlink" xfId="8663" builtinId="8" hidden="1"/>
    <cellStyle name="Hyperlink" xfId="8665" builtinId="8" hidden="1"/>
    <cellStyle name="Hyperlink" xfId="8667" builtinId="8" hidden="1"/>
    <cellStyle name="Hyperlink" xfId="8669" builtinId="8" hidden="1"/>
    <cellStyle name="Hyperlink" xfId="8671" builtinId="8" hidden="1"/>
    <cellStyle name="Hyperlink" xfId="8673" builtinId="8" hidden="1"/>
    <cellStyle name="Hyperlink" xfId="8675" builtinId="8" hidden="1"/>
    <cellStyle name="Hyperlink" xfId="8677" builtinId="8" hidden="1"/>
    <cellStyle name="Hyperlink" xfId="8679" builtinId="8" hidden="1"/>
    <cellStyle name="Hyperlink" xfId="8681" builtinId="8" hidden="1"/>
    <cellStyle name="Hyperlink" xfId="8683" builtinId="8" hidden="1"/>
    <cellStyle name="Hyperlink" xfId="8685" builtinId="8" hidden="1"/>
    <cellStyle name="Hyperlink" xfId="8687" builtinId="8" hidden="1"/>
    <cellStyle name="Hyperlink" xfId="8689" builtinId="8" hidden="1"/>
    <cellStyle name="Hyperlink" xfId="8691" builtinId="8" hidden="1"/>
    <cellStyle name="Hyperlink" xfId="8693" builtinId="8" hidden="1"/>
    <cellStyle name="Hyperlink" xfId="8695" builtinId="8" hidden="1"/>
    <cellStyle name="Hyperlink" xfId="8697" builtinId="8" hidden="1"/>
    <cellStyle name="Hyperlink" xfId="8699" builtinId="8" hidden="1"/>
    <cellStyle name="Hyperlink" xfId="8701" builtinId="8" hidden="1"/>
    <cellStyle name="Hyperlink" xfId="8703" builtinId="8" hidden="1"/>
    <cellStyle name="Hyperlink" xfId="8705" builtinId="8" hidden="1"/>
    <cellStyle name="Hyperlink" xfId="8707" builtinId="8" hidden="1"/>
    <cellStyle name="Hyperlink" xfId="8709" builtinId="8" hidden="1"/>
    <cellStyle name="Hyperlink" xfId="8711" builtinId="8" hidden="1"/>
    <cellStyle name="Hyperlink" xfId="8713" builtinId="8" hidden="1"/>
    <cellStyle name="Hyperlink" xfId="8715" builtinId="8" hidden="1"/>
    <cellStyle name="Hyperlink" xfId="8717" builtinId="8" hidden="1"/>
    <cellStyle name="Hyperlink" xfId="8719" builtinId="8" hidden="1"/>
    <cellStyle name="Hyperlink" xfId="8721" builtinId="8" hidden="1"/>
    <cellStyle name="Hyperlink" xfId="8723" builtinId="8" hidden="1"/>
    <cellStyle name="Hyperlink" xfId="8725" builtinId="8" hidden="1"/>
    <cellStyle name="Hyperlink" xfId="8727" builtinId="8" hidden="1"/>
    <cellStyle name="Hyperlink" xfId="8729" builtinId="8" hidden="1"/>
    <cellStyle name="Hyperlink" xfId="8731" builtinId="8" hidden="1"/>
    <cellStyle name="Hyperlink" xfId="8733" builtinId="8" hidden="1"/>
    <cellStyle name="Hyperlink" xfId="8735" builtinId="8" hidden="1"/>
    <cellStyle name="Hyperlink" xfId="8737" builtinId="8" hidden="1"/>
    <cellStyle name="Hyperlink" xfId="8739" builtinId="8" hidden="1"/>
    <cellStyle name="Hyperlink" xfId="8741" builtinId="8" hidden="1"/>
    <cellStyle name="Hyperlink" xfId="8743" builtinId="8" hidden="1"/>
    <cellStyle name="Hyperlink" xfId="8745" builtinId="8" hidden="1"/>
    <cellStyle name="Hyperlink" xfId="8747" builtinId="8" hidden="1"/>
    <cellStyle name="Hyperlink" xfId="8749" builtinId="8" hidden="1"/>
    <cellStyle name="Hyperlink" xfId="8751" builtinId="8" hidden="1"/>
    <cellStyle name="Hyperlink" xfId="8753" builtinId="8" hidden="1"/>
    <cellStyle name="Hyperlink" xfId="8755" builtinId="8" hidden="1"/>
    <cellStyle name="Hyperlink" xfId="8757" builtinId="8" hidden="1"/>
    <cellStyle name="Hyperlink" xfId="8759" builtinId="8" hidden="1"/>
    <cellStyle name="Hyperlink" xfId="8761" builtinId="8" hidden="1"/>
    <cellStyle name="Hyperlink" xfId="8763" builtinId="8" hidden="1"/>
    <cellStyle name="Hyperlink" xfId="8765" builtinId="8" hidden="1"/>
    <cellStyle name="Hyperlink" xfId="8767" builtinId="8" hidden="1"/>
    <cellStyle name="Hyperlink" xfId="8769" builtinId="8" hidden="1"/>
    <cellStyle name="Hyperlink" xfId="8771" builtinId="8" hidden="1"/>
    <cellStyle name="Hyperlink" xfId="8773" builtinId="8" hidden="1"/>
    <cellStyle name="Hyperlink" xfId="8775" builtinId="8" hidden="1"/>
    <cellStyle name="Hyperlink" xfId="8777" builtinId="8" hidden="1"/>
    <cellStyle name="Hyperlink" xfId="8779" builtinId="8" hidden="1"/>
    <cellStyle name="Hyperlink" xfId="8781" builtinId="8" hidden="1"/>
    <cellStyle name="Hyperlink" xfId="8783" builtinId="8" hidden="1"/>
    <cellStyle name="Hyperlink" xfId="8785" builtinId="8" hidden="1"/>
    <cellStyle name="Hyperlink" xfId="8787" builtinId="8" hidden="1"/>
    <cellStyle name="Hyperlink" xfId="8789" builtinId="8" hidden="1"/>
    <cellStyle name="Hyperlink" xfId="8791" builtinId="8" hidden="1"/>
    <cellStyle name="Hyperlink" xfId="8793" builtinId="8" hidden="1"/>
    <cellStyle name="Hyperlink" xfId="8795" builtinId="8" hidden="1"/>
    <cellStyle name="Hyperlink" xfId="8797" builtinId="8" hidden="1"/>
    <cellStyle name="Hyperlink" xfId="8799" builtinId="8" hidden="1"/>
    <cellStyle name="Hyperlink" xfId="8801" builtinId="8" hidden="1"/>
    <cellStyle name="Hyperlink" xfId="8803" builtinId="8" hidden="1"/>
    <cellStyle name="Hyperlink" xfId="8805" builtinId="8" hidden="1"/>
    <cellStyle name="Hyperlink" xfId="8807" builtinId="8" hidden="1"/>
    <cellStyle name="Hyperlink" xfId="8809" builtinId="8" hidden="1"/>
    <cellStyle name="Hyperlink" xfId="8811" builtinId="8" hidden="1"/>
    <cellStyle name="Hyperlink" xfId="8813" builtinId="8" hidden="1"/>
    <cellStyle name="Hyperlink" xfId="8815" builtinId="8" hidden="1"/>
    <cellStyle name="Hyperlink" xfId="8817" builtinId="8" hidden="1"/>
    <cellStyle name="Hyperlink" xfId="8819" builtinId="8" hidden="1"/>
    <cellStyle name="Hyperlink" xfId="8821" builtinId="8" hidden="1"/>
    <cellStyle name="Hyperlink" xfId="8823" builtinId="8" hidden="1"/>
    <cellStyle name="Hyperlink" xfId="8825" builtinId="8" hidden="1"/>
    <cellStyle name="Hyperlink" xfId="8827" builtinId="8" hidden="1"/>
    <cellStyle name="Hyperlink" xfId="8829" builtinId="8" hidden="1"/>
    <cellStyle name="Hyperlink" xfId="8831" builtinId="8" hidden="1"/>
    <cellStyle name="Hyperlink" xfId="8833" builtinId="8" hidden="1"/>
    <cellStyle name="Hyperlink" xfId="8835" builtinId="8" hidden="1"/>
    <cellStyle name="Hyperlink" xfId="8837" builtinId="8" hidden="1"/>
    <cellStyle name="Hyperlink" xfId="8839" builtinId="8" hidden="1"/>
    <cellStyle name="Hyperlink" xfId="8841" builtinId="8" hidden="1"/>
    <cellStyle name="Hyperlink" xfId="8843" builtinId="8" hidden="1"/>
    <cellStyle name="Hyperlink" xfId="8845" builtinId="8" hidden="1"/>
    <cellStyle name="Hyperlink" xfId="8847" builtinId="8" hidden="1"/>
    <cellStyle name="Hyperlink" xfId="8849" builtinId="8" hidden="1"/>
    <cellStyle name="Hyperlink" xfId="8851" builtinId="8" hidden="1"/>
    <cellStyle name="Hyperlink" xfId="8853" builtinId="8" hidden="1"/>
    <cellStyle name="Hyperlink" xfId="8855" builtinId="8" hidden="1"/>
    <cellStyle name="Hyperlink" xfId="8857" builtinId="8" hidden="1"/>
    <cellStyle name="Hyperlink" xfId="8859" builtinId="8" hidden="1"/>
    <cellStyle name="Hyperlink" xfId="8861" builtinId="8" hidden="1"/>
    <cellStyle name="Hyperlink" xfId="8863" builtinId="8" hidden="1"/>
    <cellStyle name="Hyperlink" xfId="8865" builtinId="8" hidden="1"/>
    <cellStyle name="Hyperlink" xfId="8867" builtinId="8" hidden="1"/>
    <cellStyle name="Hyperlink" xfId="8869" builtinId="8" hidden="1"/>
    <cellStyle name="Hyperlink" xfId="8871" builtinId="8" hidden="1"/>
    <cellStyle name="Hyperlink" xfId="8873" builtinId="8" hidden="1"/>
    <cellStyle name="Hyperlink" xfId="8875" builtinId="8" hidden="1"/>
    <cellStyle name="Hyperlink" xfId="8877" builtinId="8" hidden="1"/>
    <cellStyle name="Hyperlink" xfId="8879" builtinId="8" hidden="1"/>
    <cellStyle name="Hyperlink" xfId="8881" builtinId="8" hidden="1"/>
    <cellStyle name="Hyperlink" xfId="8883" builtinId="8" hidden="1"/>
    <cellStyle name="Hyperlink" xfId="8885" builtinId="8" hidden="1"/>
    <cellStyle name="Hyperlink" xfId="8887" builtinId="8" hidden="1"/>
    <cellStyle name="Hyperlink" xfId="8889" builtinId="8" hidden="1"/>
    <cellStyle name="Hyperlink" xfId="8891" builtinId="8" hidden="1"/>
    <cellStyle name="Hyperlink" xfId="8893" builtinId="8" hidden="1"/>
    <cellStyle name="Hyperlink" xfId="8895" builtinId="8" hidden="1"/>
    <cellStyle name="Hyperlink" xfId="8897" builtinId="8" hidden="1"/>
    <cellStyle name="Hyperlink" xfId="8899" builtinId="8" hidden="1"/>
    <cellStyle name="Hyperlink" xfId="8901" builtinId="8" hidden="1"/>
    <cellStyle name="Hyperlink" xfId="8903" builtinId="8" hidden="1"/>
    <cellStyle name="Hyperlink" xfId="8905" builtinId="8" hidden="1"/>
    <cellStyle name="Hyperlink" xfId="8907" builtinId="8" hidden="1"/>
    <cellStyle name="Hyperlink" xfId="8909" builtinId="8" hidden="1"/>
    <cellStyle name="Hyperlink" xfId="8911" builtinId="8" hidden="1"/>
    <cellStyle name="Hyperlink" xfId="8913" builtinId="8" hidden="1"/>
    <cellStyle name="Hyperlink" xfId="8915" builtinId="8" hidden="1"/>
    <cellStyle name="Hyperlink" xfId="8917" builtinId="8" hidden="1"/>
    <cellStyle name="Hyperlink" xfId="8919" builtinId="8" hidden="1"/>
    <cellStyle name="Hyperlink" xfId="8921" builtinId="8" hidden="1"/>
    <cellStyle name="Hyperlink" xfId="8923" builtinId="8" hidden="1"/>
    <cellStyle name="Hyperlink" xfId="8925" builtinId="8" hidden="1"/>
    <cellStyle name="Hyperlink" xfId="8927" builtinId="8" hidden="1"/>
    <cellStyle name="Hyperlink" xfId="8929" builtinId="8" hidden="1"/>
    <cellStyle name="Hyperlink" xfId="8931" builtinId="8" hidden="1"/>
    <cellStyle name="Hyperlink" xfId="8933" builtinId="8" hidden="1"/>
    <cellStyle name="Hyperlink" xfId="8935" builtinId="8" hidden="1"/>
    <cellStyle name="Hyperlink" xfId="8937" builtinId="8" hidden="1"/>
    <cellStyle name="Hyperlink" xfId="8939" builtinId="8" hidden="1"/>
    <cellStyle name="Hyperlink" xfId="8941" builtinId="8" hidden="1"/>
    <cellStyle name="Hyperlink" xfId="8943" builtinId="8" hidden="1"/>
    <cellStyle name="Hyperlink" xfId="8945" builtinId="8" hidden="1"/>
    <cellStyle name="Hyperlink" xfId="8947" builtinId="8" hidden="1"/>
    <cellStyle name="Hyperlink" xfId="8949" builtinId="8" hidden="1"/>
    <cellStyle name="Hyperlink" xfId="8951" builtinId="8" hidden="1"/>
    <cellStyle name="Hyperlink" xfId="8953" builtinId="8" hidden="1"/>
    <cellStyle name="Hyperlink" xfId="8955" builtinId="8" hidden="1"/>
    <cellStyle name="Hyperlink" xfId="8957" builtinId="8" hidden="1"/>
    <cellStyle name="Hyperlink" xfId="8959" builtinId="8" hidden="1"/>
    <cellStyle name="Hyperlink" xfId="8961" builtinId="8" hidden="1"/>
    <cellStyle name="Hyperlink" xfId="8963" builtinId="8" hidden="1"/>
    <cellStyle name="Hyperlink" xfId="8965" builtinId="8" hidden="1"/>
    <cellStyle name="Hyperlink" xfId="8967" builtinId="8" hidden="1"/>
    <cellStyle name="Hyperlink" xfId="8969" builtinId="8" hidden="1"/>
    <cellStyle name="Hyperlink" xfId="8971" builtinId="8" hidden="1"/>
    <cellStyle name="Hyperlink" xfId="8973" builtinId="8" hidden="1"/>
    <cellStyle name="Hyperlink" xfId="8975" builtinId="8" hidden="1"/>
    <cellStyle name="Hyperlink" xfId="8977" builtinId="8" hidden="1"/>
    <cellStyle name="Hyperlink" xfId="8979" builtinId="8" hidden="1"/>
    <cellStyle name="Hyperlink" xfId="8981" builtinId="8" hidden="1"/>
    <cellStyle name="Hyperlink" xfId="8983" builtinId="8" hidden="1"/>
    <cellStyle name="Hyperlink" xfId="8985" builtinId="8" hidden="1"/>
    <cellStyle name="Hyperlink" xfId="8987" builtinId="8" hidden="1"/>
    <cellStyle name="Hyperlink" xfId="8989" builtinId="8" hidden="1"/>
    <cellStyle name="Hyperlink" xfId="8991" builtinId="8" hidden="1"/>
    <cellStyle name="Hyperlink" xfId="8993" builtinId="8" hidden="1"/>
    <cellStyle name="Hyperlink" xfId="8995" builtinId="8" hidden="1"/>
    <cellStyle name="Hyperlink" xfId="8997" builtinId="8" hidden="1"/>
    <cellStyle name="Hyperlink" xfId="8999" builtinId="8" hidden="1"/>
    <cellStyle name="Hyperlink" xfId="9001" builtinId="8" hidden="1"/>
    <cellStyle name="Hyperlink" xfId="9003" builtinId="8" hidden="1"/>
    <cellStyle name="Hyperlink" xfId="9005" builtinId="8" hidden="1"/>
    <cellStyle name="Hyperlink" xfId="9007" builtinId="8" hidden="1"/>
    <cellStyle name="Hyperlink" xfId="9009" builtinId="8" hidden="1"/>
    <cellStyle name="Hyperlink" xfId="9011" builtinId="8" hidden="1"/>
    <cellStyle name="Hyperlink" xfId="9013" builtinId="8" hidden="1"/>
    <cellStyle name="Hyperlink" xfId="9015" builtinId="8" hidden="1"/>
    <cellStyle name="Hyperlink" xfId="9017" builtinId="8" hidden="1"/>
    <cellStyle name="Hyperlink" xfId="9019" builtinId="8" hidden="1"/>
    <cellStyle name="Hyperlink" xfId="9021" builtinId="8" hidden="1"/>
    <cellStyle name="Hyperlink" xfId="9023" builtinId="8" hidden="1"/>
    <cellStyle name="Hyperlink" xfId="9025" builtinId="8" hidden="1"/>
    <cellStyle name="Hyperlink" xfId="9027" builtinId="8" hidden="1"/>
    <cellStyle name="Hyperlink" xfId="9029" builtinId="8" hidden="1"/>
    <cellStyle name="Hyperlink" xfId="9031" builtinId="8" hidden="1"/>
    <cellStyle name="Hyperlink" xfId="9033" builtinId="8" hidden="1"/>
    <cellStyle name="Hyperlink" xfId="9035" builtinId="8" hidden="1"/>
    <cellStyle name="Hyperlink" xfId="9037" builtinId="8" hidden="1"/>
    <cellStyle name="Hyperlink" xfId="9039" builtinId="8" hidden="1"/>
    <cellStyle name="Hyperlink" xfId="9041" builtinId="8" hidden="1"/>
    <cellStyle name="Hyperlink" xfId="9043" builtinId="8" hidden="1"/>
    <cellStyle name="Hyperlink" xfId="9045" builtinId="8" hidden="1"/>
    <cellStyle name="Hyperlink" xfId="9047" builtinId="8" hidden="1"/>
    <cellStyle name="Hyperlink" xfId="9049" builtinId="8" hidden="1"/>
    <cellStyle name="Hyperlink" xfId="9051" builtinId="8" hidden="1"/>
    <cellStyle name="Hyperlink" xfId="9053" builtinId="8" hidden="1"/>
    <cellStyle name="Hyperlink" xfId="9055" builtinId="8" hidden="1"/>
    <cellStyle name="Hyperlink" xfId="9057" builtinId="8" hidden="1"/>
    <cellStyle name="Hyperlink" xfId="9059" builtinId="8" hidden="1"/>
    <cellStyle name="Hyperlink" xfId="9061" builtinId="8" hidden="1"/>
    <cellStyle name="Hyperlink" xfId="9063" builtinId="8" hidden="1"/>
    <cellStyle name="Hyperlink" xfId="9065" builtinId="8" hidden="1"/>
    <cellStyle name="Hyperlink" xfId="9067" builtinId="8" hidden="1"/>
    <cellStyle name="Hyperlink" xfId="9069" builtinId="8" hidden="1"/>
    <cellStyle name="Hyperlink" xfId="9071" builtinId="8" hidden="1"/>
    <cellStyle name="Hyperlink" xfId="9073" builtinId="8" hidden="1"/>
    <cellStyle name="Hyperlink" xfId="9075" builtinId="8" hidden="1"/>
    <cellStyle name="Hyperlink" xfId="9077" builtinId="8" hidden="1"/>
    <cellStyle name="Hyperlink" xfId="9079" builtinId="8" hidden="1"/>
    <cellStyle name="Hyperlink" xfId="9081" builtinId="8" hidden="1"/>
    <cellStyle name="Hyperlink" xfId="9083" builtinId="8" hidden="1"/>
    <cellStyle name="Hyperlink" xfId="9085" builtinId="8" hidden="1"/>
    <cellStyle name="Hyperlink" xfId="9087" builtinId="8" hidden="1"/>
    <cellStyle name="Hyperlink" xfId="9089" builtinId="8" hidden="1"/>
    <cellStyle name="Hyperlink" xfId="9091" builtinId="8" hidden="1"/>
    <cellStyle name="Hyperlink" xfId="9093" builtinId="8" hidden="1"/>
    <cellStyle name="Hyperlink" xfId="9095" builtinId="8" hidden="1"/>
    <cellStyle name="Hyperlink" xfId="9097" builtinId="8" hidden="1"/>
    <cellStyle name="Hyperlink" xfId="9099" builtinId="8" hidden="1"/>
    <cellStyle name="Hyperlink" xfId="9101" builtinId="8" hidden="1"/>
    <cellStyle name="Hyperlink" xfId="9103" builtinId="8" hidden="1"/>
    <cellStyle name="Hyperlink" xfId="9105" builtinId="8" hidden="1"/>
    <cellStyle name="Hyperlink" xfId="9107" builtinId="8" hidden="1"/>
    <cellStyle name="Hyperlink" xfId="9109" builtinId="8" hidden="1"/>
    <cellStyle name="Hyperlink" xfId="9111" builtinId="8" hidden="1"/>
    <cellStyle name="Hyperlink" xfId="9113" builtinId="8" hidden="1"/>
    <cellStyle name="Hyperlink" xfId="9115" builtinId="8" hidden="1"/>
    <cellStyle name="Hyperlink" xfId="9117" builtinId="8" hidden="1"/>
    <cellStyle name="Hyperlink" xfId="9119" builtinId="8" hidden="1"/>
    <cellStyle name="Hyperlink" xfId="9121" builtinId="8" hidden="1"/>
    <cellStyle name="Hyperlink" xfId="9123" builtinId="8" hidden="1"/>
    <cellStyle name="Hyperlink" xfId="9125" builtinId="8" hidden="1"/>
    <cellStyle name="Hyperlink" xfId="9127" builtinId="8" hidden="1"/>
    <cellStyle name="Hyperlink" xfId="9129" builtinId="8" hidden="1"/>
    <cellStyle name="Hyperlink" xfId="9131" builtinId="8" hidden="1"/>
    <cellStyle name="Hyperlink" xfId="9133" builtinId="8" hidden="1"/>
    <cellStyle name="Hyperlink" xfId="9135" builtinId="8" hidden="1"/>
    <cellStyle name="Hyperlink" xfId="9137" builtinId="8" hidden="1"/>
    <cellStyle name="Hyperlink" xfId="9139" builtinId="8" hidden="1"/>
    <cellStyle name="Hyperlink" xfId="9141" builtinId="8" hidden="1"/>
    <cellStyle name="Hyperlink" xfId="9143" builtinId="8" hidden="1"/>
    <cellStyle name="Hyperlink" xfId="9145" builtinId="8" hidden="1"/>
    <cellStyle name="Hyperlink" xfId="9147" builtinId="8" hidden="1"/>
    <cellStyle name="Hyperlink" xfId="9149" builtinId="8" hidden="1"/>
    <cellStyle name="Hyperlink" xfId="9151" builtinId="8" hidden="1"/>
    <cellStyle name="Hyperlink" xfId="9153" builtinId="8" hidden="1"/>
    <cellStyle name="Hyperlink" xfId="9155" builtinId="8" hidden="1"/>
    <cellStyle name="Hyperlink" xfId="9157" builtinId="8" hidden="1"/>
    <cellStyle name="Hyperlink" xfId="9159" builtinId="8" hidden="1"/>
    <cellStyle name="Hyperlink" xfId="9161" builtinId="8" hidden="1"/>
    <cellStyle name="Hyperlink" xfId="9163" builtinId="8" hidden="1"/>
    <cellStyle name="Hyperlink" xfId="9165" builtinId="8" hidden="1"/>
    <cellStyle name="Hyperlink" xfId="9167" builtinId="8" hidden="1"/>
    <cellStyle name="Hyperlink" xfId="9169" builtinId="8" hidden="1"/>
    <cellStyle name="Hyperlink" xfId="9171" builtinId="8" hidden="1"/>
    <cellStyle name="Hyperlink" xfId="9173" builtinId="8" hidden="1"/>
    <cellStyle name="Hyperlink" xfId="9175" builtinId="8" hidden="1"/>
    <cellStyle name="Hyperlink" xfId="9177" builtinId="8" hidden="1"/>
    <cellStyle name="Hyperlink" xfId="9179" builtinId="8" hidden="1"/>
    <cellStyle name="Hyperlink" xfId="9181" builtinId="8" hidden="1"/>
    <cellStyle name="Hyperlink" xfId="9183" builtinId="8" hidden="1"/>
    <cellStyle name="Hyperlink" xfId="9185" builtinId="8" hidden="1"/>
    <cellStyle name="Hyperlink" xfId="9187" builtinId="8" hidden="1"/>
    <cellStyle name="Hyperlink" xfId="9189" builtinId="8" hidden="1"/>
    <cellStyle name="Hyperlink" xfId="9191" builtinId="8" hidden="1"/>
    <cellStyle name="Hyperlink" xfId="9193" builtinId="8" hidden="1"/>
    <cellStyle name="Hyperlink" xfId="9195" builtinId="8" hidden="1"/>
    <cellStyle name="Hyperlink" xfId="9197" builtinId="8" hidden="1"/>
    <cellStyle name="Hyperlink" xfId="9199" builtinId="8" hidden="1"/>
    <cellStyle name="Hyperlink" xfId="9201" builtinId="8" hidden="1"/>
    <cellStyle name="Hyperlink" xfId="9203" builtinId="8" hidden="1"/>
    <cellStyle name="Hyperlink" xfId="9205" builtinId="8" hidden="1"/>
    <cellStyle name="Hyperlink" xfId="9207" builtinId="8" hidden="1"/>
    <cellStyle name="Hyperlink" xfId="9209" builtinId="8" hidden="1"/>
    <cellStyle name="Hyperlink" xfId="9211" builtinId="8" hidden="1"/>
    <cellStyle name="Hyperlink" xfId="9213" builtinId="8" hidden="1"/>
    <cellStyle name="Hyperlink" xfId="9215" builtinId="8" hidden="1"/>
    <cellStyle name="Hyperlink" xfId="9217" builtinId="8" hidden="1"/>
    <cellStyle name="Hyperlink" xfId="9219" builtinId="8" hidden="1"/>
    <cellStyle name="Hyperlink" xfId="9221" builtinId="8" hidden="1"/>
    <cellStyle name="Hyperlink" xfId="9223" builtinId="8" hidden="1"/>
    <cellStyle name="Hyperlink" xfId="9225" builtinId="8" hidden="1"/>
    <cellStyle name="Hyperlink" xfId="9227" builtinId="8" hidden="1"/>
    <cellStyle name="Hyperlink" xfId="9229" builtinId="8" hidden="1"/>
    <cellStyle name="Hyperlink" xfId="9231" builtinId="8" hidden="1"/>
    <cellStyle name="Hyperlink" xfId="9233" builtinId="8" hidden="1"/>
    <cellStyle name="Hyperlink" xfId="9235" builtinId="8" hidden="1"/>
    <cellStyle name="Hyperlink" xfId="9237" builtinId="8" hidden="1"/>
    <cellStyle name="Hyperlink" xfId="9239" builtinId="8" hidden="1"/>
    <cellStyle name="Hyperlink" xfId="9241" builtinId="8" hidden="1"/>
    <cellStyle name="Hyperlink" xfId="9243" builtinId="8" hidden="1"/>
    <cellStyle name="Hyperlink" xfId="9245" builtinId="8" hidden="1"/>
    <cellStyle name="Hyperlink" xfId="9247" builtinId="8" hidden="1"/>
    <cellStyle name="Hyperlink" xfId="9249" builtinId="8" hidden="1"/>
    <cellStyle name="Hyperlink" xfId="9251" builtinId="8" hidden="1"/>
    <cellStyle name="Hyperlink" xfId="9253" builtinId="8" hidden="1"/>
    <cellStyle name="Hyperlink" xfId="9255" builtinId="8" hidden="1"/>
    <cellStyle name="Hyperlink" xfId="9257" builtinId="8" hidden="1"/>
    <cellStyle name="Hyperlink" xfId="9259" builtinId="8" hidden="1"/>
    <cellStyle name="Hyperlink" xfId="9261" builtinId="8" hidden="1"/>
    <cellStyle name="Hyperlink" xfId="9263" builtinId="8" hidden="1"/>
    <cellStyle name="Hyperlink" xfId="9265" builtinId="8" hidden="1"/>
    <cellStyle name="Hyperlink" xfId="9267" builtinId="8" hidden="1"/>
    <cellStyle name="Hyperlink" xfId="9269" builtinId="8" hidden="1"/>
    <cellStyle name="Hyperlink" xfId="9271" builtinId="8" hidden="1"/>
    <cellStyle name="Hyperlink" xfId="9273" builtinId="8" hidden="1"/>
    <cellStyle name="Hyperlink" xfId="9275" builtinId="8" hidden="1"/>
    <cellStyle name="Hyperlink" xfId="9277" builtinId="8" hidden="1"/>
    <cellStyle name="Hyperlink" xfId="9279" builtinId="8" hidden="1"/>
    <cellStyle name="Hyperlink" xfId="9281" builtinId="8" hidden="1"/>
    <cellStyle name="Hyperlink" xfId="9283" builtinId="8" hidden="1"/>
    <cellStyle name="Hyperlink" xfId="9285" builtinId="8" hidden="1"/>
    <cellStyle name="Hyperlink" xfId="9287" builtinId="8" hidden="1"/>
    <cellStyle name="Hyperlink" xfId="9289" builtinId="8" hidden="1"/>
    <cellStyle name="Hyperlink" xfId="9291" builtinId="8" hidden="1"/>
    <cellStyle name="Hyperlink" xfId="9293" builtinId="8" hidden="1"/>
    <cellStyle name="Hyperlink" xfId="9295" builtinId="8" hidden="1"/>
    <cellStyle name="Hyperlink" xfId="9297" builtinId="8" hidden="1"/>
    <cellStyle name="Hyperlink" xfId="9299" builtinId="8" hidden="1"/>
    <cellStyle name="Hyperlink" xfId="9301" builtinId="8" hidden="1"/>
    <cellStyle name="Hyperlink" xfId="9303" builtinId="8" hidden="1"/>
    <cellStyle name="Hyperlink" xfId="9305" builtinId="8" hidden="1"/>
    <cellStyle name="Hyperlink" xfId="9307" builtinId="8" hidden="1"/>
    <cellStyle name="Hyperlink" xfId="9309" builtinId="8" hidden="1"/>
    <cellStyle name="Hyperlink" xfId="9311" builtinId="8" hidden="1"/>
    <cellStyle name="Hyperlink" xfId="9313" builtinId="8" hidden="1"/>
    <cellStyle name="Hyperlink" xfId="9315" builtinId="8" hidden="1"/>
    <cellStyle name="Hyperlink" xfId="9317" builtinId="8" hidden="1"/>
    <cellStyle name="Hyperlink" xfId="9319" builtinId="8" hidden="1"/>
    <cellStyle name="Hyperlink" xfId="9321" builtinId="8" hidden="1"/>
    <cellStyle name="Hyperlink" xfId="9323" builtinId="8" hidden="1"/>
    <cellStyle name="Hyperlink" xfId="9325" builtinId="8" hidden="1"/>
    <cellStyle name="Hyperlink" xfId="9327" builtinId="8" hidden="1"/>
    <cellStyle name="Hyperlink" xfId="9329" builtinId="8" hidden="1"/>
    <cellStyle name="Hyperlink" xfId="9331" builtinId="8" hidden="1"/>
    <cellStyle name="Hyperlink" xfId="9333" builtinId="8" hidden="1"/>
    <cellStyle name="Hyperlink" xfId="9335" builtinId="8" hidden="1"/>
    <cellStyle name="Hyperlink" xfId="9337" builtinId="8" hidden="1"/>
    <cellStyle name="Hyperlink" xfId="9339" builtinId="8" hidden="1"/>
    <cellStyle name="Hyperlink" xfId="9341" builtinId="8" hidden="1"/>
    <cellStyle name="Hyperlink" xfId="9343" builtinId="8" hidden="1"/>
    <cellStyle name="Hyperlink" xfId="9345" builtinId="8" hidden="1"/>
    <cellStyle name="Hyperlink" xfId="9347" builtinId="8" hidden="1"/>
    <cellStyle name="Hyperlink" xfId="9349" builtinId="8" hidden="1"/>
    <cellStyle name="Hyperlink" xfId="9351" builtinId="8" hidden="1"/>
    <cellStyle name="Hyperlink" xfId="9353" builtinId="8" hidden="1"/>
    <cellStyle name="Hyperlink" xfId="9355" builtinId="8" hidden="1"/>
    <cellStyle name="Hyperlink" xfId="9357" builtinId="8" hidden="1"/>
    <cellStyle name="Hyperlink" xfId="9359" builtinId="8" hidden="1"/>
    <cellStyle name="Hyperlink" xfId="9361" builtinId="8" hidden="1"/>
    <cellStyle name="Hyperlink" xfId="9363" builtinId="8" hidden="1"/>
    <cellStyle name="Hyperlink" xfId="9365" builtinId="8" hidden="1"/>
    <cellStyle name="Hyperlink" xfId="9367" builtinId="8" hidden="1"/>
    <cellStyle name="Hyperlink" xfId="9369" builtinId="8" hidden="1"/>
    <cellStyle name="Hyperlink" xfId="9371" builtinId="8" hidden="1"/>
    <cellStyle name="Hyperlink" xfId="9373" builtinId="8" hidden="1"/>
    <cellStyle name="Hyperlink" xfId="9375" builtinId="8" hidden="1"/>
    <cellStyle name="Hyperlink" xfId="9377" builtinId="8" hidden="1"/>
    <cellStyle name="Hyperlink" xfId="9379" builtinId="8" hidden="1"/>
    <cellStyle name="Hyperlink" xfId="9381" builtinId="8" hidden="1"/>
    <cellStyle name="Hyperlink" xfId="9383" builtinId="8" hidden="1"/>
    <cellStyle name="Hyperlink" xfId="9385" builtinId="8" hidden="1"/>
    <cellStyle name="Hyperlink" xfId="9387" builtinId="8" hidden="1"/>
    <cellStyle name="Hyperlink" xfId="9389" builtinId="8" hidden="1"/>
    <cellStyle name="Hyperlink" xfId="9391" builtinId="8" hidden="1"/>
    <cellStyle name="Hyperlink" xfId="9393" builtinId="8" hidden="1"/>
    <cellStyle name="Hyperlink" xfId="9395" builtinId="8" hidden="1"/>
    <cellStyle name="Hyperlink" xfId="9397" builtinId="8" hidden="1"/>
    <cellStyle name="Hyperlink" xfId="9399" builtinId="8" hidden="1"/>
    <cellStyle name="Hyperlink" xfId="9401" builtinId="8" hidden="1"/>
    <cellStyle name="Hyperlink" xfId="9403" builtinId="8" hidden="1"/>
    <cellStyle name="Hyperlink" xfId="9405" builtinId="8" hidden="1"/>
    <cellStyle name="Hyperlink" xfId="9407" builtinId="8" hidden="1"/>
    <cellStyle name="Hyperlink" xfId="9409" builtinId="8" hidden="1"/>
    <cellStyle name="Hyperlink" xfId="9411" builtinId="8" hidden="1"/>
    <cellStyle name="Hyperlink" xfId="9413" builtinId="8" hidden="1"/>
    <cellStyle name="Hyperlink" xfId="9415" builtinId="8" hidden="1"/>
    <cellStyle name="Hyperlink" xfId="9417" builtinId="8" hidden="1"/>
    <cellStyle name="Hyperlink" xfId="9419" builtinId="8" hidden="1"/>
    <cellStyle name="Hyperlink" xfId="9421" builtinId="8" hidden="1"/>
    <cellStyle name="Hyperlink" xfId="9423" builtinId="8" hidden="1"/>
    <cellStyle name="Hyperlink" xfId="9425" builtinId="8" hidden="1"/>
    <cellStyle name="Hyperlink" xfId="9427" builtinId="8" hidden="1"/>
    <cellStyle name="Hyperlink" xfId="9429" builtinId="8" hidden="1"/>
    <cellStyle name="Hyperlink" xfId="9431" builtinId="8" hidden="1"/>
    <cellStyle name="Hyperlink" xfId="9433" builtinId="8" hidden="1"/>
    <cellStyle name="Hyperlink" xfId="9435" builtinId="8" hidden="1"/>
    <cellStyle name="Hyperlink" xfId="9437" builtinId="8" hidden="1"/>
    <cellStyle name="Hyperlink" xfId="9439" builtinId="8" hidden="1"/>
    <cellStyle name="Hyperlink" xfId="9441" builtinId="8" hidden="1"/>
    <cellStyle name="Hyperlink" xfId="9443" builtinId="8" hidden="1"/>
    <cellStyle name="Hyperlink" xfId="9445" builtinId="8" hidden="1"/>
    <cellStyle name="Hyperlink" xfId="9447" builtinId="8" hidden="1"/>
    <cellStyle name="Hyperlink" xfId="9449" builtinId="8" hidden="1"/>
    <cellStyle name="Hyperlink" xfId="9451" builtinId="8" hidden="1"/>
    <cellStyle name="Hyperlink" xfId="9453" builtinId="8" hidden="1"/>
    <cellStyle name="Hyperlink" xfId="9455" builtinId="8" hidden="1"/>
    <cellStyle name="Hyperlink" xfId="9457" builtinId="8" hidden="1"/>
    <cellStyle name="Hyperlink" xfId="9459" builtinId="8" hidden="1"/>
    <cellStyle name="Hyperlink" xfId="9461" builtinId="8" hidden="1"/>
    <cellStyle name="Hyperlink" xfId="9463" builtinId="8" hidden="1"/>
    <cellStyle name="Hyperlink" xfId="9465" builtinId="8" hidden="1"/>
    <cellStyle name="Hyperlink" xfId="9467" builtinId="8" hidden="1"/>
    <cellStyle name="Hyperlink" xfId="9469" builtinId="8" hidden="1"/>
    <cellStyle name="Hyperlink" xfId="9471" builtinId="8" hidden="1"/>
    <cellStyle name="Hyperlink" xfId="9473" builtinId="8" hidden="1"/>
    <cellStyle name="Hyperlink" xfId="9475" builtinId="8" hidden="1"/>
    <cellStyle name="Hyperlink" xfId="9477" builtinId="8" hidden="1"/>
    <cellStyle name="Hyperlink" xfId="9479" builtinId="8" hidden="1"/>
    <cellStyle name="Hyperlink" xfId="9481" builtinId="8" hidden="1"/>
    <cellStyle name="Hyperlink" xfId="9483" builtinId="8" hidden="1"/>
    <cellStyle name="Hyperlink" xfId="9485" builtinId="8" hidden="1"/>
    <cellStyle name="Hyperlink" xfId="9487" builtinId="8" hidden="1"/>
    <cellStyle name="Hyperlink" xfId="9489" builtinId="8" hidden="1"/>
    <cellStyle name="Hyperlink" xfId="9491" builtinId="8" hidden="1"/>
    <cellStyle name="Hyperlink" xfId="9493" builtinId="8" hidden="1"/>
    <cellStyle name="Hyperlink" xfId="9495" builtinId="8" hidden="1"/>
    <cellStyle name="Hyperlink" xfId="9497" builtinId="8" hidden="1"/>
    <cellStyle name="Hyperlink" xfId="9499" builtinId="8" hidden="1"/>
    <cellStyle name="Hyperlink" xfId="9501" builtinId="8" hidden="1"/>
    <cellStyle name="Hyperlink" xfId="9503" builtinId="8" hidden="1"/>
    <cellStyle name="Hyperlink" xfId="9505" builtinId="8" hidden="1"/>
    <cellStyle name="Hyperlink" xfId="9507" builtinId="8" hidden="1"/>
    <cellStyle name="Hyperlink" xfId="9509" builtinId="8" hidden="1"/>
    <cellStyle name="Hyperlink" xfId="9511" builtinId="8" hidden="1"/>
    <cellStyle name="Hyperlink" xfId="9513" builtinId="8" hidden="1"/>
    <cellStyle name="Hyperlink" xfId="9515" builtinId="8" hidden="1"/>
    <cellStyle name="Hyperlink" xfId="9517" builtinId="8" hidden="1"/>
    <cellStyle name="Hyperlink" xfId="9519" builtinId="8" hidden="1"/>
    <cellStyle name="Hyperlink" xfId="9521" builtinId="8" hidden="1"/>
    <cellStyle name="Hyperlink" xfId="9523" builtinId="8" hidden="1"/>
    <cellStyle name="Hyperlink" xfId="9525" builtinId="8" hidden="1"/>
    <cellStyle name="Hyperlink" xfId="9527" builtinId="8" hidden="1"/>
    <cellStyle name="Hyperlink" xfId="9529" builtinId="8" hidden="1"/>
    <cellStyle name="Hyperlink" xfId="9531" builtinId="8" hidden="1"/>
    <cellStyle name="Hyperlink" xfId="9533" builtinId="8" hidden="1"/>
    <cellStyle name="Hyperlink" xfId="9535" builtinId="8" hidden="1"/>
    <cellStyle name="Hyperlink" xfId="9537" builtinId="8" hidden="1"/>
    <cellStyle name="Hyperlink" xfId="9539" builtinId="8" hidden="1"/>
    <cellStyle name="Hyperlink" xfId="9541" builtinId="8" hidden="1"/>
    <cellStyle name="Hyperlink" xfId="9543" builtinId="8" hidden="1"/>
    <cellStyle name="Hyperlink" xfId="9545" builtinId="8" hidden="1"/>
    <cellStyle name="Hyperlink" xfId="9547" builtinId="8" hidden="1"/>
    <cellStyle name="Hyperlink" xfId="9549" builtinId="8" hidden="1"/>
    <cellStyle name="Hyperlink" xfId="9551" builtinId="8" hidden="1"/>
    <cellStyle name="Hyperlink" xfId="9553" builtinId="8" hidden="1"/>
    <cellStyle name="Hyperlink" xfId="9555" builtinId="8" hidden="1"/>
    <cellStyle name="Hyperlink" xfId="9557" builtinId="8" hidden="1"/>
    <cellStyle name="Hyperlink" xfId="9559" builtinId="8" hidden="1"/>
    <cellStyle name="Hyperlink" xfId="9561" builtinId="8" hidden="1"/>
    <cellStyle name="Hyperlink" xfId="9563" builtinId="8" hidden="1"/>
    <cellStyle name="Hyperlink" xfId="9565" builtinId="8" hidden="1"/>
    <cellStyle name="Hyperlink" xfId="9567" builtinId="8" hidden="1"/>
    <cellStyle name="Hyperlink" xfId="9569" builtinId="8" hidden="1"/>
    <cellStyle name="Hyperlink" xfId="9571" builtinId="8" hidden="1"/>
    <cellStyle name="Hyperlink" xfId="9573" builtinId="8" hidden="1"/>
    <cellStyle name="Hyperlink" xfId="9575" builtinId="8" hidden="1"/>
    <cellStyle name="Hyperlink" xfId="9577" builtinId="8" hidden="1"/>
    <cellStyle name="Hyperlink" xfId="9579" builtinId="8" hidden="1"/>
    <cellStyle name="Hyperlink" xfId="9581" builtinId="8" hidden="1"/>
    <cellStyle name="Hyperlink" xfId="9583" builtinId="8" hidden="1"/>
    <cellStyle name="Hyperlink" xfId="9585" builtinId="8" hidden="1"/>
    <cellStyle name="Hyperlink" xfId="9587" builtinId="8" hidden="1"/>
    <cellStyle name="Hyperlink" xfId="9589" builtinId="8" hidden="1"/>
    <cellStyle name="Hyperlink" xfId="9591" builtinId="8" hidden="1"/>
    <cellStyle name="Hyperlink" xfId="9593" builtinId="8" hidden="1"/>
    <cellStyle name="Hyperlink" xfId="9595" builtinId="8" hidden="1"/>
    <cellStyle name="Hyperlink" xfId="9597" builtinId="8" hidden="1"/>
    <cellStyle name="Hyperlink" xfId="9599" builtinId="8" hidden="1"/>
    <cellStyle name="Hyperlink" xfId="9601" builtinId="8" hidden="1"/>
    <cellStyle name="Hyperlink" xfId="9603" builtinId="8" hidden="1"/>
    <cellStyle name="Hyperlink" xfId="9605" builtinId="8" hidden="1"/>
    <cellStyle name="Hyperlink" xfId="9607" builtinId="8" hidden="1"/>
    <cellStyle name="Hyperlink" xfId="9609" builtinId="8" hidden="1"/>
    <cellStyle name="Hyperlink" xfId="9611" builtinId="8" hidden="1"/>
    <cellStyle name="Hyperlink" xfId="9613" builtinId="8" hidden="1"/>
    <cellStyle name="Hyperlink" xfId="9615" builtinId="8" hidden="1"/>
    <cellStyle name="Hyperlink" xfId="9617" builtinId="8" hidden="1"/>
    <cellStyle name="Hyperlink" xfId="9619" builtinId="8" hidden="1"/>
    <cellStyle name="Hyperlink" xfId="9621" builtinId="8" hidden="1"/>
    <cellStyle name="Hyperlink" xfId="9623" builtinId="8" hidden="1"/>
    <cellStyle name="Hyperlink" xfId="9625" builtinId="8" hidden="1"/>
    <cellStyle name="Hyperlink" xfId="9627" builtinId="8" hidden="1"/>
    <cellStyle name="Hyperlink" xfId="9629" builtinId="8" hidden="1"/>
    <cellStyle name="Hyperlink" xfId="9631" builtinId="8" hidden="1"/>
    <cellStyle name="Hyperlink" xfId="9633" builtinId="8" hidden="1"/>
    <cellStyle name="Hyperlink" xfId="9635" builtinId="8" hidden="1"/>
    <cellStyle name="Hyperlink" xfId="9637" builtinId="8" hidden="1"/>
    <cellStyle name="Hyperlink" xfId="9639" builtinId="8" hidden="1"/>
    <cellStyle name="Hyperlink" xfId="9641" builtinId="8" hidden="1"/>
    <cellStyle name="Hyperlink" xfId="9643" builtinId="8" hidden="1"/>
    <cellStyle name="Hyperlink" xfId="9645" builtinId="8" hidden="1"/>
    <cellStyle name="Hyperlink" xfId="9647" builtinId="8" hidden="1"/>
    <cellStyle name="Hyperlink" xfId="9649" builtinId="8" hidden="1"/>
    <cellStyle name="Hyperlink" xfId="9651" builtinId="8" hidden="1"/>
    <cellStyle name="Hyperlink" xfId="9653" builtinId="8" hidden="1"/>
    <cellStyle name="Hyperlink" xfId="9655" builtinId="8" hidden="1"/>
    <cellStyle name="Hyperlink" xfId="9657" builtinId="8" hidden="1"/>
    <cellStyle name="Hyperlink" xfId="9659" builtinId="8" hidden="1"/>
    <cellStyle name="Hyperlink" xfId="9661" builtinId="8" hidden="1"/>
    <cellStyle name="Hyperlink" xfId="9663" builtinId="8" hidden="1"/>
    <cellStyle name="Hyperlink" xfId="9665" builtinId="8" hidden="1"/>
    <cellStyle name="Hyperlink" xfId="9667" builtinId="8" hidden="1"/>
    <cellStyle name="Hyperlink" xfId="9669" builtinId="8" hidden="1"/>
    <cellStyle name="Hyperlink" xfId="9671" builtinId="8" hidden="1"/>
    <cellStyle name="Hyperlink" xfId="9673" builtinId="8" hidden="1"/>
    <cellStyle name="Hyperlink" xfId="9675" builtinId="8" hidden="1"/>
    <cellStyle name="Hyperlink" xfId="9677" builtinId="8" hidden="1"/>
    <cellStyle name="Hyperlink" xfId="9679" builtinId="8" hidden="1"/>
    <cellStyle name="Hyperlink" xfId="9681" builtinId="8" hidden="1"/>
    <cellStyle name="Hyperlink" xfId="9683" builtinId="8" hidden="1"/>
    <cellStyle name="Hyperlink" xfId="9685" builtinId="8" hidden="1"/>
    <cellStyle name="Hyperlink" xfId="9687" builtinId="8" hidden="1"/>
    <cellStyle name="Hyperlink" xfId="9689" builtinId="8" hidden="1"/>
    <cellStyle name="Hyperlink" xfId="9691" builtinId="8" hidden="1"/>
    <cellStyle name="Hyperlink" xfId="9693" builtinId="8" hidden="1"/>
    <cellStyle name="Hyperlink" xfId="9695" builtinId="8" hidden="1"/>
    <cellStyle name="Hyperlink" xfId="9697" builtinId="8" hidden="1"/>
    <cellStyle name="Hyperlink" xfId="9699" builtinId="8" hidden="1"/>
    <cellStyle name="Hyperlink" xfId="9701" builtinId="8" hidden="1"/>
    <cellStyle name="Hyperlink" xfId="9703" builtinId="8" hidden="1"/>
    <cellStyle name="Hyperlink" xfId="9705" builtinId="8" hidden="1"/>
    <cellStyle name="Hyperlink" xfId="9707" builtinId="8" hidden="1"/>
    <cellStyle name="Hyperlink" xfId="9709" builtinId="8" hidden="1"/>
    <cellStyle name="Hyperlink" xfId="9711" builtinId="8" hidden="1"/>
    <cellStyle name="Hyperlink" xfId="9713" builtinId="8" hidden="1"/>
    <cellStyle name="Hyperlink" xfId="9715" builtinId="8" hidden="1"/>
    <cellStyle name="Hyperlink" xfId="9717" builtinId="8" hidden="1"/>
    <cellStyle name="Hyperlink" xfId="9719" builtinId="8" hidden="1"/>
    <cellStyle name="Hyperlink" xfId="9721" builtinId="8" hidden="1"/>
    <cellStyle name="Hyperlink" xfId="9723" builtinId="8" hidden="1"/>
    <cellStyle name="Hyperlink" xfId="9725" builtinId="8" hidden="1"/>
    <cellStyle name="Hyperlink" xfId="9727" builtinId="8" hidden="1"/>
    <cellStyle name="Hyperlink" xfId="9729" builtinId="8" hidden="1"/>
    <cellStyle name="Hyperlink" xfId="9731" builtinId="8" hidden="1"/>
    <cellStyle name="Hyperlink" xfId="9733" builtinId="8" hidden="1"/>
    <cellStyle name="Hyperlink" xfId="9735" builtinId="8" hidden="1"/>
    <cellStyle name="Hyperlink" xfId="9737" builtinId="8" hidden="1"/>
    <cellStyle name="Hyperlink" xfId="9739" builtinId="8" hidden="1"/>
    <cellStyle name="Hyperlink" xfId="9741" builtinId="8" hidden="1"/>
    <cellStyle name="Hyperlink" xfId="9743" builtinId="8" hidden="1"/>
    <cellStyle name="Hyperlink" xfId="9745" builtinId="8" hidden="1"/>
    <cellStyle name="Hyperlink" xfId="9747" builtinId="8" hidden="1"/>
    <cellStyle name="Hyperlink" xfId="9749" builtinId="8" hidden="1"/>
    <cellStyle name="Hyperlink" xfId="9751" builtinId="8" hidden="1"/>
    <cellStyle name="Hyperlink" xfId="9753" builtinId="8" hidden="1"/>
    <cellStyle name="Hyperlink" xfId="9755" builtinId="8" hidden="1"/>
    <cellStyle name="Hyperlink" xfId="9757" builtinId="8" hidden="1"/>
    <cellStyle name="Hyperlink" xfId="9759" builtinId="8" hidden="1"/>
    <cellStyle name="Hyperlink" xfId="9761" builtinId="8" hidden="1"/>
    <cellStyle name="Hyperlink" xfId="9763" builtinId="8" hidden="1"/>
    <cellStyle name="Hyperlink" xfId="9765" builtinId="8" hidden="1"/>
    <cellStyle name="Hyperlink" xfId="9767" builtinId="8" hidden="1"/>
    <cellStyle name="Hyperlink" xfId="9769" builtinId="8" hidden="1"/>
    <cellStyle name="Hyperlink" xfId="9771" builtinId="8" hidden="1"/>
    <cellStyle name="Hyperlink" xfId="9773" builtinId="8" hidden="1"/>
    <cellStyle name="Hyperlink" xfId="9775" builtinId="8" hidden="1"/>
    <cellStyle name="Hyperlink" xfId="9777" builtinId="8" hidden="1"/>
    <cellStyle name="Hyperlink" xfId="9779" builtinId="8" hidden="1"/>
    <cellStyle name="Hyperlink" xfId="9781" builtinId="8" hidden="1"/>
    <cellStyle name="Hyperlink" xfId="9783" builtinId="8" hidden="1"/>
    <cellStyle name="Hyperlink" xfId="9785" builtinId="8" hidden="1"/>
    <cellStyle name="Hyperlink" xfId="9787" builtinId="8" hidden="1"/>
    <cellStyle name="Hyperlink" xfId="9789" builtinId="8" hidden="1"/>
    <cellStyle name="Hyperlink" xfId="9791" builtinId="8" hidden="1"/>
    <cellStyle name="Hyperlink" xfId="9793" builtinId="8" hidden="1"/>
    <cellStyle name="Hyperlink" xfId="9795" builtinId="8" hidden="1"/>
    <cellStyle name="Hyperlink" xfId="9797" builtinId="8" hidden="1"/>
    <cellStyle name="Hyperlink" xfId="9799" builtinId="8" hidden="1"/>
    <cellStyle name="Hyperlink" xfId="9801" builtinId="8" hidden="1"/>
    <cellStyle name="Hyperlink" xfId="9803" builtinId="8" hidden="1"/>
    <cellStyle name="Hyperlink" xfId="9805" builtinId="8" hidden="1"/>
    <cellStyle name="Hyperlink" xfId="9807" builtinId="8" hidden="1"/>
    <cellStyle name="Hyperlink" xfId="9809" builtinId="8" hidden="1"/>
    <cellStyle name="Hyperlink" xfId="9811" builtinId="8" hidden="1"/>
    <cellStyle name="Hyperlink" xfId="9813" builtinId="8" hidden="1"/>
    <cellStyle name="Hyperlink" xfId="9815" builtinId="8" hidden="1"/>
    <cellStyle name="Hyperlink" xfId="9817" builtinId="8" hidden="1"/>
    <cellStyle name="Hyperlink" xfId="9819" builtinId="8" hidden="1"/>
    <cellStyle name="Hyperlink" xfId="9821" builtinId="8" hidden="1"/>
    <cellStyle name="Hyperlink" xfId="9823" builtinId="8" hidden="1"/>
    <cellStyle name="Hyperlink" xfId="9825" builtinId="8" hidden="1"/>
    <cellStyle name="Hyperlink" xfId="9827" builtinId="8" hidden="1"/>
    <cellStyle name="Hyperlink" xfId="9829" builtinId="8" hidden="1"/>
    <cellStyle name="Hyperlink" xfId="9831" builtinId="8" hidden="1"/>
    <cellStyle name="Hyperlink" xfId="9833" builtinId="8" hidden="1"/>
    <cellStyle name="Hyperlink" xfId="9835" builtinId="8" hidden="1"/>
    <cellStyle name="Hyperlink" xfId="9837" builtinId="8" hidden="1"/>
    <cellStyle name="Hyperlink" xfId="9839" builtinId="8" hidden="1"/>
    <cellStyle name="Hyperlink" xfId="9841" builtinId="8" hidden="1"/>
    <cellStyle name="Hyperlink" xfId="9843" builtinId="8" hidden="1"/>
    <cellStyle name="Hyperlink" xfId="9845" builtinId="8" hidden="1"/>
    <cellStyle name="Hyperlink" xfId="9847" builtinId="8" hidden="1"/>
    <cellStyle name="Hyperlink" xfId="9849" builtinId="8" hidden="1"/>
    <cellStyle name="Hyperlink" xfId="9851" builtinId="8" hidden="1"/>
    <cellStyle name="Hyperlink" xfId="9853" builtinId="8" hidden="1"/>
    <cellStyle name="Hyperlink" xfId="9855" builtinId="8" hidden="1"/>
    <cellStyle name="Hyperlink" xfId="9857" builtinId="8" hidden="1"/>
    <cellStyle name="Hyperlink" xfId="9859" builtinId="8" hidden="1"/>
    <cellStyle name="Hyperlink" xfId="9861" builtinId="8" hidden="1"/>
    <cellStyle name="Hyperlink" xfId="9863" builtinId="8" hidden="1"/>
    <cellStyle name="Hyperlink" xfId="9865" builtinId="8" hidden="1"/>
    <cellStyle name="Hyperlink" xfId="9867" builtinId="8" hidden="1"/>
    <cellStyle name="Hyperlink" xfId="9869" builtinId="8" hidden="1"/>
    <cellStyle name="Hyperlink" xfId="9871" builtinId="8" hidden="1"/>
    <cellStyle name="Hyperlink" xfId="9873" builtinId="8" hidden="1"/>
    <cellStyle name="Hyperlink" xfId="9875" builtinId="8" hidden="1"/>
    <cellStyle name="Hyperlink" xfId="9877" builtinId="8" hidden="1"/>
    <cellStyle name="Hyperlink" xfId="9879" builtinId="8" hidden="1"/>
    <cellStyle name="Hyperlink" xfId="9881" builtinId="8" hidden="1"/>
    <cellStyle name="Hyperlink" xfId="9883" builtinId="8" hidden="1"/>
    <cellStyle name="Hyperlink" xfId="9885" builtinId="8" hidden="1"/>
    <cellStyle name="Hyperlink" xfId="9887" builtinId="8" hidden="1"/>
    <cellStyle name="Hyperlink" xfId="9889" builtinId="8" hidden="1"/>
    <cellStyle name="Hyperlink" xfId="9891" builtinId="8" hidden="1"/>
    <cellStyle name="Hyperlink" xfId="9893" builtinId="8" hidden="1"/>
    <cellStyle name="Hyperlink" xfId="9895" builtinId="8" hidden="1"/>
    <cellStyle name="Hyperlink" xfId="9897" builtinId="8" hidden="1"/>
    <cellStyle name="Hyperlink" xfId="9899" builtinId="8" hidden="1"/>
    <cellStyle name="Hyperlink" xfId="9901" builtinId="8" hidden="1"/>
    <cellStyle name="Hyperlink" xfId="9903" builtinId="8" hidden="1"/>
    <cellStyle name="Hyperlink" xfId="9905" builtinId="8" hidden="1"/>
    <cellStyle name="Hyperlink" xfId="9907" builtinId="8" hidden="1"/>
    <cellStyle name="Hyperlink" xfId="9909" builtinId="8" hidden="1"/>
    <cellStyle name="Hyperlink" xfId="9911" builtinId="8" hidden="1"/>
    <cellStyle name="Hyperlink" xfId="9913" builtinId="8" hidden="1"/>
    <cellStyle name="Hyperlink" xfId="9915" builtinId="8" hidden="1"/>
    <cellStyle name="Hyperlink" xfId="9917" builtinId="8" hidden="1"/>
    <cellStyle name="Hyperlink" xfId="9919" builtinId="8" hidden="1"/>
    <cellStyle name="Hyperlink" xfId="9921" builtinId="8" hidden="1"/>
    <cellStyle name="Hyperlink" xfId="9923" builtinId="8" hidden="1"/>
    <cellStyle name="Hyperlink" xfId="9925" builtinId="8" hidden="1"/>
    <cellStyle name="Hyperlink" xfId="9927" builtinId="8" hidden="1"/>
    <cellStyle name="Hyperlink" xfId="9929" builtinId="8" hidden="1"/>
    <cellStyle name="Hyperlink" xfId="9931" builtinId="8" hidden="1"/>
    <cellStyle name="Hyperlink" xfId="9933" builtinId="8" hidden="1"/>
    <cellStyle name="Hyperlink" xfId="9935" builtinId="8" hidden="1"/>
    <cellStyle name="Hyperlink" xfId="9937" builtinId="8" hidden="1"/>
    <cellStyle name="Hyperlink" xfId="9939" builtinId="8" hidden="1"/>
    <cellStyle name="Hyperlink" xfId="9941" builtinId="8" hidden="1"/>
    <cellStyle name="Hyperlink" xfId="9943" builtinId="8" hidden="1"/>
    <cellStyle name="Hyperlink" xfId="9945" builtinId="8" hidden="1"/>
    <cellStyle name="Hyperlink" xfId="9947" builtinId="8" hidden="1"/>
    <cellStyle name="Hyperlink" xfId="9949" builtinId="8" hidden="1"/>
    <cellStyle name="Hyperlink" xfId="9951" builtinId="8" hidden="1"/>
    <cellStyle name="Hyperlink" xfId="9953" builtinId="8" hidden="1"/>
    <cellStyle name="Hyperlink" xfId="9955" builtinId="8" hidden="1"/>
    <cellStyle name="Hyperlink" xfId="9957" builtinId="8" hidden="1"/>
    <cellStyle name="Hyperlink" xfId="9959" builtinId="8" hidden="1"/>
    <cellStyle name="Hyperlink" xfId="9961" builtinId="8" hidden="1"/>
    <cellStyle name="Hyperlink" xfId="9963" builtinId="8" hidden="1"/>
    <cellStyle name="Hyperlink" xfId="9965" builtinId="8" hidden="1"/>
    <cellStyle name="Hyperlink" xfId="9967" builtinId="8" hidden="1"/>
    <cellStyle name="Hyperlink" xfId="9969" builtinId="8" hidden="1"/>
    <cellStyle name="Hyperlink" xfId="9971" builtinId="8" hidden="1"/>
    <cellStyle name="Hyperlink" xfId="9973" builtinId="8" hidden="1"/>
    <cellStyle name="Hyperlink" xfId="9975" builtinId="8" hidden="1"/>
    <cellStyle name="Hyperlink" xfId="9977" builtinId="8" hidden="1"/>
    <cellStyle name="Hyperlink" xfId="9979" builtinId="8" hidden="1"/>
    <cellStyle name="Hyperlink" xfId="9981" builtinId="8" hidden="1"/>
    <cellStyle name="Hyperlink" xfId="9983" builtinId="8" hidden="1"/>
    <cellStyle name="Hyperlink" xfId="9985" builtinId="8" hidden="1"/>
    <cellStyle name="Hyperlink" xfId="9987" builtinId="8" hidden="1"/>
    <cellStyle name="Hyperlink" xfId="9989" builtinId="8" hidden="1"/>
    <cellStyle name="Hyperlink" xfId="9991" builtinId="8" hidden="1"/>
    <cellStyle name="Hyperlink" xfId="9993" builtinId="8" hidden="1"/>
    <cellStyle name="Hyperlink" xfId="9995" builtinId="8" hidden="1"/>
    <cellStyle name="Hyperlink" xfId="9997" builtinId="8" hidden="1"/>
    <cellStyle name="Hyperlink" xfId="9999" builtinId="8" hidden="1"/>
    <cellStyle name="Hyperlink" xfId="10001" builtinId="8" hidden="1"/>
    <cellStyle name="Hyperlink" xfId="10003" builtinId="8" hidden="1"/>
    <cellStyle name="Hyperlink" xfId="10005" builtinId="8" hidden="1"/>
    <cellStyle name="Hyperlink" xfId="10007" builtinId="8" hidden="1"/>
    <cellStyle name="Hyperlink" xfId="10009" builtinId="8" hidden="1"/>
    <cellStyle name="Hyperlink" xfId="10011" builtinId="8" hidden="1"/>
    <cellStyle name="Hyperlink" xfId="10013" builtinId="8" hidden="1"/>
    <cellStyle name="Hyperlink" xfId="10015" builtinId="8" hidden="1"/>
    <cellStyle name="Hyperlink" xfId="10017" builtinId="8" hidden="1"/>
    <cellStyle name="Hyperlink" xfId="10019" builtinId="8" hidden="1"/>
    <cellStyle name="Hyperlink" xfId="10021" builtinId="8" hidden="1"/>
    <cellStyle name="Hyperlink" xfId="10023" builtinId="8" hidden="1"/>
    <cellStyle name="Hyperlink" xfId="10025" builtinId="8" hidden="1"/>
    <cellStyle name="Hyperlink" xfId="10027" builtinId="8" hidden="1"/>
    <cellStyle name="Hyperlink" xfId="10029" builtinId="8" hidden="1"/>
    <cellStyle name="Hyperlink" xfId="10031" builtinId="8" hidden="1"/>
    <cellStyle name="Hyperlink" xfId="10033" builtinId="8" hidden="1"/>
    <cellStyle name="Hyperlink" xfId="10035" builtinId="8" hidden="1"/>
    <cellStyle name="Hyperlink" xfId="10037" builtinId="8" hidden="1"/>
    <cellStyle name="Hyperlink" xfId="10039" builtinId="8" hidden="1"/>
    <cellStyle name="Hyperlink" xfId="10041" builtinId="8" hidden="1"/>
    <cellStyle name="Hyperlink" xfId="10043" builtinId="8" hidden="1"/>
    <cellStyle name="Hyperlink" xfId="10045" builtinId="8" hidden="1"/>
    <cellStyle name="Hyperlink" xfId="10047" builtinId="8" hidden="1"/>
    <cellStyle name="Hyperlink" xfId="10049" builtinId="8" hidden="1"/>
    <cellStyle name="Hyperlink" xfId="10051" builtinId="8" hidden="1"/>
    <cellStyle name="Hyperlink" xfId="10053" builtinId="8" hidden="1"/>
    <cellStyle name="Hyperlink" xfId="10055" builtinId="8" hidden="1"/>
    <cellStyle name="Hyperlink" xfId="10057" builtinId="8" hidden="1"/>
    <cellStyle name="Hyperlink" xfId="10059" builtinId="8" hidden="1"/>
    <cellStyle name="Hyperlink" xfId="10061" builtinId="8" hidden="1"/>
    <cellStyle name="Hyperlink" xfId="10063" builtinId="8" hidden="1"/>
    <cellStyle name="Hyperlink" xfId="10065" builtinId="8" hidden="1"/>
    <cellStyle name="Hyperlink" xfId="10067" builtinId="8" hidden="1"/>
    <cellStyle name="Hyperlink" xfId="10069" builtinId="8" hidden="1"/>
    <cellStyle name="Hyperlink" xfId="10071" builtinId="8" hidden="1"/>
    <cellStyle name="Hyperlink" xfId="10073" builtinId="8" hidden="1"/>
    <cellStyle name="Hyperlink" xfId="10075" builtinId="8" hidden="1"/>
    <cellStyle name="Hyperlink" xfId="10077" builtinId="8" hidden="1"/>
    <cellStyle name="Hyperlink" xfId="10079" builtinId="8" hidden="1"/>
    <cellStyle name="Hyperlink" xfId="10081" builtinId="8" hidden="1"/>
    <cellStyle name="Hyperlink" xfId="10083" builtinId="8" hidden="1"/>
    <cellStyle name="Hyperlink" xfId="10085" builtinId="8" hidden="1"/>
    <cellStyle name="Hyperlink" xfId="10087" builtinId="8" hidden="1"/>
    <cellStyle name="Hyperlink" xfId="10089" builtinId="8" hidden="1"/>
    <cellStyle name="Hyperlink" xfId="10091" builtinId="8" hidden="1"/>
    <cellStyle name="Hyperlink" xfId="10093" builtinId="8" hidden="1"/>
    <cellStyle name="Hyperlink" xfId="10095" builtinId="8" hidden="1"/>
    <cellStyle name="Hyperlink" xfId="10097" builtinId="8" hidden="1"/>
    <cellStyle name="Hyperlink" xfId="10099" builtinId="8" hidden="1"/>
    <cellStyle name="Hyperlink" xfId="10101" builtinId="8" hidden="1"/>
    <cellStyle name="Hyperlink" xfId="10103" builtinId="8" hidden="1"/>
    <cellStyle name="Hyperlink" xfId="10105" builtinId="8" hidden="1"/>
    <cellStyle name="Hyperlink" xfId="10107" builtinId="8" hidden="1"/>
    <cellStyle name="Hyperlink" xfId="10109" builtinId="8" hidden="1"/>
    <cellStyle name="Hyperlink" xfId="10111" builtinId="8" hidden="1"/>
    <cellStyle name="Hyperlink" xfId="10113" builtinId="8" hidden="1"/>
    <cellStyle name="Hyperlink" xfId="10115" builtinId="8" hidden="1"/>
    <cellStyle name="Hyperlink" xfId="10117" builtinId="8" hidden="1"/>
    <cellStyle name="Hyperlink" xfId="10119" builtinId="8" hidden="1"/>
    <cellStyle name="Hyperlink" xfId="10121" builtinId="8" hidden="1"/>
    <cellStyle name="Hyperlink" xfId="10123" builtinId="8" hidden="1"/>
    <cellStyle name="Hyperlink" xfId="10125" builtinId="8" hidden="1"/>
    <cellStyle name="Hyperlink" xfId="10127" builtinId="8" hidden="1"/>
    <cellStyle name="Hyperlink" xfId="10129" builtinId="8" hidden="1"/>
    <cellStyle name="Hyperlink" xfId="10131" builtinId="8" hidden="1"/>
    <cellStyle name="Hyperlink" xfId="10133" builtinId="8" hidden="1"/>
    <cellStyle name="Hyperlink" xfId="10135" builtinId="8" hidden="1"/>
    <cellStyle name="Hyperlink" xfId="10137" builtinId="8" hidden="1"/>
    <cellStyle name="Hyperlink" xfId="10139" builtinId="8" hidden="1"/>
    <cellStyle name="Hyperlink" xfId="10141" builtinId="8" hidden="1"/>
    <cellStyle name="Hyperlink" xfId="10143" builtinId="8" hidden="1"/>
    <cellStyle name="Hyperlink" xfId="10145" builtinId="8" hidden="1"/>
    <cellStyle name="Hyperlink" xfId="10147" builtinId="8" hidden="1"/>
    <cellStyle name="Hyperlink" xfId="10149" builtinId="8" hidden="1"/>
    <cellStyle name="Hyperlink" xfId="10151" builtinId="8" hidden="1"/>
    <cellStyle name="Hyperlink" xfId="10153" builtinId="8" hidden="1"/>
    <cellStyle name="Hyperlink" xfId="10155" builtinId="8" hidden="1"/>
    <cellStyle name="Hyperlink" xfId="10157" builtinId="8" hidden="1"/>
    <cellStyle name="Hyperlink" xfId="10159" builtinId="8" hidden="1"/>
    <cellStyle name="Hyperlink" xfId="10161" builtinId="8" hidden="1"/>
    <cellStyle name="Hyperlink" xfId="10163" builtinId="8" hidden="1"/>
    <cellStyle name="Hyperlink" xfId="10165" builtinId="8" hidden="1"/>
    <cellStyle name="Hyperlink" xfId="10167" builtinId="8" hidden="1"/>
    <cellStyle name="Hyperlink" xfId="10169" builtinId="8" hidden="1"/>
    <cellStyle name="Hyperlink" xfId="10171" builtinId="8" hidden="1"/>
    <cellStyle name="Hyperlink" xfId="10173" builtinId="8" hidden="1"/>
    <cellStyle name="Hyperlink" xfId="10175" builtinId="8" hidden="1"/>
    <cellStyle name="Hyperlink" xfId="10177" builtinId="8" hidden="1"/>
    <cellStyle name="Hyperlink" xfId="10179" builtinId="8" hidden="1"/>
    <cellStyle name="Hyperlink" xfId="10181" builtinId="8" hidden="1"/>
    <cellStyle name="Hyperlink" xfId="10183" builtinId="8" hidden="1"/>
    <cellStyle name="Hyperlink" xfId="10185" builtinId="8" hidden="1"/>
    <cellStyle name="Hyperlink" xfId="10187" builtinId="8" hidden="1"/>
    <cellStyle name="Hyperlink" xfId="10189" builtinId="8" hidden="1"/>
    <cellStyle name="Hyperlink" xfId="10191" builtinId="8" hidden="1"/>
    <cellStyle name="Hyperlink" xfId="10193" builtinId="8" hidden="1"/>
    <cellStyle name="Hyperlink" xfId="10195" builtinId="8" hidden="1"/>
    <cellStyle name="Hyperlink" xfId="10197" builtinId="8" hidden="1"/>
    <cellStyle name="Hyperlink" xfId="10199" builtinId="8" hidden="1"/>
    <cellStyle name="Hyperlink" xfId="10201" builtinId="8" hidden="1"/>
    <cellStyle name="Hyperlink" xfId="10203" builtinId="8" hidden="1"/>
    <cellStyle name="Hyperlink" xfId="10205" builtinId="8" hidden="1"/>
    <cellStyle name="Hyperlink" xfId="10207" builtinId="8" hidden="1"/>
    <cellStyle name="Hyperlink" xfId="10209" builtinId="8" hidden="1"/>
    <cellStyle name="Hyperlink" xfId="10211" builtinId="8" hidden="1"/>
    <cellStyle name="Hyperlink" xfId="10213" builtinId="8" hidden="1"/>
    <cellStyle name="Hyperlink" xfId="10215" builtinId="8" hidden="1"/>
    <cellStyle name="Hyperlink" xfId="10217" builtinId="8" hidden="1"/>
    <cellStyle name="Hyperlink" xfId="10219" builtinId="8" hidden="1"/>
    <cellStyle name="Hyperlink" xfId="10221" builtinId="8" hidden="1"/>
    <cellStyle name="Hyperlink" xfId="10223" builtinId="8" hidden="1"/>
    <cellStyle name="Hyperlink" xfId="10225" builtinId="8" hidden="1"/>
    <cellStyle name="Hyperlink" xfId="10227" builtinId="8" hidden="1"/>
    <cellStyle name="Hyperlink" xfId="10229" builtinId="8" hidden="1"/>
    <cellStyle name="Hyperlink" xfId="10231" builtinId="8" hidden="1"/>
    <cellStyle name="Hyperlink" xfId="10233" builtinId="8" hidden="1"/>
    <cellStyle name="Hyperlink" xfId="10235" builtinId="8" hidden="1"/>
    <cellStyle name="Hyperlink" xfId="10237" builtinId="8" hidden="1"/>
    <cellStyle name="Hyperlink" xfId="10239" builtinId="8" hidden="1"/>
    <cellStyle name="Hyperlink" xfId="10241" builtinId="8" hidden="1"/>
    <cellStyle name="Hyperlink" xfId="10243" builtinId="8" hidden="1"/>
    <cellStyle name="Hyperlink" xfId="10245" builtinId="8" hidden="1"/>
    <cellStyle name="Hyperlink" xfId="10247" builtinId="8" hidden="1"/>
    <cellStyle name="Hyperlink" xfId="10249" builtinId="8" hidden="1"/>
    <cellStyle name="Hyperlink" xfId="10251" builtinId="8" hidden="1"/>
    <cellStyle name="Hyperlink" xfId="10253" builtinId="8" hidden="1"/>
    <cellStyle name="Hyperlink" xfId="10255" builtinId="8" hidden="1"/>
    <cellStyle name="Hyperlink" xfId="10257" builtinId="8" hidden="1"/>
    <cellStyle name="Hyperlink" xfId="10259" builtinId="8" hidden="1"/>
    <cellStyle name="Hyperlink" xfId="10261" builtinId="8" hidden="1"/>
    <cellStyle name="Hyperlink" xfId="10263" builtinId="8" hidden="1"/>
    <cellStyle name="Hyperlink" xfId="10265" builtinId="8" hidden="1"/>
    <cellStyle name="Hyperlink" xfId="10267" builtinId="8" hidden="1"/>
    <cellStyle name="Hyperlink" xfId="10269" builtinId="8" hidden="1"/>
    <cellStyle name="Hyperlink" xfId="10271" builtinId="8" hidden="1"/>
    <cellStyle name="Hyperlink" xfId="10273" builtinId="8" hidden="1"/>
    <cellStyle name="Hyperlink" xfId="10275" builtinId="8" hidden="1"/>
    <cellStyle name="Hyperlink" xfId="10277" builtinId="8" hidden="1"/>
    <cellStyle name="Hyperlink" xfId="10279" builtinId="8" hidden="1"/>
    <cellStyle name="Hyperlink" xfId="10281" builtinId="8" hidden="1"/>
    <cellStyle name="Hyperlink" xfId="10283" builtinId="8" hidden="1"/>
    <cellStyle name="Hyperlink" xfId="10285" builtinId="8" hidden="1"/>
    <cellStyle name="Hyperlink" xfId="10287" builtinId="8" hidden="1"/>
    <cellStyle name="Hyperlink" xfId="10289" builtinId="8" hidden="1"/>
    <cellStyle name="Hyperlink" xfId="10291" builtinId="8" hidden="1"/>
    <cellStyle name="Hyperlink" xfId="10293" builtinId="8" hidden="1"/>
    <cellStyle name="Hyperlink" xfId="10295" builtinId="8" hidden="1"/>
    <cellStyle name="Hyperlink" xfId="10297" builtinId="8" hidden="1"/>
    <cellStyle name="Hyperlink" xfId="10299" builtinId="8" hidden="1"/>
    <cellStyle name="Hyperlink" xfId="10301" builtinId="8" hidden="1"/>
    <cellStyle name="Hyperlink" xfId="10303" builtinId="8" hidden="1"/>
    <cellStyle name="Hyperlink" xfId="10305" builtinId="8" hidden="1"/>
    <cellStyle name="Hyperlink" xfId="10307" builtinId="8" hidden="1"/>
    <cellStyle name="Hyperlink" xfId="10309" builtinId="8" hidden="1"/>
    <cellStyle name="Hyperlink" xfId="10311" builtinId="8" hidden="1"/>
    <cellStyle name="Hyperlink" xfId="10313" builtinId="8" hidden="1"/>
    <cellStyle name="Hyperlink" xfId="10315" builtinId="8" hidden="1"/>
    <cellStyle name="Hyperlink" xfId="10317" builtinId="8" hidden="1"/>
    <cellStyle name="Hyperlink" xfId="10319" builtinId="8" hidden="1"/>
    <cellStyle name="Hyperlink" xfId="10321" builtinId="8" hidden="1"/>
    <cellStyle name="Hyperlink" xfId="10323" builtinId="8" hidden="1"/>
    <cellStyle name="Hyperlink" xfId="10325" builtinId="8" hidden="1"/>
    <cellStyle name="Hyperlink" xfId="10327" builtinId="8" hidden="1"/>
    <cellStyle name="Hyperlink" xfId="10329" builtinId="8" hidden="1"/>
    <cellStyle name="Hyperlink" xfId="10331" builtinId="8" hidden="1"/>
    <cellStyle name="Hyperlink" xfId="10333" builtinId="8" hidden="1"/>
    <cellStyle name="Hyperlink" xfId="10335" builtinId="8" hidden="1"/>
    <cellStyle name="Hyperlink" xfId="10337" builtinId="8" hidden="1"/>
    <cellStyle name="Hyperlink" xfId="10339" builtinId="8" hidden="1"/>
    <cellStyle name="Hyperlink" xfId="10341" builtinId="8" hidden="1"/>
    <cellStyle name="Hyperlink" xfId="10343" builtinId="8" hidden="1"/>
    <cellStyle name="Hyperlink" xfId="10345" builtinId="8" hidden="1"/>
    <cellStyle name="Hyperlink" xfId="10347" builtinId="8" hidden="1"/>
    <cellStyle name="Hyperlink" xfId="10349" builtinId="8" hidden="1"/>
    <cellStyle name="Hyperlink" xfId="10351" builtinId="8" hidden="1"/>
    <cellStyle name="Hyperlink" xfId="10353" builtinId="8" hidden="1"/>
    <cellStyle name="Hyperlink" xfId="10355" builtinId="8" hidden="1"/>
    <cellStyle name="Hyperlink" xfId="10357" builtinId="8" hidden="1"/>
    <cellStyle name="Hyperlink" xfId="10359" builtinId="8" hidden="1"/>
    <cellStyle name="Hyperlink" xfId="10361" builtinId="8" hidden="1"/>
    <cellStyle name="Hyperlink" xfId="10363" builtinId="8" hidden="1"/>
    <cellStyle name="Hyperlink" xfId="10365" builtinId="8" hidden="1"/>
    <cellStyle name="Hyperlink" xfId="10367" builtinId="8" hidden="1"/>
    <cellStyle name="Hyperlink" xfId="10369" builtinId="8" hidden="1"/>
    <cellStyle name="Hyperlink" xfId="10371" builtinId="8" hidden="1"/>
    <cellStyle name="Hyperlink" xfId="10373" builtinId="8" hidden="1"/>
    <cellStyle name="Hyperlink" xfId="10375" builtinId="8" hidden="1"/>
    <cellStyle name="Hyperlink" xfId="10377" builtinId="8" hidden="1"/>
    <cellStyle name="Hyperlink" xfId="10379" builtinId="8" hidden="1"/>
    <cellStyle name="Hyperlink" xfId="10381" builtinId="8" hidden="1"/>
    <cellStyle name="Hyperlink" xfId="10383" builtinId="8" hidden="1"/>
    <cellStyle name="Hyperlink" xfId="10385" builtinId="8" hidden="1"/>
    <cellStyle name="Hyperlink" xfId="10387" builtinId="8" hidden="1"/>
    <cellStyle name="Hyperlink" xfId="10389" builtinId="8" hidden="1"/>
    <cellStyle name="Hyperlink" xfId="10391" builtinId="8" hidden="1"/>
    <cellStyle name="Hyperlink" xfId="10393" builtinId="8" hidden="1"/>
    <cellStyle name="Hyperlink" xfId="10395" builtinId="8" hidden="1"/>
    <cellStyle name="Hyperlink" xfId="10397" builtinId="8" hidden="1"/>
    <cellStyle name="Hyperlink" xfId="10399" builtinId="8" hidden="1"/>
    <cellStyle name="Hyperlink" xfId="10401" builtinId="8" hidden="1"/>
    <cellStyle name="Hyperlink" xfId="10403" builtinId="8" hidden="1"/>
    <cellStyle name="Hyperlink" xfId="10405" builtinId="8" hidden="1"/>
    <cellStyle name="Hyperlink" xfId="10407" builtinId="8" hidden="1"/>
    <cellStyle name="Hyperlink" xfId="10409" builtinId="8" hidden="1"/>
    <cellStyle name="Hyperlink" xfId="10411" builtinId="8" hidden="1"/>
    <cellStyle name="Hyperlink" xfId="10413" builtinId="8" hidden="1"/>
    <cellStyle name="Hyperlink" xfId="10415" builtinId="8" hidden="1"/>
    <cellStyle name="Hyperlink" xfId="10417" builtinId="8" hidden="1"/>
    <cellStyle name="Hyperlink" xfId="10419" builtinId="8" hidden="1"/>
    <cellStyle name="Hyperlink" xfId="10421" builtinId="8" hidden="1"/>
    <cellStyle name="Hyperlink" xfId="10423" builtinId="8" hidden="1"/>
    <cellStyle name="Hyperlink" xfId="10425" builtinId="8" hidden="1"/>
    <cellStyle name="Hyperlink" xfId="10427" builtinId="8" hidden="1"/>
    <cellStyle name="Hyperlink" xfId="10429" builtinId="8" hidden="1"/>
    <cellStyle name="Hyperlink" xfId="10431" builtinId="8" hidden="1"/>
    <cellStyle name="Hyperlink" xfId="10433" builtinId="8" hidden="1"/>
    <cellStyle name="Hyperlink" xfId="10435" builtinId="8" hidden="1"/>
    <cellStyle name="Hyperlink" xfId="10437" builtinId="8" hidden="1"/>
    <cellStyle name="Hyperlink" xfId="10439" builtinId="8" hidden="1"/>
    <cellStyle name="Hyperlink" xfId="10441" builtinId="8" hidden="1"/>
    <cellStyle name="Hyperlink" xfId="10443" builtinId="8" hidden="1"/>
    <cellStyle name="Hyperlink" xfId="10445" builtinId="8" hidden="1"/>
    <cellStyle name="Hyperlink" xfId="10447" builtinId="8" hidden="1"/>
    <cellStyle name="Hyperlink" xfId="10449" builtinId="8" hidden="1"/>
    <cellStyle name="Hyperlink" xfId="10451" builtinId="8" hidden="1"/>
    <cellStyle name="Hyperlink" xfId="10453" builtinId="8" hidden="1"/>
    <cellStyle name="Hyperlink" xfId="10455" builtinId="8" hidden="1"/>
    <cellStyle name="Hyperlink" xfId="10457" builtinId="8" hidden="1"/>
    <cellStyle name="Hyperlink" xfId="10459" builtinId="8" hidden="1"/>
    <cellStyle name="Hyperlink" xfId="10461" builtinId="8" hidden="1"/>
    <cellStyle name="Hyperlink" xfId="10463" builtinId="8" hidden="1"/>
    <cellStyle name="Hyperlink" xfId="10465" builtinId="8" hidden="1"/>
    <cellStyle name="Hyperlink" xfId="10467" builtinId="8" hidden="1"/>
    <cellStyle name="Hyperlink" xfId="10469" builtinId="8" hidden="1"/>
    <cellStyle name="Hyperlink" xfId="10471" builtinId="8" hidden="1"/>
    <cellStyle name="Hyperlink" xfId="10473" builtinId="8" hidden="1"/>
    <cellStyle name="Hyperlink" xfId="10475" builtinId="8" hidden="1"/>
    <cellStyle name="Hyperlink" xfId="10477" builtinId="8" hidden="1"/>
    <cellStyle name="Hyperlink" xfId="10479" builtinId="8" hidden="1"/>
    <cellStyle name="Hyperlink" xfId="10481" builtinId="8" hidden="1"/>
    <cellStyle name="Hyperlink" xfId="10483" builtinId="8" hidden="1"/>
    <cellStyle name="Hyperlink" xfId="10485" builtinId="8" hidden="1"/>
    <cellStyle name="Hyperlink" xfId="10487" builtinId="8" hidden="1"/>
    <cellStyle name="Hyperlink" xfId="10489" builtinId="8" hidden="1"/>
    <cellStyle name="Hyperlink" xfId="10491" builtinId="8" hidden="1"/>
    <cellStyle name="Hyperlink" xfId="10493" builtinId="8" hidden="1"/>
    <cellStyle name="Hyperlink" xfId="10495" builtinId="8" hidden="1"/>
    <cellStyle name="Hyperlink" xfId="10497" builtinId="8" hidden="1"/>
    <cellStyle name="Hyperlink" xfId="10499" builtinId="8" hidden="1"/>
    <cellStyle name="Hyperlink" xfId="10501" builtinId="8" hidden="1"/>
    <cellStyle name="Hyperlink" xfId="10503" builtinId="8" hidden="1"/>
    <cellStyle name="Hyperlink" xfId="10505" builtinId="8" hidden="1"/>
    <cellStyle name="Hyperlink" xfId="10507" builtinId="8" hidden="1"/>
    <cellStyle name="Hyperlink" xfId="10509" builtinId="8" hidden="1"/>
    <cellStyle name="Hyperlink" xfId="10511" builtinId="8" hidden="1"/>
    <cellStyle name="Hyperlink" xfId="10513" builtinId="8" hidden="1"/>
    <cellStyle name="Hyperlink" xfId="10515" builtinId="8" hidden="1"/>
    <cellStyle name="Hyperlink" xfId="10517" builtinId="8" hidden="1"/>
    <cellStyle name="Hyperlink" xfId="10519" builtinId="8" hidden="1"/>
    <cellStyle name="Hyperlink" xfId="10521" builtinId="8" hidden="1"/>
    <cellStyle name="Hyperlink" xfId="10523" builtinId="8" hidden="1"/>
    <cellStyle name="Hyperlink" xfId="10525" builtinId="8" hidden="1"/>
    <cellStyle name="Hyperlink" xfId="10527" builtinId="8" hidden="1"/>
    <cellStyle name="Hyperlink" xfId="10529" builtinId="8" hidden="1"/>
    <cellStyle name="Hyperlink" xfId="10531" builtinId="8" hidden="1"/>
    <cellStyle name="Hyperlink" xfId="10533" builtinId="8" hidden="1"/>
    <cellStyle name="Hyperlink" xfId="10535" builtinId="8" hidden="1"/>
    <cellStyle name="Hyperlink" xfId="10537" builtinId="8" hidden="1"/>
    <cellStyle name="Hyperlink" xfId="10539" builtinId="8" hidden="1"/>
    <cellStyle name="Hyperlink" xfId="10541" builtinId="8" hidden="1"/>
    <cellStyle name="Hyperlink" xfId="10543" builtinId="8" hidden="1"/>
    <cellStyle name="Hyperlink" xfId="10545" builtinId="8" hidden="1"/>
    <cellStyle name="Hyperlink" xfId="10547" builtinId="8" hidden="1"/>
    <cellStyle name="Hyperlink" xfId="10549" builtinId="8" hidden="1"/>
    <cellStyle name="Hyperlink" xfId="10551" builtinId="8" hidden="1"/>
    <cellStyle name="Hyperlink" xfId="10553" builtinId="8" hidden="1"/>
    <cellStyle name="Hyperlink" xfId="10555" builtinId="8" hidden="1"/>
    <cellStyle name="Hyperlink" xfId="10557" builtinId="8" hidden="1"/>
    <cellStyle name="Hyperlink" xfId="10559" builtinId="8" hidden="1"/>
    <cellStyle name="Hyperlink" xfId="10561" builtinId="8" hidden="1"/>
    <cellStyle name="Hyperlink" xfId="10563" builtinId="8" hidden="1"/>
    <cellStyle name="Hyperlink" xfId="10565" builtinId="8" hidden="1"/>
    <cellStyle name="Hyperlink" xfId="10567" builtinId="8" hidden="1"/>
    <cellStyle name="Hyperlink" xfId="10569" builtinId="8" hidden="1"/>
    <cellStyle name="Hyperlink" xfId="10571" builtinId="8" hidden="1"/>
    <cellStyle name="Hyperlink" xfId="10573" builtinId="8" hidden="1"/>
    <cellStyle name="Hyperlink" xfId="10575" builtinId="8" hidden="1"/>
    <cellStyle name="Hyperlink" xfId="10577" builtinId="8" hidden="1"/>
    <cellStyle name="Hyperlink" xfId="10579" builtinId="8" hidden="1"/>
    <cellStyle name="Hyperlink" xfId="10581" builtinId="8" hidden="1"/>
    <cellStyle name="Hyperlink" xfId="10583" builtinId="8" hidden="1"/>
    <cellStyle name="Hyperlink" xfId="10585" builtinId="8" hidden="1"/>
    <cellStyle name="Hyperlink" xfId="10587" builtinId="8" hidden="1"/>
    <cellStyle name="Hyperlink" xfId="10589" builtinId="8" hidden="1"/>
    <cellStyle name="Hyperlink" xfId="10591" builtinId="8" hidden="1"/>
    <cellStyle name="Hyperlink" xfId="10593" builtinId="8" hidden="1"/>
    <cellStyle name="Hyperlink" xfId="10595" builtinId="8" hidden="1"/>
    <cellStyle name="Hyperlink" xfId="10597" builtinId="8" hidden="1"/>
    <cellStyle name="Hyperlink" xfId="10599" builtinId="8" hidden="1"/>
    <cellStyle name="Hyperlink" xfId="10601" builtinId="8" hidden="1"/>
    <cellStyle name="Hyperlink" xfId="10603" builtinId="8" hidden="1"/>
    <cellStyle name="Hyperlink" xfId="10605" builtinId="8" hidden="1"/>
    <cellStyle name="Hyperlink" xfId="10607" builtinId="8" hidden="1"/>
    <cellStyle name="Hyperlink" xfId="10609" builtinId="8" hidden="1"/>
    <cellStyle name="Hyperlink" xfId="10611" builtinId="8" hidden="1"/>
    <cellStyle name="Hyperlink" xfId="10613" builtinId="8" hidden="1"/>
    <cellStyle name="Hyperlink" xfId="10615" builtinId="8" hidden="1"/>
    <cellStyle name="Hyperlink" xfId="10617" builtinId="8" hidden="1"/>
    <cellStyle name="Hyperlink" xfId="10619" builtinId="8" hidden="1"/>
    <cellStyle name="Hyperlink" xfId="10621" builtinId="8" hidden="1"/>
    <cellStyle name="Hyperlink" xfId="10623" builtinId="8" hidden="1"/>
    <cellStyle name="Hyperlink" xfId="10625" builtinId="8" hidden="1"/>
    <cellStyle name="Hyperlink" xfId="10627" builtinId="8" hidden="1"/>
    <cellStyle name="Hyperlink" xfId="10629" builtinId="8" hidden="1"/>
    <cellStyle name="Hyperlink" xfId="10631" builtinId="8" hidden="1"/>
    <cellStyle name="Hyperlink" xfId="10633" builtinId="8" hidden="1"/>
    <cellStyle name="Hyperlink" xfId="10635" builtinId="8" hidden="1"/>
    <cellStyle name="Hyperlink" xfId="10637" builtinId="8" hidden="1"/>
    <cellStyle name="Hyperlink" xfId="10639" builtinId="8" hidden="1"/>
    <cellStyle name="Hyperlink" xfId="10641" builtinId="8" hidden="1"/>
    <cellStyle name="Hyperlink" xfId="10643" builtinId="8" hidden="1"/>
    <cellStyle name="Hyperlink" xfId="10645" builtinId="8" hidden="1"/>
    <cellStyle name="Hyperlink" xfId="10647" builtinId="8" hidden="1"/>
    <cellStyle name="Hyperlink" xfId="10649" builtinId="8" hidden="1"/>
    <cellStyle name="Hyperlink" xfId="10651" builtinId="8" hidden="1"/>
    <cellStyle name="Hyperlink" xfId="10653" builtinId="8" hidden="1"/>
    <cellStyle name="Hyperlink" xfId="10655" builtinId="8" hidden="1"/>
    <cellStyle name="Hyperlink" xfId="10657" builtinId="8" hidden="1"/>
    <cellStyle name="Hyperlink" xfId="10659" builtinId="8" hidden="1"/>
    <cellStyle name="Hyperlink" xfId="10661" builtinId="8" hidden="1"/>
    <cellStyle name="Hyperlink" xfId="10663" builtinId="8" hidden="1"/>
    <cellStyle name="Hyperlink" xfId="10665" builtinId="8" hidden="1"/>
    <cellStyle name="Hyperlink" xfId="10667" builtinId="8" hidden="1"/>
    <cellStyle name="Hyperlink" xfId="10669" builtinId="8" hidden="1"/>
    <cellStyle name="Hyperlink" xfId="10671" builtinId="8" hidden="1"/>
    <cellStyle name="Hyperlink" xfId="10673" builtinId="8" hidden="1"/>
    <cellStyle name="Hyperlink" xfId="10675" builtinId="8" hidden="1"/>
    <cellStyle name="Hyperlink" xfId="10677" builtinId="8" hidden="1"/>
    <cellStyle name="Hyperlink" xfId="10679" builtinId="8" hidden="1"/>
    <cellStyle name="Hyperlink" xfId="10681" builtinId="8" hidden="1"/>
    <cellStyle name="Hyperlink" xfId="10683" builtinId="8" hidden="1"/>
    <cellStyle name="Hyperlink" xfId="10685" builtinId="8" hidden="1"/>
    <cellStyle name="Hyperlink" xfId="10687" builtinId="8" hidden="1"/>
    <cellStyle name="Hyperlink" xfId="10689" builtinId="8" hidden="1"/>
    <cellStyle name="Hyperlink" xfId="10691" builtinId="8" hidden="1"/>
    <cellStyle name="Hyperlink" xfId="10693" builtinId="8" hidden="1"/>
    <cellStyle name="Hyperlink" xfId="10695" builtinId="8" hidden="1"/>
    <cellStyle name="Hyperlink" xfId="10697" builtinId="8" hidden="1"/>
    <cellStyle name="Hyperlink" xfId="10699" builtinId="8" hidden="1"/>
    <cellStyle name="Hyperlink" xfId="10701" builtinId="8" hidden="1"/>
    <cellStyle name="Hyperlink" xfId="10703" builtinId="8" hidden="1"/>
    <cellStyle name="Hyperlink" xfId="10705" builtinId="8" hidden="1"/>
    <cellStyle name="Hyperlink" xfId="10707" builtinId="8" hidden="1"/>
    <cellStyle name="Hyperlink" xfId="10709" builtinId="8" hidden="1"/>
    <cellStyle name="Hyperlink" xfId="10711" builtinId="8" hidden="1"/>
    <cellStyle name="Hyperlink" xfId="10713" builtinId="8" hidden="1"/>
    <cellStyle name="Hyperlink" xfId="10715" builtinId="8" hidden="1"/>
    <cellStyle name="Hyperlink" xfId="10717" builtinId="8" hidden="1"/>
    <cellStyle name="Hyperlink" xfId="10719" builtinId="8" hidden="1"/>
    <cellStyle name="Hyperlink" xfId="10721" builtinId="8" hidden="1"/>
    <cellStyle name="Hyperlink" xfId="10723" builtinId="8" hidden="1"/>
    <cellStyle name="Hyperlink" xfId="10725" builtinId="8" hidden="1"/>
    <cellStyle name="Hyperlink" xfId="10727" builtinId="8" hidden="1"/>
    <cellStyle name="Hyperlink" xfId="10729" builtinId="8" hidden="1"/>
    <cellStyle name="Hyperlink" xfId="10731" builtinId="8" hidden="1"/>
    <cellStyle name="Hyperlink" xfId="10733" builtinId="8" hidden="1"/>
    <cellStyle name="Hyperlink" xfId="10735" builtinId="8" hidden="1"/>
    <cellStyle name="Hyperlink" xfId="10737" builtinId="8" hidden="1"/>
    <cellStyle name="Hyperlink" xfId="10739" builtinId="8" hidden="1"/>
    <cellStyle name="Hyperlink" xfId="10741" builtinId="8" hidden="1"/>
    <cellStyle name="Hyperlink" xfId="10743" builtinId="8" hidden="1"/>
    <cellStyle name="Hyperlink" xfId="10745" builtinId="8" hidden="1"/>
    <cellStyle name="Hyperlink" xfId="10747" builtinId="8" hidden="1"/>
    <cellStyle name="Hyperlink" xfId="10749" builtinId="8" hidden="1"/>
    <cellStyle name="Hyperlink" xfId="10751" builtinId="8" hidden="1"/>
    <cellStyle name="Hyperlink" xfId="10753" builtinId="8" hidden="1"/>
    <cellStyle name="Hyperlink" xfId="10755" builtinId="8" hidden="1"/>
    <cellStyle name="Hyperlink" xfId="10757" builtinId="8" hidden="1"/>
    <cellStyle name="Hyperlink" xfId="10759" builtinId="8" hidden="1"/>
    <cellStyle name="Hyperlink" xfId="10761" builtinId="8" hidden="1"/>
    <cellStyle name="Hyperlink" xfId="10763" builtinId="8" hidden="1"/>
    <cellStyle name="Hyperlink" xfId="10765" builtinId="8" hidden="1"/>
    <cellStyle name="Hyperlink" xfId="10767" builtinId="8" hidden="1"/>
    <cellStyle name="Hyperlink" xfId="10769" builtinId="8" hidden="1"/>
    <cellStyle name="Hyperlink" xfId="10771" builtinId="8" hidden="1"/>
    <cellStyle name="Hyperlink" xfId="10773" builtinId="8" hidden="1"/>
    <cellStyle name="Hyperlink" xfId="10775" builtinId="8" hidden="1"/>
    <cellStyle name="Hyperlink" xfId="10777" builtinId="8" hidden="1"/>
    <cellStyle name="Hyperlink" xfId="10779" builtinId="8" hidden="1"/>
    <cellStyle name="Hyperlink" xfId="10781" builtinId="8" hidden="1"/>
    <cellStyle name="Hyperlink" xfId="10783" builtinId="8" hidden="1"/>
    <cellStyle name="Hyperlink" xfId="10785" builtinId="8" hidden="1"/>
    <cellStyle name="Hyperlink" xfId="10787" builtinId="8" hidden="1"/>
    <cellStyle name="Hyperlink" xfId="10789" builtinId="8" hidden="1"/>
    <cellStyle name="Hyperlink" xfId="10791" builtinId="8" hidden="1"/>
    <cellStyle name="Hyperlink" xfId="10793" builtinId="8" hidden="1"/>
    <cellStyle name="Hyperlink" xfId="10795" builtinId="8" hidden="1"/>
    <cellStyle name="Hyperlink" xfId="10797" builtinId="8" hidden="1"/>
    <cellStyle name="Hyperlink" xfId="10799" builtinId="8" hidden="1"/>
    <cellStyle name="Hyperlink" xfId="10801" builtinId="8" hidden="1"/>
    <cellStyle name="Hyperlink" xfId="10803" builtinId="8" hidden="1"/>
    <cellStyle name="Hyperlink" xfId="10805" builtinId="8" hidden="1"/>
    <cellStyle name="Hyperlink" xfId="10807" builtinId="8" hidden="1"/>
    <cellStyle name="Hyperlink" xfId="10809" builtinId="8" hidden="1"/>
    <cellStyle name="Hyperlink" xfId="10811" builtinId="8" hidden="1"/>
    <cellStyle name="Hyperlink" xfId="10813" builtinId="8" hidden="1"/>
    <cellStyle name="Hyperlink" xfId="10815" builtinId="8" hidden="1"/>
    <cellStyle name="Hyperlink" xfId="10817" builtinId="8" hidden="1"/>
    <cellStyle name="Hyperlink" xfId="10819" builtinId="8" hidden="1"/>
    <cellStyle name="Hyperlink" xfId="10821" builtinId="8" hidden="1"/>
    <cellStyle name="Hyperlink" xfId="10823" builtinId="8" hidden="1"/>
    <cellStyle name="Hyperlink" xfId="10825" builtinId="8" hidden="1"/>
    <cellStyle name="Hyperlink" xfId="10827" builtinId="8" hidden="1"/>
    <cellStyle name="Hyperlink" xfId="10829" builtinId="8" hidden="1"/>
    <cellStyle name="Hyperlink" xfId="10831" builtinId="8" hidden="1"/>
    <cellStyle name="Hyperlink" xfId="10833" builtinId="8" hidden="1"/>
    <cellStyle name="Hyperlink" xfId="10835" builtinId="8" hidden="1"/>
    <cellStyle name="Hyperlink" xfId="10837" builtinId="8" hidden="1"/>
    <cellStyle name="Hyperlink" xfId="10839" builtinId="8" hidden="1"/>
    <cellStyle name="Hyperlink" xfId="10841" builtinId="8" hidden="1"/>
    <cellStyle name="Hyperlink" xfId="10843" builtinId="8" hidden="1"/>
    <cellStyle name="Hyperlink" xfId="10845" builtinId="8" hidden="1"/>
    <cellStyle name="Hyperlink" xfId="10847" builtinId="8" hidden="1"/>
    <cellStyle name="Hyperlink" xfId="10849" builtinId="8" hidden="1"/>
    <cellStyle name="Hyperlink" xfId="10851" builtinId="8" hidden="1"/>
    <cellStyle name="Hyperlink" xfId="10853" builtinId="8" hidden="1"/>
    <cellStyle name="Hyperlink" xfId="10855" builtinId="8" hidden="1"/>
    <cellStyle name="Hyperlink" xfId="10857" builtinId="8" hidden="1"/>
    <cellStyle name="Hyperlink" xfId="10859" builtinId="8" hidden="1"/>
    <cellStyle name="Hyperlink" xfId="10861" builtinId="8" hidden="1"/>
    <cellStyle name="Hyperlink" xfId="10863" builtinId="8" hidden="1"/>
    <cellStyle name="Hyperlink" xfId="10865" builtinId="8" hidden="1"/>
    <cellStyle name="Hyperlink" xfId="10867" builtinId="8" hidden="1"/>
    <cellStyle name="Hyperlink" xfId="10869" builtinId="8" hidden="1"/>
    <cellStyle name="Hyperlink" xfId="10871" builtinId="8" hidden="1"/>
    <cellStyle name="Hyperlink" xfId="10873" builtinId="8" hidden="1"/>
    <cellStyle name="Hyperlink" xfId="10875" builtinId="8" hidden="1"/>
    <cellStyle name="Hyperlink" xfId="10877" builtinId="8" hidden="1"/>
    <cellStyle name="Hyperlink" xfId="10879" builtinId="8" hidden="1"/>
    <cellStyle name="Hyperlink" xfId="10881" builtinId="8" hidden="1"/>
    <cellStyle name="Hyperlink" xfId="10883" builtinId="8" hidden="1"/>
    <cellStyle name="Hyperlink" xfId="10885" builtinId="8" hidden="1"/>
    <cellStyle name="Hyperlink" xfId="10887" builtinId="8" hidden="1"/>
    <cellStyle name="Hyperlink" xfId="10889" builtinId="8" hidden="1"/>
    <cellStyle name="Hyperlink" xfId="10891" builtinId="8" hidden="1"/>
    <cellStyle name="Hyperlink" xfId="10893" builtinId="8" hidden="1"/>
    <cellStyle name="Hyperlink" xfId="10895" builtinId="8" hidden="1"/>
    <cellStyle name="Hyperlink" xfId="10897" builtinId="8" hidden="1"/>
    <cellStyle name="Hyperlink" xfId="10899" builtinId="8" hidden="1"/>
    <cellStyle name="Hyperlink" xfId="10901" builtinId="8" hidden="1"/>
    <cellStyle name="Hyperlink" xfId="10903" builtinId="8" hidden="1"/>
    <cellStyle name="Hyperlink" xfId="10905" builtinId="8" hidden="1"/>
    <cellStyle name="Hyperlink" xfId="10907" builtinId="8" hidden="1"/>
    <cellStyle name="Hyperlink" xfId="10909" builtinId="8" hidden="1"/>
    <cellStyle name="Hyperlink" xfId="10911" builtinId="8" hidden="1"/>
    <cellStyle name="Hyperlink" xfId="10913" builtinId="8" hidden="1"/>
    <cellStyle name="Hyperlink" xfId="10915" builtinId="8" hidden="1"/>
    <cellStyle name="Hyperlink" xfId="10917" builtinId="8" hidden="1"/>
    <cellStyle name="Hyperlink" xfId="10919" builtinId="8" hidden="1"/>
    <cellStyle name="Hyperlink" xfId="10921" builtinId="8" hidden="1"/>
    <cellStyle name="Hyperlink" xfId="10923" builtinId="8" hidden="1"/>
    <cellStyle name="Hyperlink" xfId="10925" builtinId="8" hidden="1"/>
    <cellStyle name="Hyperlink" xfId="10927" builtinId="8" hidden="1"/>
    <cellStyle name="Hyperlink" xfId="10929" builtinId="8" hidden="1"/>
    <cellStyle name="Hyperlink" xfId="10931" builtinId="8" hidden="1"/>
    <cellStyle name="Hyperlink" xfId="10933" builtinId="8" hidden="1"/>
    <cellStyle name="Hyperlink" xfId="10935" builtinId="8" hidden="1"/>
    <cellStyle name="Hyperlink" xfId="10937" builtinId="8" hidden="1"/>
    <cellStyle name="Hyperlink" xfId="10939" builtinId="8" hidden="1"/>
    <cellStyle name="Hyperlink" xfId="10941" builtinId="8" hidden="1"/>
    <cellStyle name="Hyperlink" xfId="10943" builtinId="8" hidden="1"/>
    <cellStyle name="Hyperlink" xfId="10945" builtinId="8" hidden="1"/>
    <cellStyle name="Hyperlink" xfId="10947" builtinId="8" hidden="1"/>
    <cellStyle name="Hyperlink" xfId="10949" builtinId="8" hidden="1"/>
    <cellStyle name="Hyperlink" xfId="10951" builtinId="8" hidden="1"/>
    <cellStyle name="Hyperlink" xfId="10953" builtinId="8" hidden="1"/>
    <cellStyle name="Hyperlink" xfId="10955" builtinId="8" hidden="1"/>
    <cellStyle name="Hyperlink" xfId="10957" builtinId="8" hidden="1"/>
    <cellStyle name="Hyperlink" xfId="10959" builtinId="8" hidden="1"/>
    <cellStyle name="Hyperlink" xfId="10961" builtinId="8" hidden="1"/>
    <cellStyle name="Hyperlink" xfId="10963" builtinId="8" hidden="1"/>
    <cellStyle name="Hyperlink" xfId="10965" builtinId="8" hidden="1"/>
    <cellStyle name="Hyperlink" xfId="10967" builtinId="8" hidden="1"/>
    <cellStyle name="Hyperlink" xfId="10969" builtinId="8" hidden="1"/>
    <cellStyle name="Hyperlink" xfId="10971" builtinId="8" hidden="1"/>
    <cellStyle name="Hyperlink" xfId="10973" builtinId="8" hidden="1"/>
    <cellStyle name="Hyperlink" xfId="10975" builtinId="8" hidden="1"/>
    <cellStyle name="Hyperlink" xfId="10977" builtinId="8" hidden="1"/>
    <cellStyle name="Hyperlink" xfId="10979" builtinId="8" hidden="1"/>
    <cellStyle name="Hyperlink" xfId="10981" builtinId="8" hidden="1"/>
    <cellStyle name="Hyperlink" xfId="10983" builtinId="8" hidden="1"/>
    <cellStyle name="Hyperlink" xfId="10985" builtinId="8" hidden="1"/>
    <cellStyle name="Hyperlink" xfId="10987" builtinId="8" hidden="1"/>
    <cellStyle name="Hyperlink" xfId="10989" builtinId="8" hidden="1"/>
    <cellStyle name="Hyperlink" xfId="10991" builtinId="8" hidden="1"/>
    <cellStyle name="Hyperlink" xfId="10993" builtinId="8" hidden="1"/>
    <cellStyle name="Hyperlink" xfId="10995" builtinId="8" hidden="1"/>
    <cellStyle name="Hyperlink" xfId="10997" builtinId="8" hidden="1"/>
    <cellStyle name="Hyperlink" xfId="10999" builtinId="8" hidden="1"/>
    <cellStyle name="Hyperlink" xfId="11001" builtinId="8" hidden="1"/>
    <cellStyle name="Hyperlink" xfId="11003" builtinId="8" hidden="1"/>
    <cellStyle name="Hyperlink" xfId="11005" builtinId="8" hidden="1"/>
    <cellStyle name="Hyperlink" xfId="11007" builtinId="8" hidden="1"/>
    <cellStyle name="Hyperlink" xfId="11009" builtinId="8" hidden="1"/>
    <cellStyle name="Hyperlink" xfId="11011" builtinId="8" hidden="1"/>
    <cellStyle name="Hyperlink" xfId="11013" builtinId="8" hidden="1"/>
    <cellStyle name="Hyperlink" xfId="11015" builtinId="8" hidden="1"/>
    <cellStyle name="Hyperlink" xfId="11017" builtinId="8" hidden="1"/>
    <cellStyle name="Hyperlink" xfId="11019" builtinId="8" hidden="1"/>
    <cellStyle name="Hyperlink" xfId="11021" builtinId="8" hidden="1"/>
    <cellStyle name="Hyperlink" xfId="11023" builtinId="8" hidden="1"/>
    <cellStyle name="Hyperlink" xfId="11025" builtinId="8" hidden="1"/>
    <cellStyle name="Hyperlink" xfId="11027" builtinId="8" hidden="1"/>
    <cellStyle name="Hyperlink" xfId="11029" builtinId="8" hidden="1"/>
    <cellStyle name="Hyperlink" xfId="11031" builtinId="8" hidden="1"/>
    <cellStyle name="Hyperlink" xfId="11033" builtinId="8" hidden="1"/>
    <cellStyle name="Hyperlink" xfId="11035" builtinId="8" hidden="1"/>
    <cellStyle name="Hyperlink" xfId="11037" builtinId="8" hidden="1"/>
    <cellStyle name="Hyperlink" xfId="11039" builtinId="8" hidden="1"/>
    <cellStyle name="Hyperlink" xfId="11041" builtinId="8" hidden="1"/>
    <cellStyle name="Hyperlink" xfId="11043" builtinId="8" hidden="1"/>
    <cellStyle name="Hyperlink" xfId="11045" builtinId="8" hidden="1"/>
    <cellStyle name="Hyperlink" xfId="11047" builtinId="8" hidden="1"/>
    <cellStyle name="Hyperlink" xfId="11049" builtinId="8" hidden="1"/>
    <cellStyle name="Hyperlink" xfId="11051" builtinId="8" hidden="1"/>
    <cellStyle name="Hyperlink" xfId="11053" builtinId="8" hidden="1"/>
    <cellStyle name="Hyperlink" xfId="11055" builtinId="8" hidden="1"/>
    <cellStyle name="Hyperlink" xfId="11057" builtinId="8" hidden="1"/>
    <cellStyle name="Hyperlink" xfId="11059" builtinId="8" hidden="1"/>
    <cellStyle name="Hyperlink" xfId="11061" builtinId="8" hidden="1"/>
    <cellStyle name="Hyperlink" xfId="11063" builtinId="8" hidden="1"/>
    <cellStyle name="Hyperlink" xfId="11065" builtinId="8" hidden="1"/>
    <cellStyle name="Hyperlink" xfId="11067" builtinId="8" hidden="1"/>
    <cellStyle name="Hyperlink" xfId="11069" builtinId="8" hidden="1"/>
    <cellStyle name="Hyperlink" xfId="11071" builtinId="8" hidden="1"/>
    <cellStyle name="Hyperlink" xfId="11073" builtinId="8" hidden="1"/>
    <cellStyle name="Hyperlink" xfId="11075" builtinId="8" hidden="1"/>
    <cellStyle name="Hyperlink" xfId="11077" builtinId="8" hidden="1"/>
    <cellStyle name="Hyperlink" xfId="11079" builtinId="8" hidden="1"/>
    <cellStyle name="Hyperlink" xfId="11081" builtinId="8" hidden="1"/>
    <cellStyle name="Hyperlink" xfId="11083" builtinId="8" hidden="1"/>
    <cellStyle name="Hyperlink" xfId="11085" builtinId="8" hidden="1"/>
    <cellStyle name="Hyperlink" xfId="11087" builtinId="8" hidden="1"/>
    <cellStyle name="Hyperlink" xfId="11089" builtinId="8" hidden="1"/>
    <cellStyle name="Hyperlink" xfId="11091" builtinId="8" hidden="1"/>
    <cellStyle name="Hyperlink" xfId="11093" builtinId="8" hidden="1"/>
    <cellStyle name="Hyperlink" xfId="11095" builtinId="8" hidden="1"/>
    <cellStyle name="Hyperlink" xfId="11097" builtinId="8" hidden="1"/>
    <cellStyle name="Hyperlink" xfId="11099" builtinId="8" hidden="1"/>
    <cellStyle name="Hyperlink" xfId="11101" builtinId="8" hidden="1"/>
    <cellStyle name="Hyperlink" xfId="11103" builtinId="8" hidden="1"/>
    <cellStyle name="Hyperlink" xfId="11105" builtinId="8" hidden="1"/>
    <cellStyle name="Hyperlink" xfId="11107" builtinId="8" hidden="1"/>
    <cellStyle name="Hyperlink" xfId="11109" builtinId="8" hidden="1"/>
    <cellStyle name="Hyperlink" xfId="11111" builtinId="8" hidden="1"/>
    <cellStyle name="Hyperlink" xfId="11113" builtinId="8" hidden="1"/>
    <cellStyle name="Hyperlink" xfId="11115" builtinId="8" hidden="1"/>
    <cellStyle name="Hyperlink" xfId="11117" builtinId="8" hidden="1"/>
    <cellStyle name="Hyperlink" xfId="11119" builtinId="8" hidden="1"/>
    <cellStyle name="Hyperlink" xfId="11121" builtinId="8" hidden="1"/>
    <cellStyle name="Hyperlink" xfId="11123" builtinId="8" hidden="1"/>
    <cellStyle name="Hyperlink" xfId="11125" builtinId="8" hidden="1"/>
    <cellStyle name="Hyperlink" xfId="11127" builtinId="8" hidden="1"/>
    <cellStyle name="Hyperlink" xfId="11129" builtinId="8" hidden="1"/>
    <cellStyle name="Hyperlink" xfId="11131" builtinId="8" hidden="1"/>
    <cellStyle name="Hyperlink" xfId="11133" builtinId="8" hidden="1"/>
    <cellStyle name="Hyperlink" xfId="11135" builtinId="8" hidden="1"/>
    <cellStyle name="Hyperlink" xfId="11137" builtinId="8" hidden="1"/>
    <cellStyle name="Hyperlink" xfId="11139" builtinId="8" hidden="1"/>
    <cellStyle name="Hyperlink" xfId="11141" builtinId="8" hidden="1"/>
    <cellStyle name="Hyperlink" xfId="11143" builtinId="8" hidden="1"/>
    <cellStyle name="Hyperlink" xfId="11145" builtinId="8" hidden="1"/>
    <cellStyle name="Hyperlink" xfId="11147" builtinId="8" hidden="1"/>
    <cellStyle name="Hyperlink" xfId="11149" builtinId="8" hidden="1"/>
    <cellStyle name="Hyperlink" xfId="11151" builtinId="8" hidden="1"/>
    <cellStyle name="Hyperlink" xfId="11153" builtinId="8" hidden="1"/>
    <cellStyle name="Hyperlink" xfId="11155" builtinId="8" hidden="1"/>
    <cellStyle name="Hyperlink" xfId="11157" builtinId="8" hidden="1"/>
    <cellStyle name="Hyperlink" xfId="11159" builtinId="8" hidden="1"/>
    <cellStyle name="Hyperlink" xfId="11161" builtinId="8" hidden="1"/>
    <cellStyle name="Hyperlink" xfId="11163" builtinId="8" hidden="1"/>
    <cellStyle name="Hyperlink" xfId="11165" builtinId="8" hidden="1"/>
    <cellStyle name="Hyperlink" xfId="11167" builtinId="8" hidden="1"/>
    <cellStyle name="Hyperlink" xfId="11169" builtinId="8" hidden="1"/>
    <cellStyle name="Hyperlink" xfId="11171" builtinId="8" hidden="1"/>
    <cellStyle name="Hyperlink" xfId="11173" builtinId="8" hidden="1"/>
    <cellStyle name="Hyperlink" xfId="11175" builtinId="8" hidden="1"/>
    <cellStyle name="Hyperlink" xfId="11177" builtinId="8" hidden="1"/>
    <cellStyle name="Hyperlink" xfId="11179" builtinId="8" hidden="1"/>
    <cellStyle name="Hyperlink" xfId="11181" builtinId="8" hidden="1"/>
    <cellStyle name="Hyperlink" xfId="11183" builtinId="8" hidden="1"/>
    <cellStyle name="Hyperlink" xfId="11185" builtinId="8" hidden="1"/>
    <cellStyle name="Hyperlink" xfId="11187" builtinId="8" hidden="1"/>
    <cellStyle name="Hyperlink" xfId="11189" builtinId="8" hidden="1"/>
    <cellStyle name="Hyperlink" xfId="11191" builtinId="8" hidden="1"/>
    <cellStyle name="Hyperlink" xfId="11193" builtinId="8" hidden="1"/>
    <cellStyle name="Hyperlink" xfId="11195" builtinId="8" hidden="1"/>
    <cellStyle name="Hyperlink" xfId="11197" builtinId="8" hidden="1"/>
    <cellStyle name="Hyperlink" xfId="11199" builtinId="8" hidden="1"/>
    <cellStyle name="Hyperlink" xfId="11201" builtinId="8" hidden="1"/>
    <cellStyle name="Hyperlink" xfId="11203" builtinId="8" hidden="1"/>
    <cellStyle name="Hyperlink" xfId="11205" builtinId="8" hidden="1"/>
    <cellStyle name="Hyperlink" xfId="11207" builtinId="8" hidden="1"/>
    <cellStyle name="Hyperlink" xfId="11209" builtinId="8" hidden="1"/>
    <cellStyle name="Hyperlink" xfId="11211" builtinId="8" hidden="1"/>
    <cellStyle name="Hyperlink" xfId="11213" builtinId="8" hidden="1"/>
    <cellStyle name="Hyperlink" xfId="11215" builtinId="8" hidden="1"/>
    <cellStyle name="Hyperlink" xfId="11217" builtinId="8" hidden="1"/>
    <cellStyle name="Hyperlink" xfId="11219" builtinId="8" hidden="1"/>
    <cellStyle name="Hyperlink" xfId="11221" builtinId="8" hidden="1"/>
    <cellStyle name="Hyperlink" xfId="11223" builtinId="8" hidden="1"/>
    <cellStyle name="Hyperlink" xfId="11225" builtinId="8" hidden="1"/>
    <cellStyle name="Hyperlink" xfId="11227" builtinId="8" hidden="1"/>
    <cellStyle name="Hyperlink" xfId="11229" builtinId="8" hidden="1"/>
    <cellStyle name="Hyperlink" xfId="11231" builtinId="8" hidden="1"/>
    <cellStyle name="Hyperlink" xfId="11233" builtinId="8" hidden="1"/>
    <cellStyle name="Hyperlink" xfId="11235" builtinId="8" hidden="1"/>
    <cellStyle name="Hyperlink" xfId="11237" builtinId="8" hidden="1"/>
    <cellStyle name="Hyperlink" xfId="11239" builtinId="8" hidden="1"/>
    <cellStyle name="Hyperlink" xfId="11241" builtinId="8" hidden="1"/>
    <cellStyle name="Hyperlink" xfId="11243" builtinId="8" hidden="1"/>
    <cellStyle name="Hyperlink" xfId="11245" builtinId="8" hidden="1"/>
    <cellStyle name="Hyperlink" xfId="11247" builtinId="8" hidden="1"/>
    <cellStyle name="Hyperlink" xfId="11249" builtinId="8" hidden="1"/>
    <cellStyle name="Hyperlink" xfId="11251" builtinId="8" hidden="1"/>
    <cellStyle name="Hyperlink" xfId="11253" builtinId="8" hidden="1"/>
    <cellStyle name="Hyperlink" xfId="11255" builtinId="8" hidden="1"/>
    <cellStyle name="Hyperlink" xfId="11257" builtinId="8" hidden="1"/>
    <cellStyle name="Hyperlink" xfId="11259" builtinId="8" hidden="1"/>
    <cellStyle name="Hyperlink" xfId="11261" builtinId="8" hidden="1"/>
    <cellStyle name="Hyperlink" xfId="11263" builtinId="8" hidden="1"/>
    <cellStyle name="Hyperlink" xfId="11265" builtinId="8" hidden="1"/>
    <cellStyle name="Hyperlink" xfId="11267" builtinId="8" hidden="1"/>
    <cellStyle name="Hyperlink" xfId="11269" builtinId="8" hidden="1"/>
    <cellStyle name="Hyperlink" xfId="11271" builtinId="8" hidden="1"/>
    <cellStyle name="Hyperlink" xfId="11273" builtinId="8" hidden="1"/>
    <cellStyle name="Hyperlink" xfId="11275" builtinId="8" hidden="1"/>
    <cellStyle name="Hyperlink" xfId="11277" builtinId="8" hidden="1"/>
    <cellStyle name="Hyperlink" xfId="11279" builtinId="8" hidden="1"/>
    <cellStyle name="Hyperlink" xfId="11281" builtinId="8" hidden="1"/>
    <cellStyle name="Hyperlink" xfId="11283" builtinId="8" hidden="1"/>
    <cellStyle name="Hyperlink" xfId="11285" builtinId="8" hidden="1"/>
    <cellStyle name="Hyperlink" xfId="11287" builtinId="8" hidden="1"/>
    <cellStyle name="Hyperlink" xfId="11289" builtinId="8" hidden="1"/>
    <cellStyle name="Hyperlink" xfId="11291" builtinId="8" hidden="1"/>
    <cellStyle name="Hyperlink" xfId="11293" builtinId="8" hidden="1"/>
    <cellStyle name="Hyperlink" xfId="11295" builtinId="8" hidden="1"/>
    <cellStyle name="Hyperlink" xfId="11297" builtinId="8" hidden="1"/>
    <cellStyle name="Hyperlink" xfId="11299" builtinId="8" hidden="1"/>
    <cellStyle name="Hyperlink" xfId="11301" builtinId="8" hidden="1"/>
    <cellStyle name="Hyperlink" xfId="11303" builtinId="8" hidden="1"/>
    <cellStyle name="Hyperlink" xfId="11305" builtinId="8" hidden="1"/>
    <cellStyle name="Hyperlink" xfId="11307" builtinId="8" hidden="1"/>
    <cellStyle name="Hyperlink" xfId="11309" builtinId="8" hidden="1"/>
    <cellStyle name="Hyperlink" xfId="11311" builtinId="8" hidden="1"/>
    <cellStyle name="Hyperlink" xfId="11313" builtinId="8" hidden="1"/>
    <cellStyle name="Hyperlink" xfId="11315" builtinId="8" hidden="1"/>
    <cellStyle name="Hyperlink" xfId="11317" builtinId="8" hidden="1"/>
    <cellStyle name="Hyperlink" xfId="11319" builtinId="8" hidden="1"/>
    <cellStyle name="Hyperlink" xfId="11321" builtinId="8" hidden="1"/>
    <cellStyle name="Hyperlink" xfId="11323" builtinId="8" hidden="1"/>
    <cellStyle name="Hyperlink" xfId="11325" builtinId="8" hidden="1"/>
    <cellStyle name="Hyperlink" xfId="11327" builtinId="8" hidden="1"/>
    <cellStyle name="Hyperlink" xfId="11329" builtinId="8" hidden="1"/>
    <cellStyle name="Hyperlink" xfId="11331" builtinId="8" hidden="1"/>
    <cellStyle name="Hyperlink" xfId="11333" builtinId="8" hidden="1"/>
    <cellStyle name="Hyperlink" xfId="11335" builtinId="8" hidden="1"/>
    <cellStyle name="Hyperlink" xfId="11337" builtinId="8" hidden="1"/>
    <cellStyle name="Hyperlink" xfId="11339" builtinId="8" hidden="1"/>
    <cellStyle name="Hyperlink" xfId="11341" builtinId="8" hidden="1"/>
    <cellStyle name="Hyperlink" xfId="11343" builtinId="8" hidden="1"/>
    <cellStyle name="Hyperlink" xfId="11345" builtinId="8" hidden="1"/>
    <cellStyle name="Hyperlink" xfId="11347" builtinId="8" hidden="1"/>
    <cellStyle name="Hyperlink" xfId="11349" builtinId="8" hidden="1"/>
    <cellStyle name="Hyperlink" xfId="11351" builtinId="8" hidden="1"/>
    <cellStyle name="Hyperlink" xfId="11353" builtinId="8" hidden="1"/>
    <cellStyle name="Hyperlink" xfId="11355" builtinId="8" hidden="1"/>
    <cellStyle name="Hyperlink" xfId="11357" builtinId="8" hidden="1"/>
    <cellStyle name="Hyperlink" xfId="11359" builtinId="8" hidden="1"/>
    <cellStyle name="Hyperlink" xfId="11361" builtinId="8" hidden="1"/>
    <cellStyle name="Hyperlink" xfId="11363" builtinId="8" hidden="1"/>
    <cellStyle name="Hyperlink" xfId="11365" builtinId="8" hidden="1"/>
    <cellStyle name="Hyperlink" xfId="11367" builtinId="8" hidden="1"/>
    <cellStyle name="Hyperlink" xfId="11369" builtinId="8" hidden="1"/>
    <cellStyle name="Hyperlink" xfId="11371" builtinId="8" hidden="1"/>
    <cellStyle name="Hyperlink" xfId="11373" builtinId="8" hidden="1"/>
    <cellStyle name="Hyperlink" xfId="11375" builtinId="8" hidden="1"/>
    <cellStyle name="Hyperlink" xfId="11377" builtinId="8" hidden="1"/>
    <cellStyle name="Hyperlink" xfId="11379" builtinId="8" hidden="1"/>
    <cellStyle name="Hyperlink" xfId="11381" builtinId="8" hidden="1"/>
    <cellStyle name="Hyperlink" xfId="11383" builtinId="8" hidden="1"/>
    <cellStyle name="Hyperlink" xfId="11385" builtinId="8" hidden="1"/>
    <cellStyle name="Hyperlink" xfId="11387" builtinId="8" hidden="1"/>
    <cellStyle name="Hyperlink" xfId="11389" builtinId="8" hidden="1"/>
    <cellStyle name="Hyperlink" xfId="11391" builtinId="8" hidden="1"/>
    <cellStyle name="Hyperlink" xfId="11393" builtinId="8" hidden="1"/>
    <cellStyle name="Hyperlink" xfId="11395" builtinId="8" hidden="1"/>
    <cellStyle name="Hyperlink" xfId="11397" builtinId="8" hidden="1"/>
    <cellStyle name="Hyperlink" xfId="11399" builtinId="8" hidden="1"/>
    <cellStyle name="Hyperlink" xfId="11401" builtinId="8" hidden="1"/>
    <cellStyle name="Hyperlink" xfId="11403" builtinId="8" hidden="1"/>
    <cellStyle name="Hyperlink" xfId="11405" builtinId="8" hidden="1"/>
    <cellStyle name="Hyperlink" xfId="11407" builtinId="8" hidden="1"/>
    <cellStyle name="Hyperlink" xfId="11409" builtinId="8" hidden="1"/>
    <cellStyle name="Hyperlink" xfId="11411" builtinId="8" hidden="1"/>
    <cellStyle name="Hyperlink" xfId="11413" builtinId="8" hidden="1"/>
    <cellStyle name="Hyperlink" xfId="11415" builtinId="8" hidden="1"/>
    <cellStyle name="Hyperlink" xfId="11417" builtinId="8" hidden="1"/>
    <cellStyle name="Hyperlink" xfId="11419" builtinId="8" hidden="1"/>
    <cellStyle name="Hyperlink" xfId="11421" builtinId="8" hidden="1"/>
    <cellStyle name="Hyperlink" xfId="11423" builtinId="8" hidden="1"/>
    <cellStyle name="Hyperlink" xfId="11425" builtinId="8" hidden="1"/>
    <cellStyle name="Hyperlink" xfId="11427" builtinId="8" hidden="1"/>
    <cellStyle name="Hyperlink" xfId="11429" builtinId="8" hidden="1"/>
    <cellStyle name="Hyperlink" xfId="11431" builtinId="8" hidden="1"/>
    <cellStyle name="Hyperlink" xfId="11433" builtinId="8" hidden="1"/>
    <cellStyle name="Hyperlink" xfId="11435" builtinId="8" hidden="1"/>
    <cellStyle name="Hyperlink" xfId="11437" builtinId="8" hidden="1"/>
    <cellStyle name="Hyperlink" xfId="11439" builtinId="8" hidden="1"/>
    <cellStyle name="Hyperlink" xfId="11441" builtinId="8" hidden="1"/>
    <cellStyle name="Hyperlink" xfId="11443" builtinId="8" hidden="1"/>
    <cellStyle name="Hyperlink" xfId="11445" builtinId="8" hidden="1"/>
    <cellStyle name="Hyperlink" xfId="11447" builtinId="8" hidden="1"/>
    <cellStyle name="Hyperlink" xfId="11449" builtinId="8" hidden="1"/>
    <cellStyle name="Hyperlink" xfId="11451" builtinId="8" hidden="1"/>
    <cellStyle name="Hyperlink" xfId="11453" builtinId="8" hidden="1"/>
    <cellStyle name="Hyperlink" xfId="11455" builtinId="8" hidden="1"/>
    <cellStyle name="Hyperlink" xfId="11457" builtinId="8" hidden="1"/>
    <cellStyle name="Hyperlink" xfId="11459" builtinId="8" hidden="1"/>
    <cellStyle name="Hyperlink" xfId="11461" builtinId="8" hidden="1"/>
    <cellStyle name="Hyperlink" xfId="11463" builtinId="8" hidden="1"/>
    <cellStyle name="Hyperlink" xfId="11465" builtinId="8" hidden="1"/>
    <cellStyle name="Hyperlink" xfId="11467" builtinId="8" hidden="1"/>
    <cellStyle name="Hyperlink" xfId="11469" builtinId="8" hidden="1"/>
    <cellStyle name="Hyperlink" xfId="11471" builtinId="8" hidden="1"/>
    <cellStyle name="Hyperlink" xfId="11473" builtinId="8" hidden="1"/>
    <cellStyle name="Hyperlink" xfId="11475" builtinId="8" hidden="1"/>
    <cellStyle name="Hyperlink" xfId="11477" builtinId="8" hidden="1"/>
    <cellStyle name="Hyperlink" xfId="11479" builtinId="8" hidden="1"/>
    <cellStyle name="Hyperlink" xfId="11481" builtinId="8" hidden="1"/>
    <cellStyle name="Hyperlink" xfId="11483" builtinId="8" hidden="1"/>
    <cellStyle name="Hyperlink" xfId="11485" builtinId="8" hidden="1"/>
    <cellStyle name="Hyperlink" xfId="11487" builtinId="8" hidden="1"/>
    <cellStyle name="Hyperlink" xfId="11489" builtinId="8" hidden="1"/>
    <cellStyle name="Hyperlink" xfId="11491" builtinId="8" hidden="1"/>
    <cellStyle name="Hyperlink" xfId="11493" builtinId="8" hidden="1"/>
    <cellStyle name="Hyperlink" xfId="11495" builtinId="8" hidden="1"/>
    <cellStyle name="Hyperlink" xfId="11497" builtinId="8" hidden="1"/>
    <cellStyle name="Hyperlink" xfId="11499" builtinId="8" hidden="1"/>
    <cellStyle name="Hyperlink" xfId="11501" builtinId="8" hidden="1"/>
    <cellStyle name="Hyperlink" xfId="11503" builtinId="8" hidden="1"/>
    <cellStyle name="Hyperlink" xfId="11505" builtinId="8" hidden="1"/>
    <cellStyle name="Hyperlink" xfId="11507" builtinId="8" hidden="1"/>
    <cellStyle name="Hyperlink" xfId="11509" builtinId="8" hidden="1"/>
    <cellStyle name="Hyperlink" xfId="11511" builtinId="8" hidden="1"/>
    <cellStyle name="Hyperlink" xfId="11513" builtinId="8" hidden="1"/>
    <cellStyle name="Hyperlink" xfId="11515" builtinId="8" hidden="1"/>
    <cellStyle name="Hyperlink" xfId="11517" builtinId="8" hidden="1"/>
    <cellStyle name="Hyperlink" xfId="11519" builtinId="8" hidden="1"/>
    <cellStyle name="Hyperlink" xfId="11521" builtinId="8" hidden="1"/>
    <cellStyle name="Hyperlink" xfId="11523" builtinId="8" hidden="1"/>
    <cellStyle name="Hyperlink" xfId="11525" builtinId="8" hidden="1"/>
    <cellStyle name="Hyperlink" xfId="11527" builtinId="8" hidden="1"/>
    <cellStyle name="Hyperlink" xfId="11529" builtinId="8" hidden="1"/>
    <cellStyle name="Hyperlink" xfId="11531" builtinId="8" hidden="1"/>
    <cellStyle name="Hyperlink" xfId="11533" builtinId="8" hidden="1"/>
    <cellStyle name="Hyperlink" xfId="11535" builtinId="8" hidden="1"/>
    <cellStyle name="Hyperlink" xfId="11537" builtinId="8" hidden="1"/>
    <cellStyle name="Hyperlink" xfId="11539" builtinId="8" hidden="1"/>
    <cellStyle name="Hyperlink" xfId="11541" builtinId="8" hidden="1"/>
    <cellStyle name="Hyperlink" xfId="11543" builtinId="8" hidden="1"/>
    <cellStyle name="Hyperlink" xfId="11545" builtinId="8" hidden="1"/>
    <cellStyle name="Hyperlink" xfId="11547" builtinId="8" hidden="1"/>
    <cellStyle name="Hyperlink" xfId="11549" builtinId="8" hidden="1"/>
    <cellStyle name="Hyperlink" xfId="11551" builtinId="8" hidden="1"/>
    <cellStyle name="Hyperlink" xfId="11553" builtinId="8" hidden="1"/>
    <cellStyle name="Hyperlink" xfId="11555" builtinId="8" hidden="1"/>
    <cellStyle name="Hyperlink" xfId="11557" builtinId="8" hidden="1"/>
    <cellStyle name="Hyperlink" xfId="11559" builtinId="8" hidden="1"/>
    <cellStyle name="Hyperlink" xfId="11561" builtinId="8" hidden="1"/>
    <cellStyle name="Hyperlink" xfId="11563" builtinId="8" hidden="1"/>
    <cellStyle name="Hyperlink" xfId="11565" builtinId="8" hidden="1"/>
    <cellStyle name="Hyperlink" xfId="11567" builtinId="8" hidden="1"/>
    <cellStyle name="Hyperlink" xfId="11569" builtinId="8" hidden="1"/>
    <cellStyle name="Hyperlink" xfId="11571" builtinId="8" hidden="1"/>
    <cellStyle name="Hyperlink" xfId="11573" builtinId="8" hidden="1"/>
    <cellStyle name="Hyperlink" xfId="11575" builtinId="8" hidden="1"/>
    <cellStyle name="Hyperlink" xfId="11577" builtinId="8" hidden="1"/>
    <cellStyle name="Hyperlink" xfId="11579" builtinId="8" hidden="1"/>
    <cellStyle name="Hyperlink" xfId="11581" builtinId="8" hidden="1"/>
    <cellStyle name="Hyperlink" xfId="11583" builtinId="8" hidden="1"/>
    <cellStyle name="Hyperlink" xfId="11585" builtinId="8" hidden="1"/>
    <cellStyle name="Hyperlink" xfId="11587" builtinId="8" hidden="1"/>
    <cellStyle name="Hyperlink" xfId="11589" builtinId="8" hidden="1"/>
    <cellStyle name="Hyperlink" xfId="11591" builtinId="8" hidden="1"/>
    <cellStyle name="Hyperlink" xfId="11593" builtinId="8" hidden="1"/>
    <cellStyle name="Hyperlink" xfId="11595" builtinId="8" hidden="1"/>
    <cellStyle name="Hyperlink" xfId="11597" builtinId="8" hidden="1"/>
    <cellStyle name="Hyperlink" xfId="11599" builtinId="8" hidden="1"/>
    <cellStyle name="Hyperlink" xfId="11601" builtinId="8" hidden="1"/>
    <cellStyle name="Hyperlink" xfId="11603" builtinId="8" hidden="1"/>
    <cellStyle name="Hyperlink" xfId="11605" builtinId="8" hidden="1"/>
    <cellStyle name="Hyperlink" xfId="11607" builtinId="8" hidden="1"/>
    <cellStyle name="Hyperlink" xfId="11609" builtinId="8" hidden="1"/>
    <cellStyle name="Hyperlink" xfId="11611" builtinId="8" hidden="1"/>
    <cellStyle name="Hyperlink" xfId="11613" builtinId="8" hidden="1"/>
    <cellStyle name="Hyperlink" xfId="11615" builtinId="8" hidden="1"/>
    <cellStyle name="Hyperlink" xfId="11617" builtinId="8" hidden="1"/>
    <cellStyle name="Hyperlink" xfId="11619" builtinId="8" hidden="1"/>
    <cellStyle name="Hyperlink" xfId="11621" builtinId="8" hidden="1"/>
    <cellStyle name="Hyperlink" xfId="11623" builtinId="8" hidden="1"/>
    <cellStyle name="Hyperlink" xfId="11625" builtinId="8" hidden="1"/>
    <cellStyle name="Hyperlink" xfId="11627" builtinId="8" hidden="1"/>
    <cellStyle name="Hyperlink" xfId="11629" builtinId="8" hidden="1"/>
    <cellStyle name="Hyperlink" xfId="11631" builtinId="8" hidden="1"/>
    <cellStyle name="Hyperlink" xfId="11633" builtinId="8" hidden="1"/>
    <cellStyle name="Hyperlink" xfId="11635" builtinId="8" hidden="1"/>
    <cellStyle name="Hyperlink" xfId="11637" builtinId="8" hidden="1"/>
    <cellStyle name="Hyperlink" xfId="11639" builtinId="8" hidden="1"/>
    <cellStyle name="Hyperlink" xfId="11641" builtinId="8" hidden="1"/>
    <cellStyle name="Hyperlink" xfId="11643" builtinId="8" hidden="1"/>
    <cellStyle name="Hyperlink" xfId="11645" builtinId="8" hidden="1"/>
    <cellStyle name="Hyperlink" xfId="11647" builtinId="8" hidden="1"/>
    <cellStyle name="Hyperlink" xfId="11649" builtinId="8" hidden="1"/>
    <cellStyle name="Hyperlink" xfId="11651" builtinId="8" hidden="1"/>
    <cellStyle name="Hyperlink" xfId="11653" builtinId="8" hidden="1"/>
    <cellStyle name="Hyperlink" xfId="11655" builtinId="8" hidden="1"/>
    <cellStyle name="Hyperlink" xfId="11657" builtinId="8" hidden="1"/>
    <cellStyle name="Hyperlink" xfId="11659" builtinId="8" hidden="1"/>
    <cellStyle name="Hyperlink" xfId="11661" builtinId="8" hidden="1"/>
    <cellStyle name="Hyperlink" xfId="11663" builtinId="8" hidden="1"/>
    <cellStyle name="Hyperlink" xfId="11665" builtinId="8" hidden="1"/>
    <cellStyle name="Hyperlink" xfId="11667" builtinId="8" hidden="1"/>
    <cellStyle name="Hyperlink" xfId="11669" builtinId="8" hidden="1"/>
    <cellStyle name="Hyperlink" xfId="11671" builtinId="8" hidden="1"/>
    <cellStyle name="Hyperlink" xfId="11673" builtinId="8" hidden="1"/>
    <cellStyle name="Hyperlink" xfId="11675" builtinId="8" hidden="1"/>
    <cellStyle name="Hyperlink" xfId="11677" builtinId="8" hidden="1"/>
    <cellStyle name="Hyperlink" xfId="11679" builtinId="8" hidden="1"/>
    <cellStyle name="Hyperlink" xfId="11681" builtinId="8" hidden="1"/>
    <cellStyle name="Hyperlink" xfId="11683" builtinId="8" hidden="1"/>
    <cellStyle name="Hyperlink" xfId="11685" builtinId="8" hidden="1"/>
    <cellStyle name="Hyperlink" xfId="11687" builtinId="8" hidden="1"/>
    <cellStyle name="Hyperlink" xfId="11689" builtinId="8" hidden="1"/>
    <cellStyle name="Hyperlink" xfId="11691" builtinId="8" hidden="1"/>
    <cellStyle name="Hyperlink" xfId="11693" builtinId="8" hidden="1"/>
    <cellStyle name="Hyperlink" xfId="11695" builtinId="8" hidden="1"/>
    <cellStyle name="Hyperlink" xfId="11697" builtinId="8" hidden="1"/>
    <cellStyle name="Hyperlink" xfId="11699" builtinId="8" hidden="1"/>
    <cellStyle name="Hyperlink" xfId="11701" builtinId="8" hidden="1"/>
    <cellStyle name="Hyperlink" xfId="11703" builtinId="8" hidden="1"/>
    <cellStyle name="Hyperlink" xfId="11705" builtinId="8" hidden="1"/>
    <cellStyle name="Hyperlink" xfId="11707" builtinId="8" hidden="1"/>
    <cellStyle name="Hyperlink" xfId="11709" builtinId="8" hidden="1"/>
    <cellStyle name="Hyperlink" xfId="11711" builtinId="8" hidden="1"/>
    <cellStyle name="Hyperlink" xfId="11713" builtinId="8" hidden="1"/>
    <cellStyle name="Hyperlink" xfId="11715" builtinId="8" hidden="1"/>
    <cellStyle name="Hyperlink" xfId="11717" builtinId="8" hidden="1"/>
    <cellStyle name="Hyperlink" xfId="11719" builtinId="8" hidden="1"/>
    <cellStyle name="Hyperlink" xfId="11721" builtinId="8" hidden="1"/>
    <cellStyle name="Hyperlink" xfId="11723" builtinId="8" hidden="1"/>
    <cellStyle name="Hyperlink" xfId="11725" builtinId="8" hidden="1"/>
    <cellStyle name="Hyperlink" xfId="11727" builtinId="8" hidden="1"/>
    <cellStyle name="Hyperlink" xfId="11729" builtinId="8" hidden="1"/>
    <cellStyle name="Hyperlink" xfId="11731" builtinId="8" hidden="1"/>
    <cellStyle name="Hyperlink" xfId="11733" builtinId="8" hidden="1"/>
    <cellStyle name="Hyperlink" xfId="1173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externalLink" Target="externalLinks/externalLink1.xml"/><Relationship Id="rId7" Type="http://schemas.openxmlformats.org/officeDocument/2006/relationships/externalLink" Target="externalLinks/externalLink2.xml"/><Relationship Id="rId8" Type="http://schemas.openxmlformats.org/officeDocument/2006/relationships/externalLink" Target="externalLinks/externalLink3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mesMcLaren/Desktop/James/TCR%20clonotyping/Analysed%20clonotyping%20data/01.03.16%20data/01.03.16%20JEM673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mesMcLaren/Desktop/James/TCR%20clonotyping/Analysed%20clonotyping%20data/10.03.15%20data/10.03.15%20JEM57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mesMcLaren/Desktop/James/TCR%20clonotyping/Analysed%20clonotyping%20data/10.03.15%20data/10.03.15%20JEM570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4">
          <cell r="E4">
            <v>53.246753246753244</v>
          </cell>
          <cell r="F4">
            <v>41</v>
          </cell>
        </row>
        <row r="5">
          <cell r="E5">
            <v>11.688311688311687</v>
          </cell>
          <cell r="F5">
            <v>9</v>
          </cell>
        </row>
        <row r="6">
          <cell r="E6">
            <v>10.38961038961039</v>
          </cell>
          <cell r="F6">
            <v>8</v>
          </cell>
        </row>
        <row r="7">
          <cell r="E7">
            <v>7.7922077922077921</v>
          </cell>
          <cell r="F7">
            <v>6</v>
          </cell>
        </row>
        <row r="8">
          <cell r="E8">
            <v>3.8961038961038961</v>
          </cell>
          <cell r="F8">
            <v>3</v>
          </cell>
        </row>
        <row r="9">
          <cell r="E9">
            <v>3.8961038961038961</v>
          </cell>
          <cell r="F9">
            <v>3</v>
          </cell>
        </row>
        <row r="10">
          <cell r="E10">
            <v>2.5974025974025974</v>
          </cell>
          <cell r="F10">
            <v>2</v>
          </cell>
        </row>
        <row r="11">
          <cell r="E11">
            <v>1.2987012987012987</v>
          </cell>
          <cell r="F11">
            <v>1</v>
          </cell>
        </row>
        <row r="12">
          <cell r="E12">
            <v>1.2987012987012987</v>
          </cell>
          <cell r="F12">
            <v>1</v>
          </cell>
        </row>
        <row r="13">
          <cell r="E13">
            <v>1.2987012987012987</v>
          </cell>
          <cell r="F13">
            <v>1</v>
          </cell>
        </row>
        <row r="14">
          <cell r="E14">
            <v>1.2987012987012987</v>
          </cell>
          <cell r="F14">
            <v>1</v>
          </cell>
        </row>
        <row r="15">
          <cell r="E15">
            <v>1.2987012987012987</v>
          </cell>
          <cell r="F15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 refreshError="1">
        <row r="4">
          <cell r="F4">
            <v>8</v>
          </cell>
        </row>
        <row r="5">
          <cell r="F5">
            <v>8</v>
          </cell>
        </row>
        <row r="6">
          <cell r="F6">
            <v>8</v>
          </cell>
        </row>
        <row r="7">
          <cell r="F7">
            <v>7</v>
          </cell>
        </row>
        <row r="8">
          <cell r="F8">
            <v>5</v>
          </cell>
        </row>
        <row r="9">
          <cell r="F9">
            <v>4</v>
          </cell>
        </row>
        <row r="10">
          <cell r="F10">
            <v>4</v>
          </cell>
        </row>
        <row r="11">
          <cell r="F11">
            <v>3</v>
          </cell>
        </row>
        <row r="12">
          <cell r="F12">
            <v>3</v>
          </cell>
        </row>
        <row r="13">
          <cell r="F13">
            <v>2</v>
          </cell>
        </row>
        <row r="14">
          <cell r="F14">
            <v>2</v>
          </cell>
        </row>
        <row r="15">
          <cell r="F15">
            <v>2</v>
          </cell>
        </row>
        <row r="16">
          <cell r="F16">
            <v>2</v>
          </cell>
        </row>
        <row r="17">
          <cell r="F17">
            <v>2</v>
          </cell>
        </row>
        <row r="18">
          <cell r="F18">
            <v>1</v>
          </cell>
        </row>
        <row r="19">
          <cell r="F19">
            <v>1</v>
          </cell>
        </row>
        <row r="20">
          <cell r="F20">
            <v>1</v>
          </cell>
        </row>
        <row r="21">
          <cell r="F21">
            <v>1</v>
          </cell>
        </row>
        <row r="22">
          <cell r="F22">
            <v>1</v>
          </cell>
        </row>
        <row r="23">
          <cell r="F23">
            <v>65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 refreshError="1">
        <row r="4">
          <cell r="F4">
            <v>16</v>
          </cell>
        </row>
        <row r="5">
          <cell r="F5">
            <v>13</v>
          </cell>
        </row>
        <row r="6">
          <cell r="F6">
            <v>9</v>
          </cell>
        </row>
        <row r="7">
          <cell r="F7">
            <v>9</v>
          </cell>
        </row>
        <row r="8">
          <cell r="F8">
            <v>7</v>
          </cell>
        </row>
        <row r="9">
          <cell r="F9">
            <v>7</v>
          </cell>
        </row>
        <row r="10">
          <cell r="F10">
            <v>5</v>
          </cell>
        </row>
        <row r="11">
          <cell r="F11">
            <v>5</v>
          </cell>
        </row>
        <row r="12">
          <cell r="F12">
            <v>3</v>
          </cell>
        </row>
        <row r="13">
          <cell r="F13">
            <v>3</v>
          </cell>
        </row>
        <row r="14">
          <cell r="F14">
            <v>2</v>
          </cell>
        </row>
        <row r="15">
          <cell r="F15">
            <v>2</v>
          </cell>
        </row>
        <row r="16">
          <cell r="F16">
            <v>1</v>
          </cell>
        </row>
        <row r="17">
          <cell r="F17">
            <v>1</v>
          </cell>
        </row>
        <row r="18">
          <cell r="F18">
            <v>1</v>
          </cell>
        </row>
        <row r="19">
          <cell r="F19">
            <v>1</v>
          </cell>
        </row>
        <row r="20">
          <cell r="F20">
            <v>1</v>
          </cell>
        </row>
        <row r="21">
          <cell r="F21">
            <v>1</v>
          </cell>
        </row>
        <row r="22">
          <cell r="F22">
            <v>1</v>
          </cell>
        </row>
        <row r="23">
          <cell r="F23">
            <v>88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515"/>
  <sheetViews>
    <sheetView tabSelected="1" topLeftCell="J1337" zoomScale="125" zoomScaleNormal="125" zoomScalePageLayoutView="125" workbookViewId="0">
      <selection activeCell="P1348" sqref="P1348"/>
    </sheetView>
  </sheetViews>
  <sheetFormatPr baseColWidth="10" defaultRowHeight="11" customHeight="1" x14ac:dyDescent="0"/>
  <cols>
    <col min="1" max="1" width="13.6640625" style="330" customWidth="1"/>
    <col min="2" max="2" width="15.6640625" style="330" customWidth="1"/>
    <col min="3" max="3" width="33.6640625" style="330" customWidth="1"/>
    <col min="4" max="4" width="10.83203125" style="330"/>
    <col min="5" max="5" width="10.83203125" style="330" customWidth="1"/>
    <col min="6" max="6" width="10.83203125" style="330"/>
    <col min="7" max="7" width="90.1640625" style="330" customWidth="1"/>
    <col min="8" max="8" width="90.6640625" style="330" customWidth="1"/>
    <col min="9" max="9" width="56.33203125" style="330" customWidth="1"/>
    <col min="10" max="10" width="13.6640625" style="330" customWidth="1"/>
    <col min="11" max="11" width="16.1640625" style="330" customWidth="1"/>
    <col min="12" max="12" width="31.1640625" style="330" customWidth="1"/>
    <col min="13" max="13" width="13.33203125" style="330" customWidth="1"/>
    <col min="14" max="15" width="10.83203125" style="330"/>
    <col min="16" max="16" width="64.33203125" style="330" customWidth="1"/>
    <col min="17" max="17" width="63.33203125" style="330" customWidth="1"/>
    <col min="18" max="18" width="47.83203125" style="330" customWidth="1"/>
    <col min="19" max="19" width="24.5" style="330" customWidth="1"/>
    <col min="20" max="16384" width="10.83203125" style="330"/>
  </cols>
  <sheetData>
    <row r="1" spans="1:17" ht="11" customHeight="1" thickBot="1">
      <c r="C1" s="365" t="s">
        <v>1972</v>
      </c>
      <c r="D1" s="313" t="s">
        <v>1969</v>
      </c>
      <c r="E1" s="314" t="s">
        <v>1970</v>
      </c>
      <c r="F1" s="315" t="s">
        <v>1971</v>
      </c>
      <c r="G1" s="366" t="s">
        <v>1975</v>
      </c>
    </row>
    <row r="3" spans="1:17" ht="11" customHeight="1" thickBot="1"/>
    <row r="4" spans="1:17" ht="11" customHeight="1" thickBot="1">
      <c r="A4" s="313" t="s">
        <v>1969</v>
      </c>
      <c r="B4" s="367" t="s">
        <v>2627</v>
      </c>
      <c r="C4" s="367"/>
      <c r="D4" s="367"/>
      <c r="E4" s="367"/>
      <c r="F4" s="367"/>
      <c r="G4" s="331"/>
      <c r="H4" s="331"/>
      <c r="I4" s="331"/>
      <c r="J4" s="313" t="s">
        <v>1969</v>
      </c>
      <c r="K4" s="367" t="s">
        <v>133</v>
      </c>
      <c r="L4" s="368"/>
      <c r="M4" s="368"/>
      <c r="N4" s="368"/>
      <c r="O4" s="368"/>
      <c r="P4" s="368"/>
    </row>
    <row r="5" spans="1:17" ht="11" customHeight="1">
      <c r="B5" s="369" t="s">
        <v>0</v>
      </c>
      <c r="C5" s="352" t="s">
        <v>1</v>
      </c>
      <c r="D5" s="352" t="s">
        <v>2</v>
      </c>
      <c r="E5" s="370" t="s">
        <v>3</v>
      </c>
      <c r="F5" s="352" t="s">
        <v>4</v>
      </c>
      <c r="G5" s="371" t="s">
        <v>1402</v>
      </c>
      <c r="H5" s="372" t="s">
        <v>1799</v>
      </c>
      <c r="I5" s="373"/>
      <c r="K5" s="369" t="s">
        <v>45</v>
      </c>
      <c r="L5" s="352" t="s">
        <v>1</v>
      </c>
      <c r="M5" s="352" t="s">
        <v>46</v>
      </c>
      <c r="N5" s="352" t="s">
        <v>3</v>
      </c>
      <c r="O5" s="352" t="s">
        <v>4</v>
      </c>
      <c r="P5" s="372" t="s">
        <v>1402</v>
      </c>
    </row>
    <row r="6" spans="1:17" ht="11" customHeight="1">
      <c r="B6" s="374" t="s">
        <v>22</v>
      </c>
      <c r="C6" s="375" t="s">
        <v>80</v>
      </c>
      <c r="D6" s="376" t="s">
        <v>16</v>
      </c>
      <c r="E6" s="377">
        <f t="shared" ref="E6:E50" si="0">F6*100/$F$51</f>
        <v>22.471910112359552</v>
      </c>
      <c r="F6" s="378">
        <v>20</v>
      </c>
      <c r="G6" s="379" t="s">
        <v>1063</v>
      </c>
      <c r="H6" s="380"/>
      <c r="K6" s="381" t="s">
        <v>106</v>
      </c>
      <c r="L6" s="382" t="s">
        <v>107</v>
      </c>
      <c r="M6" s="383" t="s">
        <v>22</v>
      </c>
      <c r="N6" s="384">
        <f t="shared" ref="N6:N28" si="1">O6*100/$O$29</f>
        <v>26.744186046511629</v>
      </c>
      <c r="O6" s="385">
        <v>23</v>
      </c>
      <c r="P6" s="379" t="s">
        <v>1106</v>
      </c>
    </row>
    <row r="7" spans="1:17" ht="11" customHeight="1">
      <c r="B7" s="386" t="s">
        <v>16</v>
      </c>
      <c r="C7" s="387" t="s">
        <v>71</v>
      </c>
      <c r="D7" s="388" t="s">
        <v>16</v>
      </c>
      <c r="E7" s="389">
        <f t="shared" si="0"/>
        <v>6.7415730337078648</v>
      </c>
      <c r="F7" s="390">
        <v>6</v>
      </c>
      <c r="G7" s="391" t="s">
        <v>1064</v>
      </c>
      <c r="H7" s="392"/>
      <c r="K7" s="393" t="s">
        <v>19</v>
      </c>
      <c r="L7" s="394" t="s">
        <v>119</v>
      </c>
      <c r="M7" s="395" t="s">
        <v>16</v>
      </c>
      <c r="N7" s="396">
        <f t="shared" si="1"/>
        <v>9.3023255813953494</v>
      </c>
      <c r="O7" s="397">
        <v>8</v>
      </c>
      <c r="P7" s="391" t="s">
        <v>1107</v>
      </c>
    </row>
    <row r="8" spans="1:17" ht="11" customHeight="1">
      <c r="B8" s="398" t="s">
        <v>16</v>
      </c>
      <c r="C8" s="399" t="s">
        <v>61</v>
      </c>
      <c r="D8" s="400" t="s">
        <v>16</v>
      </c>
      <c r="E8" s="401">
        <f t="shared" si="0"/>
        <v>4.4943820224719104</v>
      </c>
      <c r="F8" s="402">
        <v>4</v>
      </c>
      <c r="G8" s="391" t="s">
        <v>1065</v>
      </c>
      <c r="H8" s="392"/>
      <c r="K8" s="403" t="s">
        <v>102</v>
      </c>
      <c r="L8" s="404" t="s">
        <v>101</v>
      </c>
      <c r="M8" s="405" t="s">
        <v>22</v>
      </c>
      <c r="N8" s="406">
        <f t="shared" si="1"/>
        <v>8.1395348837209305</v>
      </c>
      <c r="O8" s="407">
        <v>7</v>
      </c>
      <c r="P8" s="391" t="s">
        <v>1108</v>
      </c>
    </row>
    <row r="9" spans="1:17" ht="11" customHeight="1">
      <c r="B9" s="405" t="s">
        <v>16</v>
      </c>
      <c r="C9" s="404" t="s">
        <v>70</v>
      </c>
      <c r="D9" s="408" t="s">
        <v>16</v>
      </c>
      <c r="E9" s="406">
        <f t="shared" si="0"/>
        <v>4.4943820224719104</v>
      </c>
      <c r="F9" s="409">
        <v>4</v>
      </c>
      <c r="G9" s="391" t="s">
        <v>1066</v>
      </c>
      <c r="H9" s="392"/>
      <c r="K9" s="403" t="s">
        <v>55</v>
      </c>
      <c r="L9" s="404" t="s">
        <v>125</v>
      </c>
      <c r="M9" s="403" t="s">
        <v>635</v>
      </c>
      <c r="N9" s="406">
        <f t="shared" si="1"/>
        <v>6.9767441860465116</v>
      </c>
      <c r="O9" s="407">
        <v>6</v>
      </c>
      <c r="P9" s="391" t="s">
        <v>1109</v>
      </c>
      <c r="Q9" s="404"/>
    </row>
    <row r="10" spans="1:17" ht="11" customHeight="1">
      <c r="B10" s="405" t="s">
        <v>16</v>
      </c>
      <c r="C10" s="404" t="s">
        <v>74</v>
      </c>
      <c r="D10" s="408" t="s">
        <v>16</v>
      </c>
      <c r="E10" s="406">
        <f t="shared" si="0"/>
        <v>3.3707865168539324</v>
      </c>
      <c r="F10" s="409">
        <v>3</v>
      </c>
      <c r="G10" s="391" t="s">
        <v>1067</v>
      </c>
      <c r="H10" s="392"/>
      <c r="K10" s="403" t="s">
        <v>55</v>
      </c>
      <c r="L10" s="404" t="s">
        <v>116</v>
      </c>
      <c r="M10" s="405" t="s">
        <v>52</v>
      </c>
      <c r="N10" s="406">
        <f t="shared" si="1"/>
        <v>6.9767441860465116</v>
      </c>
      <c r="O10" s="407">
        <v>6</v>
      </c>
      <c r="P10" s="391" t="s">
        <v>1110</v>
      </c>
    </row>
    <row r="11" spans="1:17" ht="11" customHeight="1">
      <c r="B11" s="410" t="s">
        <v>16</v>
      </c>
      <c r="C11" s="411" t="s">
        <v>68</v>
      </c>
      <c r="D11" s="412" t="s">
        <v>16</v>
      </c>
      <c r="E11" s="413">
        <f t="shared" si="0"/>
        <v>3.3707865168539324</v>
      </c>
      <c r="F11" s="414">
        <v>3</v>
      </c>
      <c r="G11" s="391" t="s">
        <v>1068</v>
      </c>
      <c r="H11" s="392"/>
      <c r="K11" s="403" t="s">
        <v>51</v>
      </c>
      <c r="L11" s="404" t="s">
        <v>117</v>
      </c>
      <c r="M11" s="405" t="s">
        <v>16</v>
      </c>
      <c r="N11" s="406">
        <f t="shared" si="1"/>
        <v>5.8139534883720927</v>
      </c>
      <c r="O11" s="407">
        <v>5</v>
      </c>
      <c r="P11" s="391" t="s">
        <v>1111</v>
      </c>
    </row>
    <row r="12" spans="1:17" ht="11" customHeight="1">
      <c r="B12" s="415" t="s">
        <v>16</v>
      </c>
      <c r="C12" s="416" t="s">
        <v>69</v>
      </c>
      <c r="D12" s="417" t="s">
        <v>16</v>
      </c>
      <c r="E12" s="418">
        <f t="shared" si="0"/>
        <v>2.2471910112359552</v>
      </c>
      <c r="F12" s="419">
        <v>2</v>
      </c>
      <c r="G12" s="391" t="s">
        <v>1069</v>
      </c>
      <c r="H12" s="392"/>
      <c r="K12" s="403" t="s">
        <v>51</v>
      </c>
      <c r="L12" s="404" t="s">
        <v>113</v>
      </c>
      <c r="M12" s="405" t="s">
        <v>16</v>
      </c>
      <c r="N12" s="406">
        <f t="shared" si="1"/>
        <v>4.6511627906976747</v>
      </c>
      <c r="O12" s="407">
        <v>4</v>
      </c>
      <c r="P12" s="391" t="s">
        <v>1112</v>
      </c>
    </row>
    <row r="13" spans="1:17" ht="11" customHeight="1">
      <c r="B13" s="420" t="s">
        <v>16</v>
      </c>
      <c r="C13" s="421" t="s">
        <v>38</v>
      </c>
      <c r="D13" s="422" t="s">
        <v>16</v>
      </c>
      <c r="E13" s="423">
        <f t="shared" si="0"/>
        <v>2.2471910112359552</v>
      </c>
      <c r="F13" s="424">
        <v>2</v>
      </c>
      <c r="G13" s="425" t="s">
        <v>1070</v>
      </c>
      <c r="H13" s="392"/>
      <c r="K13" s="403" t="s">
        <v>19</v>
      </c>
      <c r="L13" s="404" t="s">
        <v>109</v>
      </c>
      <c r="M13" s="403" t="s">
        <v>16</v>
      </c>
      <c r="N13" s="406">
        <f t="shared" si="1"/>
        <v>3.4883720930232558</v>
      </c>
      <c r="O13" s="407">
        <v>3</v>
      </c>
      <c r="P13" s="391" t="s">
        <v>1113</v>
      </c>
    </row>
    <row r="14" spans="1:17" ht="11" customHeight="1">
      <c r="B14" s="405" t="s">
        <v>16</v>
      </c>
      <c r="C14" s="404" t="s">
        <v>72</v>
      </c>
      <c r="D14" s="408" t="s">
        <v>16</v>
      </c>
      <c r="E14" s="406">
        <f t="shared" si="0"/>
        <v>2.2471910112359552</v>
      </c>
      <c r="F14" s="409">
        <v>2</v>
      </c>
      <c r="G14" s="391" t="s">
        <v>1071</v>
      </c>
      <c r="H14" s="392"/>
      <c r="K14" s="426" t="s">
        <v>9</v>
      </c>
      <c r="L14" s="427" t="s">
        <v>118</v>
      </c>
      <c r="M14" s="428" t="s">
        <v>16</v>
      </c>
      <c r="N14" s="429">
        <f t="shared" si="1"/>
        <v>3.4883720930232558</v>
      </c>
      <c r="O14" s="430">
        <v>3</v>
      </c>
      <c r="P14" s="391" t="s">
        <v>1114</v>
      </c>
    </row>
    <row r="15" spans="1:17" ht="11" customHeight="1">
      <c r="B15" s="405" t="s">
        <v>16</v>
      </c>
      <c r="C15" s="404" t="s">
        <v>73</v>
      </c>
      <c r="D15" s="408" t="s">
        <v>16</v>
      </c>
      <c r="E15" s="406">
        <f t="shared" si="0"/>
        <v>2.2471910112359552</v>
      </c>
      <c r="F15" s="409">
        <v>2</v>
      </c>
      <c r="G15" s="391" t="s">
        <v>1758</v>
      </c>
      <c r="H15" s="391" t="s">
        <v>1759</v>
      </c>
      <c r="I15" s="404"/>
      <c r="K15" s="431" t="s">
        <v>19</v>
      </c>
      <c r="L15" s="432" t="s">
        <v>110</v>
      </c>
      <c r="M15" s="431" t="s">
        <v>16</v>
      </c>
      <c r="N15" s="433">
        <f t="shared" si="1"/>
        <v>3.4883720930232558</v>
      </c>
      <c r="O15" s="434">
        <v>3</v>
      </c>
      <c r="P15" s="435" t="s">
        <v>1115</v>
      </c>
    </row>
    <row r="16" spans="1:17" ht="11" customHeight="1">
      <c r="B16" s="405" t="s">
        <v>16</v>
      </c>
      <c r="C16" s="404" t="s">
        <v>64</v>
      </c>
      <c r="D16" s="408" t="s">
        <v>16</v>
      </c>
      <c r="E16" s="406">
        <f t="shared" si="0"/>
        <v>2.2471910112359552</v>
      </c>
      <c r="F16" s="409">
        <v>2</v>
      </c>
      <c r="G16" s="391" t="s">
        <v>1072</v>
      </c>
      <c r="H16" s="392"/>
      <c r="K16" s="403" t="s">
        <v>19</v>
      </c>
      <c r="L16" s="404" t="s">
        <v>120</v>
      </c>
      <c r="M16" s="403" t="s">
        <v>16</v>
      </c>
      <c r="N16" s="406">
        <f t="shared" si="1"/>
        <v>3.4883720930232558</v>
      </c>
      <c r="O16" s="407">
        <v>3</v>
      </c>
      <c r="P16" s="391" t="s">
        <v>1116</v>
      </c>
    </row>
    <row r="17" spans="2:17" ht="11" customHeight="1">
      <c r="B17" s="405" t="s">
        <v>16</v>
      </c>
      <c r="C17" s="404" t="s">
        <v>95</v>
      </c>
      <c r="D17" s="408" t="s">
        <v>16</v>
      </c>
      <c r="E17" s="406">
        <f t="shared" si="0"/>
        <v>2.2471910112359552</v>
      </c>
      <c r="F17" s="409">
        <v>2</v>
      </c>
      <c r="G17" s="391" t="s">
        <v>1761</v>
      </c>
      <c r="H17" s="391" t="s">
        <v>1760</v>
      </c>
      <c r="I17" s="404"/>
      <c r="K17" s="403" t="s">
        <v>102</v>
      </c>
      <c r="L17" s="404" t="s">
        <v>103</v>
      </c>
      <c r="M17" s="403" t="s">
        <v>104</v>
      </c>
      <c r="N17" s="406">
        <f t="shared" si="1"/>
        <v>2.3255813953488373</v>
      </c>
      <c r="O17" s="407">
        <v>2</v>
      </c>
      <c r="P17" s="391" t="s">
        <v>1117</v>
      </c>
    </row>
    <row r="18" spans="2:17" ht="11" customHeight="1">
      <c r="B18" s="405" t="s">
        <v>16</v>
      </c>
      <c r="C18" s="404" t="s">
        <v>96</v>
      </c>
      <c r="D18" s="408" t="s">
        <v>16</v>
      </c>
      <c r="E18" s="406">
        <f t="shared" si="0"/>
        <v>2.2471910112359552</v>
      </c>
      <c r="F18" s="409">
        <v>2</v>
      </c>
      <c r="G18" s="391" t="s">
        <v>1073</v>
      </c>
      <c r="H18" s="392"/>
      <c r="K18" s="403" t="s">
        <v>19</v>
      </c>
      <c r="L18" s="404" t="s">
        <v>121</v>
      </c>
      <c r="M18" s="403" t="s">
        <v>635</v>
      </c>
      <c r="N18" s="406">
        <f t="shared" si="1"/>
        <v>2.3255813953488373</v>
      </c>
      <c r="O18" s="407">
        <v>2</v>
      </c>
      <c r="P18" s="391" t="s">
        <v>1118</v>
      </c>
      <c r="Q18" s="404"/>
    </row>
    <row r="19" spans="2:17" ht="11" customHeight="1">
      <c r="B19" s="405" t="s">
        <v>16</v>
      </c>
      <c r="C19" s="404" t="s">
        <v>63</v>
      </c>
      <c r="D19" s="408" t="s">
        <v>16</v>
      </c>
      <c r="E19" s="406">
        <f t="shared" si="0"/>
        <v>2.2471910112359552</v>
      </c>
      <c r="F19" s="409">
        <v>2</v>
      </c>
      <c r="G19" s="391" t="s">
        <v>1074</v>
      </c>
      <c r="H19" s="392"/>
      <c r="K19" s="403" t="s">
        <v>55</v>
      </c>
      <c r="L19" s="436" t="s">
        <v>112</v>
      </c>
      <c r="M19" s="405" t="s">
        <v>52</v>
      </c>
      <c r="N19" s="406">
        <f t="shared" si="1"/>
        <v>2.3255813953488373</v>
      </c>
      <c r="O19" s="407">
        <v>2</v>
      </c>
      <c r="P19" s="391" t="s">
        <v>1119</v>
      </c>
      <c r="Q19" s="404"/>
    </row>
    <row r="20" spans="2:17" ht="11" customHeight="1">
      <c r="B20" s="405" t="s">
        <v>16</v>
      </c>
      <c r="C20" s="404" t="s">
        <v>77</v>
      </c>
      <c r="D20" s="408" t="s">
        <v>16</v>
      </c>
      <c r="E20" s="406">
        <f t="shared" si="0"/>
        <v>2.2471910112359552</v>
      </c>
      <c r="F20" s="409">
        <v>2</v>
      </c>
      <c r="G20" s="391" t="s">
        <v>1075</v>
      </c>
      <c r="H20" s="392"/>
      <c r="K20" s="437" t="s">
        <v>9</v>
      </c>
      <c r="L20" s="438" t="s">
        <v>114</v>
      </c>
      <c r="M20" s="439" t="s">
        <v>123</v>
      </c>
      <c r="N20" s="406">
        <f t="shared" si="1"/>
        <v>1.1627906976744187</v>
      </c>
      <c r="O20" s="407">
        <v>1</v>
      </c>
      <c r="P20" s="391" t="s">
        <v>1120</v>
      </c>
      <c r="Q20" s="440" t="s">
        <v>2328</v>
      </c>
    </row>
    <row r="21" spans="2:17" ht="11" customHeight="1">
      <c r="B21" s="441" t="s">
        <v>16</v>
      </c>
      <c r="C21" s="442" t="s">
        <v>78</v>
      </c>
      <c r="D21" s="443" t="s">
        <v>16</v>
      </c>
      <c r="E21" s="444">
        <f t="shared" si="0"/>
        <v>2.2471910112359552</v>
      </c>
      <c r="F21" s="445">
        <v>2</v>
      </c>
      <c r="G21" s="391" t="s">
        <v>1076</v>
      </c>
      <c r="H21" s="392"/>
      <c r="K21" s="437" t="s">
        <v>55</v>
      </c>
      <c r="L21" s="438" t="s">
        <v>114</v>
      </c>
      <c r="M21" s="439" t="s">
        <v>123</v>
      </c>
      <c r="N21" s="406">
        <f t="shared" si="1"/>
        <v>1.1627906976744187</v>
      </c>
      <c r="O21" s="446">
        <v>1</v>
      </c>
      <c r="P21" s="391" t="s">
        <v>1120</v>
      </c>
      <c r="Q21" s="440" t="s">
        <v>2328</v>
      </c>
    </row>
    <row r="22" spans="2:17" ht="11" customHeight="1">
      <c r="B22" s="405" t="s">
        <v>16</v>
      </c>
      <c r="C22" s="404" t="s">
        <v>91</v>
      </c>
      <c r="D22" s="408" t="s">
        <v>16</v>
      </c>
      <c r="E22" s="406">
        <f t="shared" si="0"/>
        <v>1.1235955056179776</v>
      </c>
      <c r="F22" s="409">
        <v>1</v>
      </c>
      <c r="G22" s="391" t="s">
        <v>1077</v>
      </c>
      <c r="H22" s="392"/>
      <c r="K22" s="403" t="s">
        <v>9</v>
      </c>
      <c r="L22" s="447" t="s">
        <v>111</v>
      </c>
      <c r="M22" s="448" t="s">
        <v>123</v>
      </c>
      <c r="N22" s="406">
        <f t="shared" si="1"/>
        <v>1.1627906976744187</v>
      </c>
      <c r="O22" s="407">
        <v>1</v>
      </c>
      <c r="P22" s="391" t="s">
        <v>1121</v>
      </c>
    </row>
    <row r="23" spans="2:17" ht="11" customHeight="1">
      <c r="B23" s="405" t="s">
        <v>16</v>
      </c>
      <c r="C23" s="436" t="s">
        <v>443</v>
      </c>
      <c r="D23" s="408" t="s">
        <v>16</v>
      </c>
      <c r="E23" s="406">
        <f t="shared" si="0"/>
        <v>1.1235955056179776</v>
      </c>
      <c r="F23" s="409">
        <v>1</v>
      </c>
      <c r="G23" s="391" t="s">
        <v>1078</v>
      </c>
      <c r="H23" s="392"/>
      <c r="K23" s="403" t="s">
        <v>9</v>
      </c>
      <c r="L23" s="404" t="s">
        <v>124</v>
      </c>
      <c r="M23" s="403" t="s">
        <v>16</v>
      </c>
      <c r="N23" s="406">
        <f t="shared" si="1"/>
        <v>1.1627906976744187</v>
      </c>
      <c r="O23" s="407">
        <v>1</v>
      </c>
      <c r="P23" s="391" t="s">
        <v>1122</v>
      </c>
    </row>
    <row r="24" spans="2:17" ht="11" customHeight="1">
      <c r="B24" s="405" t="s">
        <v>16</v>
      </c>
      <c r="C24" s="356" t="s">
        <v>444</v>
      </c>
      <c r="D24" s="408" t="s">
        <v>16</v>
      </c>
      <c r="E24" s="406">
        <f t="shared" si="0"/>
        <v>1.1235955056179776</v>
      </c>
      <c r="F24" s="409">
        <v>1</v>
      </c>
      <c r="G24" s="391" t="s">
        <v>1079</v>
      </c>
      <c r="H24" s="392"/>
      <c r="K24" s="449" t="s">
        <v>51</v>
      </c>
      <c r="L24" s="450" t="s">
        <v>115</v>
      </c>
      <c r="M24" s="451" t="s">
        <v>16</v>
      </c>
      <c r="N24" s="452">
        <f t="shared" si="1"/>
        <v>1.1627906976744187</v>
      </c>
      <c r="O24" s="453">
        <v>1</v>
      </c>
      <c r="P24" s="391" t="s">
        <v>1123</v>
      </c>
    </row>
    <row r="25" spans="2:17" ht="11" customHeight="1">
      <c r="B25" s="405" t="s">
        <v>16</v>
      </c>
      <c r="C25" s="404" t="s">
        <v>97</v>
      </c>
      <c r="D25" s="408" t="s">
        <v>19</v>
      </c>
      <c r="E25" s="406">
        <f t="shared" si="0"/>
        <v>1.1235955056179776</v>
      </c>
      <c r="F25" s="409">
        <v>1</v>
      </c>
      <c r="G25" s="391" t="s">
        <v>1080</v>
      </c>
      <c r="H25" s="392"/>
      <c r="K25" s="403" t="s">
        <v>19</v>
      </c>
      <c r="L25" s="404" t="s">
        <v>105</v>
      </c>
      <c r="M25" s="403" t="s">
        <v>16</v>
      </c>
      <c r="N25" s="406">
        <f t="shared" si="1"/>
        <v>1.1627906976744187</v>
      </c>
      <c r="O25" s="407">
        <v>1</v>
      </c>
      <c r="P25" s="391" t="s">
        <v>1124</v>
      </c>
    </row>
    <row r="26" spans="2:17" ht="11" customHeight="1">
      <c r="B26" s="405" t="s">
        <v>16</v>
      </c>
      <c r="C26" s="404" t="s">
        <v>88</v>
      </c>
      <c r="D26" s="408" t="s">
        <v>16</v>
      </c>
      <c r="E26" s="406">
        <f t="shared" si="0"/>
        <v>1.1235955056179776</v>
      </c>
      <c r="F26" s="409">
        <v>1</v>
      </c>
      <c r="G26" s="391" t="s">
        <v>1081</v>
      </c>
      <c r="H26" s="392"/>
      <c r="K26" s="403" t="s">
        <v>106</v>
      </c>
      <c r="L26" s="404" t="s">
        <v>108</v>
      </c>
      <c r="M26" s="403" t="s">
        <v>22</v>
      </c>
      <c r="N26" s="406">
        <f t="shared" si="1"/>
        <v>1.1627906976744187</v>
      </c>
      <c r="O26" s="407">
        <v>1</v>
      </c>
      <c r="P26" s="391" t="s">
        <v>1125</v>
      </c>
    </row>
    <row r="27" spans="2:17" ht="11" customHeight="1">
      <c r="B27" s="405" t="s">
        <v>16</v>
      </c>
      <c r="C27" s="404" t="s">
        <v>82</v>
      </c>
      <c r="D27" s="408" t="s">
        <v>16</v>
      </c>
      <c r="E27" s="406">
        <f t="shared" si="0"/>
        <v>1.1235955056179776</v>
      </c>
      <c r="F27" s="409">
        <v>1</v>
      </c>
      <c r="G27" s="391" t="s">
        <v>1082</v>
      </c>
      <c r="H27" s="392"/>
      <c r="K27" s="403" t="s">
        <v>19</v>
      </c>
      <c r="L27" s="404" t="s">
        <v>126</v>
      </c>
      <c r="M27" s="403" t="s">
        <v>16</v>
      </c>
      <c r="N27" s="406">
        <f t="shared" si="1"/>
        <v>1.1627906976744187</v>
      </c>
      <c r="O27" s="407">
        <v>1</v>
      </c>
      <c r="P27" s="391" t="s">
        <v>1126</v>
      </c>
    </row>
    <row r="28" spans="2:17" ht="11" customHeight="1">
      <c r="B28" s="405" t="s">
        <v>16</v>
      </c>
      <c r="C28" s="404" t="s">
        <v>92</v>
      </c>
      <c r="D28" s="408" t="s">
        <v>16</v>
      </c>
      <c r="E28" s="406">
        <f t="shared" si="0"/>
        <v>1.1235955056179776</v>
      </c>
      <c r="F28" s="409">
        <v>1</v>
      </c>
      <c r="G28" s="391" t="s">
        <v>1083</v>
      </c>
      <c r="H28" s="392"/>
      <c r="K28" s="454" t="s">
        <v>19</v>
      </c>
      <c r="L28" s="455" t="s">
        <v>122</v>
      </c>
      <c r="M28" s="454" t="s">
        <v>16</v>
      </c>
      <c r="N28" s="456">
        <f t="shared" si="1"/>
        <v>1.1627906976744187</v>
      </c>
      <c r="O28" s="457">
        <v>1</v>
      </c>
      <c r="P28" s="458" t="s">
        <v>1127</v>
      </c>
    </row>
    <row r="29" spans="2:17" ht="11" customHeight="1">
      <c r="B29" s="405" t="s">
        <v>16</v>
      </c>
      <c r="C29" s="404" t="s">
        <v>60</v>
      </c>
      <c r="D29" s="408" t="s">
        <v>22</v>
      </c>
      <c r="E29" s="406">
        <f t="shared" si="0"/>
        <v>1.1235955056179776</v>
      </c>
      <c r="F29" s="409">
        <v>1</v>
      </c>
      <c r="G29" s="391" t="s">
        <v>1084</v>
      </c>
      <c r="H29" s="392"/>
      <c r="N29" s="459">
        <f>SUM(N6:N28)</f>
        <v>100.00000000000004</v>
      </c>
      <c r="O29" s="460">
        <f>SUM(O6:O28)</f>
        <v>86</v>
      </c>
      <c r="P29" s="460"/>
    </row>
    <row r="30" spans="2:17" ht="11" customHeight="1">
      <c r="B30" s="405" t="s">
        <v>16</v>
      </c>
      <c r="C30" s="404" t="s">
        <v>89</v>
      </c>
      <c r="D30" s="408" t="s">
        <v>16</v>
      </c>
      <c r="E30" s="406">
        <f t="shared" si="0"/>
        <v>1.1235955056179776</v>
      </c>
      <c r="F30" s="409">
        <v>1</v>
      </c>
      <c r="G30" s="391" t="s">
        <v>1085</v>
      </c>
      <c r="H30" s="392"/>
      <c r="N30" s="461"/>
    </row>
    <row r="31" spans="2:17" ht="11" customHeight="1">
      <c r="B31" s="405" t="s">
        <v>16</v>
      </c>
      <c r="C31" s="404" t="s">
        <v>81</v>
      </c>
      <c r="D31" s="408" t="s">
        <v>16</v>
      </c>
      <c r="E31" s="406">
        <f t="shared" si="0"/>
        <v>1.1235955056179776</v>
      </c>
      <c r="F31" s="409">
        <v>1</v>
      </c>
      <c r="G31" s="391" t="s">
        <v>1086</v>
      </c>
      <c r="H31" s="392"/>
      <c r="N31" s="461"/>
    </row>
    <row r="32" spans="2:17" ht="11" customHeight="1">
      <c r="B32" s="462" t="s">
        <v>16</v>
      </c>
      <c r="C32" s="463" t="s">
        <v>83</v>
      </c>
      <c r="D32" s="464" t="s">
        <v>16</v>
      </c>
      <c r="E32" s="465">
        <f t="shared" si="0"/>
        <v>1.1235955056179776</v>
      </c>
      <c r="F32" s="466">
        <v>1</v>
      </c>
      <c r="G32" s="391" t="s">
        <v>1087</v>
      </c>
      <c r="H32" s="392"/>
      <c r="N32" s="461"/>
    </row>
    <row r="33" spans="2:14" ht="11" customHeight="1">
      <c r="B33" s="467" t="s">
        <v>16</v>
      </c>
      <c r="C33" s="468" t="s">
        <v>93</v>
      </c>
      <c r="D33" s="469" t="s">
        <v>16</v>
      </c>
      <c r="E33" s="470">
        <f t="shared" si="0"/>
        <v>1.1235955056179776</v>
      </c>
      <c r="F33" s="471">
        <v>1</v>
      </c>
      <c r="G33" s="391" t="s">
        <v>1088</v>
      </c>
      <c r="H33" s="392"/>
      <c r="N33" s="461"/>
    </row>
    <row r="34" spans="2:14" ht="11" customHeight="1">
      <c r="B34" s="405" t="s">
        <v>16</v>
      </c>
      <c r="C34" s="404" t="s">
        <v>98</v>
      </c>
      <c r="D34" s="408" t="s">
        <v>16</v>
      </c>
      <c r="E34" s="406">
        <f t="shared" si="0"/>
        <v>1.1235955056179776</v>
      </c>
      <c r="F34" s="409">
        <v>1</v>
      </c>
      <c r="G34" s="391" t="s">
        <v>1089</v>
      </c>
      <c r="H34" s="392"/>
      <c r="N34" s="461"/>
    </row>
    <row r="35" spans="2:14" ht="11" customHeight="1">
      <c r="B35" s="472" t="s">
        <v>16</v>
      </c>
      <c r="C35" s="473" t="s">
        <v>65</v>
      </c>
      <c r="D35" s="474" t="s">
        <v>16</v>
      </c>
      <c r="E35" s="475">
        <f t="shared" si="0"/>
        <v>1.1235955056179776</v>
      </c>
      <c r="F35" s="476">
        <v>1</v>
      </c>
      <c r="G35" s="391" t="s">
        <v>1090</v>
      </c>
      <c r="H35" s="392"/>
      <c r="N35" s="461"/>
    </row>
    <row r="36" spans="2:14" ht="11" customHeight="1">
      <c r="B36" s="405" t="s">
        <v>16</v>
      </c>
      <c r="C36" s="404" t="s">
        <v>87</v>
      </c>
      <c r="D36" s="408" t="s">
        <v>16</v>
      </c>
      <c r="E36" s="406">
        <f t="shared" si="0"/>
        <v>1.1235955056179776</v>
      </c>
      <c r="F36" s="409">
        <v>1</v>
      </c>
      <c r="G36" s="391" t="s">
        <v>1091</v>
      </c>
      <c r="H36" s="392"/>
      <c r="N36" s="461"/>
    </row>
    <row r="37" spans="2:14" ht="11" customHeight="1">
      <c r="B37" s="405" t="s">
        <v>16</v>
      </c>
      <c r="C37" s="404" t="s">
        <v>76</v>
      </c>
      <c r="D37" s="408" t="s">
        <v>16</v>
      </c>
      <c r="E37" s="406">
        <f t="shared" si="0"/>
        <v>1.1235955056179776</v>
      </c>
      <c r="F37" s="409">
        <v>1</v>
      </c>
      <c r="G37" s="391" t="s">
        <v>1092</v>
      </c>
      <c r="H37" s="392"/>
      <c r="N37" s="461"/>
    </row>
    <row r="38" spans="2:14" ht="11" customHeight="1">
      <c r="B38" s="405" t="s">
        <v>16</v>
      </c>
      <c r="C38" s="404" t="s">
        <v>67</v>
      </c>
      <c r="D38" s="408" t="s">
        <v>16</v>
      </c>
      <c r="E38" s="406">
        <f t="shared" si="0"/>
        <v>1.1235955056179776</v>
      </c>
      <c r="F38" s="409">
        <v>1</v>
      </c>
      <c r="G38" s="391" t="s">
        <v>1093</v>
      </c>
      <c r="H38" s="392"/>
      <c r="N38" s="461"/>
    </row>
    <row r="39" spans="2:14" ht="11" customHeight="1">
      <c r="B39" s="405" t="s">
        <v>16</v>
      </c>
      <c r="C39" s="404" t="s">
        <v>85</v>
      </c>
      <c r="D39" s="408" t="s">
        <v>16</v>
      </c>
      <c r="E39" s="406">
        <f t="shared" si="0"/>
        <v>1.1235955056179776</v>
      </c>
      <c r="F39" s="409">
        <v>1</v>
      </c>
      <c r="G39" s="391" t="s">
        <v>1094</v>
      </c>
      <c r="H39" s="392"/>
      <c r="N39" s="461"/>
    </row>
    <row r="40" spans="2:14" ht="11" customHeight="1">
      <c r="B40" s="405" t="s">
        <v>16</v>
      </c>
      <c r="C40" s="404" t="s">
        <v>79</v>
      </c>
      <c r="D40" s="408" t="s">
        <v>16</v>
      </c>
      <c r="E40" s="406">
        <f t="shared" si="0"/>
        <v>1.1235955056179776</v>
      </c>
      <c r="F40" s="409">
        <v>1</v>
      </c>
      <c r="G40" s="391" t="s">
        <v>1095</v>
      </c>
      <c r="H40" s="392"/>
      <c r="N40" s="461"/>
    </row>
    <row r="41" spans="2:14" ht="11" customHeight="1">
      <c r="B41" s="477" t="s">
        <v>16</v>
      </c>
      <c r="C41" s="478" t="s">
        <v>66</v>
      </c>
      <c r="D41" s="479" t="s">
        <v>16</v>
      </c>
      <c r="E41" s="480">
        <f t="shared" si="0"/>
        <v>1.1235955056179776</v>
      </c>
      <c r="F41" s="481">
        <v>1</v>
      </c>
      <c r="G41" s="391" t="s">
        <v>1096</v>
      </c>
      <c r="H41" s="392"/>
      <c r="N41" s="461"/>
    </row>
    <row r="42" spans="2:14" ht="11" customHeight="1">
      <c r="B42" s="405" t="s">
        <v>16</v>
      </c>
      <c r="C42" s="404" t="s">
        <v>90</v>
      </c>
      <c r="D42" s="408" t="s">
        <v>16</v>
      </c>
      <c r="E42" s="406">
        <f t="shared" si="0"/>
        <v>1.1235955056179776</v>
      </c>
      <c r="F42" s="409">
        <v>1</v>
      </c>
      <c r="G42" s="391" t="s">
        <v>1097</v>
      </c>
      <c r="H42" s="392"/>
      <c r="N42" s="461"/>
    </row>
    <row r="43" spans="2:14" ht="11" customHeight="1">
      <c r="B43" s="405" t="s">
        <v>16</v>
      </c>
      <c r="C43" s="404" t="s">
        <v>58</v>
      </c>
      <c r="D43" s="408" t="s">
        <v>16</v>
      </c>
      <c r="E43" s="406">
        <f t="shared" si="0"/>
        <v>1.1235955056179776</v>
      </c>
      <c r="F43" s="409">
        <v>1</v>
      </c>
      <c r="G43" s="391" t="s">
        <v>1098</v>
      </c>
      <c r="H43" s="392"/>
      <c r="N43" s="461"/>
    </row>
    <row r="44" spans="2:14" ht="11" customHeight="1">
      <c r="B44" s="405" t="s">
        <v>16</v>
      </c>
      <c r="C44" s="404" t="s">
        <v>84</v>
      </c>
      <c r="D44" s="408" t="s">
        <v>16</v>
      </c>
      <c r="E44" s="406">
        <f t="shared" si="0"/>
        <v>1.1235955056179776</v>
      </c>
      <c r="F44" s="409">
        <v>1</v>
      </c>
      <c r="G44" s="391" t="s">
        <v>1099</v>
      </c>
      <c r="H44" s="391"/>
      <c r="I44" s="404"/>
      <c r="N44" s="461"/>
    </row>
    <row r="45" spans="2:14" ht="11" customHeight="1">
      <c r="B45" s="405" t="s">
        <v>16</v>
      </c>
      <c r="C45" s="404" t="s">
        <v>86</v>
      </c>
      <c r="D45" s="408" t="s">
        <v>16</v>
      </c>
      <c r="E45" s="406">
        <f t="shared" si="0"/>
        <v>1.1235955056179776</v>
      </c>
      <c r="F45" s="409">
        <v>1</v>
      </c>
      <c r="G45" s="391" t="s">
        <v>1100</v>
      </c>
      <c r="H45" s="392"/>
      <c r="N45" s="461"/>
    </row>
    <row r="46" spans="2:14" ht="11" customHeight="1">
      <c r="B46" s="405" t="s">
        <v>16</v>
      </c>
      <c r="C46" s="404" t="s">
        <v>59</v>
      </c>
      <c r="D46" s="408" t="s">
        <v>16</v>
      </c>
      <c r="E46" s="406">
        <f t="shared" si="0"/>
        <v>1.1235955056179776</v>
      </c>
      <c r="F46" s="409">
        <v>1</v>
      </c>
      <c r="G46" s="391" t="s">
        <v>1101</v>
      </c>
      <c r="H46" s="392"/>
      <c r="N46" s="461"/>
    </row>
    <row r="47" spans="2:14" ht="11" customHeight="1">
      <c r="B47" s="405" t="s">
        <v>16</v>
      </c>
      <c r="C47" s="404" t="s">
        <v>75</v>
      </c>
      <c r="D47" s="408" t="s">
        <v>16</v>
      </c>
      <c r="E47" s="406">
        <f t="shared" si="0"/>
        <v>1.1235955056179776</v>
      </c>
      <c r="F47" s="409">
        <v>1</v>
      </c>
      <c r="G47" s="391" t="s">
        <v>1102</v>
      </c>
      <c r="H47" s="392"/>
      <c r="N47" s="461"/>
    </row>
    <row r="48" spans="2:14" ht="11" customHeight="1">
      <c r="B48" s="405" t="s">
        <v>16</v>
      </c>
      <c r="C48" s="404" t="s">
        <v>62</v>
      </c>
      <c r="D48" s="408" t="s">
        <v>16</v>
      </c>
      <c r="E48" s="406">
        <f t="shared" si="0"/>
        <v>1.1235955056179776</v>
      </c>
      <c r="F48" s="409">
        <v>1</v>
      </c>
      <c r="G48" s="391" t="s">
        <v>1103</v>
      </c>
      <c r="H48" s="392"/>
      <c r="N48" s="461"/>
    </row>
    <row r="49" spans="2:16" ht="11" customHeight="1">
      <c r="B49" s="482" t="s">
        <v>16</v>
      </c>
      <c r="C49" s="483" t="s">
        <v>94</v>
      </c>
      <c r="D49" s="484" t="s">
        <v>16</v>
      </c>
      <c r="E49" s="485">
        <f t="shared" si="0"/>
        <v>1.1235955056179776</v>
      </c>
      <c r="F49" s="486">
        <v>1</v>
      </c>
      <c r="G49" s="391" t="s">
        <v>1104</v>
      </c>
      <c r="H49" s="392"/>
      <c r="N49" s="461"/>
    </row>
    <row r="50" spans="2:16" ht="11" customHeight="1">
      <c r="B50" s="487" t="s">
        <v>22</v>
      </c>
      <c r="C50" s="455" t="s">
        <v>99</v>
      </c>
      <c r="D50" s="488" t="s">
        <v>16</v>
      </c>
      <c r="E50" s="456">
        <f t="shared" si="0"/>
        <v>1.1235955056179776</v>
      </c>
      <c r="F50" s="489">
        <v>1</v>
      </c>
      <c r="G50" s="458" t="s">
        <v>1105</v>
      </c>
      <c r="H50" s="490"/>
      <c r="N50" s="461"/>
    </row>
    <row r="51" spans="2:16" ht="11" customHeight="1">
      <c r="E51" s="459">
        <f>SUM(E6:E50)</f>
        <v>99.999999999999801</v>
      </c>
      <c r="F51" s="460">
        <f>SUM(F6:F50)</f>
        <v>89</v>
      </c>
      <c r="N51" s="461"/>
    </row>
    <row r="52" spans="2:16" ht="11" customHeight="1">
      <c r="E52" s="461"/>
      <c r="N52" s="461"/>
    </row>
    <row r="53" spans="2:16" ht="11" customHeight="1">
      <c r="E53" s="461"/>
      <c r="N53" s="461"/>
    </row>
    <row r="54" spans="2:16" ht="11" customHeight="1">
      <c r="E54" s="461"/>
      <c r="N54" s="461"/>
    </row>
    <row r="55" spans="2:16" ht="11" customHeight="1">
      <c r="B55" s="367" t="s">
        <v>131</v>
      </c>
      <c r="C55" s="367"/>
      <c r="D55" s="367"/>
      <c r="E55" s="491"/>
      <c r="F55" s="367"/>
      <c r="G55" s="331"/>
      <c r="H55" s="331"/>
      <c r="I55" s="331"/>
      <c r="K55" s="367" t="s">
        <v>154</v>
      </c>
      <c r="N55" s="461"/>
    </row>
    <row r="56" spans="2:16" ht="11" customHeight="1">
      <c r="B56" s="369" t="s">
        <v>0</v>
      </c>
      <c r="C56" s="352" t="s">
        <v>1</v>
      </c>
      <c r="D56" s="352" t="s">
        <v>2</v>
      </c>
      <c r="E56" s="492" t="s">
        <v>3</v>
      </c>
      <c r="F56" s="352" t="s">
        <v>4</v>
      </c>
      <c r="G56" s="331"/>
      <c r="H56" s="331"/>
      <c r="I56" s="331"/>
      <c r="K56" s="493" t="s">
        <v>45</v>
      </c>
      <c r="L56" s="370" t="s">
        <v>1</v>
      </c>
      <c r="M56" s="370" t="s">
        <v>46</v>
      </c>
      <c r="N56" s="494" t="s">
        <v>3</v>
      </c>
      <c r="O56" s="370" t="s">
        <v>4</v>
      </c>
    </row>
    <row r="57" spans="2:16" ht="11" customHeight="1">
      <c r="B57" s="495" t="s">
        <v>16</v>
      </c>
      <c r="C57" s="404" t="s">
        <v>127</v>
      </c>
      <c r="D57" s="495" t="s">
        <v>9</v>
      </c>
      <c r="E57" s="406">
        <f>F57*100/$F$60</f>
        <v>50</v>
      </c>
      <c r="F57" s="496">
        <v>47</v>
      </c>
      <c r="G57" s="331"/>
      <c r="H57" s="331"/>
      <c r="I57" s="331"/>
      <c r="K57" s="497" t="s">
        <v>9</v>
      </c>
      <c r="L57" s="379" t="s">
        <v>137</v>
      </c>
      <c r="M57" s="498" t="s">
        <v>16</v>
      </c>
      <c r="N57" s="499">
        <f>O57*100/$O$61</f>
        <v>96.103896103896105</v>
      </c>
      <c r="O57" s="496">
        <v>74</v>
      </c>
    </row>
    <row r="58" spans="2:16" ht="11" customHeight="1">
      <c r="B58" s="392" t="s">
        <v>129</v>
      </c>
      <c r="C58" s="404" t="s">
        <v>128</v>
      </c>
      <c r="D58" s="405" t="s">
        <v>9</v>
      </c>
      <c r="E58" s="406">
        <f>F58*100/$F$60</f>
        <v>48.936170212765958</v>
      </c>
      <c r="F58" s="407">
        <v>46</v>
      </c>
      <c r="G58" s="331"/>
      <c r="H58" s="331"/>
      <c r="I58" s="331"/>
      <c r="K58" s="403" t="s">
        <v>9</v>
      </c>
      <c r="L58" s="404" t="s">
        <v>1751</v>
      </c>
      <c r="M58" s="500" t="s">
        <v>16</v>
      </c>
      <c r="N58" s="406">
        <f>O58*100/$O$61</f>
        <v>1.2987012987012987</v>
      </c>
      <c r="O58" s="407">
        <v>1</v>
      </c>
      <c r="P58" s="501"/>
    </row>
    <row r="59" spans="2:16" ht="11" customHeight="1">
      <c r="B59" s="487" t="s">
        <v>16</v>
      </c>
      <c r="C59" s="455" t="s">
        <v>130</v>
      </c>
      <c r="D59" s="488" t="s">
        <v>9</v>
      </c>
      <c r="E59" s="456">
        <f>F59*100/$F$60</f>
        <v>1.0638297872340425</v>
      </c>
      <c r="F59" s="489">
        <v>1</v>
      </c>
      <c r="G59" s="331"/>
      <c r="H59" s="331"/>
      <c r="I59" s="331"/>
      <c r="K59" s="403" t="s">
        <v>9</v>
      </c>
      <c r="L59" s="404" t="s">
        <v>1752</v>
      </c>
      <c r="M59" s="500" t="s">
        <v>16</v>
      </c>
      <c r="N59" s="406">
        <f>O59*100/$O$61</f>
        <v>1.2987012987012987</v>
      </c>
      <c r="O59" s="407">
        <v>1</v>
      </c>
    </row>
    <row r="60" spans="2:16" ht="11" customHeight="1">
      <c r="E60" s="459">
        <f>SUM(E57:E59)</f>
        <v>100</v>
      </c>
      <c r="F60" s="460">
        <f>SUM(F57:F59)</f>
        <v>94</v>
      </c>
      <c r="G60" s="331"/>
      <c r="H60" s="331"/>
      <c r="I60" s="331"/>
      <c r="K60" s="454" t="s">
        <v>9</v>
      </c>
      <c r="L60" s="458" t="s">
        <v>1753</v>
      </c>
      <c r="M60" s="502" t="s">
        <v>16</v>
      </c>
      <c r="N60" s="456">
        <f>O60*100/$O$61</f>
        <v>1.2987012987012987</v>
      </c>
      <c r="O60" s="457">
        <v>1</v>
      </c>
    </row>
    <row r="61" spans="2:16" ht="11" customHeight="1">
      <c r="E61" s="461"/>
      <c r="G61" s="331"/>
      <c r="H61" s="331"/>
      <c r="I61" s="331"/>
      <c r="N61" s="460">
        <f>SUM(N57:N60)</f>
        <v>100.00000000000001</v>
      </c>
      <c r="O61" s="460">
        <f>SUM(O57:O60)</f>
        <v>77</v>
      </c>
    </row>
    <row r="62" spans="2:16" ht="11" customHeight="1">
      <c r="E62" s="461"/>
      <c r="H62" s="331"/>
      <c r="I62" s="331"/>
      <c r="N62" s="461"/>
    </row>
    <row r="63" spans="2:16" ht="11" customHeight="1">
      <c r="E63" s="461"/>
      <c r="H63" s="331"/>
      <c r="I63" s="331"/>
      <c r="N63" s="461"/>
    </row>
    <row r="64" spans="2:16" ht="11" customHeight="1">
      <c r="B64" s="367" t="s">
        <v>2626</v>
      </c>
      <c r="C64" s="367"/>
      <c r="D64" s="367"/>
      <c r="E64" s="491"/>
      <c r="F64" s="367"/>
      <c r="G64" s="331"/>
      <c r="H64" s="331"/>
      <c r="I64" s="331"/>
      <c r="K64" s="367" t="s">
        <v>139</v>
      </c>
      <c r="N64" s="461"/>
    </row>
    <row r="65" spans="2:17" ht="11" customHeight="1">
      <c r="B65" s="369" t="s">
        <v>0</v>
      </c>
      <c r="C65" s="352" t="s">
        <v>1</v>
      </c>
      <c r="D65" s="352" t="s">
        <v>2</v>
      </c>
      <c r="E65" s="492" t="s">
        <v>3</v>
      </c>
      <c r="F65" s="352" t="s">
        <v>4</v>
      </c>
      <c r="G65" s="372" t="s">
        <v>1402</v>
      </c>
      <c r="H65" s="331"/>
      <c r="I65" s="331"/>
      <c r="K65" s="369" t="s">
        <v>45</v>
      </c>
      <c r="L65" s="352" t="s">
        <v>1</v>
      </c>
      <c r="M65" s="352" t="s">
        <v>46</v>
      </c>
      <c r="N65" s="492" t="s">
        <v>3</v>
      </c>
      <c r="O65" s="370" t="s">
        <v>4</v>
      </c>
      <c r="P65" s="372" t="s">
        <v>1402</v>
      </c>
      <c r="Q65" s="372" t="s">
        <v>1799</v>
      </c>
    </row>
    <row r="66" spans="2:17" ht="11" customHeight="1">
      <c r="B66" s="497" t="s">
        <v>16</v>
      </c>
      <c r="C66" s="404" t="s">
        <v>31</v>
      </c>
      <c r="D66" s="497" t="s">
        <v>16</v>
      </c>
      <c r="E66" s="406">
        <f t="shared" ref="E66:E82" si="2">F66*100/$F$83</f>
        <v>46.067415730337082</v>
      </c>
      <c r="F66" s="496">
        <v>41</v>
      </c>
      <c r="G66" s="379" t="s">
        <v>1128</v>
      </c>
      <c r="H66" s="331"/>
      <c r="I66" s="331"/>
      <c r="K66" s="503" t="s">
        <v>51</v>
      </c>
      <c r="L66" s="504" t="s">
        <v>146</v>
      </c>
      <c r="M66" s="503" t="s">
        <v>16</v>
      </c>
      <c r="N66" s="505">
        <f t="shared" ref="N66:N76" si="3">O66*100/$O$77</f>
        <v>34.375</v>
      </c>
      <c r="O66" s="506">
        <v>22</v>
      </c>
      <c r="P66" s="379" t="s">
        <v>1756</v>
      </c>
      <c r="Q66" s="379" t="s">
        <v>1757</v>
      </c>
    </row>
    <row r="67" spans="2:17" ht="11" customHeight="1">
      <c r="B67" s="403" t="s">
        <v>16</v>
      </c>
      <c r="C67" s="404" t="s">
        <v>35</v>
      </c>
      <c r="D67" s="403" t="s">
        <v>16</v>
      </c>
      <c r="E67" s="406">
        <f t="shared" si="2"/>
        <v>13.48314606741573</v>
      </c>
      <c r="F67" s="407">
        <v>12</v>
      </c>
      <c r="G67" s="391" t="s">
        <v>1129</v>
      </c>
      <c r="H67" s="331"/>
      <c r="I67" s="331"/>
      <c r="K67" s="507" t="s">
        <v>106</v>
      </c>
      <c r="L67" s="508" t="s">
        <v>140</v>
      </c>
      <c r="M67" s="403" t="s">
        <v>1060</v>
      </c>
      <c r="N67" s="406">
        <f t="shared" si="3"/>
        <v>23.4375</v>
      </c>
      <c r="O67" s="407">
        <v>15</v>
      </c>
      <c r="P67" s="391" t="s">
        <v>1144</v>
      </c>
      <c r="Q67" s="392"/>
    </row>
    <row r="68" spans="2:17" ht="11" customHeight="1">
      <c r="B68" s="403" t="s">
        <v>16</v>
      </c>
      <c r="C68" s="404" t="s">
        <v>40</v>
      </c>
      <c r="D68" s="403" t="s">
        <v>16</v>
      </c>
      <c r="E68" s="406">
        <f t="shared" si="2"/>
        <v>8.9887640449438209</v>
      </c>
      <c r="F68" s="407">
        <v>8</v>
      </c>
      <c r="G68" s="391" t="s">
        <v>1130</v>
      </c>
      <c r="H68" s="331"/>
      <c r="I68" s="331"/>
      <c r="K68" s="403" t="s">
        <v>19</v>
      </c>
      <c r="L68" s="404" t="s">
        <v>144</v>
      </c>
      <c r="M68" s="405" t="s">
        <v>16</v>
      </c>
      <c r="N68" s="406">
        <f t="shared" si="3"/>
        <v>12.5</v>
      </c>
      <c r="O68" s="407">
        <v>8</v>
      </c>
      <c r="P68" s="391" t="s">
        <v>1145</v>
      </c>
      <c r="Q68" s="392"/>
    </row>
    <row r="69" spans="2:17" ht="11" customHeight="1">
      <c r="B69" s="403" t="s">
        <v>16</v>
      </c>
      <c r="C69" s="404" t="s">
        <v>37</v>
      </c>
      <c r="D69" s="403" t="s">
        <v>16</v>
      </c>
      <c r="E69" s="406">
        <f t="shared" si="2"/>
        <v>5.617977528089888</v>
      </c>
      <c r="F69" s="407">
        <v>5</v>
      </c>
      <c r="G69" s="391" t="s">
        <v>1131</v>
      </c>
      <c r="H69" s="331"/>
      <c r="I69" s="331"/>
      <c r="K69" s="403" t="s">
        <v>19</v>
      </c>
      <c r="L69" s="404" t="s">
        <v>150</v>
      </c>
      <c r="M69" s="403" t="s">
        <v>16</v>
      </c>
      <c r="N69" s="406">
        <f t="shared" si="3"/>
        <v>10.9375</v>
      </c>
      <c r="O69" s="407">
        <v>7</v>
      </c>
      <c r="P69" s="391" t="s">
        <v>1146</v>
      </c>
      <c r="Q69" s="392"/>
    </row>
    <row r="70" spans="2:17" ht="11" customHeight="1">
      <c r="B70" s="403" t="s">
        <v>16</v>
      </c>
      <c r="C70" s="404" t="s">
        <v>29</v>
      </c>
      <c r="D70" s="403" t="s">
        <v>16</v>
      </c>
      <c r="E70" s="406">
        <f t="shared" si="2"/>
        <v>4.4943820224719104</v>
      </c>
      <c r="F70" s="407">
        <v>4</v>
      </c>
      <c r="G70" s="391" t="s">
        <v>1132</v>
      </c>
      <c r="H70" s="331"/>
      <c r="I70" s="331"/>
      <c r="K70" s="403" t="s">
        <v>106</v>
      </c>
      <c r="L70" s="404" t="s">
        <v>142</v>
      </c>
      <c r="M70" s="403" t="s">
        <v>22</v>
      </c>
      <c r="N70" s="406">
        <f t="shared" si="3"/>
        <v>6.25</v>
      </c>
      <c r="O70" s="407">
        <v>4</v>
      </c>
      <c r="P70" s="391" t="s">
        <v>1147</v>
      </c>
      <c r="Q70" s="392"/>
    </row>
    <row r="71" spans="2:17" ht="11" customHeight="1">
      <c r="B71" s="403" t="s">
        <v>16</v>
      </c>
      <c r="C71" s="404" t="s">
        <v>41</v>
      </c>
      <c r="D71" s="403" t="s">
        <v>16</v>
      </c>
      <c r="E71" s="406">
        <f t="shared" si="2"/>
        <v>3.3707865168539324</v>
      </c>
      <c r="F71" s="407">
        <v>3</v>
      </c>
      <c r="G71" s="391" t="s">
        <v>1133</v>
      </c>
      <c r="H71" s="331"/>
      <c r="I71" s="331"/>
      <c r="K71" s="403" t="s">
        <v>9</v>
      </c>
      <c r="L71" s="404" t="s">
        <v>148</v>
      </c>
      <c r="M71" s="405" t="s">
        <v>16</v>
      </c>
      <c r="N71" s="406">
        <f t="shared" si="3"/>
        <v>3.125</v>
      </c>
      <c r="O71" s="407">
        <v>2</v>
      </c>
      <c r="P71" s="391" t="s">
        <v>1148</v>
      </c>
      <c r="Q71" s="392"/>
    </row>
    <row r="72" spans="2:17" ht="11" customHeight="1">
      <c r="B72" s="403" t="s">
        <v>16</v>
      </c>
      <c r="C72" s="404" t="s">
        <v>42</v>
      </c>
      <c r="D72" s="403" t="s">
        <v>16</v>
      </c>
      <c r="E72" s="406">
        <f t="shared" si="2"/>
        <v>3.3707865168539324</v>
      </c>
      <c r="F72" s="407">
        <v>3</v>
      </c>
      <c r="G72" s="391" t="s">
        <v>1134</v>
      </c>
      <c r="H72" s="331"/>
      <c r="I72" s="331"/>
      <c r="K72" s="403" t="s">
        <v>19</v>
      </c>
      <c r="L72" s="404" t="s">
        <v>149</v>
      </c>
      <c r="M72" s="403" t="s">
        <v>123</v>
      </c>
      <c r="N72" s="406">
        <f t="shared" si="3"/>
        <v>3.125</v>
      </c>
      <c r="O72" s="407">
        <v>2</v>
      </c>
      <c r="P72" s="391" t="s">
        <v>1149</v>
      </c>
      <c r="Q72" s="392"/>
    </row>
    <row r="73" spans="2:17" ht="11" customHeight="1">
      <c r="B73" s="403" t="s">
        <v>16</v>
      </c>
      <c r="C73" s="404" t="s">
        <v>30</v>
      </c>
      <c r="D73" s="403" t="s">
        <v>16</v>
      </c>
      <c r="E73" s="406">
        <f t="shared" si="2"/>
        <v>2.2471910112359552</v>
      </c>
      <c r="F73" s="407">
        <v>2</v>
      </c>
      <c r="G73" s="391" t="s">
        <v>1135</v>
      </c>
      <c r="H73" s="331"/>
      <c r="I73" s="331"/>
      <c r="K73" s="403" t="s">
        <v>19</v>
      </c>
      <c r="L73" s="404" t="s">
        <v>145</v>
      </c>
      <c r="M73" s="403" t="s">
        <v>22</v>
      </c>
      <c r="N73" s="406">
        <f t="shared" si="3"/>
        <v>1.5625</v>
      </c>
      <c r="O73" s="407">
        <v>1</v>
      </c>
      <c r="P73" s="391" t="s">
        <v>1150</v>
      </c>
      <c r="Q73" s="392"/>
    </row>
    <row r="74" spans="2:17" ht="11" customHeight="1">
      <c r="B74" s="403" t="s">
        <v>16</v>
      </c>
      <c r="C74" s="404" t="s">
        <v>43</v>
      </c>
      <c r="D74" s="403" t="s">
        <v>16</v>
      </c>
      <c r="E74" s="406">
        <f t="shared" si="2"/>
        <v>2.2471910112359552</v>
      </c>
      <c r="F74" s="407">
        <v>2</v>
      </c>
      <c r="G74" s="391" t="s">
        <v>1136</v>
      </c>
      <c r="H74" s="331"/>
      <c r="I74" s="331"/>
      <c r="K74" s="403" t="s">
        <v>19</v>
      </c>
      <c r="L74" s="404" t="s">
        <v>152</v>
      </c>
      <c r="M74" s="403" t="s">
        <v>16</v>
      </c>
      <c r="N74" s="406">
        <f t="shared" si="3"/>
        <v>1.5625</v>
      </c>
      <c r="O74" s="407">
        <v>1</v>
      </c>
      <c r="P74" s="391" t="s">
        <v>1151</v>
      </c>
      <c r="Q74" s="392"/>
    </row>
    <row r="75" spans="2:17" ht="11" customHeight="1">
      <c r="B75" s="403" t="s">
        <v>16</v>
      </c>
      <c r="C75" s="404" t="s">
        <v>32</v>
      </c>
      <c r="D75" s="403" t="s">
        <v>16</v>
      </c>
      <c r="E75" s="406">
        <f t="shared" si="2"/>
        <v>2.2471910112359552</v>
      </c>
      <c r="F75" s="407">
        <v>2</v>
      </c>
      <c r="G75" s="391" t="s">
        <v>1137</v>
      </c>
      <c r="H75" s="331"/>
      <c r="I75" s="331"/>
      <c r="K75" s="403" t="s">
        <v>19</v>
      </c>
      <c r="L75" s="404" t="s">
        <v>143</v>
      </c>
      <c r="M75" s="405" t="s">
        <v>16</v>
      </c>
      <c r="N75" s="406">
        <f t="shared" si="3"/>
        <v>1.5625</v>
      </c>
      <c r="O75" s="407">
        <v>1</v>
      </c>
      <c r="P75" s="391" t="s">
        <v>1152</v>
      </c>
      <c r="Q75" s="392"/>
    </row>
    <row r="76" spans="2:17" ht="11" customHeight="1">
      <c r="B76" s="403" t="s">
        <v>16</v>
      </c>
      <c r="C76" s="404" t="s">
        <v>44</v>
      </c>
      <c r="D76" s="403" t="s">
        <v>16</v>
      </c>
      <c r="E76" s="406">
        <f t="shared" si="2"/>
        <v>1.1235955056179776</v>
      </c>
      <c r="F76" s="407">
        <v>1</v>
      </c>
      <c r="G76" s="391" t="s">
        <v>1138</v>
      </c>
      <c r="H76" s="331"/>
      <c r="I76" s="331"/>
      <c r="K76" s="454" t="s">
        <v>19</v>
      </c>
      <c r="L76" s="455" t="s">
        <v>151</v>
      </c>
      <c r="M76" s="454" t="s">
        <v>16</v>
      </c>
      <c r="N76" s="456">
        <f t="shared" si="3"/>
        <v>1.5625</v>
      </c>
      <c r="O76" s="457">
        <v>1</v>
      </c>
      <c r="P76" s="458" t="s">
        <v>1153</v>
      </c>
      <c r="Q76" s="490"/>
    </row>
    <row r="77" spans="2:17" ht="11" customHeight="1">
      <c r="B77" s="403" t="s">
        <v>16</v>
      </c>
      <c r="C77" s="404" t="s">
        <v>100</v>
      </c>
      <c r="D77" s="403" t="s">
        <v>16</v>
      </c>
      <c r="E77" s="406">
        <f t="shared" si="2"/>
        <v>1.1235955056179776</v>
      </c>
      <c r="F77" s="407">
        <v>1</v>
      </c>
      <c r="G77" s="391" t="s">
        <v>1139</v>
      </c>
      <c r="H77" s="331"/>
      <c r="I77" s="331"/>
      <c r="N77" s="459">
        <f>SUM(N66:N76)</f>
        <v>100</v>
      </c>
      <c r="O77" s="460">
        <f>SUM(O66:O76)</f>
        <v>64</v>
      </c>
      <c r="P77" s="460"/>
    </row>
    <row r="78" spans="2:17" ht="11" customHeight="1">
      <c r="B78" s="403" t="s">
        <v>16</v>
      </c>
      <c r="C78" s="404" t="s">
        <v>36</v>
      </c>
      <c r="D78" s="403" t="s">
        <v>16</v>
      </c>
      <c r="E78" s="406">
        <f t="shared" si="2"/>
        <v>1.1235955056179776</v>
      </c>
      <c r="F78" s="407">
        <v>1</v>
      </c>
      <c r="G78" s="391" t="s">
        <v>1140</v>
      </c>
      <c r="H78" s="331"/>
      <c r="I78" s="331"/>
      <c r="N78" s="461"/>
    </row>
    <row r="79" spans="2:17" ht="11" customHeight="1">
      <c r="B79" s="509" t="s">
        <v>16</v>
      </c>
      <c r="C79" s="421" t="s">
        <v>38</v>
      </c>
      <c r="D79" s="509" t="s">
        <v>16</v>
      </c>
      <c r="E79" s="423">
        <f t="shared" si="2"/>
        <v>1.1235955056179776</v>
      </c>
      <c r="F79" s="510">
        <v>1</v>
      </c>
      <c r="G79" s="425" t="s">
        <v>1070</v>
      </c>
      <c r="H79" s="331"/>
      <c r="I79" s="331"/>
    </row>
    <row r="80" spans="2:17" ht="11" customHeight="1">
      <c r="B80" s="403" t="s">
        <v>16</v>
      </c>
      <c r="C80" s="404" t="s">
        <v>39</v>
      </c>
      <c r="D80" s="403" t="s">
        <v>16</v>
      </c>
      <c r="E80" s="406">
        <f t="shared" si="2"/>
        <v>1.1235955056179776</v>
      </c>
      <c r="F80" s="407">
        <v>1</v>
      </c>
      <c r="G80" s="391" t="s">
        <v>1141</v>
      </c>
      <c r="H80" s="331"/>
      <c r="I80" s="331"/>
      <c r="N80" s="461"/>
    </row>
    <row r="81" spans="2:17" ht="11" customHeight="1">
      <c r="B81" s="403" t="s">
        <v>16</v>
      </c>
      <c r="C81" s="404" t="s">
        <v>34</v>
      </c>
      <c r="D81" s="403" t="s">
        <v>16</v>
      </c>
      <c r="E81" s="406">
        <f t="shared" si="2"/>
        <v>1.1235955056179776</v>
      </c>
      <c r="F81" s="407">
        <v>1</v>
      </c>
      <c r="G81" s="391" t="s">
        <v>1142</v>
      </c>
      <c r="H81" s="331"/>
      <c r="I81" s="331"/>
      <c r="N81" s="461"/>
    </row>
    <row r="82" spans="2:17" ht="11" customHeight="1">
      <c r="B82" s="454" t="s">
        <v>16</v>
      </c>
      <c r="C82" s="455" t="s">
        <v>33</v>
      </c>
      <c r="D82" s="454" t="s">
        <v>16</v>
      </c>
      <c r="E82" s="456">
        <f t="shared" si="2"/>
        <v>1.1235955056179776</v>
      </c>
      <c r="F82" s="457">
        <v>1</v>
      </c>
      <c r="G82" s="458" t="s">
        <v>1143</v>
      </c>
      <c r="H82" s="331"/>
      <c r="I82" s="331"/>
      <c r="N82" s="461"/>
    </row>
    <row r="83" spans="2:17" ht="11" customHeight="1">
      <c r="E83" s="459">
        <f>SUM(E66:E82)</f>
        <v>99.999999999999943</v>
      </c>
      <c r="F83" s="460">
        <f>SUM(F66:F82)</f>
        <v>89</v>
      </c>
      <c r="N83" s="461"/>
    </row>
    <row r="84" spans="2:17" ht="11" customHeight="1">
      <c r="E84" s="461"/>
      <c r="N84" s="461"/>
    </row>
    <row r="85" spans="2:17" ht="11" customHeight="1">
      <c r="E85" s="461"/>
      <c r="G85" s="404"/>
      <c r="N85" s="461"/>
    </row>
    <row r="86" spans="2:17" ht="11" customHeight="1">
      <c r="E86" s="461"/>
      <c r="N86" s="461"/>
    </row>
    <row r="87" spans="2:17" ht="11" customHeight="1">
      <c r="B87" s="331" t="s">
        <v>135</v>
      </c>
      <c r="C87" s="367"/>
      <c r="D87" s="367"/>
      <c r="E87" s="491"/>
      <c r="F87" s="367"/>
      <c r="G87" s="331"/>
      <c r="H87" s="331"/>
      <c r="I87" s="331"/>
      <c r="K87" s="367" t="s">
        <v>136</v>
      </c>
      <c r="L87" s="368"/>
      <c r="M87" s="368"/>
      <c r="N87" s="511"/>
      <c r="O87" s="368"/>
    </row>
    <row r="88" spans="2:17" ht="11" customHeight="1">
      <c r="B88" s="369" t="s">
        <v>0</v>
      </c>
      <c r="C88" s="352" t="s">
        <v>1</v>
      </c>
      <c r="D88" s="352" t="s">
        <v>2</v>
      </c>
      <c r="E88" s="492" t="s">
        <v>3</v>
      </c>
      <c r="F88" s="352" t="s">
        <v>4</v>
      </c>
      <c r="K88" s="369" t="s">
        <v>45</v>
      </c>
      <c r="L88" s="352" t="s">
        <v>1</v>
      </c>
      <c r="M88" s="352" t="s">
        <v>46</v>
      </c>
      <c r="N88" s="492" t="s">
        <v>3</v>
      </c>
      <c r="O88" s="352" t="s">
        <v>4</v>
      </c>
    </row>
    <row r="89" spans="2:17" ht="11" customHeight="1">
      <c r="B89" s="495" t="s">
        <v>9</v>
      </c>
      <c r="C89" s="404" t="s">
        <v>8</v>
      </c>
      <c r="D89" s="497">
        <v>1</v>
      </c>
      <c r="E89" s="406">
        <f t="shared" ref="E89:E107" si="4">F89*100/$F$108</f>
        <v>31.25</v>
      </c>
      <c r="F89" s="496">
        <v>25</v>
      </c>
      <c r="K89" s="495" t="s">
        <v>19</v>
      </c>
      <c r="L89" s="404" t="s">
        <v>48</v>
      </c>
      <c r="M89" s="495" t="s">
        <v>16</v>
      </c>
      <c r="N89" s="406">
        <f t="shared" ref="N89:N96" si="5">O89*100/$O$97</f>
        <v>42.10526315789474</v>
      </c>
      <c r="O89" s="496">
        <v>24</v>
      </c>
    </row>
    <row r="90" spans="2:17" ht="11" customHeight="1">
      <c r="B90" s="403">
        <v>3</v>
      </c>
      <c r="C90" s="404" t="s">
        <v>13</v>
      </c>
      <c r="D90" s="403">
        <v>1</v>
      </c>
      <c r="E90" s="406">
        <f t="shared" si="4"/>
        <v>27.5</v>
      </c>
      <c r="F90" s="407">
        <v>22</v>
      </c>
      <c r="K90" s="405" t="s">
        <v>19</v>
      </c>
      <c r="L90" s="404" t="s">
        <v>49</v>
      </c>
      <c r="M90" s="405" t="s">
        <v>22</v>
      </c>
      <c r="N90" s="406">
        <f t="shared" si="5"/>
        <v>29.82456140350877</v>
      </c>
      <c r="O90" s="407">
        <v>17</v>
      </c>
    </row>
    <row r="91" spans="2:17" ht="11" customHeight="1">
      <c r="B91" s="403">
        <v>3</v>
      </c>
      <c r="C91" s="404" t="s">
        <v>21</v>
      </c>
      <c r="D91" s="403" t="s">
        <v>22</v>
      </c>
      <c r="E91" s="406">
        <f t="shared" si="4"/>
        <v>6.25</v>
      </c>
      <c r="F91" s="407">
        <v>5</v>
      </c>
      <c r="K91" s="405" t="s">
        <v>55</v>
      </c>
      <c r="L91" s="404" t="s">
        <v>54</v>
      </c>
      <c r="M91" s="405" t="s">
        <v>22</v>
      </c>
      <c r="N91" s="406">
        <f t="shared" si="5"/>
        <v>8.7719298245614041</v>
      </c>
      <c r="O91" s="407">
        <v>5</v>
      </c>
    </row>
    <row r="92" spans="2:17" ht="11" customHeight="1">
      <c r="B92" s="403" t="s">
        <v>16</v>
      </c>
      <c r="C92" s="404" t="s">
        <v>15</v>
      </c>
      <c r="D92" s="405" t="s">
        <v>9</v>
      </c>
      <c r="E92" s="406">
        <f t="shared" si="4"/>
        <v>5</v>
      </c>
      <c r="F92" s="407">
        <v>4</v>
      </c>
      <c r="K92" s="512" t="s">
        <v>51</v>
      </c>
      <c r="L92" s="513" t="s">
        <v>50</v>
      </c>
      <c r="M92" s="512" t="s">
        <v>52</v>
      </c>
      <c r="N92" s="514">
        <f t="shared" si="5"/>
        <v>7.0175438596491224</v>
      </c>
      <c r="O92" s="515">
        <v>4</v>
      </c>
      <c r="P92" s="356" t="s">
        <v>839</v>
      </c>
    </row>
    <row r="93" spans="2:17" ht="11" customHeight="1">
      <c r="B93" s="407" t="s">
        <v>6</v>
      </c>
      <c r="C93" s="404" t="s">
        <v>5</v>
      </c>
      <c r="D93" s="407">
        <v>1</v>
      </c>
      <c r="E93" s="406">
        <f t="shared" si="4"/>
        <v>5</v>
      </c>
      <c r="F93" s="407">
        <v>4</v>
      </c>
      <c r="K93" s="405" t="s">
        <v>19</v>
      </c>
      <c r="L93" s="404" t="s">
        <v>57</v>
      </c>
      <c r="M93" s="405" t="s">
        <v>16</v>
      </c>
      <c r="N93" s="406">
        <f t="shared" si="5"/>
        <v>3.5087719298245612</v>
      </c>
      <c r="O93" s="407">
        <v>2</v>
      </c>
      <c r="Q93" s="404"/>
    </row>
    <row r="94" spans="2:17" ht="11" customHeight="1">
      <c r="B94" s="403">
        <v>3</v>
      </c>
      <c r="C94" s="404" t="s">
        <v>12</v>
      </c>
      <c r="D94" s="403">
        <v>1</v>
      </c>
      <c r="E94" s="406">
        <f t="shared" si="4"/>
        <v>5</v>
      </c>
      <c r="F94" s="407">
        <v>4</v>
      </c>
      <c r="K94" s="405" t="s">
        <v>9</v>
      </c>
      <c r="L94" s="404" t="s">
        <v>56</v>
      </c>
      <c r="M94" s="405" t="s">
        <v>22</v>
      </c>
      <c r="N94" s="406">
        <f t="shared" si="5"/>
        <v>3.5087719298245612</v>
      </c>
      <c r="O94" s="407">
        <v>2</v>
      </c>
      <c r="Q94" s="404"/>
    </row>
    <row r="95" spans="2:17" ht="11" customHeight="1">
      <c r="B95" s="403" t="s">
        <v>22</v>
      </c>
      <c r="C95" s="404" t="s">
        <v>23</v>
      </c>
      <c r="D95" s="405" t="s">
        <v>19</v>
      </c>
      <c r="E95" s="406">
        <f t="shared" si="4"/>
        <v>2.5</v>
      </c>
      <c r="F95" s="407">
        <v>2</v>
      </c>
      <c r="K95" s="405" t="s">
        <v>19</v>
      </c>
      <c r="L95" s="404" t="s">
        <v>53</v>
      </c>
      <c r="M95" s="405" t="s">
        <v>16</v>
      </c>
      <c r="N95" s="406">
        <f t="shared" si="5"/>
        <v>3.5087719298245612</v>
      </c>
      <c r="O95" s="407">
        <v>2</v>
      </c>
    </row>
    <row r="96" spans="2:17" ht="11" customHeight="1">
      <c r="B96" s="403">
        <v>3</v>
      </c>
      <c r="C96" s="404" t="s">
        <v>25</v>
      </c>
      <c r="D96" s="403" t="s">
        <v>16</v>
      </c>
      <c r="E96" s="406">
        <f t="shared" si="4"/>
        <v>2.5</v>
      </c>
      <c r="F96" s="407">
        <v>2</v>
      </c>
      <c r="K96" s="487" t="s">
        <v>19</v>
      </c>
      <c r="L96" s="455" t="s">
        <v>47</v>
      </c>
      <c r="M96" s="487" t="s">
        <v>16</v>
      </c>
      <c r="N96" s="456">
        <f t="shared" si="5"/>
        <v>1.7543859649122806</v>
      </c>
      <c r="O96" s="457">
        <v>1</v>
      </c>
    </row>
    <row r="97" spans="1:18" ht="11" customHeight="1">
      <c r="B97" s="403">
        <v>3</v>
      </c>
      <c r="C97" s="404" t="s">
        <v>7</v>
      </c>
      <c r="D97" s="403">
        <v>1</v>
      </c>
      <c r="E97" s="406">
        <f t="shared" si="4"/>
        <v>2.5</v>
      </c>
      <c r="F97" s="407">
        <v>2</v>
      </c>
      <c r="N97" s="460">
        <f>SUM(N89:N96)</f>
        <v>99.999999999999986</v>
      </c>
      <c r="O97" s="460">
        <f>SUM(O89:O96)</f>
        <v>57</v>
      </c>
    </row>
    <row r="98" spans="1:18" ht="11" customHeight="1">
      <c r="B98" s="403" t="s">
        <v>16</v>
      </c>
      <c r="C98" s="404" t="s">
        <v>27</v>
      </c>
      <c r="D98" s="405" t="s">
        <v>9</v>
      </c>
      <c r="E98" s="406">
        <f t="shared" si="4"/>
        <v>1.25</v>
      </c>
      <c r="F98" s="407">
        <v>1</v>
      </c>
    </row>
    <row r="99" spans="1:18" ht="11" customHeight="1">
      <c r="B99" s="403" t="s">
        <v>16</v>
      </c>
      <c r="C99" s="404" t="s">
        <v>28</v>
      </c>
      <c r="D99" s="405" t="s">
        <v>16</v>
      </c>
      <c r="E99" s="406">
        <f t="shared" si="4"/>
        <v>1.25</v>
      </c>
      <c r="F99" s="407">
        <v>1</v>
      </c>
    </row>
    <row r="100" spans="1:18" ht="11" customHeight="1">
      <c r="B100" s="403" t="s">
        <v>16</v>
      </c>
      <c r="C100" s="404" t="s">
        <v>17</v>
      </c>
      <c r="D100" s="403" t="s">
        <v>16</v>
      </c>
      <c r="E100" s="406">
        <f t="shared" si="4"/>
        <v>1.25</v>
      </c>
      <c r="F100" s="407">
        <v>1</v>
      </c>
    </row>
    <row r="101" spans="1:18" ht="11" customHeight="1">
      <c r="B101" s="403">
        <v>3</v>
      </c>
      <c r="C101" s="404" t="s">
        <v>20</v>
      </c>
      <c r="D101" s="403">
        <v>1</v>
      </c>
      <c r="E101" s="406">
        <f t="shared" si="4"/>
        <v>1.25</v>
      </c>
      <c r="F101" s="407">
        <v>1</v>
      </c>
    </row>
    <row r="102" spans="1:18" ht="11" customHeight="1">
      <c r="B102" s="403" t="s">
        <v>16</v>
      </c>
      <c r="C102" s="404" t="s">
        <v>18</v>
      </c>
      <c r="D102" s="403" t="s">
        <v>19</v>
      </c>
      <c r="E102" s="406">
        <f t="shared" si="4"/>
        <v>1.25</v>
      </c>
      <c r="F102" s="407">
        <v>1</v>
      </c>
    </row>
    <row r="103" spans="1:18" ht="11" customHeight="1">
      <c r="B103" s="405" t="s">
        <v>9</v>
      </c>
      <c r="C103" s="404" t="s">
        <v>26</v>
      </c>
      <c r="D103" s="403">
        <v>1</v>
      </c>
      <c r="E103" s="406">
        <f t="shared" si="4"/>
        <v>1.25</v>
      </c>
      <c r="F103" s="407">
        <v>1</v>
      </c>
    </row>
    <row r="104" spans="1:18" ht="11" customHeight="1">
      <c r="B104" s="403">
        <v>3</v>
      </c>
      <c r="C104" s="404" t="s">
        <v>14</v>
      </c>
      <c r="D104" s="403">
        <v>1</v>
      </c>
      <c r="E104" s="406">
        <f t="shared" si="4"/>
        <v>1.25</v>
      </c>
      <c r="F104" s="407">
        <v>1</v>
      </c>
    </row>
    <row r="105" spans="1:18" ht="11" customHeight="1">
      <c r="B105" s="403">
        <v>3</v>
      </c>
      <c r="C105" s="404" t="s">
        <v>24</v>
      </c>
      <c r="D105" s="403" t="s">
        <v>16</v>
      </c>
      <c r="E105" s="406">
        <f t="shared" si="4"/>
        <v>1.25</v>
      </c>
      <c r="F105" s="407">
        <v>1</v>
      </c>
    </row>
    <row r="106" spans="1:18" ht="11" customHeight="1">
      <c r="B106" s="403">
        <v>3</v>
      </c>
      <c r="C106" s="404" t="s">
        <v>10</v>
      </c>
      <c r="D106" s="403">
        <v>1</v>
      </c>
      <c r="E106" s="406">
        <f t="shared" si="4"/>
        <v>1.25</v>
      </c>
      <c r="F106" s="407">
        <v>1</v>
      </c>
    </row>
    <row r="107" spans="1:18" ht="11" customHeight="1">
      <c r="B107" s="454">
        <v>3</v>
      </c>
      <c r="C107" s="455" t="s">
        <v>11</v>
      </c>
      <c r="D107" s="454">
        <v>1</v>
      </c>
      <c r="E107" s="456">
        <f t="shared" si="4"/>
        <v>1.25</v>
      </c>
      <c r="F107" s="457">
        <v>1</v>
      </c>
    </row>
    <row r="108" spans="1:18" ht="11" customHeight="1">
      <c r="E108" s="460">
        <f>SUM(E89:E107)</f>
        <v>100</v>
      </c>
      <c r="F108" s="460">
        <f>SUM(F89:F107)</f>
        <v>80</v>
      </c>
    </row>
    <row r="109" spans="1:18" ht="11" customHeight="1" thickBot="1">
      <c r="E109" s="460"/>
      <c r="F109" s="460"/>
    </row>
    <row r="110" spans="1:18" ht="11" customHeight="1" thickBot="1">
      <c r="A110" s="314" t="s">
        <v>1970</v>
      </c>
      <c r="B110" s="516" t="s">
        <v>2625</v>
      </c>
      <c r="C110" s="344"/>
      <c r="D110" s="517"/>
      <c r="E110" s="517"/>
      <c r="F110" s="518"/>
      <c r="J110" s="314" t="s">
        <v>1970</v>
      </c>
      <c r="K110" s="516" t="s">
        <v>328</v>
      </c>
      <c r="L110" s="344"/>
      <c r="M110" s="517"/>
      <c r="N110" s="517"/>
      <c r="O110" s="518"/>
    </row>
    <row r="111" spans="1:18" ht="11" customHeight="1">
      <c r="B111" s="517"/>
      <c r="C111" s="344"/>
      <c r="D111" s="517"/>
      <c r="E111" s="517"/>
      <c r="F111" s="518"/>
      <c r="K111" s="517"/>
      <c r="L111" s="344"/>
      <c r="M111" s="517"/>
      <c r="N111" s="517"/>
      <c r="O111" s="518"/>
    </row>
    <row r="112" spans="1:18" ht="11" customHeight="1">
      <c r="B112" s="345" t="s">
        <v>0</v>
      </c>
      <c r="C112" s="345" t="s">
        <v>1</v>
      </c>
      <c r="D112" s="345" t="s">
        <v>2</v>
      </c>
      <c r="E112" s="345" t="s">
        <v>3</v>
      </c>
      <c r="F112" s="519" t="s">
        <v>4</v>
      </c>
      <c r="G112" s="371" t="s">
        <v>1402</v>
      </c>
      <c r="K112" s="345" t="s">
        <v>45</v>
      </c>
      <c r="L112" s="345" t="s">
        <v>1</v>
      </c>
      <c r="M112" s="345" t="s">
        <v>46</v>
      </c>
      <c r="N112" s="345" t="s">
        <v>3</v>
      </c>
      <c r="O112" s="519" t="s">
        <v>4</v>
      </c>
      <c r="P112" s="371" t="s">
        <v>1402</v>
      </c>
      <c r="Q112" s="372" t="s">
        <v>1799</v>
      </c>
      <c r="R112" s="372" t="s">
        <v>1799</v>
      </c>
    </row>
    <row r="113" spans="2:18" ht="11" customHeight="1">
      <c r="B113" s="520" t="s">
        <v>16</v>
      </c>
      <c r="C113" s="521" t="s">
        <v>286</v>
      </c>
      <c r="D113" s="520" t="s">
        <v>16</v>
      </c>
      <c r="E113" s="358">
        <f t="shared" ref="E113:E144" si="6">SUM((F113/$F$166)*100)</f>
        <v>5.4794520547945202</v>
      </c>
      <c r="F113" s="359">
        <v>4</v>
      </c>
      <c r="G113" s="522" t="s">
        <v>1403</v>
      </c>
      <c r="K113" s="520" t="s">
        <v>106</v>
      </c>
      <c r="L113" s="521" t="s">
        <v>327</v>
      </c>
      <c r="M113" s="520" t="s">
        <v>104</v>
      </c>
      <c r="N113" s="358">
        <f t="shared" ref="N113:N154" si="7">SUM((O113/$O$155)*100)</f>
        <v>10.256410256410255</v>
      </c>
      <c r="O113" s="359">
        <v>8</v>
      </c>
      <c r="P113" s="522" t="s">
        <v>1621</v>
      </c>
      <c r="Q113" s="380" t="s">
        <v>1804</v>
      </c>
      <c r="R113" s="380" t="s">
        <v>1805</v>
      </c>
    </row>
    <row r="114" spans="2:18" ht="11" customHeight="1">
      <c r="B114" s="520" t="s">
        <v>16</v>
      </c>
      <c r="C114" s="521" t="s">
        <v>285</v>
      </c>
      <c r="D114" s="520" t="s">
        <v>16</v>
      </c>
      <c r="E114" s="358">
        <f t="shared" si="6"/>
        <v>5.4794520547945202</v>
      </c>
      <c r="F114" s="359">
        <v>4</v>
      </c>
      <c r="G114" s="523" t="s">
        <v>1404</v>
      </c>
      <c r="K114" s="520" t="s">
        <v>51</v>
      </c>
      <c r="L114" s="521" t="s">
        <v>326</v>
      </c>
      <c r="M114" s="520" t="s">
        <v>123</v>
      </c>
      <c r="N114" s="358">
        <f t="shared" si="7"/>
        <v>5.1282051282051277</v>
      </c>
      <c r="O114" s="359">
        <v>4</v>
      </c>
      <c r="P114" s="523" t="s">
        <v>1622</v>
      </c>
      <c r="Q114" s="392"/>
      <c r="R114" s="392"/>
    </row>
    <row r="115" spans="2:18" ht="11" customHeight="1">
      <c r="B115" s="520" t="s">
        <v>16</v>
      </c>
      <c r="C115" s="521" t="s">
        <v>284</v>
      </c>
      <c r="D115" s="520" t="s">
        <v>16</v>
      </c>
      <c r="E115" s="358">
        <f t="shared" si="6"/>
        <v>4.10958904109589</v>
      </c>
      <c r="F115" s="359">
        <v>3</v>
      </c>
      <c r="G115" s="523" t="s">
        <v>1405</v>
      </c>
      <c r="K115" s="524" t="s">
        <v>22</v>
      </c>
      <c r="L115" s="525" t="s">
        <v>325</v>
      </c>
      <c r="M115" s="524" t="s">
        <v>22</v>
      </c>
      <c r="N115" s="526">
        <f t="shared" si="7"/>
        <v>5.1282051282051277</v>
      </c>
      <c r="O115" s="527">
        <v>4</v>
      </c>
      <c r="P115" s="528" t="s">
        <v>1372</v>
      </c>
      <c r="Q115" s="392"/>
      <c r="R115" s="392"/>
    </row>
    <row r="116" spans="2:18" ht="11" customHeight="1">
      <c r="B116" s="520" t="s">
        <v>16</v>
      </c>
      <c r="C116" s="521" t="s">
        <v>283</v>
      </c>
      <c r="D116" s="520" t="s">
        <v>16</v>
      </c>
      <c r="E116" s="358">
        <f t="shared" si="6"/>
        <v>2.7397260273972601</v>
      </c>
      <c r="F116" s="359">
        <v>2</v>
      </c>
      <c r="G116" s="523" t="s">
        <v>1406</v>
      </c>
      <c r="K116" s="529" t="s">
        <v>106</v>
      </c>
      <c r="L116" s="530" t="s">
        <v>324</v>
      </c>
      <c r="M116" s="529" t="s">
        <v>16</v>
      </c>
      <c r="N116" s="531">
        <f t="shared" si="7"/>
        <v>5.1282051282051277</v>
      </c>
      <c r="O116" s="532">
        <v>4</v>
      </c>
      <c r="P116" s="523" t="s">
        <v>1623</v>
      </c>
      <c r="Q116" s="392"/>
      <c r="R116" s="392"/>
    </row>
    <row r="117" spans="2:18" ht="11" customHeight="1">
      <c r="B117" s="520" t="s">
        <v>16</v>
      </c>
      <c r="C117" s="521" t="s">
        <v>282</v>
      </c>
      <c r="D117" s="520" t="s">
        <v>16</v>
      </c>
      <c r="E117" s="358">
        <f t="shared" si="6"/>
        <v>2.7397260273972601</v>
      </c>
      <c r="F117" s="359">
        <v>2</v>
      </c>
      <c r="G117" s="523" t="s">
        <v>1407</v>
      </c>
      <c r="K117" s="520" t="s">
        <v>9</v>
      </c>
      <c r="L117" s="521" t="s">
        <v>323</v>
      </c>
      <c r="M117" s="520" t="s">
        <v>16</v>
      </c>
      <c r="N117" s="358">
        <f t="shared" si="7"/>
        <v>3.8461538461538463</v>
      </c>
      <c r="O117" s="359">
        <v>3</v>
      </c>
      <c r="P117" s="523" t="s">
        <v>1624</v>
      </c>
      <c r="Q117" s="392"/>
      <c r="R117" s="392"/>
    </row>
    <row r="118" spans="2:18" ht="11" customHeight="1">
      <c r="B118" s="520" t="s">
        <v>16</v>
      </c>
      <c r="C118" s="521" t="s">
        <v>281</v>
      </c>
      <c r="D118" s="520" t="s">
        <v>16</v>
      </c>
      <c r="E118" s="358">
        <f t="shared" si="6"/>
        <v>2.7397260273972601</v>
      </c>
      <c r="F118" s="359">
        <v>2</v>
      </c>
      <c r="G118" s="523" t="s">
        <v>1408</v>
      </c>
      <c r="K118" s="520" t="s">
        <v>22</v>
      </c>
      <c r="L118" s="521" t="s">
        <v>322</v>
      </c>
      <c r="M118" s="520" t="s">
        <v>16</v>
      </c>
      <c r="N118" s="358">
        <f t="shared" si="7"/>
        <v>3.8461538461538463</v>
      </c>
      <c r="O118" s="359">
        <v>3</v>
      </c>
      <c r="P118" s="523" t="s">
        <v>1625</v>
      </c>
      <c r="Q118" s="392"/>
      <c r="R118" s="392"/>
    </row>
    <row r="119" spans="2:18" ht="11" customHeight="1">
      <c r="B119" s="520" t="s">
        <v>16</v>
      </c>
      <c r="C119" s="521" t="s">
        <v>280</v>
      </c>
      <c r="D119" s="520" t="s">
        <v>16</v>
      </c>
      <c r="E119" s="358">
        <f t="shared" si="6"/>
        <v>2.7397260273972601</v>
      </c>
      <c r="F119" s="359">
        <v>2</v>
      </c>
      <c r="G119" s="523" t="s">
        <v>1409</v>
      </c>
      <c r="K119" s="520" t="s">
        <v>106</v>
      </c>
      <c r="L119" s="521" t="s">
        <v>321</v>
      </c>
      <c r="M119" s="520" t="s">
        <v>123</v>
      </c>
      <c r="N119" s="358">
        <f t="shared" si="7"/>
        <v>3.8461538461538463</v>
      </c>
      <c r="O119" s="359">
        <v>3</v>
      </c>
      <c r="P119" s="523" t="s">
        <v>1626</v>
      </c>
      <c r="Q119" s="392"/>
      <c r="R119" s="392"/>
    </row>
    <row r="120" spans="2:18" ht="11" customHeight="1">
      <c r="B120" s="520" t="s">
        <v>16</v>
      </c>
      <c r="C120" s="521" t="s">
        <v>279</v>
      </c>
      <c r="D120" s="520" t="s">
        <v>16</v>
      </c>
      <c r="E120" s="358">
        <f t="shared" si="6"/>
        <v>2.7397260273972601</v>
      </c>
      <c r="F120" s="359">
        <v>2</v>
      </c>
      <c r="G120" s="523" t="s">
        <v>1410</v>
      </c>
      <c r="K120" s="520" t="s">
        <v>19</v>
      </c>
      <c r="L120" s="521" t="s">
        <v>320</v>
      </c>
      <c r="M120" s="520" t="s">
        <v>16</v>
      </c>
      <c r="N120" s="358">
        <f t="shared" si="7"/>
        <v>2.5641025641025639</v>
      </c>
      <c r="O120" s="359">
        <v>2</v>
      </c>
      <c r="P120" s="523" t="s">
        <v>1627</v>
      </c>
      <c r="Q120" s="392"/>
      <c r="R120" s="392"/>
    </row>
    <row r="121" spans="2:18" ht="11" customHeight="1">
      <c r="B121" s="520" t="s">
        <v>16</v>
      </c>
      <c r="C121" s="521" t="s">
        <v>278</v>
      </c>
      <c r="D121" s="520" t="s">
        <v>16</v>
      </c>
      <c r="E121" s="358">
        <f t="shared" si="6"/>
        <v>2.7397260273972601</v>
      </c>
      <c r="F121" s="359">
        <v>2</v>
      </c>
      <c r="G121" s="523" t="s">
        <v>1411</v>
      </c>
      <c r="K121" s="520" t="s">
        <v>106</v>
      </c>
      <c r="L121" s="521" t="s">
        <v>319</v>
      </c>
      <c r="M121" s="520" t="s">
        <v>22</v>
      </c>
      <c r="N121" s="358">
        <f t="shared" si="7"/>
        <v>2.5641025641025639</v>
      </c>
      <c r="O121" s="359">
        <v>2</v>
      </c>
      <c r="P121" s="523" t="s">
        <v>1628</v>
      </c>
      <c r="Q121" s="392"/>
      <c r="R121" s="392"/>
    </row>
    <row r="122" spans="2:18" ht="11" customHeight="1">
      <c r="B122" s="520" t="s">
        <v>16</v>
      </c>
      <c r="C122" s="521" t="s">
        <v>277</v>
      </c>
      <c r="D122" s="520" t="s">
        <v>16</v>
      </c>
      <c r="E122" s="358">
        <f t="shared" si="6"/>
        <v>2.7397260273972601</v>
      </c>
      <c r="F122" s="359">
        <v>2</v>
      </c>
      <c r="G122" s="523" t="s">
        <v>1412</v>
      </c>
      <c r="K122" s="520" t="s">
        <v>22</v>
      </c>
      <c r="L122" s="521" t="s">
        <v>318</v>
      </c>
      <c r="M122" s="520" t="s">
        <v>16</v>
      </c>
      <c r="N122" s="358">
        <f t="shared" si="7"/>
        <v>2.5641025641025639</v>
      </c>
      <c r="O122" s="359">
        <v>2</v>
      </c>
      <c r="P122" s="523" t="s">
        <v>1629</v>
      </c>
      <c r="Q122" s="392"/>
      <c r="R122" s="392"/>
    </row>
    <row r="123" spans="2:18" ht="11" customHeight="1">
      <c r="B123" s="520" t="s">
        <v>16</v>
      </c>
      <c r="C123" s="521" t="s">
        <v>276</v>
      </c>
      <c r="D123" s="520" t="s">
        <v>16</v>
      </c>
      <c r="E123" s="358">
        <f t="shared" si="6"/>
        <v>2.7397260273972601</v>
      </c>
      <c r="F123" s="359">
        <v>2</v>
      </c>
      <c r="G123" s="523" t="s">
        <v>1413</v>
      </c>
      <c r="K123" s="520" t="s">
        <v>106</v>
      </c>
      <c r="L123" s="521" t="s">
        <v>317</v>
      </c>
      <c r="M123" s="520" t="s">
        <v>16</v>
      </c>
      <c r="N123" s="358">
        <f t="shared" si="7"/>
        <v>2.5641025641025639</v>
      </c>
      <c r="O123" s="359">
        <v>2</v>
      </c>
      <c r="P123" s="523" t="s">
        <v>1630</v>
      </c>
      <c r="Q123" s="392"/>
      <c r="R123" s="392"/>
    </row>
    <row r="124" spans="2:18" ht="11" customHeight="1">
      <c r="B124" s="520" t="s">
        <v>16</v>
      </c>
      <c r="C124" s="521" t="s">
        <v>275</v>
      </c>
      <c r="D124" s="520" t="s">
        <v>16</v>
      </c>
      <c r="E124" s="358">
        <f t="shared" si="6"/>
        <v>2.7397260273972601</v>
      </c>
      <c r="F124" s="359">
        <v>2</v>
      </c>
      <c r="G124" s="523" t="s">
        <v>1414</v>
      </c>
      <c r="K124" s="520" t="s">
        <v>9</v>
      </c>
      <c r="L124" s="521" t="s">
        <v>316</v>
      </c>
      <c r="M124" s="520" t="s">
        <v>22</v>
      </c>
      <c r="N124" s="358">
        <f t="shared" si="7"/>
        <v>2.5641025641025639</v>
      </c>
      <c r="O124" s="359">
        <v>2</v>
      </c>
      <c r="P124" s="523" t="s">
        <v>1631</v>
      </c>
      <c r="Q124" s="392"/>
      <c r="R124" s="392"/>
    </row>
    <row r="125" spans="2:18" ht="11" customHeight="1">
      <c r="B125" s="520" t="s">
        <v>16</v>
      </c>
      <c r="C125" s="521" t="s">
        <v>274</v>
      </c>
      <c r="D125" s="520" t="s">
        <v>16</v>
      </c>
      <c r="E125" s="358">
        <f t="shared" si="6"/>
        <v>2.7397260273972601</v>
      </c>
      <c r="F125" s="359">
        <v>2</v>
      </c>
      <c r="G125" s="523" t="s">
        <v>1415</v>
      </c>
      <c r="K125" s="520" t="s">
        <v>22</v>
      </c>
      <c r="L125" s="521" t="s">
        <v>315</v>
      </c>
      <c r="M125" s="520" t="s">
        <v>16</v>
      </c>
      <c r="N125" s="358">
        <f t="shared" si="7"/>
        <v>2.5641025641025639</v>
      </c>
      <c r="O125" s="359">
        <v>2</v>
      </c>
      <c r="P125" s="523" t="s">
        <v>1632</v>
      </c>
      <c r="Q125" s="392"/>
      <c r="R125" s="392"/>
    </row>
    <row r="126" spans="2:18" ht="11" customHeight="1">
      <c r="B126" s="520" t="s">
        <v>22</v>
      </c>
      <c r="C126" s="521" t="s">
        <v>273</v>
      </c>
      <c r="D126" s="520" t="s">
        <v>16</v>
      </c>
      <c r="E126" s="358">
        <f t="shared" si="6"/>
        <v>2.7397260273972601</v>
      </c>
      <c r="F126" s="359">
        <v>2</v>
      </c>
      <c r="G126" s="523" t="s">
        <v>1416</v>
      </c>
      <c r="K126" s="520" t="s">
        <v>106</v>
      </c>
      <c r="L126" s="521" t="s">
        <v>314</v>
      </c>
      <c r="M126" s="520" t="s">
        <v>16</v>
      </c>
      <c r="N126" s="358">
        <f t="shared" si="7"/>
        <v>2.5641025641025639</v>
      </c>
      <c r="O126" s="359">
        <v>2</v>
      </c>
      <c r="P126" s="523" t="s">
        <v>1633</v>
      </c>
      <c r="Q126" s="392"/>
      <c r="R126" s="392"/>
    </row>
    <row r="127" spans="2:18" ht="11" customHeight="1">
      <c r="B127" s="520" t="s">
        <v>16</v>
      </c>
      <c r="C127" s="521" t="s">
        <v>272</v>
      </c>
      <c r="D127" s="520" t="s">
        <v>16</v>
      </c>
      <c r="E127" s="358">
        <f t="shared" si="6"/>
        <v>2.7397260273972601</v>
      </c>
      <c r="F127" s="359">
        <v>2</v>
      </c>
      <c r="G127" s="523" t="s">
        <v>1417</v>
      </c>
      <c r="K127" s="520" t="s">
        <v>9</v>
      </c>
      <c r="L127" s="521" t="s">
        <v>313</v>
      </c>
      <c r="M127" s="520" t="s">
        <v>16</v>
      </c>
      <c r="N127" s="358">
        <f t="shared" si="7"/>
        <v>2.5641025641025639</v>
      </c>
      <c r="O127" s="359">
        <v>2</v>
      </c>
      <c r="P127" s="523" t="s">
        <v>1634</v>
      </c>
      <c r="Q127" s="392"/>
      <c r="R127" s="392"/>
    </row>
    <row r="128" spans="2:18" ht="11" customHeight="1">
      <c r="B128" s="520" t="s">
        <v>16</v>
      </c>
      <c r="C128" s="521" t="s">
        <v>271</v>
      </c>
      <c r="D128" s="520" t="s">
        <v>16</v>
      </c>
      <c r="E128" s="358">
        <f t="shared" si="6"/>
        <v>1.3698630136986301</v>
      </c>
      <c r="F128" s="359">
        <v>1</v>
      </c>
      <c r="G128" s="523" t="s">
        <v>1418</v>
      </c>
      <c r="K128" s="520" t="s">
        <v>9</v>
      </c>
      <c r="L128" s="521" t="s">
        <v>312</v>
      </c>
      <c r="M128" s="520" t="s">
        <v>16</v>
      </c>
      <c r="N128" s="358">
        <f t="shared" si="7"/>
        <v>2.5641025641025639</v>
      </c>
      <c r="O128" s="359">
        <v>2</v>
      </c>
      <c r="P128" s="523" t="s">
        <v>1635</v>
      </c>
      <c r="Q128" s="392"/>
      <c r="R128" s="392"/>
    </row>
    <row r="129" spans="2:18" ht="11" customHeight="1">
      <c r="B129" s="520" t="s">
        <v>16</v>
      </c>
      <c r="C129" s="521" t="s">
        <v>270</v>
      </c>
      <c r="D129" s="520" t="s">
        <v>16</v>
      </c>
      <c r="E129" s="358">
        <f t="shared" si="6"/>
        <v>1.3698630136986301</v>
      </c>
      <c r="F129" s="359">
        <v>1</v>
      </c>
      <c r="G129" s="523" t="s">
        <v>1419</v>
      </c>
      <c r="K129" s="533" t="s">
        <v>22</v>
      </c>
      <c r="L129" s="534" t="s">
        <v>110</v>
      </c>
      <c r="M129" s="533" t="s">
        <v>16</v>
      </c>
      <c r="N129" s="535">
        <f t="shared" si="7"/>
        <v>2.5641025641025639</v>
      </c>
      <c r="O129" s="536">
        <v>2</v>
      </c>
      <c r="P129" s="523" t="s">
        <v>1636</v>
      </c>
      <c r="Q129" s="392"/>
      <c r="R129" s="392"/>
    </row>
    <row r="130" spans="2:18" ht="11" customHeight="1">
      <c r="B130" s="520" t="s">
        <v>16</v>
      </c>
      <c r="C130" s="521" t="s">
        <v>269</v>
      </c>
      <c r="D130" s="520" t="s">
        <v>16</v>
      </c>
      <c r="E130" s="358">
        <f t="shared" si="6"/>
        <v>1.3698630136986301</v>
      </c>
      <c r="F130" s="359">
        <v>1</v>
      </c>
      <c r="G130" s="523" t="s">
        <v>1420</v>
      </c>
      <c r="K130" s="537" t="s">
        <v>106</v>
      </c>
      <c r="L130" s="538" t="s">
        <v>311</v>
      </c>
      <c r="M130" s="537" t="s">
        <v>16</v>
      </c>
      <c r="N130" s="539">
        <f t="shared" si="7"/>
        <v>2.5641025641025639</v>
      </c>
      <c r="O130" s="540">
        <v>2</v>
      </c>
      <c r="P130" s="541" t="s">
        <v>1637</v>
      </c>
      <c r="Q130" s="392"/>
      <c r="R130" s="392"/>
    </row>
    <row r="131" spans="2:18" ht="11" customHeight="1">
      <c r="B131" s="520" t="s">
        <v>16</v>
      </c>
      <c r="C131" s="521" t="s">
        <v>268</v>
      </c>
      <c r="D131" s="520" t="s">
        <v>16</v>
      </c>
      <c r="E131" s="358">
        <f t="shared" si="6"/>
        <v>1.3698630136986301</v>
      </c>
      <c r="F131" s="359">
        <v>1</v>
      </c>
      <c r="G131" s="523" t="s">
        <v>1421</v>
      </c>
      <c r="K131" s="520" t="s">
        <v>106</v>
      </c>
      <c r="L131" s="521" t="s">
        <v>310</v>
      </c>
      <c r="M131" s="520" t="s">
        <v>16</v>
      </c>
      <c r="N131" s="358">
        <f t="shared" si="7"/>
        <v>2.5641025641025639</v>
      </c>
      <c r="O131" s="359">
        <v>2</v>
      </c>
      <c r="P131" s="523" t="s">
        <v>1638</v>
      </c>
      <c r="Q131" s="392"/>
      <c r="R131" s="392"/>
    </row>
    <row r="132" spans="2:18" ht="11" customHeight="1">
      <c r="B132" s="520" t="s">
        <v>9</v>
      </c>
      <c r="C132" s="521" t="s">
        <v>267</v>
      </c>
      <c r="D132" s="520" t="s">
        <v>16</v>
      </c>
      <c r="E132" s="358">
        <f t="shared" si="6"/>
        <v>1.3698630136986301</v>
      </c>
      <c r="F132" s="359">
        <v>1</v>
      </c>
      <c r="G132" s="523" t="s">
        <v>1422</v>
      </c>
      <c r="K132" s="542" t="s">
        <v>9</v>
      </c>
      <c r="L132" s="543" t="s">
        <v>225</v>
      </c>
      <c r="M132" s="542" t="s">
        <v>52</v>
      </c>
      <c r="N132" s="544">
        <f t="shared" si="7"/>
        <v>2.5641025641025639</v>
      </c>
      <c r="O132" s="545">
        <v>2</v>
      </c>
      <c r="P132" s="523" t="s">
        <v>1639</v>
      </c>
      <c r="Q132" s="392"/>
      <c r="R132" s="392"/>
    </row>
    <row r="133" spans="2:18" ht="11" customHeight="1">
      <c r="B133" s="520" t="s">
        <v>16</v>
      </c>
      <c r="C133" s="521" t="s">
        <v>266</v>
      </c>
      <c r="D133" s="520" t="s">
        <v>16</v>
      </c>
      <c r="E133" s="358">
        <f t="shared" si="6"/>
        <v>1.3698630136986301</v>
      </c>
      <c r="F133" s="359">
        <v>1</v>
      </c>
      <c r="G133" s="523" t="s">
        <v>1423</v>
      </c>
      <c r="K133" s="520" t="s">
        <v>9</v>
      </c>
      <c r="L133" s="521" t="s">
        <v>309</v>
      </c>
      <c r="M133" s="520" t="s">
        <v>52</v>
      </c>
      <c r="N133" s="358">
        <f t="shared" si="7"/>
        <v>2.5641025641025639</v>
      </c>
      <c r="O133" s="359">
        <v>2</v>
      </c>
      <c r="P133" s="523" t="s">
        <v>1640</v>
      </c>
      <c r="Q133" s="392"/>
      <c r="R133" s="392"/>
    </row>
    <row r="134" spans="2:18" ht="11" customHeight="1">
      <c r="B134" s="520" t="s">
        <v>16</v>
      </c>
      <c r="C134" s="521" t="s">
        <v>265</v>
      </c>
      <c r="D134" s="520" t="s">
        <v>16</v>
      </c>
      <c r="E134" s="358">
        <f t="shared" si="6"/>
        <v>1.3698630136986301</v>
      </c>
      <c r="F134" s="359">
        <v>1</v>
      </c>
      <c r="G134" s="523" t="s">
        <v>1424</v>
      </c>
      <c r="K134" s="520" t="s">
        <v>106</v>
      </c>
      <c r="L134" s="521" t="s">
        <v>308</v>
      </c>
      <c r="M134" s="520" t="s">
        <v>141</v>
      </c>
      <c r="N134" s="358">
        <f t="shared" si="7"/>
        <v>1.2820512820512819</v>
      </c>
      <c r="O134" s="359">
        <v>1</v>
      </c>
      <c r="P134" s="523" t="s">
        <v>1641</v>
      </c>
      <c r="Q134" s="392"/>
      <c r="R134" s="392"/>
    </row>
    <row r="135" spans="2:18" ht="11" customHeight="1">
      <c r="B135" s="520" t="s">
        <v>16</v>
      </c>
      <c r="C135" s="521" t="s">
        <v>264</v>
      </c>
      <c r="D135" s="520" t="s">
        <v>16</v>
      </c>
      <c r="E135" s="358">
        <f t="shared" si="6"/>
        <v>1.3698630136986301</v>
      </c>
      <c r="F135" s="359">
        <v>1</v>
      </c>
      <c r="G135" s="523" t="s">
        <v>1425</v>
      </c>
      <c r="K135" s="520" t="s">
        <v>9</v>
      </c>
      <c r="L135" s="521" t="s">
        <v>307</v>
      </c>
      <c r="M135" s="520" t="s">
        <v>22</v>
      </c>
      <c r="N135" s="358">
        <f t="shared" si="7"/>
        <v>1.2820512820512819</v>
      </c>
      <c r="O135" s="359">
        <v>1</v>
      </c>
      <c r="P135" s="523" t="s">
        <v>1642</v>
      </c>
      <c r="Q135" s="392"/>
      <c r="R135" s="392"/>
    </row>
    <row r="136" spans="2:18" ht="11" customHeight="1">
      <c r="B136" s="520" t="s">
        <v>16</v>
      </c>
      <c r="C136" s="521" t="s">
        <v>263</v>
      </c>
      <c r="D136" s="520" t="s">
        <v>16</v>
      </c>
      <c r="E136" s="358">
        <f t="shared" si="6"/>
        <v>1.3698630136986301</v>
      </c>
      <c r="F136" s="359">
        <v>1</v>
      </c>
      <c r="G136" s="523" t="s">
        <v>1426</v>
      </c>
      <c r="K136" s="520" t="s">
        <v>9</v>
      </c>
      <c r="L136" s="521" t="s">
        <v>306</v>
      </c>
      <c r="M136" s="520" t="s">
        <v>123</v>
      </c>
      <c r="N136" s="358">
        <f t="shared" si="7"/>
        <v>1.2820512820512819</v>
      </c>
      <c r="O136" s="359">
        <v>1</v>
      </c>
      <c r="P136" s="523" t="s">
        <v>1643</v>
      </c>
      <c r="Q136" s="392"/>
      <c r="R136" s="392"/>
    </row>
    <row r="137" spans="2:18" ht="11" customHeight="1">
      <c r="B137" s="520" t="s">
        <v>16</v>
      </c>
      <c r="C137" s="521" t="s">
        <v>262</v>
      </c>
      <c r="D137" s="520" t="s">
        <v>16</v>
      </c>
      <c r="E137" s="358">
        <f t="shared" si="6"/>
        <v>1.3698630136986301</v>
      </c>
      <c r="F137" s="359">
        <v>1</v>
      </c>
      <c r="G137" s="523" t="s">
        <v>1427</v>
      </c>
      <c r="K137" s="520" t="s">
        <v>9</v>
      </c>
      <c r="L137" s="521" t="s">
        <v>305</v>
      </c>
      <c r="M137" s="520" t="s">
        <v>22</v>
      </c>
      <c r="N137" s="358">
        <f t="shared" si="7"/>
        <v>1.2820512820512819</v>
      </c>
      <c r="O137" s="359">
        <v>1</v>
      </c>
      <c r="P137" s="523" t="s">
        <v>1643</v>
      </c>
      <c r="Q137" s="392"/>
      <c r="R137" s="392"/>
    </row>
    <row r="138" spans="2:18" ht="11" customHeight="1">
      <c r="B138" s="520" t="s">
        <v>16</v>
      </c>
      <c r="C138" s="521" t="s">
        <v>261</v>
      </c>
      <c r="D138" s="520" t="s">
        <v>22</v>
      </c>
      <c r="E138" s="358">
        <f t="shared" si="6"/>
        <v>1.3698630136986301</v>
      </c>
      <c r="F138" s="359">
        <v>1</v>
      </c>
      <c r="G138" s="523" t="s">
        <v>1428</v>
      </c>
      <c r="K138" s="520" t="s">
        <v>106</v>
      </c>
      <c r="L138" s="521" t="s">
        <v>304</v>
      </c>
      <c r="M138" s="520" t="s">
        <v>123</v>
      </c>
      <c r="N138" s="358">
        <f t="shared" si="7"/>
        <v>1.2820512820512819</v>
      </c>
      <c r="O138" s="359">
        <v>1</v>
      </c>
      <c r="P138" s="523" t="s">
        <v>1644</v>
      </c>
      <c r="Q138" s="392"/>
      <c r="R138" s="392"/>
    </row>
    <row r="139" spans="2:18" ht="11" customHeight="1">
      <c r="B139" s="520" t="s">
        <v>16</v>
      </c>
      <c r="C139" s="521" t="s">
        <v>260</v>
      </c>
      <c r="D139" s="520" t="s">
        <v>16</v>
      </c>
      <c r="E139" s="358">
        <f t="shared" si="6"/>
        <v>1.3698630136986301</v>
      </c>
      <c r="F139" s="359">
        <v>1</v>
      </c>
      <c r="G139" s="523" t="s">
        <v>1429</v>
      </c>
      <c r="K139" s="520" t="s">
        <v>22</v>
      </c>
      <c r="L139" s="521" t="s">
        <v>303</v>
      </c>
      <c r="M139" s="520" t="s">
        <v>16</v>
      </c>
      <c r="N139" s="358">
        <f t="shared" si="7"/>
        <v>1.2820512820512819</v>
      </c>
      <c r="O139" s="359">
        <v>1</v>
      </c>
      <c r="P139" s="523" t="s">
        <v>1645</v>
      </c>
      <c r="Q139" s="392"/>
      <c r="R139" s="392"/>
    </row>
    <row r="140" spans="2:18" ht="11" customHeight="1">
      <c r="B140" s="520" t="s">
        <v>16</v>
      </c>
      <c r="C140" s="521" t="s">
        <v>259</v>
      </c>
      <c r="D140" s="520" t="s">
        <v>16</v>
      </c>
      <c r="E140" s="358">
        <f t="shared" si="6"/>
        <v>1.3698630136986301</v>
      </c>
      <c r="F140" s="359">
        <v>1</v>
      </c>
      <c r="G140" s="523" t="s">
        <v>1430</v>
      </c>
      <c r="K140" s="520" t="s">
        <v>51</v>
      </c>
      <c r="L140" s="521" t="s">
        <v>302</v>
      </c>
      <c r="M140" s="520" t="s">
        <v>104</v>
      </c>
      <c r="N140" s="358">
        <f t="shared" si="7"/>
        <v>1.2820512820512819</v>
      </c>
      <c r="O140" s="359">
        <v>1</v>
      </c>
      <c r="P140" s="523" t="s">
        <v>1646</v>
      </c>
      <c r="Q140" s="392"/>
      <c r="R140" s="392"/>
    </row>
    <row r="141" spans="2:18" ht="11" customHeight="1">
      <c r="B141" s="520" t="s">
        <v>16</v>
      </c>
      <c r="C141" s="521" t="s">
        <v>258</v>
      </c>
      <c r="D141" s="520" t="s">
        <v>16</v>
      </c>
      <c r="E141" s="358">
        <f t="shared" si="6"/>
        <v>1.3698630136986301</v>
      </c>
      <c r="F141" s="359">
        <v>1</v>
      </c>
      <c r="G141" s="523" t="s">
        <v>1431</v>
      </c>
      <c r="K141" s="520" t="s">
        <v>19</v>
      </c>
      <c r="L141" s="521" t="s">
        <v>301</v>
      </c>
      <c r="M141" s="520" t="s">
        <v>123</v>
      </c>
      <c r="N141" s="358">
        <f t="shared" si="7"/>
        <v>1.2820512820512819</v>
      </c>
      <c r="O141" s="359">
        <v>1</v>
      </c>
      <c r="P141" s="523" t="s">
        <v>1647</v>
      </c>
      <c r="Q141" s="392"/>
      <c r="R141" s="392"/>
    </row>
    <row r="142" spans="2:18" ht="11" customHeight="1">
      <c r="B142" s="520" t="s">
        <v>16</v>
      </c>
      <c r="C142" s="521" t="s">
        <v>257</v>
      </c>
      <c r="D142" s="520" t="s">
        <v>16</v>
      </c>
      <c r="E142" s="358">
        <f t="shared" si="6"/>
        <v>1.3698630136986301</v>
      </c>
      <c r="F142" s="359">
        <v>1</v>
      </c>
      <c r="G142" s="523" t="s">
        <v>1432</v>
      </c>
      <c r="K142" s="520" t="s">
        <v>9</v>
      </c>
      <c r="L142" s="521" t="s">
        <v>300</v>
      </c>
      <c r="M142" s="520" t="s">
        <v>104</v>
      </c>
      <c r="N142" s="358">
        <f t="shared" si="7"/>
        <v>1.2820512820512819</v>
      </c>
      <c r="O142" s="359">
        <v>1</v>
      </c>
      <c r="P142" s="523" t="s">
        <v>1648</v>
      </c>
      <c r="Q142" s="392"/>
      <c r="R142" s="392"/>
    </row>
    <row r="143" spans="2:18" ht="11" customHeight="1">
      <c r="B143" s="520" t="s">
        <v>16</v>
      </c>
      <c r="C143" s="521" t="s">
        <v>256</v>
      </c>
      <c r="D143" s="520" t="s">
        <v>16</v>
      </c>
      <c r="E143" s="358">
        <f t="shared" si="6"/>
        <v>1.3698630136986301</v>
      </c>
      <c r="F143" s="359">
        <v>1</v>
      </c>
      <c r="G143" s="523" t="s">
        <v>1433</v>
      </c>
      <c r="K143" s="520" t="s">
        <v>9</v>
      </c>
      <c r="L143" s="521" t="s">
        <v>299</v>
      </c>
      <c r="M143" s="520" t="s">
        <v>141</v>
      </c>
      <c r="N143" s="358">
        <f t="shared" si="7"/>
        <v>1.2820512820512819</v>
      </c>
      <c r="O143" s="359">
        <v>1</v>
      </c>
      <c r="P143" s="523" t="s">
        <v>1649</v>
      </c>
      <c r="Q143" s="392"/>
      <c r="R143" s="392"/>
    </row>
    <row r="144" spans="2:18" ht="11" customHeight="1">
      <c r="B144" s="520" t="s">
        <v>16</v>
      </c>
      <c r="C144" s="521" t="s">
        <v>255</v>
      </c>
      <c r="D144" s="520" t="s">
        <v>16</v>
      </c>
      <c r="E144" s="358">
        <f t="shared" si="6"/>
        <v>1.3698630136986301</v>
      </c>
      <c r="F144" s="359">
        <v>1</v>
      </c>
      <c r="G144" s="523" t="s">
        <v>1434</v>
      </c>
      <c r="K144" s="520" t="s">
        <v>16</v>
      </c>
      <c r="L144" s="521" t="s">
        <v>298</v>
      </c>
      <c r="M144" s="520" t="s">
        <v>22</v>
      </c>
      <c r="N144" s="358">
        <f t="shared" si="7"/>
        <v>1.2820512820512819</v>
      </c>
      <c r="O144" s="359">
        <v>1</v>
      </c>
      <c r="P144" s="523" t="s">
        <v>1650</v>
      </c>
      <c r="Q144" s="392"/>
      <c r="R144" s="392"/>
    </row>
    <row r="145" spans="2:18" ht="11" customHeight="1">
      <c r="B145" s="520" t="s">
        <v>16</v>
      </c>
      <c r="C145" s="521" t="s">
        <v>254</v>
      </c>
      <c r="D145" s="520" t="s">
        <v>16</v>
      </c>
      <c r="E145" s="358">
        <f t="shared" ref="E145:E165" si="8">SUM((F145/$F$166)*100)</f>
        <v>1.3698630136986301</v>
      </c>
      <c r="F145" s="359">
        <v>1</v>
      </c>
      <c r="G145" s="523" t="s">
        <v>1435</v>
      </c>
      <c r="K145" s="546" t="s">
        <v>55</v>
      </c>
      <c r="L145" s="547" t="s">
        <v>297</v>
      </c>
      <c r="M145" s="546" t="s">
        <v>16</v>
      </c>
      <c r="N145" s="548">
        <f t="shared" si="7"/>
        <v>1.2820512820512819</v>
      </c>
      <c r="O145" s="549">
        <v>1</v>
      </c>
      <c r="P145" s="523" t="s">
        <v>1651</v>
      </c>
      <c r="Q145" s="392"/>
      <c r="R145" s="392"/>
    </row>
    <row r="146" spans="2:18" ht="11" customHeight="1">
      <c r="B146" s="520" t="s">
        <v>16</v>
      </c>
      <c r="C146" s="521" t="s">
        <v>253</v>
      </c>
      <c r="D146" s="520" t="s">
        <v>16</v>
      </c>
      <c r="E146" s="358">
        <f t="shared" si="8"/>
        <v>1.3698630136986301</v>
      </c>
      <c r="F146" s="359">
        <v>1</v>
      </c>
      <c r="G146" s="523" t="s">
        <v>1436</v>
      </c>
      <c r="K146" s="520" t="s">
        <v>9</v>
      </c>
      <c r="L146" s="521" t="s">
        <v>296</v>
      </c>
      <c r="M146" s="520" t="s">
        <v>16</v>
      </c>
      <c r="N146" s="358">
        <f t="shared" si="7"/>
        <v>1.2820512820512819</v>
      </c>
      <c r="O146" s="359">
        <v>1</v>
      </c>
      <c r="P146" s="523" t="s">
        <v>1652</v>
      </c>
      <c r="Q146" s="392"/>
      <c r="R146" s="392"/>
    </row>
    <row r="147" spans="2:18" ht="11" customHeight="1">
      <c r="B147" s="520" t="s">
        <v>16</v>
      </c>
      <c r="C147" s="521" t="s">
        <v>252</v>
      </c>
      <c r="D147" s="520" t="s">
        <v>16</v>
      </c>
      <c r="E147" s="358">
        <f t="shared" si="8"/>
        <v>1.3698630136986301</v>
      </c>
      <c r="F147" s="359">
        <v>1</v>
      </c>
      <c r="G147" s="523" t="s">
        <v>1437</v>
      </c>
      <c r="K147" s="520" t="s">
        <v>9</v>
      </c>
      <c r="L147" s="521" t="s">
        <v>295</v>
      </c>
      <c r="M147" s="520" t="s">
        <v>16</v>
      </c>
      <c r="N147" s="358">
        <f t="shared" si="7"/>
        <v>1.2820512820512819</v>
      </c>
      <c r="O147" s="359">
        <v>1</v>
      </c>
      <c r="P147" s="523" t="s">
        <v>1653</v>
      </c>
      <c r="Q147" s="392"/>
      <c r="R147" s="392"/>
    </row>
    <row r="148" spans="2:18" ht="11" customHeight="1">
      <c r="B148" s="520" t="s">
        <v>16</v>
      </c>
      <c r="C148" s="521" t="s">
        <v>251</v>
      </c>
      <c r="D148" s="520" t="s">
        <v>16</v>
      </c>
      <c r="E148" s="358">
        <f t="shared" si="8"/>
        <v>1.3698630136986301</v>
      </c>
      <c r="F148" s="359">
        <v>1</v>
      </c>
      <c r="G148" s="523" t="s">
        <v>1438</v>
      </c>
      <c r="K148" s="520" t="s">
        <v>106</v>
      </c>
      <c r="L148" s="521" t="s">
        <v>294</v>
      </c>
      <c r="M148" s="520" t="s">
        <v>52</v>
      </c>
      <c r="N148" s="358">
        <f t="shared" si="7"/>
        <v>1.2820512820512819</v>
      </c>
      <c r="O148" s="359">
        <v>1</v>
      </c>
      <c r="P148" s="523" t="s">
        <v>1654</v>
      </c>
      <c r="Q148" s="392"/>
      <c r="R148" s="392"/>
    </row>
    <row r="149" spans="2:18" ht="11" customHeight="1">
      <c r="B149" s="520" t="s">
        <v>16</v>
      </c>
      <c r="C149" s="521" t="s">
        <v>250</v>
      </c>
      <c r="D149" s="520" t="s">
        <v>16</v>
      </c>
      <c r="E149" s="358">
        <f t="shared" si="8"/>
        <v>1.3698630136986301</v>
      </c>
      <c r="F149" s="359">
        <v>1</v>
      </c>
      <c r="G149" s="523" t="s">
        <v>1439</v>
      </c>
      <c r="K149" s="550" t="s">
        <v>22</v>
      </c>
      <c r="L149" s="551" t="s">
        <v>293</v>
      </c>
      <c r="M149" s="550" t="s">
        <v>16</v>
      </c>
      <c r="N149" s="360">
        <f t="shared" si="7"/>
        <v>1.2820512820512819</v>
      </c>
      <c r="O149" s="361">
        <v>1</v>
      </c>
      <c r="P149" s="552" t="s">
        <v>1655</v>
      </c>
      <c r="Q149" s="392"/>
      <c r="R149" s="392"/>
    </row>
    <row r="150" spans="2:18" ht="11" customHeight="1">
      <c r="B150" s="520" t="s">
        <v>16</v>
      </c>
      <c r="C150" s="521" t="s">
        <v>249</v>
      </c>
      <c r="D150" s="520" t="s">
        <v>16</v>
      </c>
      <c r="E150" s="358">
        <f t="shared" si="8"/>
        <v>1.3698630136986301</v>
      </c>
      <c r="F150" s="359">
        <v>1</v>
      </c>
      <c r="G150" s="523" t="s">
        <v>1440</v>
      </c>
      <c r="K150" s="520" t="s">
        <v>102</v>
      </c>
      <c r="L150" s="521" t="s">
        <v>292</v>
      </c>
      <c r="M150" s="520" t="s">
        <v>16</v>
      </c>
      <c r="N150" s="358">
        <f t="shared" si="7"/>
        <v>1.2820512820512819</v>
      </c>
      <c r="O150" s="359">
        <v>1</v>
      </c>
      <c r="P150" s="523" t="s">
        <v>1656</v>
      </c>
      <c r="Q150" s="392"/>
      <c r="R150" s="392"/>
    </row>
    <row r="151" spans="2:18" ht="11" customHeight="1">
      <c r="B151" s="520" t="s">
        <v>16</v>
      </c>
      <c r="C151" s="521" t="s">
        <v>248</v>
      </c>
      <c r="D151" s="520" t="s">
        <v>16</v>
      </c>
      <c r="E151" s="358">
        <f t="shared" si="8"/>
        <v>1.3698630136986301</v>
      </c>
      <c r="F151" s="359">
        <v>1</v>
      </c>
      <c r="G151" s="523" t="s">
        <v>1441</v>
      </c>
      <c r="K151" s="520" t="s">
        <v>106</v>
      </c>
      <c r="L151" s="521" t="s">
        <v>291</v>
      </c>
      <c r="M151" s="520" t="s">
        <v>123</v>
      </c>
      <c r="N151" s="358">
        <f t="shared" si="7"/>
        <v>1.2820512820512819</v>
      </c>
      <c r="O151" s="359">
        <v>1</v>
      </c>
      <c r="P151" s="523" t="s">
        <v>1657</v>
      </c>
      <c r="Q151" s="392"/>
      <c r="R151" s="392"/>
    </row>
    <row r="152" spans="2:18" ht="11" customHeight="1">
      <c r="B152" s="520" t="s">
        <v>16</v>
      </c>
      <c r="C152" s="521" t="s">
        <v>247</v>
      </c>
      <c r="D152" s="520" t="s">
        <v>16</v>
      </c>
      <c r="E152" s="358">
        <f t="shared" si="8"/>
        <v>1.3698630136986301</v>
      </c>
      <c r="F152" s="359">
        <v>1</v>
      </c>
      <c r="G152" s="523" t="s">
        <v>1442</v>
      </c>
      <c r="K152" s="520" t="s">
        <v>106</v>
      </c>
      <c r="L152" s="521" t="s">
        <v>290</v>
      </c>
      <c r="M152" s="520" t="s">
        <v>16</v>
      </c>
      <c r="N152" s="358">
        <f t="shared" si="7"/>
        <v>1.2820512820512819</v>
      </c>
      <c r="O152" s="359">
        <v>1</v>
      </c>
      <c r="P152" s="523" t="s">
        <v>1658</v>
      </c>
      <c r="Q152" s="392"/>
      <c r="R152" s="392"/>
    </row>
    <row r="153" spans="2:18" ht="11" customHeight="1">
      <c r="B153" s="520" t="s">
        <v>16</v>
      </c>
      <c r="C153" s="521" t="s">
        <v>246</v>
      </c>
      <c r="D153" s="520" t="s">
        <v>16</v>
      </c>
      <c r="E153" s="358">
        <f t="shared" si="8"/>
        <v>1.3698630136986301</v>
      </c>
      <c r="F153" s="359">
        <v>1</v>
      </c>
      <c r="G153" s="523" t="s">
        <v>1443</v>
      </c>
      <c r="K153" s="553" t="s">
        <v>51</v>
      </c>
      <c r="L153" s="554" t="s">
        <v>289</v>
      </c>
      <c r="M153" s="553" t="s">
        <v>16</v>
      </c>
      <c r="N153" s="555">
        <f t="shared" si="7"/>
        <v>1.2820512820512819</v>
      </c>
      <c r="O153" s="556">
        <v>1</v>
      </c>
      <c r="P153" s="523" t="s">
        <v>1337</v>
      </c>
      <c r="Q153" s="392"/>
      <c r="R153" s="392"/>
    </row>
    <row r="154" spans="2:18" ht="11" customHeight="1">
      <c r="B154" s="520" t="s">
        <v>16</v>
      </c>
      <c r="C154" s="521" t="s">
        <v>245</v>
      </c>
      <c r="D154" s="520" t="s">
        <v>16</v>
      </c>
      <c r="E154" s="358">
        <f t="shared" si="8"/>
        <v>1.3698630136986301</v>
      </c>
      <c r="F154" s="359">
        <v>1</v>
      </c>
      <c r="G154" s="523" t="s">
        <v>1444</v>
      </c>
      <c r="K154" s="520" t="s">
        <v>9</v>
      </c>
      <c r="L154" s="521" t="s">
        <v>288</v>
      </c>
      <c r="M154" s="520" t="s">
        <v>52</v>
      </c>
      <c r="N154" s="358">
        <f t="shared" si="7"/>
        <v>1.2820512820512819</v>
      </c>
      <c r="O154" s="359">
        <v>1</v>
      </c>
      <c r="P154" s="557" t="s">
        <v>1659</v>
      </c>
      <c r="Q154" s="490"/>
      <c r="R154" s="490"/>
    </row>
    <row r="155" spans="2:18" ht="11" customHeight="1">
      <c r="B155" s="520" t="s">
        <v>16</v>
      </c>
      <c r="C155" s="521" t="s">
        <v>244</v>
      </c>
      <c r="D155" s="520" t="s">
        <v>16</v>
      </c>
      <c r="E155" s="358">
        <f t="shared" si="8"/>
        <v>1.3698630136986301</v>
      </c>
      <c r="F155" s="359">
        <v>1</v>
      </c>
      <c r="G155" s="523" t="s">
        <v>1445</v>
      </c>
      <c r="K155" s="558"/>
      <c r="L155" s="351"/>
      <c r="M155" s="558"/>
      <c r="N155" s="559">
        <f>SUM(N113:N154)</f>
        <v>100.00000000000004</v>
      </c>
      <c r="O155" s="559">
        <f>SUM(O113:O154)</f>
        <v>78</v>
      </c>
    </row>
    <row r="156" spans="2:18" ht="11" customHeight="1">
      <c r="B156" s="520" t="s">
        <v>16</v>
      </c>
      <c r="C156" s="521" t="s">
        <v>243</v>
      </c>
      <c r="D156" s="520" t="s">
        <v>16</v>
      </c>
      <c r="E156" s="358">
        <f t="shared" si="8"/>
        <v>1.3698630136986301</v>
      </c>
      <c r="F156" s="359">
        <v>1</v>
      </c>
      <c r="G156" s="523" t="s">
        <v>1446</v>
      </c>
    </row>
    <row r="157" spans="2:18" ht="11" customHeight="1">
      <c r="B157" s="520" t="s">
        <v>16</v>
      </c>
      <c r="C157" s="521" t="s">
        <v>242</v>
      </c>
      <c r="D157" s="520" t="s">
        <v>16</v>
      </c>
      <c r="E157" s="358">
        <f t="shared" si="8"/>
        <v>1.3698630136986301</v>
      </c>
      <c r="F157" s="359">
        <v>1</v>
      </c>
      <c r="G157" s="523" t="s">
        <v>1447</v>
      </c>
    </row>
    <row r="158" spans="2:18" ht="11" customHeight="1">
      <c r="B158" s="520" t="s">
        <v>16</v>
      </c>
      <c r="C158" s="521" t="s">
        <v>241</v>
      </c>
      <c r="D158" s="520" t="s">
        <v>16</v>
      </c>
      <c r="E158" s="358">
        <f t="shared" si="8"/>
        <v>1.3698630136986301</v>
      </c>
      <c r="F158" s="359">
        <v>1</v>
      </c>
      <c r="G158" s="523" t="s">
        <v>1448</v>
      </c>
    </row>
    <row r="159" spans="2:18" ht="11" customHeight="1">
      <c r="B159" s="520" t="s">
        <v>16</v>
      </c>
      <c r="C159" s="521" t="s">
        <v>240</v>
      </c>
      <c r="D159" s="520" t="s">
        <v>16</v>
      </c>
      <c r="E159" s="358">
        <f t="shared" si="8"/>
        <v>1.3698630136986301</v>
      </c>
      <c r="F159" s="359">
        <v>1</v>
      </c>
      <c r="G159" s="523" t="s">
        <v>1449</v>
      </c>
    </row>
    <row r="160" spans="2:18" ht="11" customHeight="1">
      <c r="B160" s="520" t="s">
        <v>16</v>
      </c>
      <c r="C160" s="521" t="s">
        <v>239</v>
      </c>
      <c r="D160" s="520" t="s">
        <v>16</v>
      </c>
      <c r="E160" s="358">
        <f t="shared" si="8"/>
        <v>1.3698630136986301</v>
      </c>
      <c r="F160" s="359">
        <v>1</v>
      </c>
      <c r="G160" s="523" t="s">
        <v>1450</v>
      </c>
    </row>
    <row r="161" spans="2:15" ht="11" customHeight="1">
      <c r="B161" s="520" t="s">
        <v>16</v>
      </c>
      <c r="C161" s="521" t="s">
        <v>238</v>
      </c>
      <c r="D161" s="520" t="s">
        <v>16</v>
      </c>
      <c r="E161" s="358">
        <f t="shared" si="8"/>
        <v>1.3698630136986301</v>
      </c>
      <c r="F161" s="359">
        <v>1</v>
      </c>
      <c r="G161" s="523" t="s">
        <v>1451</v>
      </c>
    </row>
    <row r="162" spans="2:15" ht="11" customHeight="1">
      <c r="B162" s="520" t="s">
        <v>16</v>
      </c>
      <c r="C162" s="521" t="s">
        <v>237</v>
      </c>
      <c r="D162" s="520" t="s">
        <v>16</v>
      </c>
      <c r="E162" s="358">
        <f t="shared" si="8"/>
        <v>1.3698630136986301</v>
      </c>
      <c r="F162" s="359">
        <v>1</v>
      </c>
      <c r="G162" s="523" t="s">
        <v>1452</v>
      </c>
    </row>
    <row r="163" spans="2:15" ht="11" customHeight="1">
      <c r="B163" s="520" t="s">
        <v>16</v>
      </c>
      <c r="C163" s="521" t="s">
        <v>236</v>
      </c>
      <c r="D163" s="520" t="s">
        <v>16</v>
      </c>
      <c r="E163" s="358">
        <f t="shared" si="8"/>
        <v>1.3698630136986301</v>
      </c>
      <c r="F163" s="359">
        <v>1</v>
      </c>
      <c r="G163" s="523" t="s">
        <v>1453</v>
      </c>
    </row>
    <row r="164" spans="2:15" ht="11" customHeight="1">
      <c r="B164" s="520" t="s">
        <v>16</v>
      </c>
      <c r="C164" s="521" t="s">
        <v>235</v>
      </c>
      <c r="D164" s="520" t="s">
        <v>16</v>
      </c>
      <c r="E164" s="358">
        <f t="shared" si="8"/>
        <v>1.3698630136986301</v>
      </c>
      <c r="F164" s="359">
        <v>1</v>
      </c>
      <c r="G164" s="523" t="s">
        <v>1454</v>
      </c>
    </row>
    <row r="165" spans="2:15" ht="11" customHeight="1">
      <c r="B165" s="520" t="s">
        <v>16</v>
      </c>
      <c r="C165" s="521" t="s">
        <v>234</v>
      </c>
      <c r="D165" s="520" t="s">
        <v>16</v>
      </c>
      <c r="E165" s="358">
        <f t="shared" si="8"/>
        <v>1.3698630136986301</v>
      </c>
      <c r="F165" s="359">
        <v>1</v>
      </c>
      <c r="G165" s="557" t="s">
        <v>1455</v>
      </c>
    </row>
    <row r="166" spans="2:15" ht="11" customHeight="1">
      <c r="B166" s="558"/>
      <c r="C166" s="351"/>
      <c r="D166" s="558"/>
      <c r="E166" s="559">
        <f>SUM(E113:E165)</f>
        <v>100.00000000000006</v>
      </c>
      <c r="F166" s="559">
        <f>SUM(F113:F165)</f>
        <v>73</v>
      </c>
    </row>
    <row r="167" spans="2:15" ht="11" customHeight="1">
      <c r="E167" s="460"/>
      <c r="F167" s="460"/>
    </row>
    <row r="168" spans="2:15" ht="11" customHeight="1">
      <c r="B168" s="516" t="s">
        <v>366</v>
      </c>
      <c r="C168" s="344"/>
      <c r="D168" s="517"/>
      <c r="E168" s="517"/>
      <c r="F168" s="518"/>
      <c r="K168" s="516" t="s">
        <v>391</v>
      </c>
      <c r="L168" s="344"/>
      <c r="M168" s="517"/>
      <c r="N168" s="517"/>
      <c r="O168" s="518"/>
    </row>
    <row r="169" spans="2:15" ht="11" customHeight="1">
      <c r="B169" s="517"/>
      <c r="C169" s="344"/>
      <c r="D169" s="517"/>
      <c r="E169" s="517"/>
      <c r="F169" s="518"/>
      <c r="K169" s="517"/>
      <c r="L169" s="344"/>
      <c r="M169" s="517"/>
      <c r="N169" s="517"/>
      <c r="O169" s="518"/>
    </row>
    <row r="170" spans="2:15" ht="11" customHeight="1">
      <c r="B170" s="345" t="s">
        <v>0</v>
      </c>
      <c r="C170" s="345" t="s">
        <v>1</v>
      </c>
      <c r="D170" s="345" t="s">
        <v>2</v>
      </c>
      <c r="E170" s="345" t="s">
        <v>3</v>
      </c>
      <c r="F170" s="519" t="s">
        <v>4</v>
      </c>
      <c r="K170" s="345" t="s">
        <v>45</v>
      </c>
      <c r="L170" s="345" t="s">
        <v>1</v>
      </c>
      <c r="M170" s="345" t="s">
        <v>46</v>
      </c>
      <c r="N170" s="345" t="s">
        <v>3</v>
      </c>
      <c r="O170" s="519" t="s">
        <v>4</v>
      </c>
    </row>
    <row r="171" spans="2:15" ht="11" customHeight="1">
      <c r="B171" s="520" t="s">
        <v>9</v>
      </c>
      <c r="C171" s="521" t="s">
        <v>365</v>
      </c>
      <c r="D171" s="520" t="s">
        <v>16</v>
      </c>
      <c r="E171" s="358">
        <f t="shared" ref="E171:E205" si="9">SUM((F171/$F$206)*100)</f>
        <v>25</v>
      </c>
      <c r="F171" s="359">
        <v>20</v>
      </c>
      <c r="K171" s="520" t="s">
        <v>55</v>
      </c>
      <c r="L171" s="521" t="s">
        <v>390</v>
      </c>
      <c r="M171" s="520" t="s">
        <v>123</v>
      </c>
      <c r="N171" s="358">
        <f t="shared" ref="N171:N195" si="10">SUM((O171/$O$196)*100)</f>
        <v>18.840579710144929</v>
      </c>
      <c r="O171" s="359">
        <v>13</v>
      </c>
    </row>
    <row r="172" spans="2:15" ht="11" customHeight="1">
      <c r="B172" s="520" t="s">
        <v>9</v>
      </c>
      <c r="C172" s="521" t="s">
        <v>364</v>
      </c>
      <c r="D172" s="520" t="s">
        <v>16</v>
      </c>
      <c r="E172" s="358">
        <f t="shared" si="9"/>
        <v>7.5</v>
      </c>
      <c r="F172" s="359">
        <v>6</v>
      </c>
      <c r="K172" s="520" t="s">
        <v>106</v>
      </c>
      <c r="L172" s="521" t="s">
        <v>389</v>
      </c>
      <c r="M172" s="520" t="s">
        <v>16</v>
      </c>
      <c r="N172" s="358">
        <f t="shared" si="10"/>
        <v>14.492753623188406</v>
      </c>
      <c r="O172" s="359">
        <v>10</v>
      </c>
    </row>
    <row r="173" spans="2:15" ht="11" customHeight="1">
      <c r="B173" s="520" t="s">
        <v>129</v>
      </c>
      <c r="C173" s="521" t="s">
        <v>363</v>
      </c>
      <c r="D173" s="520" t="s">
        <v>16</v>
      </c>
      <c r="E173" s="358">
        <f t="shared" si="9"/>
        <v>6.25</v>
      </c>
      <c r="F173" s="359">
        <v>5</v>
      </c>
      <c r="K173" s="520" t="s">
        <v>9</v>
      </c>
      <c r="L173" s="521" t="s">
        <v>388</v>
      </c>
      <c r="M173" s="520" t="s">
        <v>52</v>
      </c>
      <c r="N173" s="358">
        <f t="shared" si="10"/>
        <v>13.043478260869565</v>
      </c>
      <c r="O173" s="359">
        <v>9</v>
      </c>
    </row>
    <row r="174" spans="2:15" ht="11" customHeight="1">
      <c r="B174" s="520" t="s">
        <v>22</v>
      </c>
      <c r="C174" s="521" t="s">
        <v>362</v>
      </c>
      <c r="D174" s="520" t="s">
        <v>16</v>
      </c>
      <c r="E174" s="358">
        <f t="shared" si="9"/>
        <v>6.25</v>
      </c>
      <c r="F174" s="359">
        <v>5</v>
      </c>
      <c r="K174" s="520" t="s">
        <v>22</v>
      </c>
      <c r="L174" s="521" t="s">
        <v>387</v>
      </c>
      <c r="M174" s="520" t="s">
        <v>123</v>
      </c>
      <c r="N174" s="358">
        <f t="shared" si="10"/>
        <v>4.3478260869565215</v>
      </c>
      <c r="O174" s="359">
        <v>3</v>
      </c>
    </row>
    <row r="175" spans="2:15" ht="11" customHeight="1">
      <c r="B175" s="520" t="s">
        <v>16</v>
      </c>
      <c r="C175" s="521" t="s">
        <v>361</v>
      </c>
      <c r="D175" s="520" t="s">
        <v>19</v>
      </c>
      <c r="E175" s="358">
        <f t="shared" si="9"/>
        <v>5</v>
      </c>
      <c r="F175" s="359">
        <v>4</v>
      </c>
      <c r="K175" s="520" t="s">
        <v>106</v>
      </c>
      <c r="L175" s="521" t="s">
        <v>386</v>
      </c>
      <c r="M175" s="520" t="s">
        <v>22</v>
      </c>
      <c r="N175" s="358">
        <f t="shared" si="10"/>
        <v>4.3478260869565215</v>
      </c>
      <c r="O175" s="359">
        <v>3</v>
      </c>
    </row>
    <row r="176" spans="2:15" ht="11" customHeight="1">
      <c r="B176" s="520" t="s">
        <v>9</v>
      </c>
      <c r="C176" s="521" t="s">
        <v>360</v>
      </c>
      <c r="D176" s="520" t="s">
        <v>16</v>
      </c>
      <c r="E176" s="358">
        <f t="shared" si="9"/>
        <v>5</v>
      </c>
      <c r="F176" s="359">
        <v>4</v>
      </c>
      <c r="K176" s="520" t="s">
        <v>51</v>
      </c>
      <c r="L176" s="521" t="s">
        <v>385</v>
      </c>
      <c r="M176" s="520" t="s">
        <v>104</v>
      </c>
      <c r="N176" s="358">
        <f t="shared" si="10"/>
        <v>4.3478260869565215</v>
      </c>
      <c r="O176" s="359">
        <v>3</v>
      </c>
    </row>
    <row r="177" spans="2:15" ht="11" customHeight="1">
      <c r="B177" s="520" t="s">
        <v>129</v>
      </c>
      <c r="C177" s="521" t="s">
        <v>359</v>
      </c>
      <c r="D177" s="520" t="s">
        <v>16</v>
      </c>
      <c r="E177" s="358">
        <f t="shared" si="9"/>
        <v>2.5</v>
      </c>
      <c r="F177" s="359">
        <v>2</v>
      </c>
      <c r="K177" s="537" t="s">
        <v>106</v>
      </c>
      <c r="L177" s="560" t="s">
        <v>311</v>
      </c>
      <c r="M177" s="537" t="s">
        <v>52</v>
      </c>
      <c r="N177" s="539">
        <f t="shared" si="10"/>
        <v>4.3478260869565215</v>
      </c>
      <c r="O177" s="540">
        <v>3</v>
      </c>
    </row>
    <row r="178" spans="2:15" ht="11" customHeight="1">
      <c r="B178" s="520" t="s">
        <v>9</v>
      </c>
      <c r="C178" s="521" t="s">
        <v>358</v>
      </c>
      <c r="D178" s="520" t="s">
        <v>16</v>
      </c>
      <c r="E178" s="358">
        <f t="shared" si="9"/>
        <v>2.5</v>
      </c>
      <c r="F178" s="359">
        <v>2</v>
      </c>
      <c r="K178" s="520" t="s">
        <v>106</v>
      </c>
      <c r="L178" s="521" t="s">
        <v>384</v>
      </c>
      <c r="M178" s="520" t="s">
        <v>16</v>
      </c>
      <c r="N178" s="358">
        <f t="shared" si="10"/>
        <v>4.3478260869565215</v>
      </c>
      <c r="O178" s="359">
        <v>3</v>
      </c>
    </row>
    <row r="179" spans="2:15" ht="11" customHeight="1">
      <c r="B179" s="520" t="s">
        <v>9</v>
      </c>
      <c r="C179" s="521" t="s">
        <v>357</v>
      </c>
      <c r="D179" s="520" t="s">
        <v>16</v>
      </c>
      <c r="E179" s="358">
        <f t="shared" si="9"/>
        <v>2.5</v>
      </c>
      <c r="F179" s="359">
        <v>2</v>
      </c>
      <c r="K179" s="520" t="s">
        <v>106</v>
      </c>
      <c r="L179" s="521" t="s">
        <v>383</v>
      </c>
      <c r="M179" s="520" t="s">
        <v>22</v>
      </c>
      <c r="N179" s="358">
        <f t="shared" si="10"/>
        <v>2.8985507246376812</v>
      </c>
      <c r="O179" s="359">
        <v>2</v>
      </c>
    </row>
    <row r="180" spans="2:15" ht="11" customHeight="1">
      <c r="B180" s="520" t="s">
        <v>9</v>
      </c>
      <c r="C180" s="521" t="s">
        <v>356</v>
      </c>
      <c r="D180" s="520" t="s">
        <v>16</v>
      </c>
      <c r="E180" s="358">
        <f t="shared" si="9"/>
        <v>2.5</v>
      </c>
      <c r="F180" s="359">
        <v>2</v>
      </c>
      <c r="K180" s="520" t="s">
        <v>9</v>
      </c>
      <c r="L180" s="521" t="s">
        <v>382</v>
      </c>
      <c r="M180" s="520" t="s">
        <v>123</v>
      </c>
      <c r="N180" s="358">
        <f t="shared" si="10"/>
        <v>2.8985507246376812</v>
      </c>
      <c r="O180" s="359">
        <v>2</v>
      </c>
    </row>
    <row r="181" spans="2:15" ht="11" customHeight="1">
      <c r="B181" s="520" t="s">
        <v>22</v>
      </c>
      <c r="C181" s="521" t="s">
        <v>355</v>
      </c>
      <c r="D181" s="520" t="s">
        <v>16</v>
      </c>
      <c r="E181" s="358">
        <f t="shared" si="9"/>
        <v>2.5</v>
      </c>
      <c r="F181" s="359">
        <v>2</v>
      </c>
      <c r="K181" s="520" t="s">
        <v>22</v>
      </c>
      <c r="L181" s="521" t="s">
        <v>381</v>
      </c>
      <c r="M181" s="520" t="s">
        <v>123</v>
      </c>
      <c r="N181" s="358">
        <f t="shared" si="10"/>
        <v>2.8985507246376812</v>
      </c>
      <c r="O181" s="359">
        <v>2</v>
      </c>
    </row>
    <row r="182" spans="2:15" ht="11" customHeight="1">
      <c r="B182" s="520" t="s">
        <v>6</v>
      </c>
      <c r="C182" s="521" t="s">
        <v>354</v>
      </c>
      <c r="D182" s="520" t="s">
        <v>16</v>
      </c>
      <c r="E182" s="358">
        <f t="shared" si="9"/>
        <v>2.5</v>
      </c>
      <c r="F182" s="359">
        <v>2</v>
      </c>
      <c r="K182" s="520" t="s">
        <v>22</v>
      </c>
      <c r="L182" s="521" t="s">
        <v>380</v>
      </c>
      <c r="M182" s="520" t="s">
        <v>104</v>
      </c>
      <c r="N182" s="358">
        <f t="shared" si="10"/>
        <v>2.8985507246376812</v>
      </c>
      <c r="O182" s="359">
        <v>2</v>
      </c>
    </row>
    <row r="183" spans="2:15" ht="11" customHeight="1">
      <c r="B183" s="520" t="s">
        <v>9</v>
      </c>
      <c r="C183" s="521" t="s">
        <v>353</v>
      </c>
      <c r="D183" s="520" t="s">
        <v>16</v>
      </c>
      <c r="E183" s="358">
        <f t="shared" si="9"/>
        <v>2.5</v>
      </c>
      <c r="F183" s="359">
        <v>2</v>
      </c>
      <c r="K183" s="520" t="s">
        <v>9</v>
      </c>
      <c r="L183" s="521" t="s">
        <v>379</v>
      </c>
      <c r="M183" s="520" t="s">
        <v>52</v>
      </c>
      <c r="N183" s="358">
        <f t="shared" si="10"/>
        <v>2.8985507246376812</v>
      </c>
      <c r="O183" s="359">
        <v>2</v>
      </c>
    </row>
    <row r="184" spans="2:15" ht="11" customHeight="1">
      <c r="B184" s="520" t="s">
        <v>6</v>
      </c>
      <c r="C184" s="521" t="s">
        <v>352</v>
      </c>
      <c r="D184" s="520" t="s">
        <v>16</v>
      </c>
      <c r="E184" s="358">
        <f t="shared" si="9"/>
        <v>1.25</v>
      </c>
      <c r="F184" s="359">
        <v>1</v>
      </c>
      <c r="K184" s="520" t="s">
        <v>55</v>
      </c>
      <c r="L184" s="521" t="s">
        <v>378</v>
      </c>
      <c r="M184" s="520" t="s">
        <v>141</v>
      </c>
      <c r="N184" s="358">
        <f t="shared" si="10"/>
        <v>1.4492753623188406</v>
      </c>
      <c r="O184" s="359">
        <v>1</v>
      </c>
    </row>
    <row r="185" spans="2:15" ht="11" customHeight="1">
      <c r="B185" s="520" t="s">
        <v>9</v>
      </c>
      <c r="C185" s="521" t="s">
        <v>351</v>
      </c>
      <c r="D185" s="520" t="s">
        <v>16</v>
      </c>
      <c r="E185" s="358">
        <f t="shared" si="9"/>
        <v>1.25</v>
      </c>
      <c r="F185" s="359">
        <v>1</v>
      </c>
      <c r="K185" s="520" t="s">
        <v>22</v>
      </c>
      <c r="L185" s="521" t="s">
        <v>377</v>
      </c>
      <c r="M185" s="520" t="s">
        <v>123</v>
      </c>
      <c r="N185" s="358">
        <f t="shared" si="10"/>
        <v>1.4492753623188406</v>
      </c>
      <c r="O185" s="359">
        <v>1</v>
      </c>
    </row>
    <row r="186" spans="2:15" ht="11" customHeight="1">
      <c r="B186" s="520" t="s">
        <v>16</v>
      </c>
      <c r="C186" s="521" t="s">
        <v>350</v>
      </c>
      <c r="D186" s="520" t="s">
        <v>19</v>
      </c>
      <c r="E186" s="358">
        <f t="shared" si="9"/>
        <v>1.25</v>
      </c>
      <c r="F186" s="359">
        <v>1</v>
      </c>
      <c r="K186" s="520" t="s">
        <v>9</v>
      </c>
      <c r="L186" s="521" t="s">
        <v>376</v>
      </c>
      <c r="M186" s="520" t="s">
        <v>104</v>
      </c>
      <c r="N186" s="358">
        <f t="shared" si="10"/>
        <v>1.4492753623188406</v>
      </c>
      <c r="O186" s="359">
        <v>1</v>
      </c>
    </row>
    <row r="187" spans="2:15" ht="11" customHeight="1">
      <c r="B187" s="520" t="s">
        <v>16</v>
      </c>
      <c r="C187" s="521" t="s">
        <v>349</v>
      </c>
      <c r="D187" s="520" t="s">
        <v>9</v>
      </c>
      <c r="E187" s="358">
        <f t="shared" si="9"/>
        <v>1.25</v>
      </c>
      <c r="F187" s="359">
        <v>1</v>
      </c>
      <c r="K187" s="520" t="s">
        <v>22</v>
      </c>
      <c r="L187" s="521" t="s">
        <v>375</v>
      </c>
      <c r="M187" s="520" t="s">
        <v>22</v>
      </c>
      <c r="N187" s="358">
        <f t="shared" si="10"/>
        <v>1.4492753623188406</v>
      </c>
      <c r="O187" s="359">
        <v>1</v>
      </c>
    </row>
    <row r="188" spans="2:15" ht="11" customHeight="1">
      <c r="B188" s="520" t="s">
        <v>348</v>
      </c>
      <c r="C188" s="521" t="s">
        <v>347</v>
      </c>
      <c r="D188" s="520" t="s">
        <v>16</v>
      </c>
      <c r="E188" s="358">
        <f t="shared" si="9"/>
        <v>1.25</v>
      </c>
      <c r="F188" s="359">
        <v>1</v>
      </c>
      <c r="K188" s="520" t="s">
        <v>22</v>
      </c>
      <c r="L188" s="521" t="s">
        <v>374</v>
      </c>
      <c r="M188" s="520" t="s">
        <v>16</v>
      </c>
      <c r="N188" s="358">
        <f t="shared" si="10"/>
        <v>1.4492753623188406</v>
      </c>
      <c r="O188" s="359">
        <v>1</v>
      </c>
    </row>
    <row r="189" spans="2:15" ht="11" customHeight="1">
      <c r="B189" s="520" t="s">
        <v>6</v>
      </c>
      <c r="C189" s="521" t="s">
        <v>346</v>
      </c>
      <c r="D189" s="520" t="s">
        <v>16</v>
      </c>
      <c r="E189" s="358">
        <f t="shared" si="9"/>
        <v>1.25</v>
      </c>
      <c r="F189" s="359">
        <v>1</v>
      </c>
      <c r="K189" s="520" t="s">
        <v>102</v>
      </c>
      <c r="L189" s="521" t="s">
        <v>373</v>
      </c>
      <c r="M189" s="520" t="s">
        <v>123</v>
      </c>
      <c r="N189" s="358">
        <f t="shared" si="10"/>
        <v>1.4492753623188406</v>
      </c>
      <c r="O189" s="359">
        <v>1</v>
      </c>
    </row>
    <row r="190" spans="2:15" ht="11" customHeight="1">
      <c r="B190" s="520" t="s">
        <v>345</v>
      </c>
      <c r="C190" s="521" t="s">
        <v>344</v>
      </c>
      <c r="D190" s="520" t="s">
        <v>16</v>
      </c>
      <c r="E190" s="358">
        <f t="shared" si="9"/>
        <v>1.25</v>
      </c>
      <c r="F190" s="359">
        <v>1</v>
      </c>
      <c r="K190" s="520" t="s">
        <v>106</v>
      </c>
      <c r="L190" s="521" t="s">
        <v>372</v>
      </c>
      <c r="M190" s="520" t="s">
        <v>16</v>
      </c>
      <c r="N190" s="358">
        <f t="shared" si="10"/>
        <v>1.4492753623188406</v>
      </c>
      <c r="O190" s="359">
        <v>1</v>
      </c>
    </row>
    <row r="191" spans="2:15" ht="11" customHeight="1">
      <c r="B191" s="520" t="s">
        <v>9</v>
      </c>
      <c r="C191" s="521" t="s">
        <v>343</v>
      </c>
      <c r="D191" s="520" t="s">
        <v>16</v>
      </c>
      <c r="E191" s="358">
        <f t="shared" si="9"/>
        <v>1.25</v>
      </c>
      <c r="F191" s="359">
        <v>1</v>
      </c>
      <c r="K191" s="561" t="s">
        <v>106</v>
      </c>
      <c r="L191" s="562" t="s">
        <v>371</v>
      </c>
      <c r="M191" s="561" t="s">
        <v>22</v>
      </c>
      <c r="N191" s="563">
        <f t="shared" si="10"/>
        <v>1.4492753623188406</v>
      </c>
      <c r="O191" s="564">
        <v>1</v>
      </c>
    </row>
    <row r="192" spans="2:15" ht="11" customHeight="1">
      <c r="B192" s="520" t="s">
        <v>22</v>
      </c>
      <c r="C192" s="521" t="s">
        <v>342</v>
      </c>
      <c r="D192" s="520" t="s">
        <v>16</v>
      </c>
      <c r="E192" s="358">
        <f t="shared" si="9"/>
        <v>1.25</v>
      </c>
      <c r="F192" s="359">
        <v>1</v>
      </c>
      <c r="K192" s="520" t="s">
        <v>51</v>
      </c>
      <c r="L192" s="521" t="s">
        <v>370</v>
      </c>
      <c r="M192" s="520" t="s">
        <v>16</v>
      </c>
      <c r="N192" s="358">
        <f t="shared" si="10"/>
        <v>1.4492753623188406</v>
      </c>
      <c r="O192" s="359">
        <v>1</v>
      </c>
    </row>
    <row r="193" spans="2:15" ht="11" customHeight="1">
      <c r="B193" s="520" t="s">
        <v>9</v>
      </c>
      <c r="C193" s="521" t="s">
        <v>341</v>
      </c>
      <c r="D193" s="520" t="s">
        <v>16</v>
      </c>
      <c r="E193" s="358">
        <f t="shared" si="9"/>
        <v>1.25</v>
      </c>
      <c r="F193" s="359">
        <v>1</v>
      </c>
      <c r="K193" s="520" t="s">
        <v>9</v>
      </c>
      <c r="L193" s="521" t="s">
        <v>369</v>
      </c>
      <c r="M193" s="520" t="s">
        <v>16</v>
      </c>
      <c r="N193" s="358">
        <f t="shared" si="10"/>
        <v>1.4492753623188406</v>
      </c>
      <c r="O193" s="359">
        <v>1</v>
      </c>
    </row>
    <row r="194" spans="2:15" ht="11" customHeight="1">
      <c r="B194" s="520" t="s">
        <v>9</v>
      </c>
      <c r="C194" s="521" t="s">
        <v>340</v>
      </c>
      <c r="D194" s="520" t="s">
        <v>16</v>
      </c>
      <c r="E194" s="358">
        <f t="shared" si="9"/>
        <v>1.25</v>
      </c>
      <c r="F194" s="359">
        <v>1</v>
      </c>
      <c r="K194" s="520" t="s">
        <v>22</v>
      </c>
      <c r="L194" s="913" t="s">
        <v>368</v>
      </c>
      <c r="M194" s="520" t="s">
        <v>16</v>
      </c>
      <c r="N194" s="358">
        <f t="shared" si="10"/>
        <v>1.4492753623188406</v>
      </c>
      <c r="O194" s="359">
        <v>1</v>
      </c>
    </row>
    <row r="195" spans="2:15" ht="11" customHeight="1">
      <c r="B195" s="520" t="s">
        <v>16</v>
      </c>
      <c r="C195" s="521" t="s">
        <v>339</v>
      </c>
      <c r="D195" s="520" t="s">
        <v>9</v>
      </c>
      <c r="E195" s="358">
        <f t="shared" si="9"/>
        <v>1.25</v>
      </c>
      <c r="F195" s="359">
        <v>1</v>
      </c>
      <c r="K195" s="520" t="s">
        <v>9</v>
      </c>
      <c r="L195" s="521" t="s">
        <v>367</v>
      </c>
      <c r="M195" s="520" t="s">
        <v>52</v>
      </c>
      <c r="N195" s="358">
        <f t="shared" si="10"/>
        <v>1.4492753623188406</v>
      </c>
      <c r="O195" s="359">
        <v>1</v>
      </c>
    </row>
    <row r="196" spans="2:15" ht="11" customHeight="1">
      <c r="B196" s="520" t="s">
        <v>9</v>
      </c>
      <c r="C196" s="521" t="s">
        <v>338</v>
      </c>
      <c r="D196" s="520" t="s">
        <v>16</v>
      </c>
      <c r="E196" s="358">
        <f t="shared" si="9"/>
        <v>1.25</v>
      </c>
      <c r="F196" s="359">
        <v>1</v>
      </c>
      <c r="K196" s="558"/>
      <c r="L196" s="351"/>
      <c r="M196" s="558"/>
      <c r="N196" s="559">
        <f>SUM(N171:N195)</f>
        <v>100.00000000000007</v>
      </c>
      <c r="O196" s="559">
        <f>SUM(O171:O195)</f>
        <v>69</v>
      </c>
    </row>
    <row r="197" spans="2:15" ht="11" customHeight="1">
      <c r="B197" s="520" t="s">
        <v>9</v>
      </c>
      <c r="C197" s="521" t="s">
        <v>337</v>
      </c>
      <c r="D197" s="520" t="s">
        <v>16</v>
      </c>
      <c r="E197" s="358">
        <f t="shared" si="9"/>
        <v>1.25</v>
      </c>
      <c r="F197" s="359">
        <v>1</v>
      </c>
    </row>
    <row r="198" spans="2:15" ht="11" customHeight="1">
      <c r="B198" s="520" t="s">
        <v>9</v>
      </c>
      <c r="C198" s="521" t="s">
        <v>336</v>
      </c>
      <c r="D198" s="520" t="s">
        <v>16</v>
      </c>
      <c r="E198" s="358">
        <f t="shared" si="9"/>
        <v>1.25</v>
      </c>
      <c r="F198" s="359">
        <v>1</v>
      </c>
    </row>
    <row r="199" spans="2:15" ht="11" customHeight="1">
      <c r="B199" s="520" t="s">
        <v>22</v>
      </c>
      <c r="C199" s="521" t="s">
        <v>335</v>
      </c>
      <c r="D199" s="520" t="s">
        <v>16</v>
      </c>
      <c r="E199" s="358">
        <f t="shared" si="9"/>
        <v>1.25</v>
      </c>
      <c r="F199" s="359">
        <v>1</v>
      </c>
    </row>
    <row r="200" spans="2:15" ht="11" customHeight="1">
      <c r="B200" s="520" t="s">
        <v>22</v>
      </c>
      <c r="C200" s="521" t="s">
        <v>334</v>
      </c>
      <c r="D200" s="520" t="s">
        <v>16</v>
      </c>
      <c r="E200" s="358">
        <f t="shared" si="9"/>
        <v>1.25</v>
      </c>
      <c r="F200" s="359">
        <v>1</v>
      </c>
    </row>
    <row r="201" spans="2:15" ht="11" customHeight="1">
      <c r="B201" s="520" t="s">
        <v>9</v>
      </c>
      <c r="C201" s="521" t="s">
        <v>333</v>
      </c>
      <c r="D201" s="520" t="s">
        <v>16</v>
      </c>
      <c r="E201" s="358">
        <f t="shared" si="9"/>
        <v>1.25</v>
      </c>
      <c r="F201" s="359">
        <v>1</v>
      </c>
    </row>
    <row r="202" spans="2:15" ht="11" customHeight="1">
      <c r="B202" s="520" t="s">
        <v>22</v>
      </c>
      <c r="C202" s="521" t="s">
        <v>332</v>
      </c>
      <c r="D202" s="520" t="s">
        <v>16</v>
      </c>
      <c r="E202" s="358">
        <f t="shared" si="9"/>
        <v>1.25</v>
      </c>
      <c r="F202" s="359">
        <v>1</v>
      </c>
    </row>
    <row r="203" spans="2:15" ht="11" customHeight="1">
      <c r="B203" s="520" t="s">
        <v>22</v>
      </c>
      <c r="C203" s="521" t="s">
        <v>331</v>
      </c>
      <c r="D203" s="520" t="s">
        <v>16</v>
      </c>
      <c r="E203" s="358">
        <f t="shared" si="9"/>
        <v>1.25</v>
      </c>
      <c r="F203" s="359">
        <v>1</v>
      </c>
    </row>
    <row r="204" spans="2:15" ht="11" customHeight="1">
      <c r="B204" s="520" t="s">
        <v>129</v>
      </c>
      <c r="C204" s="521" t="s">
        <v>330</v>
      </c>
      <c r="D204" s="520" t="s">
        <v>16</v>
      </c>
      <c r="E204" s="358">
        <f t="shared" si="9"/>
        <v>1.25</v>
      </c>
      <c r="F204" s="359">
        <v>1</v>
      </c>
    </row>
    <row r="205" spans="2:15" ht="11" customHeight="1">
      <c r="B205" s="520" t="s">
        <v>9</v>
      </c>
      <c r="C205" s="521" t="s">
        <v>329</v>
      </c>
      <c r="D205" s="520" t="s">
        <v>16</v>
      </c>
      <c r="E205" s="358">
        <f t="shared" si="9"/>
        <v>1.25</v>
      </c>
      <c r="F205" s="359">
        <v>1</v>
      </c>
    </row>
    <row r="206" spans="2:15" ht="11" customHeight="1">
      <c r="B206" s="558"/>
      <c r="C206" s="351"/>
      <c r="D206" s="558"/>
      <c r="E206" s="559">
        <f>SUM(E171:E205)</f>
        <v>100</v>
      </c>
      <c r="F206" s="559">
        <f>SUM(F171:F205)</f>
        <v>80</v>
      </c>
    </row>
    <row r="208" spans="2:15" ht="11" customHeight="1">
      <c r="B208" s="516" t="s">
        <v>2624</v>
      </c>
      <c r="C208" s="344"/>
      <c r="D208" s="517"/>
      <c r="E208" s="517"/>
      <c r="F208" s="518"/>
      <c r="K208" s="516" t="s">
        <v>401</v>
      </c>
      <c r="L208" s="344"/>
      <c r="M208" s="517"/>
      <c r="N208" s="517"/>
      <c r="O208" s="518"/>
    </row>
    <row r="209" spans="2:17" ht="11" customHeight="1">
      <c r="B209" s="517"/>
      <c r="C209" s="344"/>
      <c r="D209" s="517"/>
      <c r="E209" s="517"/>
      <c r="F209" s="518"/>
      <c r="K209" s="517"/>
      <c r="L209" s="344"/>
      <c r="M209" s="517"/>
      <c r="N209" s="517"/>
      <c r="O209" s="518"/>
    </row>
    <row r="210" spans="2:17" ht="11" customHeight="1">
      <c r="B210" s="345" t="s">
        <v>0</v>
      </c>
      <c r="C210" s="345" t="s">
        <v>1</v>
      </c>
      <c r="D210" s="345" t="s">
        <v>2</v>
      </c>
      <c r="E210" s="345" t="s">
        <v>3</v>
      </c>
      <c r="F210" s="519" t="s">
        <v>4</v>
      </c>
      <c r="G210" s="371" t="s">
        <v>1402</v>
      </c>
      <c r="H210" s="372" t="s">
        <v>1799</v>
      </c>
      <c r="K210" s="345" t="s">
        <v>45</v>
      </c>
      <c r="L210" s="345" t="s">
        <v>1</v>
      </c>
      <c r="M210" s="345" t="s">
        <v>46</v>
      </c>
      <c r="N210" s="345" t="s">
        <v>3</v>
      </c>
      <c r="O210" s="519" t="s">
        <v>4</v>
      </c>
      <c r="P210" s="371" t="s">
        <v>1402</v>
      </c>
      <c r="Q210" s="372" t="s">
        <v>1799</v>
      </c>
    </row>
    <row r="211" spans="2:17" ht="11" customHeight="1">
      <c r="B211" s="520" t="s">
        <v>405</v>
      </c>
      <c r="C211" s="521" t="s">
        <v>411</v>
      </c>
      <c r="D211" s="520" t="s">
        <v>16</v>
      </c>
      <c r="E211" s="358">
        <f t="shared" ref="E211:E219" si="11">SUM((F211/$F$220)*100)</f>
        <v>67.088607594936718</v>
      </c>
      <c r="F211" s="359">
        <v>53</v>
      </c>
      <c r="G211" s="522" t="s">
        <v>1456</v>
      </c>
      <c r="H211" s="380"/>
      <c r="K211" s="529" t="s">
        <v>106</v>
      </c>
      <c r="L211" s="530" t="s">
        <v>324</v>
      </c>
      <c r="M211" s="529" t="s">
        <v>52</v>
      </c>
      <c r="N211" s="531">
        <f t="shared" ref="N211:N220" si="12">SUM((O211/$O$221)*100)</f>
        <v>61.250000000000007</v>
      </c>
      <c r="O211" s="532">
        <v>49</v>
      </c>
      <c r="P211" s="522" t="s">
        <v>1660</v>
      </c>
      <c r="Q211" s="380"/>
    </row>
    <row r="212" spans="2:17" ht="11" customHeight="1">
      <c r="B212" s="520" t="s">
        <v>16</v>
      </c>
      <c r="C212" s="521" t="s">
        <v>410</v>
      </c>
      <c r="D212" s="520" t="s">
        <v>16</v>
      </c>
      <c r="E212" s="358">
        <f t="shared" si="11"/>
        <v>22.784810126582279</v>
      </c>
      <c r="F212" s="359">
        <v>18</v>
      </c>
      <c r="G212" s="523" t="s">
        <v>1457</v>
      </c>
      <c r="H212" s="392" t="s">
        <v>1803</v>
      </c>
      <c r="K212" s="520" t="s">
        <v>22</v>
      </c>
      <c r="L212" s="521" t="s">
        <v>400</v>
      </c>
      <c r="M212" s="520" t="s">
        <v>123</v>
      </c>
      <c r="N212" s="358">
        <f t="shared" si="12"/>
        <v>11.25</v>
      </c>
      <c r="O212" s="359">
        <v>9</v>
      </c>
      <c r="P212" s="523" t="s">
        <v>1661</v>
      </c>
      <c r="Q212" s="392"/>
    </row>
    <row r="213" spans="2:17" ht="11" customHeight="1">
      <c r="B213" s="520" t="s">
        <v>16</v>
      </c>
      <c r="C213" s="521" t="s">
        <v>409</v>
      </c>
      <c r="D213" s="520" t="s">
        <v>16</v>
      </c>
      <c r="E213" s="358">
        <f t="shared" si="11"/>
        <v>2.5316455696202533</v>
      </c>
      <c r="F213" s="359">
        <v>2</v>
      </c>
      <c r="G213" s="523" t="s">
        <v>1458</v>
      </c>
      <c r="H213" s="392"/>
      <c r="K213" s="520" t="s">
        <v>22</v>
      </c>
      <c r="L213" s="521" t="s">
        <v>399</v>
      </c>
      <c r="M213" s="520" t="s">
        <v>16</v>
      </c>
      <c r="N213" s="358">
        <f t="shared" si="12"/>
        <v>8.75</v>
      </c>
      <c r="O213" s="359">
        <v>7</v>
      </c>
      <c r="P213" s="523" t="s">
        <v>1662</v>
      </c>
      <c r="Q213" s="392"/>
    </row>
    <row r="214" spans="2:17" ht="11" customHeight="1">
      <c r="B214" s="520" t="s">
        <v>405</v>
      </c>
      <c r="C214" s="521" t="s">
        <v>408</v>
      </c>
      <c r="D214" s="520" t="s">
        <v>16</v>
      </c>
      <c r="E214" s="358">
        <f t="shared" si="11"/>
        <v>1.2658227848101267</v>
      </c>
      <c r="F214" s="359">
        <v>1</v>
      </c>
      <c r="G214" s="523" t="s">
        <v>1459</v>
      </c>
      <c r="H214" s="392"/>
      <c r="K214" s="520" t="s">
        <v>51</v>
      </c>
      <c r="L214" s="521" t="s">
        <v>398</v>
      </c>
      <c r="M214" s="520" t="s">
        <v>52</v>
      </c>
      <c r="N214" s="358">
        <f t="shared" si="12"/>
        <v>7.5</v>
      </c>
      <c r="O214" s="359">
        <v>6</v>
      </c>
      <c r="P214" s="523" t="s">
        <v>1806</v>
      </c>
      <c r="Q214" s="523" t="s">
        <v>1807</v>
      </c>
    </row>
    <row r="215" spans="2:17" ht="11" customHeight="1">
      <c r="B215" s="520" t="s">
        <v>405</v>
      </c>
      <c r="C215" s="521" t="s">
        <v>407</v>
      </c>
      <c r="D215" s="520" t="s">
        <v>16</v>
      </c>
      <c r="E215" s="358">
        <f t="shared" si="11"/>
        <v>1.2658227848101267</v>
      </c>
      <c r="F215" s="359">
        <v>1</v>
      </c>
      <c r="G215" s="523" t="s">
        <v>1460</v>
      </c>
      <c r="H215" s="392"/>
      <c r="K215" s="520" t="s">
        <v>106</v>
      </c>
      <c r="L215" s="521" t="s">
        <v>397</v>
      </c>
      <c r="M215" s="520" t="s">
        <v>104</v>
      </c>
      <c r="N215" s="358">
        <f t="shared" si="12"/>
        <v>3.75</v>
      </c>
      <c r="O215" s="359">
        <v>3</v>
      </c>
      <c r="P215" s="523" t="s">
        <v>1663</v>
      </c>
      <c r="Q215" s="392"/>
    </row>
    <row r="216" spans="2:17" ht="11" customHeight="1">
      <c r="B216" s="520" t="s">
        <v>405</v>
      </c>
      <c r="C216" s="521" t="s">
        <v>406</v>
      </c>
      <c r="D216" s="520" t="s">
        <v>16</v>
      </c>
      <c r="E216" s="358">
        <f t="shared" si="11"/>
        <v>1.2658227848101267</v>
      </c>
      <c r="F216" s="359">
        <v>1</v>
      </c>
      <c r="G216" s="523" t="s">
        <v>1461</v>
      </c>
      <c r="H216" s="392"/>
      <c r="K216" s="520" t="s">
        <v>106</v>
      </c>
      <c r="L216" s="521" t="s">
        <v>396</v>
      </c>
      <c r="M216" s="520" t="s">
        <v>22</v>
      </c>
      <c r="N216" s="358">
        <f t="shared" si="12"/>
        <v>2.5</v>
      </c>
      <c r="O216" s="359">
        <v>2</v>
      </c>
      <c r="P216" s="523" t="s">
        <v>1664</v>
      </c>
      <c r="Q216" s="392"/>
    </row>
    <row r="217" spans="2:17" ht="11" customHeight="1">
      <c r="B217" s="520" t="s">
        <v>405</v>
      </c>
      <c r="C217" s="521" t="s">
        <v>404</v>
      </c>
      <c r="D217" s="520" t="s">
        <v>16</v>
      </c>
      <c r="E217" s="358">
        <f t="shared" si="11"/>
        <v>1.2658227848101267</v>
      </c>
      <c r="F217" s="359">
        <v>1</v>
      </c>
      <c r="G217" s="523" t="s">
        <v>1462</v>
      </c>
      <c r="H217" s="392"/>
      <c r="K217" s="520" t="s">
        <v>106</v>
      </c>
      <c r="L217" s="521" t="s">
        <v>395</v>
      </c>
      <c r="M217" s="520" t="s">
        <v>104</v>
      </c>
      <c r="N217" s="358">
        <f t="shared" si="12"/>
        <v>1.25</v>
      </c>
      <c r="O217" s="359">
        <v>1</v>
      </c>
      <c r="P217" s="523" t="s">
        <v>1665</v>
      </c>
      <c r="Q217" s="392"/>
    </row>
    <row r="218" spans="2:17" ht="11" customHeight="1">
      <c r="B218" s="520" t="s">
        <v>16</v>
      </c>
      <c r="C218" s="521" t="s">
        <v>403</v>
      </c>
      <c r="D218" s="520" t="s">
        <v>16</v>
      </c>
      <c r="E218" s="358">
        <f t="shared" si="11"/>
        <v>1.2658227848101267</v>
      </c>
      <c r="F218" s="359">
        <v>1</v>
      </c>
      <c r="G218" s="523" t="s">
        <v>1463</v>
      </c>
      <c r="H218" s="392"/>
      <c r="K218" s="565" t="s">
        <v>106</v>
      </c>
      <c r="L218" s="566" t="s">
        <v>394</v>
      </c>
      <c r="M218" s="565" t="s">
        <v>22</v>
      </c>
      <c r="N218" s="567">
        <f t="shared" si="12"/>
        <v>1.25</v>
      </c>
      <c r="O218" s="568">
        <v>1</v>
      </c>
      <c r="P218" s="569" t="s">
        <v>1338</v>
      </c>
      <c r="Q218" s="392"/>
    </row>
    <row r="219" spans="2:17" ht="11" customHeight="1">
      <c r="B219" s="520" t="s">
        <v>16</v>
      </c>
      <c r="C219" s="521" t="s">
        <v>402</v>
      </c>
      <c r="D219" s="520" t="s">
        <v>16</v>
      </c>
      <c r="E219" s="358">
        <f t="shared" si="11"/>
        <v>1.2658227848101267</v>
      </c>
      <c r="F219" s="359">
        <v>1</v>
      </c>
      <c r="G219" s="557" t="s">
        <v>1464</v>
      </c>
      <c r="H219" s="490"/>
      <c r="K219" s="520" t="s">
        <v>106</v>
      </c>
      <c r="L219" s="521" t="s">
        <v>393</v>
      </c>
      <c r="M219" s="520" t="s">
        <v>52</v>
      </c>
      <c r="N219" s="358">
        <f t="shared" si="12"/>
        <v>1.25</v>
      </c>
      <c r="O219" s="359">
        <v>1</v>
      </c>
      <c r="P219" s="523" t="s">
        <v>1666</v>
      </c>
      <c r="Q219" s="392"/>
    </row>
    <row r="220" spans="2:17" ht="11" customHeight="1">
      <c r="B220" s="558"/>
      <c r="C220" s="351"/>
      <c r="D220" s="558"/>
      <c r="E220" s="559">
        <f>SUM(E211:E219)</f>
        <v>100</v>
      </c>
      <c r="F220" s="559">
        <f>SUM(F211:F219)</f>
        <v>79</v>
      </c>
      <c r="K220" s="520" t="s">
        <v>106</v>
      </c>
      <c r="L220" s="521" t="s">
        <v>392</v>
      </c>
      <c r="M220" s="520" t="s">
        <v>16</v>
      </c>
      <c r="N220" s="358">
        <f t="shared" si="12"/>
        <v>1.25</v>
      </c>
      <c r="O220" s="359">
        <v>1</v>
      </c>
      <c r="P220" s="557" t="s">
        <v>1667</v>
      </c>
      <c r="Q220" s="490"/>
    </row>
    <row r="221" spans="2:17" ht="11" customHeight="1">
      <c r="K221" s="558"/>
      <c r="L221" s="351"/>
      <c r="M221" s="558"/>
      <c r="N221" s="559">
        <f>SUM(N211:N220)</f>
        <v>100</v>
      </c>
      <c r="O221" s="559">
        <f>SUM(O211:O220)</f>
        <v>80</v>
      </c>
    </row>
    <row r="223" spans="2:17" ht="11" customHeight="1">
      <c r="B223" s="516" t="s">
        <v>428</v>
      </c>
      <c r="C223" s="344"/>
      <c r="D223" s="517"/>
      <c r="E223" s="517"/>
      <c r="F223" s="518"/>
      <c r="K223" s="516" t="s">
        <v>441</v>
      </c>
      <c r="L223" s="344"/>
      <c r="M223" s="517"/>
      <c r="N223" s="517"/>
      <c r="O223" s="518"/>
    </row>
    <row r="224" spans="2:17" ht="11" customHeight="1">
      <c r="B224" s="517"/>
      <c r="C224" s="344"/>
      <c r="D224" s="517"/>
      <c r="E224" s="517"/>
      <c r="F224" s="518"/>
      <c r="K224" s="517"/>
      <c r="L224" s="344"/>
      <c r="M224" s="517"/>
      <c r="N224" s="517"/>
      <c r="O224" s="518"/>
    </row>
    <row r="225" spans="2:16" ht="11" customHeight="1">
      <c r="B225" s="345" t="s">
        <v>0</v>
      </c>
      <c r="C225" s="345" t="s">
        <v>1</v>
      </c>
      <c r="D225" s="345" t="s">
        <v>2</v>
      </c>
      <c r="E225" s="345" t="s">
        <v>3</v>
      </c>
      <c r="F225" s="519" t="s">
        <v>4</v>
      </c>
      <c r="K225" s="345" t="s">
        <v>0</v>
      </c>
      <c r="L225" s="345" t="s">
        <v>1</v>
      </c>
      <c r="M225" s="345" t="s">
        <v>2</v>
      </c>
      <c r="N225" s="345" t="s">
        <v>3</v>
      </c>
      <c r="O225" s="519" t="s">
        <v>4</v>
      </c>
    </row>
    <row r="226" spans="2:16" ht="11" customHeight="1">
      <c r="B226" s="520" t="s">
        <v>9</v>
      </c>
      <c r="C226" s="521" t="s">
        <v>427</v>
      </c>
      <c r="D226" s="520" t="s">
        <v>16</v>
      </c>
      <c r="E226" s="358">
        <f t="shared" ref="E226:E240" si="13">SUM((F226/$F$241)*100)</f>
        <v>37.804878048780488</v>
      </c>
      <c r="F226" s="359">
        <v>31</v>
      </c>
      <c r="K226" s="524" t="s">
        <v>22</v>
      </c>
      <c r="L226" s="525" t="s">
        <v>325</v>
      </c>
      <c r="M226" s="524" t="s">
        <v>16</v>
      </c>
      <c r="N226" s="526">
        <f t="shared" ref="N226:N239" si="14">SUM((O226/$O$240)*100)</f>
        <v>40.298507462686565</v>
      </c>
      <c r="O226" s="527">
        <v>27</v>
      </c>
    </row>
    <row r="227" spans="2:16" ht="11" customHeight="1">
      <c r="B227" s="520" t="s">
        <v>16</v>
      </c>
      <c r="C227" s="521" t="s">
        <v>426</v>
      </c>
      <c r="D227" s="520" t="s">
        <v>9</v>
      </c>
      <c r="E227" s="358">
        <f t="shared" si="13"/>
        <v>17.073170731707318</v>
      </c>
      <c r="F227" s="359">
        <v>14</v>
      </c>
      <c r="K227" s="520" t="s">
        <v>19</v>
      </c>
      <c r="L227" s="521" t="s">
        <v>440</v>
      </c>
      <c r="M227" s="520" t="s">
        <v>52</v>
      </c>
      <c r="N227" s="358">
        <f t="shared" si="14"/>
        <v>16.417910447761194</v>
      </c>
      <c r="O227" s="359">
        <v>11</v>
      </c>
    </row>
    <row r="228" spans="2:16" ht="11" customHeight="1">
      <c r="B228" s="520" t="s">
        <v>22</v>
      </c>
      <c r="C228" s="521" t="s">
        <v>425</v>
      </c>
      <c r="D228" s="520" t="s">
        <v>16</v>
      </c>
      <c r="E228" s="358">
        <f t="shared" si="13"/>
        <v>14.634146341463413</v>
      </c>
      <c r="F228" s="359">
        <v>12</v>
      </c>
      <c r="K228" s="520" t="s">
        <v>22</v>
      </c>
      <c r="L228" s="521" t="s">
        <v>439</v>
      </c>
      <c r="M228" s="520" t="s">
        <v>16</v>
      </c>
      <c r="N228" s="358">
        <f t="shared" si="14"/>
        <v>7.4626865671641784</v>
      </c>
      <c r="O228" s="359">
        <v>5</v>
      </c>
    </row>
    <row r="229" spans="2:16" ht="11" customHeight="1">
      <c r="B229" s="520" t="s">
        <v>6</v>
      </c>
      <c r="C229" s="521" t="s">
        <v>424</v>
      </c>
      <c r="D229" s="520" t="s">
        <v>16</v>
      </c>
      <c r="E229" s="358">
        <f t="shared" si="13"/>
        <v>12.195121951219512</v>
      </c>
      <c r="F229" s="359">
        <v>10</v>
      </c>
      <c r="K229" s="520" t="s">
        <v>106</v>
      </c>
      <c r="L229" s="521" t="s">
        <v>438</v>
      </c>
      <c r="M229" s="520" t="s">
        <v>104</v>
      </c>
      <c r="N229" s="358">
        <f t="shared" si="14"/>
        <v>5.9701492537313428</v>
      </c>
      <c r="O229" s="359">
        <v>4</v>
      </c>
    </row>
    <row r="230" spans="2:16" ht="11" customHeight="1">
      <c r="B230" s="520" t="s">
        <v>129</v>
      </c>
      <c r="C230" s="521" t="s">
        <v>423</v>
      </c>
      <c r="D230" s="520" t="s">
        <v>16</v>
      </c>
      <c r="E230" s="358">
        <f t="shared" si="13"/>
        <v>2.4390243902439024</v>
      </c>
      <c r="F230" s="359">
        <v>2</v>
      </c>
      <c r="K230" s="520" t="s">
        <v>22</v>
      </c>
      <c r="L230" s="921" t="s">
        <v>437</v>
      </c>
      <c r="M230" s="520" t="s">
        <v>22</v>
      </c>
      <c r="N230" s="358">
        <f t="shared" si="14"/>
        <v>4.4776119402985071</v>
      </c>
      <c r="O230" s="359">
        <v>3</v>
      </c>
    </row>
    <row r="231" spans="2:16" ht="11" customHeight="1">
      <c r="B231" s="520" t="s">
        <v>6</v>
      </c>
      <c r="C231" s="521" t="s">
        <v>422</v>
      </c>
      <c r="D231" s="520" t="s">
        <v>16</v>
      </c>
      <c r="E231" s="358">
        <f t="shared" si="13"/>
        <v>2.4390243902439024</v>
      </c>
      <c r="F231" s="359">
        <v>2</v>
      </c>
      <c r="K231" s="520" t="s">
        <v>9</v>
      </c>
      <c r="L231" s="521" t="s">
        <v>436</v>
      </c>
      <c r="M231" s="520" t="s">
        <v>16</v>
      </c>
      <c r="N231" s="358">
        <f t="shared" si="14"/>
        <v>4.4776119402985071</v>
      </c>
      <c r="O231" s="359">
        <v>3</v>
      </c>
    </row>
    <row r="232" spans="2:16" ht="11" customHeight="1">
      <c r="B232" s="520" t="s">
        <v>22</v>
      </c>
      <c r="C232" s="521" t="s">
        <v>421</v>
      </c>
      <c r="D232" s="520" t="s">
        <v>22</v>
      </c>
      <c r="E232" s="358">
        <f t="shared" si="13"/>
        <v>2.4390243902439024</v>
      </c>
      <c r="F232" s="359">
        <v>2</v>
      </c>
      <c r="K232" s="520" t="s">
        <v>106</v>
      </c>
      <c r="L232" s="521" t="s">
        <v>435</v>
      </c>
      <c r="M232" s="520" t="s">
        <v>22</v>
      </c>
      <c r="N232" s="358">
        <f t="shared" si="14"/>
        <v>4.4776119402985071</v>
      </c>
      <c r="O232" s="359">
        <v>3</v>
      </c>
    </row>
    <row r="233" spans="2:16" ht="11" customHeight="1">
      <c r="B233" s="520" t="s">
        <v>22</v>
      </c>
      <c r="C233" s="521" t="s">
        <v>414</v>
      </c>
      <c r="D233" s="520" t="s">
        <v>22</v>
      </c>
      <c r="E233" s="358">
        <f t="shared" si="13"/>
        <v>2.4390243902439024</v>
      </c>
      <c r="F233" s="359">
        <v>2</v>
      </c>
      <c r="K233" s="570" t="s">
        <v>51</v>
      </c>
      <c r="L233" s="571" t="s">
        <v>115</v>
      </c>
      <c r="M233" s="570" t="s">
        <v>16</v>
      </c>
      <c r="N233" s="572">
        <f t="shared" si="14"/>
        <v>4.4776119402985071</v>
      </c>
      <c r="O233" s="573">
        <v>3</v>
      </c>
    </row>
    <row r="234" spans="2:16" ht="11" customHeight="1">
      <c r="B234" s="520" t="s">
        <v>16</v>
      </c>
      <c r="C234" s="521" t="s">
        <v>420</v>
      </c>
      <c r="D234" s="520" t="s">
        <v>9</v>
      </c>
      <c r="E234" s="358">
        <f t="shared" si="13"/>
        <v>1.2195121951219512</v>
      </c>
      <c r="F234" s="359">
        <v>1</v>
      </c>
      <c r="K234" s="520" t="s">
        <v>51</v>
      </c>
      <c r="L234" s="574" t="s">
        <v>434</v>
      </c>
      <c r="M234" s="520" t="s">
        <v>104</v>
      </c>
      <c r="N234" s="358">
        <f t="shared" si="14"/>
        <v>2.9850746268656714</v>
      </c>
      <c r="O234" s="359">
        <v>2</v>
      </c>
    </row>
    <row r="235" spans="2:16" ht="11" customHeight="1">
      <c r="B235" s="520" t="s">
        <v>9</v>
      </c>
      <c r="C235" s="521" t="s">
        <v>419</v>
      </c>
      <c r="D235" s="520" t="s">
        <v>16</v>
      </c>
      <c r="E235" s="358">
        <f t="shared" si="13"/>
        <v>1.2195121951219512</v>
      </c>
      <c r="F235" s="359">
        <v>1</v>
      </c>
      <c r="K235" s="520" t="s">
        <v>19</v>
      </c>
      <c r="L235" s="521" t="s">
        <v>433</v>
      </c>
      <c r="M235" s="520" t="s">
        <v>16</v>
      </c>
      <c r="N235" s="358">
        <f t="shared" si="14"/>
        <v>2.9850746268656714</v>
      </c>
      <c r="O235" s="359">
        <v>2</v>
      </c>
    </row>
    <row r="236" spans="2:16" ht="11" customHeight="1">
      <c r="B236" s="520" t="s">
        <v>9</v>
      </c>
      <c r="C236" s="521" t="s">
        <v>418</v>
      </c>
      <c r="D236" s="520" t="s">
        <v>16</v>
      </c>
      <c r="E236" s="358">
        <f t="shared" si="13"/>
        <v>1.2195121951219512</v>
      </c>
      <c r="F236" s="359">
        <v>1</v>
      </c>
      <c r="K236" s="575" t="s">
        <v>106</v>
      </c>
      <c r="L236" s="576" t="s">
        <v>432</v>
      </c>
      <c r="M236" s="577" t="s">
        <v>104</v>
      </c>
      <c r="N236" s="358">
        <f t="shared" si="14"/>
        <v>1.4925373134328357</v>
      </c>
      <c r="O236" s="578">
        <v>1</v>
      </c>
      <c r="P236" s="579"/>
    </row>
    <row r="237" spans="2:16" ht="11" customHeight="1">
      <c r="B237" s="520" t="s">
        <v>129</v>
      </c>
      <c r="C237" s="521" t="s">
        <v>417</v>
      </c>
      <c r="D237" s="520" t="s">
        <v>16</v>
      </c>
      <c r="E237" s="358">
        <f t="shared" si="13"/>
        <v>1.2195121951219512</v>
      </c>
      <c r="F237" s="359">
        <v>1</v>
      </c>
      <c r="K237" s="520" t="s">
        <v>22</v>
      </c>
      <c r="L237" s="521" t="s">
        <v>431</v>
      </c>
      <c r="M237" s="520" t="s">
        <v>123</v>
      </c>
      <c r="N237" s="358">
        <f t="shared" si="14"/>
        <v>1.4925373134328357</v>
      </c>
      <c r="O237" s="359">
        <v>1</v>
      </c>
      <c r="P237" s="579"/>
    </row>
    <row r="238" spans="2:16" ht="11" customHeight="1">
      <c r="B238" s="520" t="s">
        <v>9</v>
      </c>
      <c r="C238" s="521" t="s">
        <v>416</v>
      </c>
      <c r="D238" s="520" t="s">
        <v>16</v>
      </c>
      <c r="E238" s="358">
        <f t="shared" si="13"/>
        <v>1.2195121951219512</v>
      </c>
      <c r="F238" s="359">
        <v>1</v>
      </c>
      <c r="K238" s="520" t="s">
        <v>22</v>
      </c>
      <c r="L238" s="580" t="s">
        <v>430</v>
      </c>
      <c r="M238" s="520" t="s">
        <v>16</v>
      </c>
      <c r="N238" s="358">
        <f t="shared" si="14"/>
        <v>1.4925373134328357</v>
      </c>
      <c r="O238" s="359">
        <v>1</v>
      </c>
      <c r="P238" s="579"/>
    </row>
    <row r="239" spans="2:16" ht="11" customHeight="1">
      <c r="B239" s="520" t="s">
        <v>9</v>
      </c>
      <c r="C239" s="521" t="s">
        <v>415</v>
      </c>
      <c r="D239" s="520" t="s">
        <v>16</v>
      </c>
      <c r="E239" s="358">
        <f t="shared" si="13"/>
        <v>1.2195121951219512</v>
      </c>
      <c r="F239" s="359">
        <v>1</v>
      </c>
      <c r="K239" s="520" t="s">
        <v>19</v>
      </c>
      <c r="L239" s="521" t="s">
        <v>429</v>
      </c>
      <c r="M239" s="520" t="s">
        <v>16</v>
      </c>
      <c r="N239" s="358">
        <f t="shared" si="14"/>
        <v>1.4925373134328357</v>
      </c>
      <c r="O239" s="359">
        <v>1</v>
      </c>
      <c r="P239" s="579"/>
    </row>
    <row r="240" spans="2:16" ht="11" customHeight="1">
      <c r="B240" s="520" t="s">
        <v>9</v>
      </c>
      <c r="C240" s="521" t="s">
        <v>413</v>
      </c>
      <c r="D240" s="520" t="s">
        <v>16</v>
      </c>
      <c r="E240" s="358">
        <f t="shared" si="13"/>
        <v>1.2195121951219512</v>
      </c>
      <c r="F240" s="359">
        <v>1</v>
      </c>
      <c r="K240" s="558"/>
      <c r="L240" s="351"/>
      <c r="M240" s="558"/>
      <c r="N240" s="559">
        <f>SUM(N226:N239)</f>
        <v>99.999999999999972</v>
      </c>
      <c r="O240" s="559">
        <f>SUM(O226:O239)</f>
        <v>67</v>
      </c>
      <c r="P240" s="362"/>
    </row>
    <row r="241" spans="1:17" ht="11" customHeight="1">
      <c r="B241" s="558"/>
      <c r="C241" s="351"/>
      <c r="D241" s="558"/>
      <c r="E241" s="559">
        <f>SUM(E226:E240)</f>
        <v>99.999999999999972</v>
      </c>
      <c r="F241" s="559">
        <f>SUM(F226:F240)</f>
        <v>82</v>
      </c>
    </row>
    <row r="242" spans="1:17" ht="11" customHeight="1">
      <c r="B242" s="363"/>
      <c r="C242" s="342"/>
      <c r="D242" s="363"/>
      <c r="E242" s="362"/>
      <c r="F242" s="362"/>
    </row>
    <row r="243" spans="1:17" ht="11" customHeight="1" thickBot="1">
      <c r="B243" s="363"/>
      <c r="C243" s="342"/>
      <c r="D243" s="363"/>
      <c r="E243" s="362"/>
      <c r="F243" s="362"/>
    </row>
    <row r="244" spans="1:17" ht="11" customHeight="1" thickBot="1">
      <c r="A244" s="314" t="s">
        <v>1970</v>
      </c>
      <c r="B244" s="331" t="s">
        <v>2623</v>
      </c>
      <c r="C244" s="331"/>
      <c r="D244" s="331"/>
      <c r="E244" s="331"/>
      <c r="F244" s="331"/>
      <c r="J244" s="314" t="s">
        <v>1970</v>
      </c>
      <c r="K244" s="331" t="s">
        <v>473</v>
      </c>
    </row>
    <row r="245" spans="1:17" ht="11" customHeight="1">
      <c r="B245" s="369" t="s">
        <v>0</v>
      </c>
      <c r="C245" s="352" t="s">
        <v>1</v>
      </c>
      <c r="D245" s="352" t="s">
        <v>2</v>
      </c>
      <c r="E245" s="352" t="s">
        <v>3</v>
      </c>
      <c r="F245" s="352" t="s">
        <v>4</v>
      </c>
      <c r="G245" s="372" t="s">
        <v>1402</v>
      </c>
      <c r="K245" s="369" t="s">
        <v>45</v>
      </c>
      <c r="L245" s="352" t="s">
        <v>1</v>
      </c>
      <c r="M245" s="352" t="s">
        <v>46</v>
      </c>
      <c r="N245" s="352" t="s">
        <v>3</v>
      </c>
      <c r="O245" s="352" t="s">
        <v>4</v>
      </c>
      <c r="P245" s="372" t="s">
        <v>1402</v>
      </c>
      <c r="Q245" s="372" t="s">
        <v>1799</v>
      </c>
    </row>
    <row r="246" spans="1:17" ht="11" customHeight="1">
      <c r="B246" s="497" t="s">
        <v>16</v>
      </c>
      <c r="C246" s="404" t="s">
        <v>449</v>
      </c>
      <c r="D246" s="497" t="s">
        <v>16</v>
      </c>
      <c r="E246" s="581">
        <f t="shared" ref="E246:E269" si="15">F246*100/$F$270</f>
        <v>30.76923076923077</v>
      </c>
      <c r="F246" s="496">
        <v>28</v>
      </c>
      <c r="G246" s="379" t="s">
        <v>1154</v>
      </c>
      <c r="K246" s="405" t="s">
        <v>19</v>
      </c>
      <c r="L246" s="404" t="s">
        <v>479</v>
      </c>
      <c r="M246" s="405" t="s">
        <v>16</v>
      </c>
      <c r="N246" s="581">
        <f t="shared" ref="N246:N260" si="16">O246*100/$O$261</f>
        <v>22.352941176470587</v>
      </c>
      <c r="O246" s="496">
        <v>19</v>
      </c>
      <c r="P246" s="379" t="s">
        <v>1177</v>
      </c>
      <c r="Q246" s="582"/>
    </row>
    <row r="247" spans="1:17" ht="11" customHeight="1">
      <c r="B247" s="403" t="s">
        <v>16</v>
      </c>
      <c r="C247" s="404" t="s">
        <v>451</v>
      </c>
      <c r="D247" s="403" t="s">
        <v>16</v>
      </c>
      <c r="E247" s="581">
        <f t="shared" si="15"/>
        <v>7.6923076923076925</v>
      </c>
      <c r="F247" s="407">
        <v>7</v>
      </c>
      <c r="G247" s="391" t="s">
        <v>1155</v>
      </c>
      <c r="K247" s="405" t="s">
        <v>106</v>
      </c>
      <c r="L247" s="404" t="s">
        <v>475</v>
      </c>
      <c r="M247" s="405" t="s">
        <v>141</v>
      </c>
      <c r="N247" s="581">
        <f>O247*100/$O$261</f>
        <v>12.941176470588236</v>
      </c>
      <c r="O247" s="407">
        <v>11</v>
      </c>
      <c r="P247" s="391" t="s">
        <v>1777</v>
      </c>
      <c r="Q247" s="391" t="s">
        <v>1776</v>
      </c>
    </row>
    <row r="248" spans="1:17" ht="11" customHeight="1">
      <c r="B248" s="403" t="s">
        <v>16</v>
      </c>
      <c r="C248" s="404" t="s">
        <v>456</v>
      </c>
      <c r="D248" s="403" t="s">
        <v>16</v>
      </c>
      <c r="E248" s="581">
        <f t="shared" si="15"/>
        <v>6.5934065934065931</v>
      </c>
      <c r="F248" s="407">
        <v>6</v>
      </c>
      <c r="G248" s="391" t="s">
        <v>1156</v>
      </c>
      <c r="H248" s="583"/>
      <c r="I248" s="583"/>
      <c r="K248" s="584" t="s">
        <v>55</v>
      </c>
      <c r="L248" s="585" t="s">
        <v>289</v>
      </c>
      <c r="M248" s="584" t="s">
        <v>16</v>
      </c>
      <c r="N248" s="586">
        <f t="shared" si="16"/>
        <v>11.764705882352942</v>
      </c>
      <c r="O248" s="587">
        <v>10</v>
      </c>
      <c r="P248" s="391" t="s">
        <v>1178</v>
      </c>
      <c r="Q248" s="391"/>
    </row>
    <row r="249" spans="1:17" ht="11" customHeight="1">
      <c r="B249" s="403" t="s">
        <v>16</v>
      </c>
      <c r="C249" s="404" t="s">
        <v>464</v>
      </c>
      <c r="D249" s="403" t="s">
        <v>16</v>
      </c>
      <c r="E249" s="581">
        <f t="shared" si="15"/>
        <v>5.4945054945054945</v>
      </c>
      <c r="F249" s="407">
        <v>5</v>
      </c>
      <c r="G249" s="391" t="s">
        <v>1157</v>
      </c>
      <c r="H249" s="583"/>
      <c r="I249" s="583"/>
      <c r="K249" s="405" t="s">
        <v>19</v>
      </c>
      <c r="L249" s="404" t="s">
        <v>480</v>
      </c>
      <c r="M249" s="405" t="s">
        <v>635</v>
      </c>
      <c r="N249" s="581">
        <f t="shared" si="16"/>
        <v>9.4117647058823533</v>
      </c>
      <c r="O249" s="407">
        <v>8</v>
      </c>
      <c r="P249" s="391" t="s">
        <v>1179</v>
      </c>
      <c r="Q249" s="391"/>
    </row>
    <row r="250" spans="1:17" ht="11" customHeight="1">
      <c r="B250" s="403" t="s">
        <v>16</v>
      </c>
      <c r="C250" s="404" t="s">
        <v>463</v>
      </c>
      <c r="D250" s="403" t="s">
        <v>16</v>
      </c>
      <c r="E250" s="581">
        <f t="shared" si="15"/>
        <v>5.4945054945054945</v>
      </c>
      <c r="F250" s="407">
        <v>5</v>
      </c>
      <c r="G250" s="391" t="s">
        <v>1158</v>
      </c>
      <c r="H250" s="583"/>
      <c r="I250" s="583"/>
      <c r="K250" s="405" t="s">
        <v>102</v>
      </c>
      <c r="L250" s="404" t="s">
        <v>474</v>
      </c>
      <c r="M250" s="405" t="s">
        <v>635</v>
      </c>
      <c r="N250" s="581">
        <f t="shared" si="16"/>
        <v>8.235294117647058</v>
      </c>
      <c r="O250" s="407">
        <v>7</v>
      </c>
      <c r="P250" s="391" t="s">
        <v>1180</v>
      </c>
      <c r="Q250" s="391"/>
    </row>
    <row r="251" spans="1:17" ht="11" customHeight="1">
      <c r="B251" s="403" t="s">
        <v>16</v>
      </c>
      <c r="C251" s="404" t="s">
        <v>450</v>
      </c>
      <c r="D251" s="403" t="s">
        <v>16</v>
      </c>
      <c r="E251" s="581">
        <f t="shared" si="15"/>
        <v>5.4945054945054945</v>
      </c>
      <c r="F251" s="407">
        <v>5</v>
      </c>
      <c r="G251" s="391" t="s">
        <v>1159</v>
      </c>
      <c r="H251" s="583"/>
      <c r="I251" s="583"/>
      <c r="K251" s="405" t="s">
        <v>106</v>
      </c>
      <c r="L251" s="404" t="s">
        <v>476</v>
      </c>
      <c r="M251" s="405" t="s">
        <v>52</v>
      </c>
      <c r="N251" s="581">
        <f t="shared" si="16"/>
        <v>8.235294117647058</v>
      </c>
      <c r="O251" s="407">
        <v>7</v>
      </c>
      <c r="P251" s="391" t="s">
        <v>1181</v>
      </c>
      <c r="Q251" s="392"/>
    </row>
    <row r="252" spans="1:17" ht="11" customHeight="1">
      <c r="B252" s="403" t="s">
        <v>16</v>
      </c>
      <c r="C252" s="404" t="s">
        <v>452</v>
      </c>
      <c r="D252" s="403" t="s">
        <v>16</v>
      </c>
      <c r="E252" s="581">
        <f t="shared" si="15"/>
        <v>4.395604395604396</v>
      </c>
      <c r="F252" s="407">
        <v>4</v>
      </c>
      <c r="G252" s="391" t="s">
        <v>1160</v>
      </c>
      <c r="H252" s="583"/>
      <c r="I252" s="583"/>
      <c r="K252" s="405" t="s">
        <v>19</v>
      </c>
      <c r="L252" s="404" t="s">
        <v>482</v>
      </c>
      <c r="M252" s="405" t="s">
        <v>635</v>
      </c>
      <c r="N252" s="581">
        <f t="shared" si="16"/>
        <v>7.0588235294117645</v>
      </c>
      <c r="O252" s="407">
        <v>6</v>
      </c>
      <c r="P252" s="391" t="s">
        <v>1182</v>
      </c>
      <c r="Q252" s="391"/>
    </row>
    <row r="253" spans="1:17" ht="11" customHeight="1">
      <c r="B253" s="403" t="s">
        <v>16</v>
      </c>
      <c r="C253" s="404" t="s">
        <v>457</v>
      </c>
      <c r="D253" s="403" t="s">
        <v>16</v>
      </c>
      <c r="E253" s="581">
        <f t="shared" si="15"/>
        <v>4.395604395604396</v>
      </c>
      <c r="F253" s="407">
        <v>4</v>
      </c>
      <c r="G253" s="391" t="s">
        <v>1161</v>
      </c>
      <c r="H253" s="583"/>
      <c r="I253" s="583"/>
      <c r="K253" s="405" t="s">
        <v>51</v>
      </c>
      <c r="L253" s="404" t="s">
        <v>483</v>
      </c>
      <c r="M253" s="405" t="s">
        <v>104</v>
      </c>
      <c r="N253" s="581">
        <f t="shared" si="16"/>
        <v>5.882352941176471</v>
      </c>
      <c r="O253" s="407">
        <v>5</v>
      </c>
      <c r="P253" s="391" t="s">
        <v>1183</v>
      </c>
      <c r="Q253" s="392"/>
    </row>
    <row r="254" spans="1:17" ht="11" customHeight="1">
      <c r="B254" s="403" t="s">
        <v>16</v>
      </c>
      <c r="C254" s="404" t="s">
        <v>458</v>
      </c>
      <c r="D254" s="403" t="s">
        <v>16</v>
      </c>
      <c r="E254" s="581">
        <f t="shared" si="15"/>
        <v>4.395604395604396</v>
      </c>
      <c r="F254" s="407">
        <v>4</v>
      </c>
      <c r="G254" s="391" t="s">
        <v>1162</v>
      </c>
      <c r="H254" s="583"/>
      <c r="I254" s="583"/>
      <c r="K254" s="405" t="s">
        <v>19</v>
      </c>
      <c r="L254" s="404" t="s">
        <v>478</v>
      </c>
      <c r="M254" s="405" t="s">
        <v>16</v>
      </c>
      <c r="N254" s="581">
        <f t="shared" si="16"/>
        <v>4.7058823529411766</v>
      </c>
      <c r="O254" s="407">
        <v>4</v>
      </c>
      <c r="P254" s="391" t="s">
        <v>1184</v>
      </c>
      <c r="Q254" s="392"/>
    </row>
    <row r="255" spans="1:17" ht="11" customHeight="1">
      <c r="B255" s="403" t="s">
        <v>16</v>
      </c>
      <c r="C255" s="404" t="s">
        <v>466</v>
      </c>
      <c r="D255" s="403" t="s">
        <v>16</v>
      </c>
      <c r="E255" s="581">
        <f t="shared" si="15"/>
        <v>3.2967032967032965</v>
      </c>
      <c r="F255" s="407">
        <v>3</v>
      </c>
      <c r="G255" s="391" t="s">
        <v>1163</v>
      </c>
      <c r="H255" s="583"/>
      <c r="I255" s="583"/>
      <c r="K255" s="405" t="s">
        <v>19</v>
      </c>
      <c r="L255" s="404" t="s">
        <v>485</v>
      </c>
      <c r="M255" s="405" t="s">
        <v>22</v>
      </c>
      <c r="N255" s="581">
        <f t="shared" si="16"/>
        <v>2.3529411764705883</v>
      </c>
      <c r="O255" s="407">
        <v>2</v>
      </c>
      <c r="P255" s="391" t="s">
        <v>1185</v>
      </c>
      <c r="Q255" s="392"/>
    </row>
    <row r="256" spans="1:17" ht="11" customHeight="1">
      <c r="B256" s="403" t="s">
        <v>16</v>
      </c>
      <c r="C256" s="404" t="s">
        <v>467</v>
      </c>
      <c r="D256" s="403" t="s">
        <v>16</v>
      </c>
      <c r="E256" s="581">
        <f t="shared" si="15"/>
        <v>3.2967032967032965</v>
      </c>
      <c r="F256" s="407">
        <v>3</v>
      </c>
      <c r="G256" s="391" t="s">
        <v>1164</v>
      </c>
      <c r="H256" s="583"/>
      <c r="I256" s="583"/>
      <c r="K256" s="405" t="s">
        <v>19</v>
      </c>
      <c r="L256" s="404" t="s">
        <v>481</v>
      </c>
      <c r="M256" s="405" t="s">
        <v>16</v>
      </c>
      <c r="N256" s="581">
        <f t="shared" si="16"/>
        <v>2.3529411764705883</v>
      </c>
      <c r="O256" s="407">
        <v>2</v>
      </c>
      <c r="P256" s="391" t="s">
        <v>1186</v>
      </c>
      <c r="Q256" s="392"/>
    </row>
    <row r="257" spans="2:17" ht="11" customHeight="1">
      <c r="B257" s="403" t="s">
        <v>16</v>
      </c>
      <c r="C257" s="404" t="s">
        <v>462</v>
      </c>
      <c r="D257" s="403" t="s">
        <v>16</v>
      </c>
      <c r="E257" s="588">
        <f t="shared" si="15"/>
        <v>3.2967032967032965</v>
      </c>
      <c r="F257" s="407">
        <v>3</v>
      </c>
      <c r="G257" s="391" t="s">
        <v>1165</v>
      </c>
      <c r="H257" s="583"/>
      <c r="I257" s="583"/>
      <c r="K257" s="405" t="s">
        <v>106</v>
      </c>
      <c r="L257" s="404" t="s">
        <v>1774</v>
      </c>
      <c r="M257" s="405" t="s">
        <v>141</v>
      </c>
      <c r="N257" s="581">
        <f t="shared" si="16"/>
        <v>1.1764705882352942</v>
      </c>
      <c r="O257" s="407">
        <v>1</v>
      </c>
      <c r="P257" s="391" t="s">
        <v>1775</v>
      </c>
      <c r="Q257" s="392"/>
    </row>
    <row r="258" spans="2:17" ht="11" customHeight="1">
      <c r="B258" s="403" t="s">
        <v>16</v>
      </c>
      <c r="C258" s="404" t="s">
        <v>459</v>
      </c>
      <c r="D258" s="403" t="s">
        <v>16</v>
      </c>
      <c r="E258" s="581">
        <f t="shared" si="15"/>
        <v>2.197802197802198</v>
      </c>
      <c r="F258" s="407">
        <v>2</v>
      </c>
      <c r="G258" s="391" t="s">
        <v>1166</v>
      </c>
      <c r="H258" s="583"/>
      <c r="I258" s="583"/>
      <c r="K258" s="405" t="s">
        <v>51</v>
      </c>
      <c r="L258" s="404" t="s">
        <v>487</v>
      </c>
      <c r="M258" s="405" t="s">
        <v>104</v>
      </c>
      <c r="N258" s="581">
        <f t="shared" si="16"/>
        <v>1.1764705882352942</v>
      </c>
      <c r="O258" s="407">
        <v>1</v>
      </c>
      <c r="P258" s="391" t="s">
        <v>1187</v>
      </c>
      <c r="Q258" s="392"/>
    </row>
    <row r="259" spans="2:17" ht="11" customHeight="1">
      <c r="B259" s="403" t="s">
        <v>16</v>
      </c>
      <c r="C259" s="404" t="s">
        <v>465</v>
      </c>
      <c r="D259" s="403" t="s">
        <v>16</v>
      </c>
      <c r="E259" s="581">
        <f t="shared" si="15"/>
        <v>2.197802197802198</v>
      </c>
      <c r="F259" s="407">
        <v>2</v>
      </c>
      <c r="G259" s="391" t="s">
        <v>1167</v>
      </c>
      <c r="H259" s="583"/>
      <c r="I259" s="583"/>
      <c r="K259" s="405" t="s">
        <v>19</v>
      </c>
      <c r="L259" s="404" t="s">
        <v>486</v>
      </c>
      <c r="M259" s="405" t="s">
        <v>16</v>
      </c>
      <c r="N259" s="581">
        <f t="shared" si="16"/>
        <v>1.1764705882352942</v>
      </c>
      <c r="O259" s="407">
        <v>1</v>
      </c>
      <c r="P259" s="391" t="s">
        <v>1188</v>
      </c>
      <c r="Q259" s="392"/>
    </row>
    <row r="260" spans="2:17" ht="11" customHeight="1">
      <c r="B260" s="403" t="s">
        <v>16</v>
      </c>
      <c r="C260" s="404" t="s">
        <v>453</v>
      </c>
      <c r="D260" s="403" t="s">
        <v>16</v>
      </c>
      <c r="E260" s="581">
        <f t="shared" si="15"/>
        <v>1.098901098901099</v>
      </c>
      <c r="F260" s="407">
        <v>1</v>
      </c>
      <c r="G260" s="391" t="s">
        <v>1160</v>
      </c>
      <c r="H260" s="583"/>
      <c r="I260" s="583"/>
      <c r="K260" s="487" t="s">
        <v>106</v>
      </c>
      <c r="L260" s="455" t="s">
        <v>484</v>
      </c>
      <c r="M260" s="487" t="s">
        <v>22</v>
      </c>
      <c r="N260" s="589">
        <f t="shared" si="16"/>
        <v>1.1764705882352942</v>
      </c>
      <c r="O260" s="457">
        <v>1</v>
      </c>
      <c r="P260" s="458" t="s">
        <v>1189</v>
      </c>
      <c r="Q260" s="490"/>
    </row>
    <row r="261" spans="2:17" ht="11" customHeight="1">
      <c r="B261" s="403" t="s">
        <v>16</v>
      </c>
      <c r="C261" s="404" t="s">
        <v>472</v>
      </c>
      <c r="D261" s="403" t="s">
        <v>16</v>
      </c>
      <c r="E261" s="581">
        <f t="shared" si="15"/>
        <v>1.098901098901099</v>
      </c>
      <c r="F261" s="407">
        <v>1</v>
      </c>
      <c r="G261" s="391" t="s">
        <v>1168</v>
      </c>
      <c r="H261" s="583"/>
      <c r="I261" s="583"/>
      <c r="N261" s="460">
        <f>SUM(N246:N260)</f>
        <v>100.00000000000001</v>
      </c>
      <c r="O261" s="460">
        <f>SUM(O246:O260)</f>
        <v>85</v>
      </c>
      <c r="P261" s="460"/>
    </row>
    <row r="262" spans="2:17" ht="11" customHeight="1">
      <c r="B262" s="403" t="s">
        <v>16</v>
      </c>
      <c r="C262" s="404" t="s">
        <v>455</v>
      </c>
      <c r="D262" s="403" t="s">
        <v>16</v>
      </c>
      <c r="E262" s="581">
        <f t="shared" si="15"/>
        <v>1.098901098901099</v>
      </c>
      <c r="F262" s="407">
        <v>1</v>
      </c>
      <c r="G262" s="391" t="s">
        <v>1169</v>
      </c>
      <c r="H262" s="583"/>
      <c r="I262" s="583"/>
    </row>
    <row r="263" spans="2:17" ht="11" customHeight="1">
      <c r="B263" s="403" t="s">
        <v>16</v>
      </c>
      <c r="C263" s="404" t="s">
        <v>469</v>
      </c>
      <c r="D263" s="403" t="s">
        <v>16</v>
      </c>
      <c r="E263" s="581">
        <f t="shared" si="15"/>
        <v>1.098901098901099</v>
      </c>
      <c r="F263" s="407">
        <v>1</v>
      </c>
      <c r="G263" s="391" t="s">
        <v>1170</v>
      </c>
      <c r="H263" s="583"/>
      <c r="I263" s="583"/>
    </row>
    <row r="264" spans="2:17" ht="11" customHeight="1">
      <c r="B264" s="403" t="s">
        <v>16</v>
      </c>
      <c r="C264" s="404" t="s">
        <v>471</v>
      </c>
      <c r="D264" s="403" t="s">
        <v>16</v>
      </c>
      <c r="E264" s="581">
        <f t="shared" si="15"/>
        <v>1.098901098901099</v>
      </c>
      <c r="F264" s="407">
        <v>1</v>
      </c>
      <c r="G264" s="391" t="s">
        <v>1171</v>
      </c>
      <c r="H264" s="583"/>
      <c r="I264" s="583"/>
      <c r="O264" s="590"/>
      <c r="P264" s="590"/>
    </row>
    <row r="265" spans="2:17" ht="11" customHeight="1">
      <c r="B265" s="403" t="s">
        <v>16</v>
      </c>
      <c r="C265" s="404" t="s">
        <v>454</v>
      </c>
      <c r="D265" s="403" t="s">
        <v>16</v>
      </c>
      <c r="E265" s="581">
        <f t="shared" si="15"/>
        <v>1.098901098901099</v>
      </c>
      <c r="F265" s="407">
        <v>1</v>
      </c>
      <c r="G265" s="391" t="s">
        <v>1172</v>
      </c>
      <c r="H265" s="583"/>
      <c r="I265" s="583"/>
      <c r="O265" s="590"/>
      <c r="P265" s="590"/>
    </row>
    <row r="266" spans="2:17" ht="11" customHeight="1">
      <c r="B266" s="403" t="s">
        <v>16</v>
      </c>
      <c r="C266" s="404" t="s">
        <v>460</v>
      </c>
      <c r="D266" s="403" t="s">
        <v>16</v>
      </c>
      <c r="E266" s="581">
        <f t="shared" si="15"/>
        <v>1.098901098901099</v>
      </c>
      <c r="F266" s="407">
        <v>1</v>
      </c>
      <c r="G266" s="391" t="s">
        <v>1173</v>
      </c>
      <c r="H266" s="583"/>
      <c r="I266" s="583"/>
      <c r="O266" s="590"/>
      <c r="P266" s="590"/>
    </row>
    <row r="267" spans="2:17" ht="11" customHeight="1">
      <c r="B267" s="403" t="s">
        <v>16</v>
      </c>
      <c r="C267" s="404" t="s">
        <v>468</v>
      </c>
      <c r="D267" s="403" t="s">
        <v>16</v>
      </c>
      <c r="E267" s="581">
        <f t="shared" si="15"/>
        <v>1.098901098901099</v>
      </c>
      <c r="F267" s="407">
        <v>1</v>
      </c>
      <c r="G267" s="391" t="s">
        <v>1174</v>
      </c>
      <c r="H267" s="583"/>
      <c r="I267" s="583"/>
      <c r="O267" s="590"/>
      <c r="P267" s="590"/>
    </row>
    <row r="268" spans="2:17" ht="11" customHeight="1">
      <c r="B268" s="403" t="s">
        <v>16</v>
      </c>
      <c r="C268" s="404" t="s">
        <v>470</v>
      </c>
      <c r="D268" s="403" t="s">
        <v>16</v>
      </c>
      <c r="E268" s="581">
        <f t="shared" si="15"/>
        <v>1.098901098901099</v>
      </c>
      <c r="F268" s="407">
        <v>1</v>
      </c>
      <c r="G268" s="391" t="s">
        <v>1175</v>
      </c>
      <c r="H268" s="583"/>
      <c r="I268" s="583"/>
      <c r="O268" s="590"/>
      <c r="P268" s="590"/>
    </row>
    <row r="269" spans="2:17" ht="11" customHeight="1">
      <c r="B269" s="454" t="s">
        <v>16</v>
      </c>
      <c r="C269" s="455" t="s">
        <v>461</v>
      </c>
      <c r="D269" s="454" t="s">
        <v>16</v>
      </c>
      <c r="E269" s="589">
        <f t="shared" si="15"/>
        <v>1.098901098901099</v>
      </c>
      <c r="F269" s="457">
        <v>1</v>
      </c>
      <c r="G269" s="458" t="s">
        <v>1176</v>
      </c>
      <c r="H269" s="583"/>
      <c r="I269" s="583"/>
      <c r="O269" s="590"/>
      <c r="P269" s="590"/>
    </row>
    <row r="270" spans="2:17" ht="11" customHeight="1">
      <c r="E270" s="460">
        <f>SUM(E246:E269)</f>
        <v>99.999999999999986</v>
      </c>
      <c r="F270" s="460">
        <f>SUM(F246:F269)</f>
        <v>91</v>
      </c>
      <c r="H270" s="583"/>
      <c r="I270" s="583"/>
    </row>
    <row r="271" spans="2:17" ht="11" customHeight="1">
      <c r="G271" s="583"/>
      <c r="H271" s="583"/>
      <c r="I271" s="583"/>
      <c r="O271" s="590"/>
      <c r="P271" s="590"/>
    </row>
    <row r="272" spans="2:17" ht="11" customHeight="1">
      <c r="B272" s="331" t="s">
        <v>489</v>
      </c>
      <c r="C272" s="331"/>
      <c r="D272" s="331"/>
      <c r="E272" s="331"/>
      <c r="F272" s="331"/>
      <c r="G272" s="583"/>
      <c r="H272" s="583"/>
      <c r="I272" s="583"/>
      <c r="K272" s="331" t="s">
        <v>507</v>
      </c>
    </row>
    <row r="273" spans="2:17" ht="11" customHeight="1">
      <c r="B273" s="369" t="s">
        <v>0</v>
      </c>
      <c r="C273" s="352" t="s">
        <v>1</v>
      </c>
      <c r="D273" s="352" t="s">
        <v>2</v>
      </c>
      <c r="E273" s="352" t="s">
        <v>3</v>
      </c>
      <c r="F273" s="352" t="s">
        <v>4</v>
      </c>
      <c r="G273" s="583"/>
      <c r="H273" s="583"/>
      <c r="I273" s="583"/>
      <c r="K273" s="369" t="s">
        <v>45</v>
      </c>
      <c r="L273" s="352" t="s">
        <v>1</v>
      </c>
      <c r="M273" s="352" t="s">
        <v>46</v>
      </c>
      <c r="N273" s="352" t="s">
        <v>3</v>
      </c>
      <c r="O273" s="352" t="s">
        <v>4</v>
      </c>
    </row>
    <row r="274" spans="2:17" ht="11" customHeight="1">
      <c r="B274" s="496" t="s">
        <v>6</v>
      </c>
      <c r="C274" s="404" t="s">
        <v>490</v>
      </c>
      <c r="D274" s="403" t="s">
        <v>16</v>
      </c>
      <c r="E274" s="581">
        <f>F274*100/$F$294</f>
        <v>31.884057971014492</v>
      </c>
      <c r="F274" s="496">
        <v>22</v>
      </c>
      <c r="G274" s="583"/>
      <c r="H274" s="583"/>
      <c r="I274" s="583"/>
      <c r="K274" s="403" t="s">
        <v>19</v>
      </c>
      <c r="L274" s="404" t="s">
        <v>516</v>
      </c>
      <c r="M274" s="403" t="s">
        <v>123</v>
      </c>
      <c r="N274" s="581">
        <f>O274*100/$O$295</f>
        <v>14.457831325301205</v>
      </c>
      <c r="O274" s="496">
        <v>12</v>
      </c>
    </row>
    <row r="275" spans="2:17" ht="11" customHeight="1">
      <c r="B275" s="407" t="s">
        <v>129</v>
      </c>
      <c r="C275" s="404" t="s">
        <v>502</v>
      </c>
      <c r="D275" s="405" t="s">
        <v>16</v>
      </c>
      <c r="E275" s="581">
        <f>F275*100/$F$294</f>
        <v>10.144927536231885</v>
      </c>
      <c r="F275" s="407">
        <v>7</v>
      </c>
      <c r="G275" s="583"/>
      <c r="H275" s="583"/>
      <c r="I275" s="583"/>
      <c r="K275" s="591" t="s">
        <v>55</v>
      </c>
      <c r="L275" s="585" t="s">
        <v>289</v>
      </c>
      <c r="M275" s="584" t="s">
        <v>16</v>
      </c>
      <c r="N275" s="586">
        <f t="shared" ref="N275:N294" si="17">O275*100/$O$295</f>
        <v>14.457831325301205</v>
      </c>
      <c r="O275" s="587">
        <v>12</v>
      </c>
      <c r="Q275" s="404" t="s">
        <v>566</v>
      </c>
    </row>
    <row r="276" spans="2:17" ht="11" customHeight="1">
      <c r="B276" s="403" t="s">
        <v>22</v>
      </c>
      <c r="C276" s="404" t="s">
        <v>492</v>
      </c>
      <c r="D276" s="405" t="s">
        <v>16</v>
      </c>
      <c r="E276" s="581">
        <f t="array" ref="E276">F276*100/$F$294</f>
        <v>10.144927536231885</v>
      </c>
      <c r="F276" s="407">
        <v>7</v>
      </c>
      <c r="G276" s="583"/>
      <c r="H276" s="583"/>
      <c r="I276" s="583"/>
      <c r="K276" s="403" t="s">
        <v>19</v>
      </c>
      <c r="L276" s="404" t="s">
        <v>519</v>
      </c>
      <c r="M276" s="403" t="s">
        <v>16</v>
      </c>
      <c r="N276" s="581">
        <f t="shared" si="17"/>
        <v>9.6385542168674707</v>
      </c>
      <c r="O276" s="407">
        <v>8</v>
      </c>
    </row>
    <row r="277" spans="2:17" ht="11" customHeight="1">
      <c r="B277" s="407" t="s">
        <v>6</v>
      </c>
      <c r="C277" s="404" t="s">
        <v>491</v>
      </c>
      <c r="D277" s="403" t="s">
        <v>16</v>
      </c>
      <c r="E277" s="581">
        <f t="array" ref="E277">F277*100/$F$294</f>
        <v>8.695652173913043</v>
      </c>
      <c r="F277" s="407">
        <v>6</v>
      </c>
      <c r="G277" s="583"/>
      <c r="H277" s="583"/>
      <c r="I277" s="583"/>
      <c r="K277" s="403" t="s">
        <v>19</v>
      </c>
      <c r="L277" s="404" t="s">
        <v>509</v>
      </c>
      <c r="M277" s="405" t="s">
        <v>16</v>
      </c>
      <c r="N277" s="581">
        <f t="shared" si="17"/>
        <v>7.2289156626506026</v>
      </c>
      <c r="O277" s="407">
        <v>6</v>
      </c>
    </row>
    <row r="278" spans="2:17" ht="11" customHeight="1">
      <c r="B278" s="403" t="s">
        <v>16</v>
      </c>
      <c r="C278" s="404" t="s">
        <v>497</v>
      </c>
      <c r="D278" s="403" t="s">
        <v>19</v>
      </c>
      <c r="E278" s="581">
        <f t="array" ref="E278">F278*100/$F$294</f>
        <v>4.3478260869565215</v>
      </c>
      <c r="F278" s="407">
        <v>3</v>
      </c>
      <c r="G278" s="583"/>
      <c r="H278" s="583"/>
      <c r="I278" s="583"/>
      <c r="K278" s="403" t="s">
        <v>19</v>
      </c>
      <c r="L278" s="404" t="s">
        <v>517</v>
      </c>
      <c r="M278" s="403" t="s">
        <v>123</v>
      </c>
      <c r="N278" s="581">
        <f t="shared" si="17"/>
        <v>7.2289156626506026</v>
      </c>
      <c r="O278" s="407">
        <v>6</v>
      </c>
    </row>
    <row r="279" spans="2:17" ht="11" customHeight="1">
      <c r="B279" s="403" t="s">
        <v>22</v>
      </c>
      <c r="C279" s="404" t="s">
        <v>493</v>
      </c>
      <c r="D279" s="403" t="s">
        <v>16</v>
      </c>
      <c r="E279" s="581">
        <f t="array" ref="E279">F279*100/$F$294</f>
        <v>4.3478260869565215</v>
      </c>
      <c r="F279" s="407">
        <v>3</v>
      </c>
      <c r="G279" s="583"/>
      <c r="H279" s="583"/>
      <c r="I279" s="583"/>
      <c r="K279" s="403" t="s">
        <v>51</v>
      </c>
      <c r="L279" s="404" t="s">
        <v>518</v>
      </c>
      <c r="M279" s="403" t="s">
        <v>104</v>
      </c>
      <c r="N279" s="581">
        <f t="shared" si="17"/>
        <v>6.024096385542169</v>
      </c>
      <c r="O279" s="407">
        <v>5</v>
      </c>
    </row>
    <row r="280" spans="2:17" ht="11" customHeight="1">
      <c r="B280" s="403" t="s">
        <v>9</v>
      </c>
      <c r="C280" s="404" t="s">
        <v>495</v>
      </c>
      <c r="D280" s="403" t="s">
        <v>16</v>
      </c>
      <c r="E280" s="581">
        <f t="shared" ref="E280:E293" si="18">F280*100/$F$294</f>
        <v>4.3478260869565215</v>
      </c>
      <c r="F280" s="407">
        <v>3</v>
      </c>
      <c r="G280" s="583"/>
      <c r="H280" s="583"/>
      <c r="I280" s="583"/>
      <c r="K280" s="403" t="s">
        <v>19</v>
      </c>
      <c r="L280" s="404" t="s">
        <v>523</v>
      </c>
      <c r="M280" s="405" t="s">
        <v>635</v>
      </c>
      <c r="N280" s="581">
        <f t="shared" si="17"/>
        <v>6.024096385542169</v>
      </c>
      <c r="O280" s="407">
        <v>5</v>
      </c>
    </row>
    <row r="281" spans="2:17" ht="11" customHeight="1">
      <c r="B281" s="403" t="s">
        <v>9</v>
      </c>
      <c r="C281" s="404" t="s">
        <v>494</v>
      </c>
      <c r="D281" s="405" t="s">
        <v>16</v>
      </c>
      <c r="E281" s="581">
        <f t="shared" si="18"/>
        <v>4.3478260869565215</v>
      </c>
      <c r="F281" s="407">
        <v>3</v>
      </c>
      <c r="G281" s="583"/>
      <c r="H281" s="583"/>
      <c r="I281" s="583"/>
      <c r="K281" s="403" t="s">
        <v>19</v>
      </c>
      <c r="L281" s="404" t="s">
        <v>521</v>
      </c>
      <c r="M281" s="403" t="s">
        <v>52</v>
      </c>
      <c r="N281" s="581">
        <f t="shared" si="17"/>
        <v>6.024096385542169</v>
      </c>
      <c r="O281" s="407">
        <v>5</v>
      </c>
    </row>
    <row r="282" spans="2:17" ht="11" customHeight="1">
      <c r="B282" s="403" t="s">
        <v>16</v>
      </c>
      <c r="C282" s="404" t="s">
        <v>496</v>
      </c>
      <c r="D282" s="405" t="s">
        <v>9</v>
      </c>
      <c r="E282" s="581">
        <f t="shared" si="18"/>
        <v>2.8985507246376812</v>
      </c>
      <c r="F282" s="407">
        <v>2</v>
      </c>
      <c r="G282" s="583"/>
      <c r="H282" s="583"/>
      <c r="I282" s="583"/>
      <c r="K282" s="592" t="s">
        <v>19</v>
      </c>
      <c r="L282" s="593" t="s">
        <v>513</v>
      </c>
      <c r="M282" s="592" t="s">
        <v>52</v>
      </c>
      <c r="N282" s="594">
        <f t="shared" si="17"/>
        <v>4.8192771084337354</v>
      </c>
      <c r="O282" s="595">
        <v>4</v>
      </c>
      <c r="P282" s="593" t="s">
        <v>2315</v>
      </c>
    </row>
    <row r="283" spans="2:17" ht="11" customHeight="1">
      <c r="B283" s="407" t="s">
        <v>405</v>
      </c>
      <c r="C283" s="404" t="s">
        <v>500</v>
      </c>
      <c r="D283" s="403" t="s">
        <v>16</v>
      </c>
      <c r="E283" s="581">
        <f t="shared" si="18"/>
        <v>2.8985507246376812</v>
      </c>
      <c r="F283" s="407">
        <v>2</v>
      </c>
      <c r="G283" s="583"/>
      <c r="H283" s="583"/>
      <c r="I283" s="583"/>
      <c r="K283" s="403" t="s">
        <v>19</v>
      </c>
      <c r="L283" s="404" t="s">
        <v>510</v>
      </c>
      <c r="M283" s="405" t="s">
        <v>52</v>
      </c>
      <c r="N283" s="581">
        <f t="shared" si="17"/>
        <v>3.6144578313253013</v>
      </c>
      <c r="O283" s="407">
        <v>3</v>
      </c>
    </row>
    <row r="284" spans="2:17" ht="11" customHeight="1">
      <c r="B284" s="403" t="s">
        <v>16</v>
      </c>
      <c r="C284" s="404" t="s">
        <v>499</v>
      </c>
      <c r="D284" s="403" t="s">
        <v>9</v>
      </c>
      <c r="E284" s="581">
        <f t="shared" si="18"/>
        <v>2.8985507246376812</v>
      </c>
      <c r="F284" s="407">
        <v>2</v>
      </c>
      <c r="G284" s="583"/>
      <c r="H284" s="583"/>
      <c r="I284" s="583"/>
      <c r="K284" s="403" t="s">
        <v>19</v>
      </c>
      <c r="L284" s="404" t="s">
        <v>522</v>
      </c>
      <c r="M284" s="403" t="s">
        <v>16</v>
      </c>
      <c r="N284" s="581">
        <f t="shared" si="17"/>
        <v>3.6144578313253013</v>
      </c>
      <c r="O284" s="407">
        <v>3</v>
      </c>
    </row>
    <row r="285" spans="2:17" ht="11" customHeight="1">
      <c r="B285" s="403" t="s">
        <v>16</v>
      </c>
      <c r="C285" s="404" t="s">
        <v>504</v>
      </c>
      <c r="D285" s="405" t="s">
        <v>9</v>
      </c>
      <c r="E285" s="581">
        <f t="shared" si="18"/>
        <v>1.4492753623188406</v>
      </c>
      <c r="F285" s="407">
        <v>1</v>
      </c>
      <c r="G285" s="583"/>
      <c r="K285" s="403" t="s">
        <v>22</v>
      </c>
      <c r="L285" s="404" t="s">
        <v>511</v>
      </c>
      <c r="M285" s="405" t="s">
        <v>635</v>
      </c>
      <c r="N285" s="581">
        <f t="shared" si="17"/>
        <v>2.4096385542168677</v>
      </c>
      <c r="O285" s="407">
        <v>2</v>
      </c>
    </row>
    <row r="286" spans="2:17" ht="11" customHeight="1">
      <c r="B286" s="403" t="s">
        <v>9</v>
      </c>
      <c r="C286" s="404" t="s">
        <v>501</v>
      </c>
      <c r="D286" s="405" t="s">
        <v>16</v>
      </c>
      <c r="E286" s="581">
        <f t="shared" si="18"/>
        <v>1.4492753623188406</v>
      </c>
      <c r="F286" s="407">
        <v>1</v>
      </c>
      <c r="G286" s="583"/>
      <c r="K286" s="405" t="s">
        <v>19</v>
      </c>
      <c r="L286" s="404" t="s">
        <v>527</v>
      </c>
      <c r="M286" s="405" t="s">
        <v>22</v>
      </c>
      <c r="N286" s="581">
        <f t="shared" si="17"/>
        <v>2.4096385542168677</v>
      </c>
      <c r="O286" s="407">
        <v>2</v>
      </c>
    </row>
    <row r="287" spans="2:17" ht="11" customHeight="1">
      <c r="B287" s="403" t="s">
        <v>16</v>
      </c>
      <c r="C287" s="404" t="s">
        <v>498</v>
      </c>
      <c r="D287" s="403" t="s">
        <v>22</v>
      </c>
      <c r="E287" s="581">
        <f t="shared" si="18"/>
        <v>1.4492753623188406</v>
      </c>
      <c r="F287" s="407">
        <v>1</v>
      </c>
      <c r="G287" s="583"/>
      <c r="K287" s="403" t="s">
        <v>19</v>
      </c>
      <c r="L287" s="404" t="s">
        <v>520</v>
      </c>
      <c r="M287" s="403" t="s">
        <v>16</v>
      </c>
      <c r="N287" s="581">
        <f t="shared" si="17"/>
        <v>2.4096385542168677</v>
      </c>
      <c r="O287" s="407">
        <v>2</v>
      </c>
    </row>
    <row r="288" spans="2:17" ht="11" customHeight="1">
      <c r="B288" s="403" t="s">
        <v>16</v>
      </c>
      <c r="C288" s="404" t="s">
        <v>505</v>
      </c>
      <c r="D288" s="403" t="s">
        <v>19</v>
      </c>
      <c r="E288" s="581">
        <f t="shared" si="18"/>
        <v>1.4492753623188406</v>
      </c>
      <c r="F288" s="407">
        <v>1</v>
      </c>
      <c r="G288" s="583"/>
      <c r="K288" s="405" t="s">
        <v>55</v>
      </c>
      <c r="L288" s="404" t="s">
        <v>528</v>
      </c>
      <c r="M288" s="405" t="s">
        <v>16</v>
      </c>
      <c r="N288" s="581">
        <f t="shared" si="17"/>
        <v>2.4096385542168677</v>
      </c>
      <c r="O288" s="407">
        <v>2</v>
      </c>
    </row>
    <row r="289" spans="2:18" ht="11" customHeight="1">
      <c r="B289" s="403" t="s">
        <v>9</v>
      </c>
      <c r="C289" s="404" t="s">
        <v>506</v>
      </c>
      <c r="D289" s="405" t="s">
        <v>16</v>
      </c>
      <c r="E289" s="581">
        <f t="shared" si="18"/>
        <v>1.4492753623188406</v>
      </c>
      <c r="F289" s="407">
        <v>1</v>
      </c>
      <c r="G289" s="583"/>
      <c r="K289" s="403" t="s">
        <v>19</v>
      </c>
      <c r="L289" s="404" t="s">
        <v>515</v>
      </c>
      <c r="M289" s="403" t="s">
        <v>123</v>
      </c>
      <c r="N289" s="581">
        <f t="shared" si="17"/>
        <v>1.2048192771084338</v>
      </c>
      <c r="O289" s="407">
        <v>1</v>
      </c>
    </row>
    <row r="290" spans="2:18" ht="11" customHeight="1">
      <c r="B290" s="403" t="s">
        <v>9</v>
      </c>
      <c r="C290" s="404" t="s">
        <v>1249</v>
      </c>
      <c r="D290" s="403" t="s">
        <v>16</v>
      </c>
      <c r="E290" s="581">
        <f t="shared" si="18"/>
        <v>1.4492753623188406</v>
      </c>
      <c r="F290" s="407">
        <v>1</v>
      </c>
      <c r="G290" s="583"/>
      <c r="K290" s="403" t="s">
        <v>19</v>
      </c>
      <c r="L290" s="404" t="s">
        <v>525</v>
      </c>
      <c r="M290" s="403" t="s">
        <v>123</v>
      </c>
      <c r="N290" s="581">
        <f t="shared" si="17"/>
        <v>1.2048192771084338</v>
      </c>
      <c r="O290" s="407">
        <v>1</v>
      </c>
    </row>
    <row r="291" spans="2:18" ht="11" customHeight="1">
      <c r="B291" s="403" t="s">
        <v>9</v>
      </c>
      <c r="C291" s="404" t="s">
        <v>1247</v>
      </c>
      <c r="D291" s="403" t="s">
        <v>16</v>
      </c>
      <c r="E291" s="581">
        <f t="shared" si="18"/>
        <v>1.4492753623188406</v>
      </c>
      <c r="F291" s="407">
        <v>1</v>
      </c>
      <c r="G291" s="583"/>
      <c r="K291" s="403" t="s">
        <v>19</v>
      </c>
      <c r="L291" s="404" t="s">
        <v>508</v>
      </c>
      <c r="M291" s="405" t="s">
        <v>635</v>
      </c>
      <c r="N291" s="581">
        <f t="shared" si="17"/>
        <v>1.2048192771084338</v>
      </c>
      <c r="O291" s="407">
        <v>1</v>
      </c>
    </row>
    <row r="292" spans="2:18" ht="11" customHeight="1">
      <c r="B292" s="403" t="s">
        <v>9</v>
      </c>
      <c r="C292" s="404" t="s">
        <v>1248</v>
      </c>
      <c r="D292" s="403" t="s">
        <v>16</v>
      </c>
      <c r="E292" s="581">
        <f t="shared" si="18"/>
        <v>1.4492753623188406</v>
      </c>
      <c r="F292" s="407">
        <v>1</v>
      </c>
      <c r="G292" s="583"/>
      <c r="K292" s="403" t="s">
        <v>19</v>
      </c>
      <c r="L292" s="596" t="s">
        <v>325</v>
      </c>
      <c r="M292" s="403" t="s">
        <v>16</v>
      </c>
      <c r="N292" s="581">
        <f t="shared" si="17"/>
        <v>1.2048192771084338</v>
      </c>
      <c r="O292" s="407">
        <v>1</v>
      </c>
      <c r="Q292" s="404" t="s">
        <v>526</v>
      </c>
    </row>
    <row r="293" spans="2:18" ht="11" customHeight="1">
      <c r="B293" s="454" t="s">
        <v>9</v>
      </c>
      <c r="C293" s="455" t="s">
        <v>503</v>
      </c>
      <c r="D293" s="454" t="s">
        <v>16</v>
      </c>
      <c r="E293" s="589">
        <f t="shared" si="18"/>
        <v>1.4492753623188406</v>
      </c>
      <c r="F293" s="457">
        <v>1</v>
      </c>
      <c r="G293" s="583"/>
      <c r="K293" s="403" t="s">
        <v>19</v>
      </c>
      <c r="L293" s="404" t="s">
        <v>514</v>
      </c>
      <c r="M293" s="403" t="s">
        <v>16</v>
      </c>
      <c r="N293" s="581">
        <f t="shared" si="17"/>
        <v>1.2048192771084338</v>
      </c>
      <c r="O293" s="407">
        <v>1</v>
      </c>
    </row>
    <row r="294" spans="2:18" ht="11" customHeight="1">
      <c r="E294" s="597">
        <f>SUM(E274:E293)</f>
        <v>100.00000000000001</v>
      </c>
      <c r="F294" s="460">
        <f>SUM(F274:F293)</f>
        <v>69</v>
      </c>
      <c r="K294" s="454" t="s">
        <v>19</v>
      </c>
      <c r="L294" s="455" t="s">
        <v>524</v>
      </c>
      <c r="M294" s="454" t="s">
        <v>22</v>
      </c>
      <c r="N294" s="589">
        <f t="shared" si="17"/>
        <v>1.2048192771084338</v>
      </c>
      <c r="O294" s="457">
        <v>1</v>
      </c>
    </row>
    <row r="295" spans="2:18" ht="11" customHeight="1">
      <c r="N295" s="460">
        <f>SUM(N274:N294)</f>
        <v>99.999999999999957</v>
      </c>
      <c r="O295" s="460">
        <f>SUM(O274:O294)</f>
        <v>83</v>
      </c>
    </row>
    <row r="296" spans="2:18" ht="11" customHeight="1">
      <c r="B296" s="363"/>
      <c r="C296" s="342"/>
      <c r="D296" s="363"/>
      <c r="E296" s="362"/>
      <c r="F296" s="362"/>
    </row>
    <row r="297" spans="2:18" ht="11" customHeight="1">
      <c r="B297" s="516" t="s">
        <v>2622</v>
      </c>
      <c r="C297" s="344"/>
      <c r="D297" s="517"/>
      <c r="E297" s="517"/>
      <c r="F297" s="518"/>
      <c r="K297" s="516" t="s">
        <v>564</v>
      </c>
      <c r="L297" s="344"/>
      <c r="M297" s="517"/>
      <c r="N297" s="517"/>
      <c r="O297" s="518"/>
      <c r="P297" s="518"/>
    </row>
    <row r="298" spans="2:18" ht="11" customHeight="1">
      <c r="B298" s="517"/>
      <c r="C298" s="344"/>
      <c r="D298" s="517"/>
      <c r="E298" s="517"/>
      <c r="F298" s="518"/>
      <c r="K298" s="517"/>
      <c r="L298" s="344"/>
      <c r="M298" s="517"/>
      <c r="N298" s="517"/>
      <c r="O298" s="518"/>
      <c r="P298" s="518"/>
    </row>
    <row r="299" spans="2:18" ht="11" customHeight="1">
      <c r="B299" s="345" t="s">
        <v>0</v>
      </c>
      <c r="C299" s="345" t="s">
        <v>1</v>
      </c>
      <c r="D299" s="345" t="s">
        <v>2</v>
      </c>
      <c r="E299" s="345" t="s">
        <v>3</v>
      </c>
      <c r="F299" s="519" t="s">
        <v>4</v>
      </c>
      <c r="G299" s="371" t="s">
        <v>1402</v>
      </c>
      <c r="H299" s="372" t="s">
        <v>1799</v>
      </c>
      <c r="K299" s="345" t="s">
        <v>45</v>
      </c>
      <c r="L299" s="345" t="s">
        <v>1</v>
      </c>
      <c r="M299" s="345" t="s">
        <v>46</v>
      </c>
      <c r="N299" s="345" t="s">
        <v>3</v>
      </c>
      <c r="O299" s="519" t="s">
        <v>4</v>
      </c>
      <c r="P299" s="371" t="s">
        <v>1402</v>
      </c>
      <c r="Q299" s="372" t="s">
        <v>1799</v>
      </c>
      <c r="R299" s="372" t="s">
        <v>1799</v>
      </c>
    </row>
    <row r="300" spans="2:18" ht="11" customHeight="1">
      <c r="B300" s="520" t="s">
        <v>16</v>
      </c>
      <c r="C300" s="521" t="s">
        <v>563</v>
      </c>
      <c r="D300" s="520" t="s">
        <v>16</v>
      </c>
      <c r="E300" s="358">
        <f t="shared" ref="E300:E318" si="19">SUM((F300/$F$319)*100)</f>
        <v>14.772727272727273</v>
      </c>
      <c r="F300" s="359">
        <v>13</v>
      </c>
      <c r="G300" s="522" t="s">
        <v>1465</v>
      </c>
      <c r="H300" s="380"/>
      <c r="K300" s="537" t="s">
        <v>106</v>
      </c>
      <c r="L300" s="560" t="s">
        <v>311</v>
      </c>
      <c r="M300" s="537" t="s">
        <v>52</v>
      </c>
      <c r="N300" s="539">
        <f>SUM((O300/$O$303)*100)</f>
        <v>97.777777777777771</v>
      </c>
      <c r="O300" s="540">
        <v>88</v>
      </c>
      <c r="P300" s="522" t="s">
        <v>1668</v>
      </c>
      <c r="Q300" s="380" t="s">
        <v>1809</v>
      </c>
      <c r="R300" s="380" t="s">
        <v>1810</v>
      </c>
    </row>
    <row r="301" spans="2:18" ht="11" customHeight="1">
      <c r="B301" s="520" t="s">
        <v>16</v>
      </c>
      <c r="C301" s="521" t="s">
        <v>562</v>
      </c>
      <c r="D301" s="520" t="s">
        <v>16</v>
      </c>
      <c r="E301" s="358">
        <f t="shared" si="19"/>
        <v>13.636363636363635</v>
      </c>
      <c r="F301" s="359">
        <v>12</v>
      </c>
      <c r="G301" s="523" t="s">
        <v>1466</v>
      </c>
      <c r="H301" s="392"/>
      <c r="K301" s="520" t="s">
        <v>106</v>
      </c>
      <c r="L301" s="521" t="s">
        <v>561</v>
      </c>
      <c r="M301" s="520" t="s">
        <v>16</v>
      </c>
      <c r="N301" s="358">
        <f>SUM((O301/$O$303)*100)</f>
        <v>1.1111111111111112</v>
      </c>
      <c r="O301" s="359">
        <v>1</v>
      </c>
      <c r="P301" s="523" t="s">
        <v>1669</v>
      </c>
      <c r="Q301" s="392"/>
      <c r="R301" s="392"/>
    </row>
    <row r="302" spans="2:18" ht="11" customHeight="1">
      <c r="B302" s="520" t="s">
        <v>16</v>
      </c>
      <c r="C302" s="521" t="s">
        <v>560</v>
      </c>
      <c r="D302" s="520" t="s">
        <v>16</v>
      </c>
      <c r="E302" s="358">
        <f t="shared" si="19"/>
        <v>10.227272727272728</v>
      </c>
      <c r="F302" s="359">
        <v>9</v>
      </c>
      <c r="G302" s="523" t="s">
        <v>1467</v>
      </c>
      <c r="H302" s="392"/>
      <c r="K302" s="598" t="s">
        <v>51</v>
      </c>
      <c r="L302" s="580" t="s">
        <v>559</v>
      </c>
      <c r="M302" s="520" t="s">
        <v>52</v>
      </c>
      <c r="N302" s="358">
        <f>SUM((O302/$O$303)*100)</f>
        <v>1.1111111111111112</v>
      </c>
      <c r="O302" s="359">
        <v>1</v>
      </c>
      <c r="P302" s="599" t="s">
        <v>1350</v>
      </c>
      <c r="Q302" s="490"/>
      <c r="R302" s="490"/>
    </row>
    <row r="303" spans="2:18" ht="11" customHeight="1">
      <c r="B303" s="520" t="s">
        <v>16</v>
      </c>
      <c r="C303" s="521" t="s">
        <v>558</v>
      </c>
      <c r="D303" s="520" t="s">
        <v>16</v>
      </c>
      <c r="E303" s="358">
        <f t="shared" si="19"/>
        <v>10.227272727272728</v>
      </c>
      <c r="F303" s="359">
        <v>9</v>
      </c>
      <c r="G303" s="523" t="s">
        <v>1468</v>
      </c>
      <c r="H303" s="392"/>
      <c r="K303" s="558"/>
      <c r="L303" s="351"/>
      <c r="M303" s="558"/>
      <c r="N303" s="559">
        <f>SUM(N300:N302)</f>
        <v>100</v>
      </c>
      <c r="O303" s="559">
        <f>SUM(O300:O302)</f>
        <v>90</v>
      </c>
      <c r="P303" s="362"/>
    </row>
    <row r="304" spans="2:18" ht="11" customHeight="1">
      <c r="B304" s="520" t="s">
        <v>16</v>
      </c>
      <c r="C304" s="521" t="s">
        <v>557</v>
      </c>
      <c r="D304" s="520" t="s">
        <v>16</v>
      </c>
      <c r="E304" s="358">
        <f t="shared" si="19"/>
        <v>9.0909090909090917</v>
      </c>
      <c r="F304" s="359">
        <v>8</v>
      </c>
      <c r="G304" s="523" t="s">
        <v>1469</v>
      </c>
      <c r="H304" s="392" t="s">
        <v>1808</v>
      </c>
    </row>
    <row r="305" spans="2:8" ht="11" customHeight="1">
      <c r="B305" s="520" t="s">
        <v>16</v>
      </c>
      <c r="C305" s="521" t="s">
        <v>556</v>
      </c>
      <c r="D305" s="520" t="s">
        <v>16</v>
      </c>
      <c r="E305" s="358">
        <f t="shared" si="19"/>
        <v>6.8181818181818175</v>
      </c>
      <c r="F305" s="359">
        <v>6</v>
      </c>
      <c r="G305" s="523" t="s">
        <v>1470</v>
      </c>
      <c r="H305" s="392"/>
    </row>
    <row r="306" spans="2:8" ht="11" customHeight="1">
      <c r="B306" s="520" t="s">
        <v>16</v>
      </c>
      <c r="C306" s="521" t="s">
        <v>555</v>
      </c>
      <c r="D306" s="520" t="s">
        <v>16</v>
      </c>
      <c r="E306" s="358">
        <f t="shared" si="19"/>
        <v>6.8181818181818175</v>
      </c>
      <c r="F306" s="359">
        <v>6</v>
      </c>
      <c r="G306" s="523" t="s">
        <v>1468</v>
      </c>
      <c r="H306" s="392"/>
    </row>
    <row r="307" spans="2:8" ht="11" customHeight="1">
      <c r="B307" s="520" t="s">
        <v>16</v>
      </c>
      <c r="C307" s="521" t="s">
        <v>554</v>
      </c>
      <c r="D307" s="520" t="s">
        <v>16</v>
      </c>
      <c r="E307" s="358">
        <f t="shared" si="19"/>
        <v>5.6818181818181817</v>
      </c>
      <c r="F307" s="359">
        <v>5</v>
      </c>
      <c r="G307" s="523" t="s">
        <v>1471</v>
      </c>
      <c r="H307" s="392"/>
    </row>
    <row r="308" spans="2:8" ht="11" customHeight="1">
      <c r="B308" s="520" t="s">
        <v>16</v>
      </c>
      <c r="C308" s="521" t="s">
        <v>553</v>
      </c>
      <c r="D308" s="520" t="s">
        <v>16</v>
      </c>
      <c r="E308" s="358">
        <f t="shared" si="19"/>
        <v>4.5454545454545459</v>
      </c>
      <c r="F308" s="359">
        <v>4</v>
      </c>
      <c r="G308" s="523" t="s">
        <v>1472</v>
      </c>
      <c r="H308" s="392"/>
    </row>
    <row r="309" spans="2:8" ht="11" customHeight="1">
      <c r="B309" s="520" t="s">
        <v>16</v>
      </c>
      <c r="C309" s="521" t="s">
        <v>552</v>
      </c>
      <c r="D309" s="520" t="s">
        <v>16</v>
      </c>
      <c r="E309" s="358">
        <f t="shared" si="19"/>
        <v>4.5454545454545459</v>
      </c>
      <c r="F309" s="359">
        <v>4</v>
      </c>
      <c r="G309" s="523" t="s">
        <v>1473</v>
      </c>
      <c r="H309" s="392"/>
    </row>
    <row r="310" spans="2:8" ht="11" customHeight="1">
      <c r="B310" s="520" t="s">
        <v>16</v>
      </c>
      <c r="C310" s="521" t="s">
        <v>551</v>
      </c>
      <c r="D310" s="520" t="s">
        <v>16</v>
      </c>
      <c r="E310" s="358">
        <f t="shared" si="19"/>
        <v>3.4090909090909087</v>
      </c>
      <c r="F310" s="359">
        <v>3</v>
      </c>
      <c r="G310" s="523" t="s">
        <v>1474</v>
      </c>
      <c r="H310" s="392"/>
    </row>
    <row r="311" spans="2:8" ht="11" customHeight="1">
      <c r="B311" s="520" t="s">
        <v>16</v>
      </c>
      <c r="C311" s="521" t="s">
        <v>550</v>
      </c>
      <c r="D311" s="520" t="s">
        <v>16</v>
      </c>
      <c r="E311" s="358">
        <f t="shared" si="19"/>
        <v>2.2727272727272729</v>
      </c>
      <c r="F311" s="359">
        <v>2</v>
      </c>
      <c r="G311" s="523" t="s">
        <v>1475</v>
      </c>
      <c r="H311" s="392"/>
    </row>
    <row r="312" spans="2:8" ht="11" customHeight="1">
      <c r="B312" s="520" t="s">
        <v>16</v>
      </c>
      <c r="C312" s="521" t="s">
        <v>549</v>
      </c>
      <c r="D312" s="520" t="s">
        <v>16</v>
      </c>
      <c r="E312" s="358">
        <f t="shared" si="19"/>
        <v>1.1363636363636365</v>
      </c>
      <c r="F312" s="359">
        <v>1</v>
      </c>
      <c r="G312" s="523" t="s">
        <v>1476</v>
      </c>
      <c r="H312" s="392"/>
    </row>
    <row r="313" spans="2:8" ht="11" customHeight="1">
      <c r="B313" s="520" t="s">
        <v>16</v>
      </c>
      <c r="C313" s="521" t="s">
        <v>548</v>
      </c>
      <c r="D313" s="520" t="s">
        <v>16</v>
      </c>
      <c r="E313" s="358">
        <f t="shared" si="19"/>
        <v>1.1363636363636365</v>
      </c>
      <c r="F313" s="359">
        <v>1</v>
      </c>
      <c r="G313" s="523" t="s">
        <v>1477</v>
      </c>
      <c r="H313" s="392"/>
    </row>
    <row r="314" spans="2:8" ht="11" customHeight="1">
      <c r="B314" s="520" t="s">
        <v>16</v>
      </c>
      <c r="C314" s="521" t="s">
        <v>547</v>
      </c>
      <c r="D314" s="520" t="s">
        <v>16</v>
      </c>
      <c r="E314" s="358">
        <f t="shared" si="19"/>
        <v>1.1363636363636365</v>
      </c>
      <c r="F314" s="359">
        <v>1</v>
      </c>
      <c r="G314" s="523" t="s">
        <v>1478</v>
      </c>
      <c r="H314" s="392"/>
    </row>
    <row r="315" spans="2:8" ht="11" customHeight="1">
      <c r="B315" s="520" t="s">
        <v>16</v>
      </c>
      <c r="C315" s="521" t="s">
        <v>546</v>
      </c>
      <c r="D315" s="520" t="s">
        <v>16</v>
      </c>
      <c r="E315" s="358">
        <f t="shared" si="19"/>
        <v>1.1363636363636365</v>
      </c>
      <c r="F315" s="359">
        <v>1</v>
      </c>
      <c r="G315" s="523" t="s">
        <v>1479</v>
      </c>
      <c r="H315" s="392"/>
    </row>
    <row r="316" spans="2:8" ht="11" customHeight="1">
      <c r="B316" s="520" t="s">
        <v>16</v>
      </c>
      <c r="C316" s="521" t="s">
        <v>545</v>
      </c>
      <c r="D316" s="520" t="s">
        <v>16</v>
      </c>
      <c r="E316" s="358">
        <f t="shared" si="19"/>
        <v>1.1363636363636365</v>
      </c>
      <c r="F316" s="359">
        <v>1</v>
      </c>
      <c r="G316" s="523" t="s">
        <v>1480</v>
      </c>
      <c r="H316" s="392"/>
    </row>
    <row r="317" spans="2:8" ht="11" customHeight="1">
      <c r="B317" s="520" t="s">
        <v>16</v>
      </c>
      <c r="C317" s="521" t="s">
        <v>544</v>
      </c>
      <c r="D317" s="520" t="s">
        <v>16</v>
      </c>
      <c r="E317" s="358">
        <f t="shared" si="19"/>
        <v>1.1363636363636365</v>
      </c>
      <c r="F317" s="359">
        <v>1</v>
      </c>
      <c r="G317" s="523" t="s">
        <v>1481</v>
      </c>
      <c r="H317" s="392"/>
    </row>
    <row r="318" spans="2:8" ht="11" customHeight="1">
      <c r="B318" s="520" t="s">
        <v>16</v>
      </c>
      <c r="C318" s="521" t="s">
        <v>543</v>
      </c>
      <c r="D318" s="520" t="s">
        <v>16</v>
      </c>
      <c r="E318" s="358">
        <f t="shared" si="19"/>
        <v>1.1363636363636365</v>
      </c>
      <c r="F318" s="359">
        <v>1</v>
      </c>
      <c r="G318" s="557" t="s">
        <v>1482</v>
      </c>
      <c r="H318" s="490"/>
    </row>
    <row r="319" spans="2:8" ht="11" customHeight="1">
      <c r="B319" s="558"/>
      <c r="C319" s="351"/>
      <c r="D319" s="558"/>
      <c r="E319" s="559">
        <f>SUM(E300:E318)</f>
        <v>100.00000000000001</v>
      </c>
      <c r="F319" s="559">
        <f>SUM(F300:F318)</f>
        <v>88</v>
      </c>
    </row>
    <row r="320" spans="2:8" ht="11" customHeight="1">
      <c r="B320" s="363"/>
      <c r="C320" s="342"/>
      <c r="D320" s="363"/>
      <c r="E320" s="362"/>
      <c r="F320" s="362"/>
    </row>
    <row r="321" spans="1:17" ht="11" customHeight="1">
      <c r="B321" s="363"/>
      <c r="C321" s="342"/>
      <c r="D321" s="363"/>
      <c r="E321" s="362"/>
      <c r="F321" s="362"/>
      <c r="K321" s="516" t="s">
        <v>542</v>
      </c>
      <c r="L321" s="344"/>
      <c r="M321" s="517"/>
      <c r="N321" s="517"/>
      <c r="O321" s="518"/>
      <c r="P321" s="518"/>
    </row>
    <row r="322" spans="1:17" ht="11" customHeight="1">
      <c r="B322" s="516" t="s">
        <v>541</v>
      </c>
      <c r="C322" s="344"/>
      <c r="D322" s="517"/>
      <c r="E322" s="517"/>
      <c r="F322" s="518"/>
      <c r="K322" s="517"/>
      <c r="L322" s="344"/>
      <c r="M322" s="517"/>
      <c r="N322" s="517"/>
      <c r="O322" s="518"/>
      <c r="P322" s="518"/>
    </row>
    <row r="323" spans="1:17" ht="11" customHeight="1">
      <c r="B323" s="517"/>
      <c r="C323" s="344"/>
      <c r="D323" s="517"/>
      <c r="E323" s="517"/>
      <c r="F323" s="518"/>
      <c r="K323" s="345" t="s">
        <v>45</v>
      </c>
      <c r="L323" s="345" t="s">
        <v>1</v>
      </c>
      <c r="M323" s="345" t="s">
        <v>46</v>
      </c>
      <c r="N323" s="345" t="s">
        <v>3</v>
      </c>
      <c r="O323" s="519" t="s">
        <v>4</v>
      </c>
      <c r="P323" s="579"/>
    </row>
    <row r="324" spans="1:17" ht="11" customHeight="1">
      <c r="B324" s="345" t="s">
        <v>0</v>
      </c>
      <c r="C324" s="345" t="s">
        <v>1</v>
      </c>
      <c r="D324" s="345" t="s">
        <v>2</v>
      </c>
      <c r="E324" s="345" t="s">
        <v>3</v>
      </c>
      <c r="F324" s="519" t="s">
        <v>4</v>
      </c>
      <c r="K324" s="520" t="s">
        <v>106</v>
      </c>
      <c r="L324" s="521" t="s">
        <v>540</v>
      </c>
      <c r="M324" s="520" t="s">
        <v>104</v>
      </c>
      <c r="N324" s="358">
        <f t="shared" ref="N324:N330" si="20">SUM((O324/$O$331)*100)</f>
        <v>48.837209302325576</v>
      </c>
      <c r="O324" s="359">
        <v>42</v>
      </c>
      <c r="P324" s="579"/>
    </row>
    <row r="325" spans="1:17" ht="11" customHeight="1">
      <c r="B325" s="520" t="s">
        <v>22</v>
      </c>
      <c r="C325" s="521" t="s">
        <v>539</v>
      </c>
      <c r="D325" s="520" t="s">
        <v>16</v>
      </c>
      <c r="E325" s="358">
        <f>SUM((F325/$F$330)*100)</f>
        <v>47.311827956989248</v>
      </c>
      <c r="F325" s="359">
        <v>44</v>
      </c>
      <c r="K325" s="520" t="s">
        <v>106</v>
      </c>
      <c r="L325" s="521" t="s">
        <v>538</v>
      </c>
      <c r="M325" s="520" t="s">
        <v>104</v>
      </c>
      <c r="N325" s="358">
        <f t="shared" si="20"/>
        <v>40.697674418604649</v>
      </c>
      <c r="O325" s="359">
        <v>35</v>
      </c>
      <c r="P325" s="579"/>
    </row>
    <row r="326" spans="1:17" ht="11" customHeight="1">
      <c r="B326" s="520" t="s">
        <v>22</v>
      </c>
      <c r="C326" s="521" t="s">
        <v>537</v>
      </c>
      <c r="D326" s="520" t="s">
        <v>22</v>
      </c>
      <c r="E326" s="358">
        <f>SUM((F326/$F$330)*100)</f>
        <v>35.483870967741936</v>
      </c>
      <c r="F326" s="359">
        <v>33</v>
      </c>
      <c r="K326" s="520" t="s">
        <v>106</v>
      </c>
      <c r="L326" s="521" t="s">
        <v>536</v>
      </c>
      <c r="M326" s="520" t="s">
        <v>104</v>
      </c>
      <c r="N326" s="358">
        <f t="shared" si="20"/>
        <v>4.6511627906976747</v>
      </c>
      <c r="O326" s="359">
        <v>4</v>
      </c>
      <c r="P326" s="579"/>
    </row>
    <row r="327" spans="1:17" ht="11" customHeight="1">
      <c r="B327" s="520" t="s">
        <v>16</v>
      </c>
      <c r="C327" s="521" t="s">
        <v>535</v>
      </c>
      <c r="D327" s="520" t="s">
        <v>22</v>
      </c>
      <c r="E327" s="358">
        <f>SUM((F327/$F$330)*100)</f>
        <v>13.978494623655912</v>
      </c>
      <c r="F327" s="359">
        <v>13</v>
      </c>
      <c r="K327" s="520" t="s">
        <v>106</v>
      </c>
      <c r="L327" s="521" t="s">
        <v>534</v>
      </c>
      <c r="M327" s="520" t="s">
        <v>104</v>
      </c>
      <c r="N327" s="358">
        <f t="shared" si="20"/>
        <v>2.3255813953488373</v>
      </c>
      <c r="O327" s="359">
        <v>2</v>
      </c>
      <c r="P327" s="579"/>
    </row>
    <row r="328" spans="1:17" ht="11" customHeight="1">
      <c r="B328" s="520" t="s">
        <v>129</v>
      </c>
      <c r="C328" s="521" t="s">
        <v>533</v>
      </c>
      <c r="D328" s="520" t="s">
        <v>16</v>
      </c>
      <c r="E328" s="358">
        <f>SUM((F328/$F$330)*100)</f>
        <v>2.1505376344086025</v>
      </c>
      <c r="F328" s="359">
        <v>2</v>
      </c>
      <c r="K328" s="520" t="s">
        <v>106</v>
      </c>
      <c r="L328" s="521" t="s">
        <v>532</v>
      </c>
      <c r="M328" s="520" t="s">
        <v>104</v>
      </c>
      <c r="N328" s="358">
        <f t="shared" si="20"/>
        <v>1.1627906976744187</v>
      </c>
      <c r="O328" s="359">
        <v>1</v>
      </c>
      <c r="P328" s="579"/>
    </row>
    <row r="329" spans="1:17" ht="11" customHeight="1">
      <c r="B329" s="520" t="s">
        <v>16</v>
      </c>
      <c r="C329" s="521" t="s">
        <v>531</v>
      </c>
      <c r="D329" s="520" t="s">
        <v>22</v>
      </c>
      <c r="E329" s="358">
        <f>SUM((F329/$F$330)*100)</f>
        <v>1.0752688172043012</v>
      </c>
      <c r="F329" s="359">
        <v>1</v>
      </c>
      <c r="K329" s="520" t="s">
        <v>106</v>
      </c>
      <c r="L329" s="521" t="s">
        <v>530</v>
      </c>
      <c r="M329" s="520" t="s">
        <v>104</v>
      </c>
      <c r="N329" s="358">
        <f t="shared" si="20"/>
        <v>1.1627906976744187</v>
      </c>
      <c r="O329" s="359">
        <v>1</v>
      </c>
      <c r="P329" s="579"/>
    </row>
    <row r="330" spans="1:17" ht="11" customHeight="1">
      <c r="B330" s="558"/>
      <c r="C330" s="351"/>
      <c r="D330" s="558"/>
      <c r="E330" s="559">
        <f>SUM(E325:E329)</f>
        <v>100.00000000000001</v>
      </c>
      <c r="F330" s="559">
        <f>SUM(F325:F329)</f>
        <v>93</v>
      </c>
      <c r="K330" s="520" t="s">
        <v>106</v>
      </c>
      <c r="L330" s="521" t="s">
        <v>529</v>
      </c>
      <c r="M330" s="520" t="s">
        <v>104</v>
      </c>
      <c r="N330" s="358">
        <f t="shared" si="20"/>
        <v>1.1627906976744187</v>
      </c>
      <c r="O330" s="359">
        <v>1</v>
      </c>
      <c r="P330" s="579"/>
    </row>
    <row r="331" spans="1:17" ht="11" customHeight="1">
      <c r="B331" s="363"/>
      <c r="C331" s="342"/>
      <c r="D331" s="363"/>
      <c r="E331" s="362"/>
      <c r="F331" s="362"/>
      <c r="K331" s="558"/>
      <c r="L331" s="351"/>
      <c r="M331" s="558"/>
      <c r="N331" s="559">
        <f>SUM(N324:N330)</f>
        <v>100</v>
      </c>
      <c r="O331" s="559">
        <f>SUM(O324:O330)</f>
        <v>86</v>
      </c>
      <c r="P331" s="362"/>
    </row>
    <row r="332" spans="1:17" ht="11" customHeight="1">
      <c r="B332" s="363"/>
      <c r="C332" s="342"/>
      <c r="D332" s="363"/>
      <c r="E332" s="362"/>
      <c r="F332" s="362"/>
    </row>
    <row r="334" spans="1:17" ht="11" customHeight="1">
      <c r="A334" s="600" t="s">
        <v>1974</v>
      </c>
      <c r="B334" s="331" t="s">
        <v>1973</v>
      </c>
      <c r="C334" s="331"/>
      <c r="D334" s="331"/>
      <c r="E334" s="331"/>
      <c r="F334" s="331"/>
      <c r="H334" s="331"/>
      <c r="I334" s="331"/>
      <c r="J334" s="600" t="s">
        <v>1974</v>
      </c>
      <c r="K334" s="331" t="s">
        <v>156</v>
      </c>
    </row>
    <row r="335" spans="1:17" ht="11" customHeight="1">
      <c r="B335" s="369" t="s">
        <v>0</v>
      </c>
      <c r="C335" s="352" t="s">
        <v>1</v>
      </c>
      <c r="D335" s="352" t="s">
        <v>2</v>
      </c>
      <c r="E335" s="352" t="s">
        <v>3</v>
      </c>
      <c r="F335" s="352" t="s">
        <v>4</v>
      </c>
      <c r="G335" s="372" t="s">
        <v>1402</v>
      </c>
      <c r="K335" s="369" t="s">
        <v>45</v>
      </c>
      <c r="L335" s="352" t="s">
        <v>1</v>
      </c>
      <c r="M335" s="352" t="s">
        <v>46</v>
      </c>
      <c r="N335" s="352" t="s">
        <v>3</v>
      </c>
      <c r="O335" s="352" t="s">
        <v>4</v>
      </c>
      <c r="P335" s="372" t="s">
        <v>1402</v>
      </c>
    </row>
    <row r="336" spans="1:17" ht="11" customHeight="1">
      <c r="B336" s="601" t="s">
        <v>16</v>
      </c>
      <c r="C336" s="602" t="s">
        <v>159</v>
      </c>
      <c r="D336" s="603" t="s">
        <v>16</v>
      </c>
      <c r="E336" s="604">
        <v>100</v>
      </c>
      <c r="F336" s="605">
        <v>93</v>
      </c>
      <c r="G336" s="606" t="s">
        <v>1190</v>
      </c>
      <c r="K336" s="405" t="s">
        <v>106</v>
      </c>
      <c r="L336" s="404" t="s">
        <v>191</v>
      </c>
      <c r="M336" s="405" t="s">
        <v>52</v>
      </c>
      <c r="N336" s="581">
        <f>O336*100/$O$338</f>
        <v>98.717948717948715</v>
      </c>
      <c r="O336" s="496">
        <v>77</v>
      </c>
      <c r="P336" s="379" t="s">
        <v>1191</v>
      </c>
      <c r="Q336" s="404"/>
    </row>
    <row r="337" spans="1:17" ht="11" customHeight="1">
      <c r="E337" s="460">
        <v>100</v>
      </c>
      <c r="F337" s="460">
        <f>SUM(F336)</f>
        <v>93</v>
      </c>
      <c r="K337" s="487" t="s">
        <v>106</v>
      </c>
      <c r="L337" s="607" t="s">
        <v>442</v>
      </c>
      <c r="M337" s="487" t="s">
        <v>52</v>
      </c>
      <c r="N337" s="589">
        <f>O337*100/$O$338</f>
        <v>1.2820512820512822</v>
      </c>
      <c r="O337" s="457">
        <v>1</v>
      </c>
      <c r="P337" s="458" t="s">
        <v>1192</v>
      </c>
      <c r="Q337" s="404"/>
    </row>
    <row r="338" spans="1:17" ht="11" customHeight="1">
      <c r="O338" s="460">
        <f>SUM(O336:O337)</f>
        <v>78</v>
      </c>
      <c r="P338" s="460"/>
    </row>
    <row r="341" spans="1:17" ht="11" customHeight="1">
      <c r="A341" s="600" t="s">
        <v>1974</v>
      </c>
      <c r="B341" s="331" t="s">
        <v>1062</v>
      </c>
      <c r="C341" s="331"/>
      <c r="D341" s="331"/>
      <c r="E341" s="331"/>
      <c r="F341" s="331"/>
      <c r="G341" s="331"/>
      <c r="H341" s="331"/>
      <c r="I341" s="331"/>
      <c r="J341" s="600" t="s">
        <v>1974</v>
      </c>
      <c r="K341" s="331" t="s">
        <v>1061</v>
      </c>
    </row>
    <row r="342" spans="1:17" ht="11" customHeight="1">
      <c r="B342" s="369" t="s">
        <v>0</v>
      </c>
      <c r="C342" s="352" t="s">
        <v>1</v>
      </c>
      <c r="D342" s="352" t="s">
        <v>2</v>
      </c>
      <c r="E342" s="352" t="s">
        <v>3</v>
      </c>
      <c r="F342" s="352" t="s">
        <v>4</v>
      </c>
      <c r="K342" s="369" t="s">
        <v>45</v>
      </c>
      <c r="L342" s="352" t="s">
        <v>1</v>
      </c>
      <c r="M342" s="352" t="s">
        <v>46</v>
      </c>
      <c r="N342" s="352" t="s">
        <v>3</v>
      </c>
      <c r="O342" s="352" t="s">
        <v>4</v>
      </c>
      <c r="P342" s="608"/>
    </row>
    <row r="343" spans="1:17" ht="11" customHeight="1">
      <c r="B343" s="403" t="s">
        <v>16</v>
      </c>
      <c r="C343" s="404" t="s">
        <v>168</v>
      </c>
      <c r="D343" s="403" t="s">
        <v>16</v>
      </c>
      <c r="E343" s="581">
        <f t="shared" ref="E343:E384" si="21">F343*100/$F$385</f>
        <v>9.2105263157894743</v>
      </c>
      <c r="F343" s="496">
        <v>7</v>
      </c>
      <c r="K343" s="405" t="s">
        <v>19</v>
      </c>
      <c r="L343" s="404" t="s">
        <v>214</v>
      </c>
      <c r="M343" s="405" t="s">
        <v>16</v>
      </c>
      <c r="N343" s="581">
        <f>O343*100/$O$382</f>
        <v>7.4074074074074074</v>
      </c>
      <c r="O343" s="496">
        <v>6</v>
      </c>
      <c r="P343" s="609"/>
    </row>
    <row r="344" spans="1:17" ht="11" customHeight="1">
      <c r="B344" s="403" t="s">
        <v>16</v>
      </c>
      <c r="C344" s="404" t="s">
        <v>161</v>
      </c>
      <c r="D344" s="403" t="s">
        <v>16</v>
      </c>
      <c r="E344" s="581">
        <f t="shared" si="21"/>
        <v>9.2105263157894743</v>
      </c>
      <c r="F344" s="407">
        <v>7</v>
      </c>
      <c r="K344" s="405" t="s">
        <v>106</v>
      </c>
      <c r="L344" s="404" t="s">
        <v>197</v>
      </c>
      <c r="M344" s="405" t="s">
        <v>16</v>
      </c>
      <c r="N344" s="581">
        <f t="shared" ref="N344:N381" si="22">O344*100/$O$382</f>
        <v>7.4074074074074074</v>
      </c>
      <c r="O344" s="407">
        <v>6</v>
      </c>
      <c r="P344" s="609"/>
    </row>
    <row r="345" spans="1:17" ht="11" customHeight="1">
      <c r="B345" s="403" t="s">
        <v>16</v>
      </c>
      <c r="C345" s="404" t="s">
        <v>160</v>
      </c>
      <c r="D345" s="403" t="s">
        <v>16</v>
      </c>
      <c r="E345" s="581">
        <f t="shared" si="21"/>
        <v>6.5789473684210522</v>
      </c>
      <c r="F345" s="407">
        <v>5</v>
      </c>
      <c r="K345" s="405" t="s">
        <v>106</v>
      </c>
      <c r="L345" s="404" t="s">
        <v>198</v>
      </c>
      <c r="M345" s="405" t="s">
        <v>22</v>
      </c>
      <c r="N345" s="581">
        <f t="shared" si="22"/>
        <v>6.1728395061728394</v>
      </c>
      <c r="O345" s="407">
        <v>5</v>
      </c>
      <c r="P345" s="609"/>
      <c r="Q345" s="404"/>
    </row>
    <row r="346" spans="1:17" ht="11" customHeight="1">
      <c r="B346" s="403" t="s">
        <v>16</v>
      </c>
      <c r="C346" s="404" t="s">
        <v>175</v>
      </c>
      <c r="D346" s="403" t="s">
        <v>16</v>
      </c>
      <c r="E346" s="581">
        <f t="shared" si="21"/>
        <v>6.5789473684210522</v>
      </c>
      <c r="F346" s="407">
        <v>5</v>
      </c>
      <c r="K346" s="405" t="s">
        <v>51</v>
      </c>
      <c r="L346" s="404" t="s">
        <v>208</v>
      </c>
      <c r="M346" s="405" t="s">
        <v>16</v>
      </c>
      <c r="N346" s="581">
        <f t="shared" si="22"/>
        <v>4.9382716049382713</v>
      </c>
      <c r="O346" s="587">
        <v>4</v>
      </c>
      <c r="P346" s="610"/>
      <c r="Q346" s="404"/>
    </row>
    <row r="347" spans="1:17" ht="11" customHeight="1">
      <c r="B347" s="611" t="s">
        <v>16</v>
      </c>
      <c r="C347" s="478" t="s">
        <v>66</v>
      </c>
      <c r="D347" s="611" t="s">
        <v>16</v>
      </c>
      <c r="E347" s="612">
        <f t="shared" si="21"/>
        <v>5.2631578947368425</v>
      </c>
      <c r="F347" s="613">
        <v>4</v>
      </c>
      <c r="K347" s="405" t="s">
        <v>102</v>
      </c>
      <c r="L347" s="404" t="s">
        <v>193</v>
      </c>
      <c r="M347" s="405" t="s">
        <v>16</v>
      </c>
      <c r="N347" s="581">
        <f t="shared" si="22"/>
        <v>4.9382716049382713</v>
      </c>
      <c r="O347" s="407">
        <v>4</v>
      </c>
      <c r="P347" s="610"/>
    </row>
    <row r="348" spans="1:17" ht="11" customHeight="1">
      <c r="B348" s="403" t="s">
        <v>16</v>
      </c>
      <c r="C348" s="404" t="s">
        <v>185</v>
      </c>
      <c r="D348" s="403" t="s">
        <v>16</v>
      </c>
      <c r="E348" s="581">
        <f t="shared" si="21"/>
        <v>3.9473684210526314</v>
      </c>
      <c r="F348" s="407">
        <v>3</v>
      </c>
      <c r="K348" s="405" t="s">
        <v>51</v>
      </c>
      <c r="L348" s="404" t="s">
        <v>213</v>
      </c>
      <c r="M348" s="405" t="s">
        <v>22</v>
      </c>
      <c r="N348" s="581">
        <f t="shared" si="22"/>
        <v>4.9382716049382713</v>
      </c>
      <c r="O348" s="407">
        <v>4</v>
      </c>
      <c r="P348" s="610"/>
    </row>
    <row r="349" spans="1:17" ht="11" customHeight="1">
      <c r="B349" s="614" t="s">
        <v>16</v>
      </c>
      <c r="C349" s="442" t="s">
        <v>78</v>
      </c>
      <c r="D349" s="614" t="s">
        <v>16</v>
      </c>
      <c r="E349" s="615">
        <f t="shared" si="21"/>
        <v>3.9473684210526314</v>
      </c>
      <c r="F349" s="616">
        <v>3</v>
      </c>
      <c r="K349" s="428" t="s">
        <v>9</v>
      </c>
      <c r="L349" s="427" t="s">
        <v>118</v>
      </c>
      <c r="M349" s="428" t="s">
        <v>16</v>
      </c>
      <c r="N349" s="617">
        <f t="shared" si="22"/>
        <v>4.9382716049382713</v>
      </c>
      <c r="O349" s="430">
        <v>4</v>
      </c>
      <c r="P349" s="610"/>
    </row>
    <row r="350" spans="1:17" ht="11" customHeight="1">
      <c r="B350" s="403" t="s">
        <v>16</v>
      </c>
      <c r="C350" s="404" t="s">
        <v>163</v>
      </c>
      <c r="D350" s="403" t="s">
        <v>16</v>
      </c>
      <c r="E350" s="581">
        <f t="shared" si="21"/>
        <v>2.6315789473684212</v>
      </c>
      <c r="F350" s="407">
        <v>2</v>
      </c>
      <c r="K350" s="405" t="s">
        <v>22</v>
      </c>
      <c r="L350" s="404" t="s">
        <v>204</v>
      </c>
      <c r="M350" s="405" t="s">
        <v>52</v>
      </c>
      <c r="N350" s="581">
        <f t="shared" si="22"/>
        <v>4.9382716049382713</v>
      </c>
      <c r="O350" s="407">
        <v>4</v>
      </c>
      <c r="P350" s="501"/>
      <c r="Q350" s="501"/>
    </row>
    <row r="351" spans="1:17" ht="11" customHeight="1">
      <c r="B351" s="403" t="s">
        <v>16</v>
      </c>
      <c r="C351" s="404" t="s">
        <v>182</v>
      </c>
      <c r="D351" s="403" t="s">
        <v>16</v>
      </c>
      <c r="E351" s="581">
        <f t="shared" si="21"/>
        <v>2.6315789473684212</v>
      </c>
      <c r="F351" s="407">
        <v>2</v>
      </c>
      <c r="K351" s="405" t="s">
        <v>51</v>
      </c>
      <c r="L351" s="404" t="s">
        <v>227</v>
      </c>
      <c r="M351" s="405" t="s">
        <v>22</v>
      </c>
      <c r="N351" s="581">
        <f t="shared" si="22"/>
        <v>3.7037037037037037</v>
      </c>
      <c r="O351" s="407">
        <v>3</v>
      </c>
      <c r="P351" s="404" t="s">
        <v>1778</v>
      </c>
      <c r="Q351" s="404" t="s">
        <v>1779</v>
      </c>
    </row>
    <row r="352" spans="1:17" ht="11" customHeight="1">
      <c r="B352" s="403" t="s">
        <v>16</v>
      </c>
      <c r="C352" s="404" t="s">
        <v>166</v>
      </c>
      <c r="D352" s="403" t="s">
        <v>16</v>
      </c>
      <c r="E352" s="581">
        <f t="shared" si="21"/>
        <v>2.6315789473684212</v>
      </c>
      <c r="F352" s="407">
        <v>2</v>
      </c>
      <c r="K352" s="405" t="s">
        <v>106</v>
      </c>
      <c r="L352" s="404" t="s">
        <v>219</v>
      </c>
      <c r="M352" s="405" t="s">
        <v>123</v>
      </c>
      <c r="N352" s="581">
        <f t="shared" si="22"/>
        <v>2.4691358024691357</v>
      </c>
      <c r="O352" s="407">
        <v>2</v>
      </c>
      <c r="P352" s="610"/>
    </row>
    <row r="353" spans="2:17" ht="11" customHeight="1">
      <c r="B353" s="618" t="s">
        <v>16</v>
      </c>
      <c r="C353" s="463" t="s">
        <v>83</v>
      </c>
      <c r="D353" s="618" t="s">
        <v>16</v>
      </c>
      <c r="E353" s="619">
        <f t="shared" si="21"/>
        <v>2.6315789473684212</v>
      </c>
      <c r="F353" s="620">
        <v>2</v>
      </c>
      <c r="K353" s="405" t="s">
        <v>22</v>
      </c>
      <c r="L353" s="404" t="s">
        <v>205</v>
      </c>
      <c r="M353" s="405" t="s">
        <v>22</v>
      </c>
      <c r="N353" s="581">
        <f t="shared" si="22"/>
        <v>2.4691358024691357</v>
      </c>
      <c r="O353" s="407">
        <v>2</v>
      </c>
      <c r="P353" s="610"/>
    </row>
    <row r="354" spans="2:17" ht="11" customHeight="1">
      <c r="B354" s="621" t="s">
        <v>16</v>
      </c>
      <c r="C354" s="473" t="s">
        <v>65</v>
      </c>
      <c r="D354" s="621" t="s">
        <v>16</v>
      </c>
      <c r="E354" s="622">
        <f t="shared" si="21"/>
        <v>2.6315789473684212</v>
      </c>
      <c r="F354" s="623">
        <v>2</v>
      </c>
      <c r="K354" s="405" t="s">
        <v>55</v>
      </c>
      <c r="L354" s="404" t="s">
        <v>226</v>
      </c>
      <c r="M354" s="405" t="s">
        <v>635</v>
      </c>
      <c r="N354" s="581">
        <f t="shared" si="22"/>
        <v>2.4691358024691357</v>
      </c>
      <c r="O354" s="407">
        <v>2</v>
      </c>
      <c r="P354" s="610"/>
    </row>
    <row r="355" spans="2:17" ht="11" customHeight="1">
      <c r="B355" s="403" t="s">
        <v>16</v>
      </c>
      <c r="C355" s="404" t="s">
        <v>188</v>
      </c>
      <c r="D355" s="403" t="s">
        <v>16</v>
      </c>
      <c r="E355" s="581">
        <f t="shared" si="21"/>
        <v>2.6315789473684212</v>
      </c>
      <c r="F355" s="407">
        <v>2</v>
      </c>
      <c r="K355" s="405" t="s">
        <v>51</v>
      </c>
      <c r="L355" s="404" t="s">
        <v>217</v>
      </c>
      <c r="M355" s="405" t="s">
        <v>16</v>
      </c>
      <c r="N355" s="581">
        <f t="shared" si="22"/>
        <v>2.4691358024691357</v>
      </c>
      <c r="O355" s="407">
        <v>2</v>
      </c>
      <c r="P355" s="610"/>
    </row>
    <row r="356" spans="2:17" ht="11" customHeight="1">
      <c r="B356" s="624" t="s">
        <v>22</v>
      </c>
      <c r="C356" s="375" t="s">
        <v>80</v>
      </c>
      <c r="D356" s="624" t="s">
        <v>16</v>
      </c>
      <c r="E356" s="625">
        <f t="shared" si="21"/>
        <v>2.6315789473684212</v>
      </c>
      <c r="F356" s="626">
        <v>2</v>
      </c>
      <c r="K356" s="584" t="s">
        <v>106</v>
      </c>
      <c r="L356" s="404" t="s">
        <v>194</v>
      </c>
      <c r="M356" s="405" t="s">
        <v>52</v>
      </c>
      <c r="N356" s="581">
        <f t="shared" si="22"/>
        <v>2.4691358024691357</v>
      </c>
      <c r="O356" s="407">
        <v>2</v>
      </c>
      <c r="P356" s="610"/>
      <c r="Q356" s="404"/>
    </row>
    <row r="357" spans="2:17" ht="11" customHeight="1">
      <c r="B357" s="403" t="s">
        <v>16</v>
      </c>
      <c r="C357" s="404" t="s">
        <v>177</v>
      </c>
      <c r="D357" s="403" t="s">
        <v>16</v>
      </c>
      <c r="E357" s="581">
        <f t="shared" si="21"/>
        <v>1.3157894736842106</v>
      </c>
      <c r="F357" s="407">
        <v>1</v>
      </c>
      <c r="K357" s="405" t="s">
        <v>9</v>
      </c>
      <c r="L357" s="404" t="s">
        <v>223</v>
      </c>
      <c r="M357" s="405" t="s">
        <v>635</v>
      </c>
      <c r="N357" s="581">
        <f t="shared" si="22"/>
        <v>2.4691358024691357</v>
      </c>
      <c r="O357" s="407">
        <v>2</v>
      </c>
      <c r="P357" s="610"/>
    </row>
    <row r="358" spans="2:17" ht="11" customHeight="1">
      <c r="B358" s="627" t="s">
        <v>16</v>
      </c>
      <c r="C358" s="399" t="s">
        <v>61</v>
      </c>
      <c r="D358" s="627" t="s">
        <v>16</v>
      </c>
      <c r="E358" s="628">
        <f t="shared" si="21"/>
        <v>1.3157894736842106</v>
      </c>
      <c r="F358" s="629">
        <v>1</v>
      </c>
      <c r="G358" s="630"/>
      <c r="H358" s="630"/>
      <c r="I358" s="630"/>
      <c r="K358" s="405" t="s">
        <v>55</v>
      </c>
      <c r="L358" s="404" t="s">
        <v>224</v>
      </c>
      <c r="M358" s="405" t="s">
        <v>16</v>
      </c>
      <c r="N358" s="581">
        <f t="shared" si="22"/>
        <v>2.4691358024691357</v>
      </c>
      <c r="O358" s="407">
        <v>2</v>
      </c>
      <c r="P358" s="610"/>
    </row>
    <row r="359" spans="2:17" ht="11" customHeight="1">
      <c r="B359" s="403" t="s">
        <v>16</v>
      </c>
      <c r="C359" s="404" t="s">
        <v>183</v>
      </c>
      <c r="D359" s="403" t="s">
        <v>16</v>
      </c>
      <c r="E359" s="581">
        <f t="shared" si="21"/>
        <v>1.3157894736842106</v>
      </c>
      <c r="F359" s="407">
        <v>1</v>
      </c>
      <c r="K359" s="405" t="s">
        <v>106</v>
      </c>
      <c r="L359" s="404" t="s">
        <v>202</v>
      </c>
      <c r="M359" s="405" t="s">
        <v>16</v>
      </c>
      <c r="N359" s="581">
        <f t="shared" si="22"/>
        <v>2.4691358024691357</v>
      </c>
      <c r="O359" s="407">
        <v>2</v>
      </c>
      <c r="P359" s="610"/>
    </row>
    <row r="360" spans="2:17" ht="11" customHeight="1">
      <c r="B360" s="403" t="s">
        <v>16</v>
      </c>
      <c r="C360" s="404" t="s">
        <v>179</v>
      </c>
      <c r="D360" s="403" t="s">
        <v>16</v>
      </c>
      <c r="E360" s="581">
        <f t="shared" si="21"/>
        <v>1.3157894736842106</v>
      </c>
      <c r="F360" s="407">
        <v>1</v>
      </c>
      <c r="K360" s="405" t="s">
        <v>19</v>
      </c>
      <c r="L360" s="404" t="s">
        <v>231</v>
      </c>
      <c r="M360" s="405" t="s">
        <v>22</v>
      </c>
      <c r="N360" s="581">
        <f t="shared" si="22"/>
        <v>2.4691358024691357</v>
      </c>
      <c r="O360" s="407">
        <v>2</v>
      </c>
      <c r="P360" s="610"/>
    </row>
    <row r="361" spans="2:17" ht="11" customHeight="1">
      <c r="B361" s="403" t="s">
        <v>16</v>
      </c>
      <c r="C361" s="404" t="s">
        <v>186</v>
      </c>
      <c r="D361" s="403" t="s">
        <v>16</v>
      </c>
      <c r="E361" s="581">
        <f t="shared" si="21"/>
        <v>1.3157894736842106</v>
      </c>
      <c r="F361" s="407">
        <v>1</v>
      </c>
      <c r="K361" s="405" t="s">
        <v>106</v>
      </c>
      <c r="L361" s="404" t="s">
        <v>218</v>
      </c>
      <c r="M361" s="405" t="s">
        <v>52</v>
      </c>
      <c r="N361" s="581">
        <f t="shared" si="22"/>
        <v>2.4691358024691357</v>
      </c>
      <c r="O361" s="407">
        <v>2</v>
      </c>
      <c r="P361" s="610"/>
    </row>
    <row r="362" spans="2:17" ht="11" customHeight="1">
      <c r="B362" s="631" t="s">
        <v>16</v>
      </c>
      <c r="C362" s="416" t="s">
        <v>69</v>
      </c>
      <c r="D362" s="631" t="s">
        <v>16</v>
      </c>
      <c r="E362" s="632">
        <f t="shared" si="21"/>
        <v>1.3157894736842106</v>
      </c>
      <c r="F362" s="633">
        <v>1</v>
      </c>
      <c r="K362" s="405" t="s">
        <v>106</v>
      </c>
      <c r="L362" s="404" t="s">
        <v>201</v>
      </c>
      <c r="M362" s="405" t="s">
        <v>52</v>
      </c>
      <c r="N362" s="581">
        <f t="shared" si="22"/>
        <v>2.4691358024691357</v>
      </c>
      <c r="O362" s="407">
        <v>2</v>
      </c>
      <c r="P362" s="610"/>
    </row>
    <row r="363" spans="2:17" ht="11" customHeight="1">
      <c r="B363" s="634" t="s">
        <v>16</v>
      </c>
      <c r="C363" s="387" t="s">
        <v>71</v>
      </c>
      <c r="D363" s="634" t="s">
        <v>16</v>
      </c>
      <c r="E363" s="635">
        <f t="shared" si="21"/>
        <v>1.3157894736842106</v>
      </c>
      <c r="F363" s="636">
        <v>1</v>
      </c>
      <c r="K363" s="405" t="s">
        <v>106</v>
      </c>
      <c r="L363" s="404" t="s">
        <v>220</v>
      </c>
      <c r="M363" s="405" t="s">
        <v>16</v>
      </c>
      <c r="N363" s="581">
        <f t="shared" si="22"/>
        <v>1.2345679012345678</v>
      </c>
      <c r="O363" s="407">
        <v>1</v>
      </c>
      <c r="P363" s="610"/>
    </row>
    <row r="364" spans="2:17" ht="11" customHeight="1">
      <c r="B364" s="637" t="s">
        <v>16</v>
      </c>
      <c r="C364" s="468" t="s">
        <v>93</v>
      </c>
      <c r="D364" s="637" t="s">
        <v>16</v>
      </c>
      <c r="E364" s="638">
        <f t="shared" si="21"/>
        <v>1.3157894736842106</v>
      </c>
      <c r="F364" s="639">
        <v>1</v>
      </c>
      <c r="K364" s="405" t="s">
        <v>19</v>
      </c>
      <c r="L364" s="404" t="s">
        <v>222</v>
      </c>
      <c r="M364" s="405" t="s">
        <v>635</v>
      </c>
      <c r="N364" s="581">
        <f t="shared" si="22"/>
        <v>1.2345679012345678</v>
      </c>
      <c r="O364" s="407">
        <v>1</v>
      </c>
      <c r="P364" s="610"/>
    </row>
    <row r="365" spans="2:17" ht="11" customHeight="1">
      <c r="B365" s="403" t="s">
        <v>16</v>
      </c>
      <c r="C365" s="404" t="s">
        <v>162</v>
      </c>
      <c r="D365" s="403" t="s">
        <v>16</v>
      </c>
      <c r="E365" s="581">
        <f t="shared" si="21"/>
        <v>1.3157894736842106</v>
      </c>
      <c r="F365" s="407">
        <v>1</v>
      </c>
      <c r="K365" s="405" t="s">
        <v>19</v>
      </c>
      <c r="L365" s="404" t="s">
        <v>206</v>
      </c>
      <c r="M365" s="405" t="s">
        <v>16</v>
      </c>
      <c r="N365" s="581">
        <f t="shared" si="22"/>
        <v>1.2345679012345678</v>
      </c>
      <c r="O365" s="407">
        <v>1</v>
      </c>
      <c r="P365" s="610"/>
    </row>
    <row r="366" spans="2:17" ht="11" customHeight="1">
      <c r="B366" s="403" t="s">
        <v>16</v>
      </c>
      <c r="C366" s="404" t="s">
        <v>164</v>
      </c>
      <c r="D366" s="403" t="s">
        <v>16</v>
      </c>
      <c r="E366" s="581">
        <f t="shared" si="21"/>
        <v>1.3157894736842106</v>
      </c>
      <c r="F366" s="407">
        <v>1</v>
      </c>
      <c r="K366" s="405" t="s">
        <v>55</v>
      </c>
      <c r="L366" s="404" t="s">
        <v>209</v>
      </c>
      <c r="M366" s="405" t="s">
        <v>16</v>
      </c>
      <c r="N366" s="581">
        <f t="shared" si="22"/>
        <v>1.2345679012345678</v>
      </c>
      <c r="O366" s="407">
        <v>1</v>
      </c>
      <c r="P366" s="610"/>
    </row>
    <row r="367" spans="2:17" ht="11" customHeight="1">
      <c r="B367" s="403" t="s">
        <v>16</v>
      </c>
      <c r="C367" s="404" t="s">
        <v>170</v>
      </c>
      <c r="D367" s="403" t="s">
        <v>16</v>
      </c>
      <c r="E367" s="581">
        <f t="shared" si="21"/>
        <v>1.3157894736842106</v>
      </c>
      <c r="F367" s="407">
        <v>1</v>
      </c>
      <c r="K367" s="405" t="s">
        <v>51</v>
      </c>
      <c r="L367" s="404" t="s">
        <v>210</v>
      </c>
      <c r="M367" s="405" t="s">
        <v>635</v>
      </c>
      <c r="N367" s="581">
        <f t="shared" si="22"/>
        <v>1.2345679012345678</v>
      </c>
      <c r="O367" s="407">
        <v>1</v>
      </c>
      <c r="P367" s="610"/>
    </row>
    <row r="368" spans="2:17" ht="11" customHeight="1">
      <c r="B368" s="403" t="s">
        <v>16</v>
      </c>
      <c r="C368" s="404" t="s">
        <v>172</v>
      </c>
      <c r="D368" s="403" t="s">
        <v>16</v>
      </c>
      <c r="E368" s="581">
        <f t="shared" si="21"/>
        <v>1.3157894736842106</v>
      </c>
      <c r="F368" s="407">
        <v>1</v>
      </c>
      <c r="K368" s="405" t="s">
        <v>55</v>
      </c>
      <c r="L368" s="922" t="s">
        <v>207</v>
      </c>
      <c r="M368" s="405" t="s">
        <v>22</v>
      </c>
      <c r="N368" s="581">
        <f t="shared" si="22"/>
        <v>1.2345679012345678</v>
      </c>
      <c r="O368" s="407">
        <v>1</v>
      </c>
      <c r="P368" s="610"/>
    </row>
    <row r="369" spans="2:18" ht="11" customHeight="1">
      <c r="B369" s="403" t="s">
        <v>16</v>
      </c>
      <c r="C369" s="404" t="s">
        <v>167</v>
      </c>
      <c r="D369" s="403" t="s">
        <v>16</v>
      </c>
      <c r="E369" s="581">
        <f t="shared" si="21"/>
        <v>1.3157894736842106</v>
      </c>
      <c r="F369" s="407">
        <v>1</v>
      </c>
      <c r="K369" s="405" t="s">
        <v>106</v>
      </c>
      <c r="L369" s="404" t="s">
        <v>195</v>
      </c>
      <c r="M369" s="405" t="s">
        <v>104</v>
      </c>
      <c r="N369" s="581">
        <f t="shared" si="22"/>
        <v>1.2345679012345678</v>
      </c>
      <c r="O369" s="407">
        <v>1</v>
      </c>
      <c r="P369" s="610"/>
    </row>
    <row r="370" spans="2:18" ht="11" customHeight="1" thickBot="1">
      <c r="B370" s="403" t="s">
        <v>16</v>
      </c>
      <c r="C370" s="404" t="s">
        <v>173</v>
      </c>
      <c r="D370" s="403" t="s">
        <v>16</v>
      </c>
      <c r="E370" s="581">
        <f t="shared" si="21"/>
        <v>1.3157894736842106</v>
      </c>
      <c r="F370" s="407">
        <v>1</v>
      </c>
      <c r="K370" s="405" t="s">
        <v>106</v>
      </c>
      <c r="L370" s="404" t="s">
        <v>196</v>
      </c>
      <c r="M370" s="405" t="s">
        <v>635</v>
      </c>
      <c r="N370" s="581">
        <f t="shared" si="22"/>
        <v>1.2345679012345678</v>
      </c>
      <c r="O370" s="407">
        <v>1</v>
      </c>
      <c r="P370" s="610"/>
      <c r="Q370" s="404"/>
    </row>
    <row r="371" spans="2:18" ht="11" customHeight="1" thickBot="1">
      <c r="B371" s="403" t="s">
        <v>16</v>
      </c>
      <c r="C371" s="404" t="s">
        <v>190</v>
      </c>
      <c r="D371" s="403" t="s">
        <v>16</v>
      </c>
      <c r="E371" s="581">
        <f t="shared" si="21"/>
        <v>1.3157894736842106</v>
      </c>
      <c r="F371" s="407">
        <v>1</v>
      </c>
      <c r="G371" s="640"/>
      <c r="H371" s="640"/>
      <c r="I371" s="640"/>
      <c r="K371" s="641" t="s">
        <v>51</v>
      </c>
      <c r="L371" s="642" t="s">
        <v>212</v>
      </c>
      <c r="M371" s="643" t="s">
        <v>104</v>
      </c>
      <c r="N371" s="644">
        <f t="shared" si="22"/>
        <v>1.2345679012345678</v>
      </c>
      <c r="O371" s="645">
        <v>1</v>
      </c>
      <c r="P371" s="646" t="s">
        <v>1898</v>
      </c>
      <c r="Q371" s="647" t="s">
        <v>447</v>
      </c>
      <c r="R371" s="647" t="s">
        <v>446</v>
      </c>
    </row>
    <row r="372" spans="2:18" ht="11" customHeight="1">
      <c r="B372" s="403" t="s">
        <v>16</v>
      </c>
      <c r="C372" s="404" t="s">
        <v>184</v>
      </c>
      <c r="D372" s="403" t="s">
        <v>16</v>
      </c>
      <c r="E372" s="581">
        <f t="shared" si="21"/>
        <v>1.3157894736842106</v>
      </c>
      <c r="F372" s="407">
        <v>1</v>
      </c>
      <c r="K372" s="405" t="s">
        <v>51</v>
      </c>
      <c r="L372" s="404" t="s">
        <v>228</v>
      </c>
      <c r="M372" s="405" t="s">
        <v>22</v>
      </c>
      <c r="N372" s="581">
        <f t="shared" si="22"/>
        <v>1.2345679012345678</v>
      </c>
      <c r="O372" s="407">
        <v>1</v>
      </c>
      <c r="P372" s="610"/>
    </row>
    <row r="373" spans="2:18" ht="11" customHeight="1">
      <c r="B373" s="648" t="s">
        <v>16</v>
      </c>
      <c r="C373" s="411" t="s">
        <v>68</v>
      </c>
      <c r="D373" s="648" t="s">
        <v>16</v>
      </c>
      <c r="E373" s="649">
        <f t="shared" si="21"/>
        <v>1.3157894736842106</v>
      </c>
      <c r="F373" s="650">
        <v>1</v>
      </c>
      <c r="K373" s="405" t="s">
        <v>55</v>
      </c>
      <c r="L373" s="404" t="s">
        <v>216</v>
      </c>
      <c r="M373" s="405" t="s">
        <v>635</v>
      </c>
      <c r="N373" s="581">
        <f t="shared" si="22"/>
        <v>1.2345679012345678</v>
      </c>
      <c r="O373" s="407">
        <v>1</v>
      </c>
      <c r="P373" s="610"/>
      <c r="Q373" s="404"/>
    </row>
    <row r="374" spans="2:18" ht="11" customHeight="1">
      <c r="B374" s="403" t="s">
        <v>16</v>
      </c>
      <c r="C374" s="404" t="s">
        <v>187</v>
      </c>
      <c r="D374" s="403" t="s">
        <v>16</v>
      </c>
      <c r="E374" s="581">
        <f t="shared" si="21"/>
        <v>1.3157894736842106</v>
      </c>
      <c r="F374" s="407">
        <v>1</v>
      </c>
      <c r="K374" s="651" t="s">
        <v>106</v>
      </c>
      <c r="L374" s="382" t="s">
        <v>107</v>
      </c>
      <c r="M374" s="651" t="s">
        <v>22</v>
      </c>
      <c r="N374" s="652">
        <f t="shared" si="22"/>
        <v>1.2345679012345678</v>
      </c>
      <c r="O374" s="653">
        <v>1</v>
      </c>
    </row>
    <row r="375" spans="2:18" ht="11" customHeight="1">
      <c r="B375" s="403" t="s">
        <v>16</v>
      </c>
      <c r="C375" s="404" t="s">
        <v>174</v>
      </c>
      <c r="D375" s="403" t="s">
        <v>16</v>
      </c>
      <c r="E375" s="581">
        <f t="shared" si="21"/>
        <v>1.3157894736842106</v>
      </c>
      <c r="F375" s="407">
        <v>1</v>
      </c>
      <c r="K375" s="405" t="s">
        <v>19</v>
      </c>
      <c r="L375" s="404" t="s">
        <v>221</v>
      </c>
      <c r="M375" s="405" t="s">
        <v>16</v>
      </c>
      <c r="N375" s="581">
        <f t="shared" si="22"/>
        <v>1.2345679012345678</v>
      </c>
      <c r="O375" s="407">
        <v>1</v>
      </c>
      <c r="P375" s="610"/>
    </row>
    <row r="376" spans="2:18" ht="11" customHeight="1">
      <c r="B376" s="403" t="s">
        <v>16</v>
      </c>
      <c r="C376" s="404" t="s">
        <v>180</v>
      </c>
      <c r="D376" s="403" t="s">
        <v>16</v>
      </c>
      <c r="E376" s="581">
        <f t="shared" si="21"/>
        <v>1.3157894736842106</v>
      </c>
      <c r="F376" s="407">
        <v>1</v>
      </c>
      <c r="K376" s="405" t="s">
        <v>51</v>
      </c>
      <c r="L376" s="404" t="s">
        <v>215</v>
      </c>
      <c r="M376" s="405" t="s">
        <v>16</v>
      </c>
      <c r="N376" s="581">
        <f t="shared" si="22"/>
        <v>1.2345679012345678</v>
      </c>
      <c r="O376" s="407">
        <v>1</v>
      </c>
      <c r="P376" s="610"/>
    </row>
    <row r="377" spans="2:18" ht="11" customHeight="1">
      <c r="B377" s="403" t="s">
        <v>16</v>
      </c>
      <c r="C377" s="404" t="s">
        <v>181</v>
      </c>
      <c r="D377" s="403" t="s">
        <v>16</v>
      </c>
      <c r="E377" s="581">
        <f t="shared" si="21"/>
        <v>1.3157894736842106</v>
      </c>
      <c r="F377" s="407">
        <v>1</v>
      </c>
      <c r="K377" s="395" t="s">
        <v>19</v>
      </c>
      <c r="L377" s="394" t="s">
        <v>119</v>
      </c>
      <c r="M377" s="654" t="s">
        <v>16</v>
      </c>
      <c r="N377" s="655">
        <f t="shared" si="22"/>
        <v>1.2345679012345678</v>
      </c>
      <c r="O377" s="397">
        <v>1</v>
      </c>
      <c r="P377" s="610"/>
    </row>
    <row r="378" spans="2:18" ht="11" customHeight="1">
      <c r="B378" s="403" t="s">
        <v>16</v>
      </c>
      <c r="C378" s="404" t="s">
        <v>176</v>
      </c>
      <c r="D378" s="403" t="s">
        <v>16</v>
      </c>
      <c r="E378" s="581">
        <f t="shared" si="21"/>
        <v>1.3157894736842106</v>
      </c>
      <c r="F378" s="407">
        <v>1</v>
      </c>
      <c r="K378" s="405" t="s">
        <v>51</v>
      </c>
      <c r="L378" s="404" t="s">
        <v>229</v>
      </c>
      <c r="M378" s="405" t="s">
        <v>52</v>
      </c>
      <c r="N378" s="581">
        <f t="shared" si="22"/>
        <v>1.2345679012345678</v>
      </c>
      <c r="O378" s="407">
        <v>1</v>
      </c>
      <c r="P378" s="610"/>
    </row>
    <row r="379" spans="2:18" ht="11" customHeight="1">
      <c r="B379" s="403" t="s">
        <v>16</v>
      </c>
      <c r="C379" s="404" t="s">
        <v>165</v>
      </c>
      <c r="D379" s="403" t="s">
        <v>16</v>
      </c>
      <c r="E379" s="581">
        <f t="shared" si="21"/>
        <v>1.3157894736842106</v>
      </c>
      <c r="F379" s="407">
        <v>1</v>
      </c>
      <c r="K379" s="405" t="s">
        <v>106</v>
      </c>
      <c r="L379" s="404" t="s">
        <v>199</v>
      </c>
      <c r="M379" s="405" t="s">
        <v>52</v>
      </c>
      <c r="N379" s="581">
        <f t="shared" si="22"/>
        <v>1.2345679012345678</v>
      </c>
      <c r="O379" s="407">
        <v>1</v>
      </c>
      <c r="P379" s="610"/>
    </row>
    <row r="380" spans="2:18" ht="11" customHeight="1">
      <c r="B380" s="403" t="s">
        <v>16</v>
      </c>
      <c r="C380" s="404" t="s">
        <v>171</v>
      </c>
      <c r="D380" s="403" t="s">
        <v>16</v>
      </c>
      <c r="E380" s="581">
        <f t="shared" si="21"/>
        <v>1.3157894736842106</v>
      </c>
      <c r="F380" s="407">
        <v>1</v>
      </c>
      <c r="K380" s="656" t="s">
        <v>9</v>
      </c>
      <c r="L380" s="657" t="s">
        <v>225</v>
      </c>
      <c r="M380" s="656" t="s">
        <v>52</v>
      </c>
      <c r="N380" s="658">
        <f t="shared" si="22"/>
        <v>1.2345679012345678</v>
      </c>
      <c r="O380" s="659">
        <v>1</v>
      </c>
      <c r="P380" s="657" t="s">
        <v>1707</v>
      </c>
    </row>
    <row r="381" spans="2:18" ht="11" customHeight="1">
      <c r="B381" s="403" t="s">
        <v>16</v>
      </c>
      <c r="C381" s="404" t="s">
        <v>189</v>
      </c>
      <c r="D381" s="403" t="s">
        <v>16</v>
      </c>
      <c r="E381" s="581">
        <f t="shared" si="21"/>
        <v>1.3157894736842106</v>
      </c>
      <c r="F381" s="407">
        <v>1</v>
      </c>
      <c r="K381" s="487" t="s">
        <v>19</v>
      </c>
      <c r="L381" s="455" t="s">
        <v>203</v>
      </c>
      <c r="M381" s="487" t="s">
        <v>16</v>
      </c>
      <c r="N381" s="589">
        <f t="shared" si="22"/>
        <v>1.2345679012345678</v>
      </c>
      <c r="O381" s="457">
        <v>1</v>
      </c>
      <c r="P381" s="610"/>
    </row>
    <row r="382" spans="2:18" ht="11" customHeight="1">
      <c r="B382" s="403" t="s">
        <v>16</v>
      </c>
      <c r="C382" s="404" t="s">
        <v>178</v>
      </c>
      <c r="D382" s="403" t="s">
        <v>16</v>
      </c>
      <c r="E382" s="581">
        <f t="shared" si="21"/>
        <v>1.3157894736842106</v>
      </c>
      <c r="F382" s="407">
        <v>1</v>
      </c>
      <c r="N382" s="460">
        <f>SUM(N343:N381)</f>
        <v>100.00000000000004</v>
      </c>
      <c r="O382" s="460">
        <f>SUM(O343:O381)</f>
        <v>81</v>
      </c>
      <c r="P382" s="460"/>
    </row>
    <row r="383" spans="2:18" ht="11" customHeight="1">
      <c r="B383" s="403" t="s">
        <v>16</v>
      </c>
      <c r="C383" s="404" t="s">
        <v>169</v>
      </c>
      <c r="D383" s="403" t="s">
        <v>16</v>
      </c>
      <c r="E383" s="581">
        <f t="shared" si="21"/>
        <v>1.3157894736842106</v>
      </c>
      <c r="F383" s="407">
        <v>1</v>
      </c>
    </row>
    <row r="384" spans="2:18" ht="11" customHeight="1">
      <c r="B384" s="660" t="s">
        <v>16</v>
      </c>
      <c r="C384" s="661" t="s">
        <v>94</v>
      </c>
      <c r="D384" s="660" t="s">
        <v>16</v>
      </c>
      <c r="E384" s="662">
        <f t="shared" si="21"/>
        <v>1.3157894736842106</v>
      </c>
      <c r="F384" s="663">
        <v>1</v>
      </c>
    </row>
    <row r="385" spans="1:17" ht="11" customHeight="1">
      <c r="E385" s="460">
        <f>SUM(E343:E384)</f>
        <v>99.999999999999872</v>
      </c>
      <c r="F385" s="460">
        <f>SUM(F343:F384)</f>
        <v>76</v>
      </c>
    </row>
    <row r="387" spans="1:17" ht="11" customHeight="1" thickBot="1"/>
    <row r="388" spans="1:17" ht="11" customHeight="1" thickBot="1">
      <c r="A388" s="315" t="s">
        <v>1971</v>
      </c>
      <c r="B388" s="331" t="s">
        <v>592</v>
      </c>
      <c r="C388" s="331"/>
      <c r="D388" s="331"/>
      <c r="E388" s="331"/>
      <c r="F388" s="331"/>
      <c r="J388" s="315" t="s">
        <v>1971</v>
      </c>
      <c r="K388" s="331" t="s">
        <v>593</v>
      </c>
      <c r="L388" s="331"/>
      <c r="M388" s="331"/>
      <c r="N388" s="331"/>
      <c r="O388" s="331"/>
      <c r="P388" s="331"/>
    </row>
    <row r="389" spans="1:17" ht="11" customHeight="1">
      <c r="B389" s="369" t="s">
        <v>0</v>
      </c>
      <c r="C389" s="352" t="s">
        <v>1</v>
      </c>
      <c r="D389" s="352" t="s">
        <v>2</v>
      </c>
      <c r="E389" s="352" t="s">
        <v>3</v>
      </c>
      <c r="F389" s="352" t="s">
        <v>4</v>
      </c>
      <c r="G389" s="372" t="s">
        <v>1402</v>
      </c>
      <c r="K389" s="369" t="s">
        <v>45</v>
      </c>
      <c r="L389" s="352" t="s">
        <v>1</v>
      </c>
      <c r="M389" s="352" t="s">
        <v>46</v>
      </c>
      <c r="N389" s="352" t="s">
        <v>3</v>
      </c>
      <c r="O389" s="352" t="s">
        <v>4</v>
      </c>
      <c r="P389" s="372" t="s">
        <v>1402</v>
      </c>
      <c r="Q389" s="372" t="s">
        <v>1799</v>
      </c>
    </row>
    <row r="390" spans="1:17" ht="11" customHeight="1">
      <c r="B390" s="405" t="s">
        <v>16</v>
      </c>
      <c r="C390" s="404" t="s">
        <v>582</v>
      </c>
      <c r="D390" s="405" t="s">
        <v>16</v>
      </c>
      <c r="E390" s="581">
        <f t="shared" ref="E390:E397" si="23">F390*100/$F$398</f>
        <v>65.591397849462368</v>
      </c>
      <c r="F390" s="496">
        <v>61</v>
      </c>
      <c r="G390" s="379" t="s">
        <v>1203</v>
      </c>
      <c r="K390" s="495" t="s">
        <v>106</v>
      </c>
      <c r="L390" s="404" t="s">
        <v>590</v>
      </c>
      <c r="M390" s="495" t="s">
        <v>16</v>
      </c>
      <c r="N390" s="581">
        <f>O390*100/$O$394</f>
        <v>89.010989010989007</v>
      </c>
      <c r="O390" s="496">
        <v>81</v>
      </c>
      <c r="P390" s="379" t="s">
        <v>1211</v>
      </c>
      <c r="Q390" s="380"/>
    </row>
    <row r="391" spans="1:17" ht="11" customHeight="1">
      <c r="B391" s="405" t="s">
        <v>16</v>
      </c>
      <c r="C391" s="404" t="s">
        <v>583</v>
      </c>
      <c r="D391" s="405" t="s">
        <v>16</v>
      </c>
      <c r="E391" s="581">
        <f t="shared" si="23"/>
        <v>11.827956989247312</v>
      </c>
      <c r="F391" s="407">
        <v>11</v>
      </c>
      <c r="G391" s="391" t="s">
        <v>1204</v>
      </c>
      <c r="K391" s="405" t="s">
        <v>106</v>
      </c>
      <c r="L391" s="404" t="s">
        <v>588</v>
      </c>
      <c r="M391" s="405" t="s">
        <v>22</v>
      </c>
      <c r="N391" s="581">
        <f>O391*100/$O$394</f>
        <v>6.5934065934065931</v>
      </c>
      <c r="O391" s="407">
        <v>6</v>
      </c>
      <c r="P391" s="391" t="s">
        <v>1780</v>
      </c>
      <c r="Q391" s="391" t="s">
        <v>1802</v>
      </c>
    </row>
    <row r="392" spans="1:17" ht="11" customHeight="1">
      <c r="B392" s="403" t="s">
        <v>22</v>
      </c>
      <c r="C392" s="404" t="s">
        <v>577</v>
      </c>
      <c r="D392" s="405" t="s">
        <v>16</v>
      </c>
      <c r="E392" s="581">
        <f t="shared" si="23"/>
        <v>7.5268817204301079</v>
      </c>
      <c r="F392" s="407">
        <v>7</v>
      </c>
      <c r="G392" s="391" t="s">
        <v>1205</v>
      </c>
      <c r="K392" s="405" t="s">
        <v>106</v>
      </c>
      <c r="L392" s="404" t="s">
        <v>589</v>
      </c>
      <c r="M392" s="405" t="s">
        <v>22</v>
      </c>
      <c r="N392" s="581">
        <f>O392*100/$O$394</f>
        <v>3.2967032967032965</v>
      </c>
      <c r="O392" s="407">
        <v>3</v>
      </c>
      <c r="P392" s="391" t="s">
        <v>1212</v>
      </c>
      <c r="Q392" s="392"/>
    </row>
    <row r="393" spans="1:17" ht="11" customHeight="1">
      <c r="B393" s="405" t="s">
        <v>16</v>
      </c>
      <c r="C393" s="404" t="s">
        <v>584</v>
      </c>
      <c r="D393" s="405" t="s">
        <v>16</v>
      </c>
      <c r="E393" s="581">
        <f t="shared" si="23"/>
        <v>5.376344086021505</v>
      </c>
      <c r="F393" s="407">
        <v>5</v>
      </c>
      <c r="G393" s="391" t="s">
        <v>1206</v>
      </c>
      <c r="K393" s="487" t="s">
        <v>106</v>
      </c>
      <c r="L393" s="455" t="s">
        <v>591</v>
      </c>
      <c r="M393" s="487" t="s">
        <v>16</v>
      </c>
      <c r="N393" s="589">
        <f>O393*100/$O$394</f>
        <v>1.098901098901099</v>
      </c>
      <c r="O393" s="457">
        <v>1</v>
      </c>
      <c r="P393" s="458" t="s">
        <v>1213</v>
      </c>
      <c r="Q393" s="490"/>
    </row>
    <row r="394" spans="1:17" ht="11" customHeight="1">
      <c r="B394" s="405" t="s">
        <v>16</v>
      </c>
      <c r="C394" s="404" t="s">
        <v>580</v>
      </c>
      <c r="D394" s="405" t="s">
        <v>16</v>
      </c>
      <c r="E394" s="581">
        <f t="shared" si="23"/>
        <v>4.301075268817204</v>
      </c>
      <c r="F394" s="407">
        <v>4</v>
      </c>
      <c r="G394" s="391" t="s">
        <v>1207</v>
      </c>
      <c r="O394" s="460">
        <f>SUM(O390:O393)</f>
        <v>91</v>
      </c>
      <c r="P394" s="460"/>
    </row>
    <row r="395" spans="1:17" ht="11" customHeight="1">
      <c r="B395" s="405" t="s">
        <v>16</v>
      </c>
      <c r="C395" s="404" t="s">
        <v>585</v>
      </c>
      <c r="D395" s="405" t="s">
        <v>16</v>
      </c>
      <c r="E395" s="581">
        <f t="shared" si="23"/>
        <v>3.225806451612903</v>
      </c>
      <c r="F395" s="407">
        <v>3</v>
      </c>
      <c r="G395" s="391" t="s">
        <v>1208</v>
      </c>
      <c r="H395" s="404" t="s">
        <v>581</v>
      </c>
      <c r="I395" s="404"/>
      <c r="N395" s="590"/>
      <c r="O395" s="590"/>
      <c r="P395" s="590"/>
    </row>
    <row r="396" spans="1:17" ht="11" customHeight="1">
      <c r="B396" s="405" t="s">
        <v>16</v>
      </c>
      <c r="C396" s="404" t="s">
        <v>579</v>
      </c>
      <c r="D396" s="405" t="s">
        <v>16</v>
      </c>
      <c r="E396" s="581">
        <f t="shared" si="23"/>
        <v>1.075268817204301</v>
      </c>
      <c r="F396" s="407">
        <v>1</v>
      </c>
      <c r="G396" s="391" t="s">
        <v>1209</v>
      </c>
    </row>
    <row r="397" spans="1:17" ht="11" customHeight="1">
      <c r="B397" s="487" t="s">
        <v>16</v>
      </c>
      <c r="C397" s="455" t="s">
        <v>578</v>
      </c>
      <c r="D397" s="487" t="s">
        <v>16</v>
      </c>
      <c r="E397" s="589">
        <f t="shared" si="23"/>
        <v>1.075268817204301</v>
      </c>
      <c r="F397" s="457">
        <v>1</v>
      </c>
      <c r="G397" s="458" t="s">
        <v>1210</v>
      </c>
      <c r="N397" s="590"/>
      <c r="O397" s="590"/>
      <c r="P397" s="590"/>
    </row>
    <row r="398" spans="1:17" ht="11" customHeight="1">
      <c r="E398" s="460">
        <f>SUM(E390:E397)</f>
        <v>100</v>
      </c>
      <c r="F398" s="460">
        <f>SUM(F390:F397)</f>
        <v>93</v>
      </c>
      <c r="N398" s="590"/>
      <c r="O398" s="590"/>
      <c r="P398" s="590"/>
    </row>
    <row r="400" spans="1:17" ht="11" customHeight="1">
      <c r="B400" s="331" t="s">
        <v>594</v>
      </c>
      <c r="C400" s="331"/>
      <c r="D400" s="331"/>
      <c r="E400" s="331"/>
      <c r="F400" s="331"/>
      <c r="K400" s="331" t="s">
        <v>1755</v>
      </c>
      <c r="L400" s="331"/>
      <c r="M400" s="331"/>
      <c r="N400" s="331"/>
      <c r="O400" s="331"/>
      <c r="P400" s="331"/>
    </row>
    <row r="401" spans="1:17" ht="11" customHeight="1">
      <c r="B401" s="369" t="s">
        <v>0</v>
      </c>
      <c r="C401" s="352" t="s">
        <v>1</v>
      </c>
      <c r="D401" s="352" t="s">
        <v>2</v>
      </c>
      <c r="E401" s="352" t="s">
        <v>3</v>
      </c>
      <c r="F401" s="352" t="s">
        <v>4</v>
      </c>
      <c r="G401" s="372" t="s">
        <v>1402</v>
      </c>
      <c r="K401" s="369" t="s">
        <v>45</v>
      </c>
      <c r="L401" s="352" t="s">
        <v>1</v>
      </c>
      <c r="M401" s="352" t="s">
        <v>46</v>
      </c>
      <c r="N401" s="352" t="s">
        <v>3</v>
      </c>
      <c r="O401" s="352" t="s">
        <v>4</v>
      </c>
      <c r="P401" s="372" t="s">
        <v>1402</v>
      </c>
    </row>
    <row r="402" spans="1:17" ht="11" customHeight="1">
      <c r="B402" s="403" t="s">
        <v>16</v>
      </c>
      <c r="C402" s="404" t="s">
        <v>572</v>
      </c>
      <c r="D402" s="403" t="s">
        <v>16</v>
      </c>
      <c r="E402" s="581">
        <f t="shared" ref="E402:E411" si="24">F402*100/$F$412</f>
        <v>33.333333333333336</v>
      </c>
      <c r="F402" s="496">
        <v>31</v>
      </c>
      <c r="G402" s="379" t="s">
        <v>1193</v>
      </c>
      <c r="K402" s="405" t="s">
        <v>19</v>
      </c>
      <c r="L402" s="404" t="s">
        <v>587</v>
      </c>
      <c r="M402" s="405" t="s">
        <v>16</v>
      </c>
      <c r="N402" s="581">
        <f>O402*100/$O$404</f>
        <v>65.420560747663558</v>
      </c>
      <c r="O402" s="496">
        <v>70</v>
      </c>
      <c r="P402" s="379" t="s">
        <v>3005</v>
      </c>
    </row>
    <row r="403" spans="1:17" ht="11" customHeight="1">
      <c r="B403" s="403" t="s">
        <v>16</v>
      </c>
      <c r="C403" s="404" t="s">
        <v>575</v>
      </c>
      <c r="D403" s="403" t="s">
        <v>16</v>
      </c>
      <c r="E403" s="581">
        <f t="shared" si="24"/>
        <v>27.956989247311828</v>
      </c>
      <c r="F403" s="407">
        <v>26</v>
      </c>
      <c r="G403" s="391" t="s">
        <v>1194</v>
      </c>
      <c r="K403" s="487" t="s">
        <v>19</v>
      </c>
      <c r="L403" s="455" t="s">
        <v>586</v>
      </c>
      <c r="M403" s="487" t="s">
        <v>16</v>
      </c>
      <c r="N403" s="589">
        <f>O403*100/$O$404</f>
        <v>34.579439252336449</v>
      </c>
      <c r="O403" s="457">
        <v>37</v>
      </c>
      <c r="P403" s="458" t="s">
        <v>3003</v>
      </c>
      <c r="Q403" s="331" t="s">
        <v>1754</v>
      </c>
    </row>
    <row r="404" spans="1:17" ht="11" customHeight="1">
      <c r="B404" s="403" t="s">
        <v>16</v>
      </c>
      <c r="C404" s="404" t="s">
        <v>567</v>
      </c>
      <c r="D404" s="403" t="s">
        <v>16</v>
      </c>
      <c r="E404" s="581">
        <f t="shared" si="24"/>
        <v>13.978494623655914</v>
      </c>
      <c r="F404" s="407">
        <v>13</v>
      </c>
      <c r="G404" s="391" t="s">
        <v>1195</v>
      </c>
      <c r="N404" s="460">
        <f>SUM(N402:N403)</f>
        <v>100</v>
      </c>
      <c r="O404" s="460">
        <f>SUM(O402:O403)</f>
        <v>107</v>
      </c>
      <c r="P404" s="460"/>
    </row>
    <row r="405" spans="1:17" ht="11" customHeight="1">
      <c r="B405" s="403" t="s">
        <v>16</v>
      </c>
      <c r="C405" s="404" t="s">
        <v>573</v>
      </c>
      <c r="D405" s="403" t="s">
        <v>16</v>
      </c>
      <c r="E405" s="581">
        <f t="shared" si="24"/>
        <v>12.903225806451612</v>
      </c>
      <c r="F405" s="407">
        <v>12</v>
      </c>
      <c r="G405" s="391" t="s">
        <v>1196</v>
      </c>
      <c r="K405" s="664"/>
      <c r="L405" s="664"/>
      <c r="M405" s="664"/>
      <c r="N405" s="664"/>
      <c r="O405" s="664"/>
      <c r="P405" s="665" t="s">
        <v>2999</v>
      </c>
      <c r="Q405" s="666" t="s">
        <v>3000</v>
      </c>
    </row>
    <row r="406" spans="1:17" ht="11" customHeight="1">
      <c r="B406" s="403" t="s">
        <v>16</v>
      </c>
      <c r="C406" s="404" t="s">
        <v>571</v>
      </c>
      <c r="D406" s="403" t="s">
        <v>16</v>
      </c>
      <c r="E406" s="581">
        <f t="shared" si="24"/>
        <v>4.301075268817204</v>
      </c>
      <c r="F406" s="407">
        <v>4</v>
      </c>
      <c r="G406" s="391" t="s">
        <v>1197</v>
      </c>
      <c r="K406" s="664"/>
      <c r="L406" s="664"/>
      <c r="M406" s="664"/>
      <c r="N406" s="664"/>
      <c r="O406" s="664"/>
      <c r="P406" s="667"/>
      <c r="Q406" s="668" t="s">
        <v>3004</v>
      </c>
    </row>
    <row r="407" spans="1:17" ht="11" customHeight="1">
      <c r="B407" s="403" t="s">
        <v>16</v>
      </c>
      <c r="C407" s="404" t="s">
        <v>576</v>
      </c>
      <c r="D407" s="403" t="s">
        <v>16</v>
      </c>
      <c r="E407" s="581">
        <f t="shared" si="24"/>
        <v>2.150537634408602</v>
      </c>
      <c r="F407" s="407">
        <v>2</v>
      </c>
      <c r="G407" s="391" t="s">
        <v>1198</v>
      </c>
      <c r="K407" s="664"/>
      <c r="L407" s="664"/>
      <c r="M407" s="664"/>
      <c r="N407" s="664"/>
      <c r="O407" s="664"/>
      <c r="P407" s="668" t="s">
        <v>3001</v>
      </c>
      <c r="Q407" s="668" t="s">
        <v>3002</v>
      </c>
    </row>
    <row r="408" spans="1:17" ht="11" customHeight="1">
      <c r="B408" s="403" t="s">
        <v>16</v>
      </c>
      <c r="C408" s="404" t="s">
        <v>568</v>
      </c>
      <c r="D408" s="403" t="s">
        <v>16</v>
      </c>
      <c r="E408" s="581">
        <f t="shared" si="24"/>
        <v>2.150537634408602</v>
      </c>
      <c r="F408" s="407">
        <v>2</v>
      </c>
      <c r="G408" s="391" t="s">
        <v>1199</v>
      </c>
      <c r="K408" s="664"/>
      <c r="L408" s="664"/>
      <c r="M408" s="664"/>
      <c r="N408" s="664"/>
      <c r="O408" s="664"/>
    </row>
    <row r="409" spans="1:17" ht="11" customHeight="1">
      <c r="B409" s="403" t="s">
        <v>16</v>
      </c>
      <c r="C409" s="404" t="s">
        <v>569</v>
      </c>
      <c r="D409" s="403" t="s">
        <v>16</v>
      </c>
      <c r="E409" s="581">
        <f t="shared" si="24"/>
        <v>1.075268817204301</v>
      </c>
      <c r="F409" s="407">
        <v>1</v>
      </c>
      <c r="G409" s="391" t="s">
        <v>1200</v>
      </c>
      <c r="K409" s="664"/>
      <c r="L409" s="664"/>
      <c r="M409" s="664"/>
      <c r="N409" s="664"/>
      <c r="O409" s="664"/>
    </row>
    <row r="410" spans="1:17" ht="11" customHeight="1">
      <c r="B410" s="403" t="s">
        <v>16</v>
      </c>
      <c r="C410" s="404" t="s">
        <v>574</v>
      </c>
      <c r="D410" s="403" t="s">
        <v>16</v>
      </c>
      <c r="E410" s="581">
        <f t="shared" si="24"/>
        <v>1.075268817204301</v>
      </c>
      <c r="F410" s="407">
        <v>1</v>
      </c>
      <c r="G410" s="391" t="s">
        <v>1201</v>
      </c>
    </row>
    <row r="411" spans="1:17" ht="11" customHeight="1">
      <c r="B411" s="454" t="s">
        <v>16</v>
      </c>
      <c r="C411" s="455" t="s">
        <v>570</v>
      </c>
      <c r="D411" s="454" t="s">
        <v>16</v>
      </c>
      <c r="E411" s="589">
        <f t="shared" si="24"/>
        <v>1.075268817204301</v>
      </c>
      <c r="F411" s="457">
        <v>1</v>
      </c>
      <c r="G411" s="458" t="s">
        <v>1202</v>
      </c>
    </row>
    <row r="412" spans="1:17" ht="11" customHeight="1">
      <c r="B412" s="669"/>
      <c r="C412" s="404"/>
      <c r="D412" s="669"/>
      <c r="E412" s="460">
        <f>SUM(E402:E411)</f>
        <v>100.00000000000003</v>
      </c>
      <c r="F412" s="460">
        <f>SUM(F402:F411)</f>
        <v>93</v>
      </c>
      <c r="G412" s="404"/>
    </row>
    <row r="413" spans="1:17" ht="11" customHeight="1">
      <c r="B413" s="669"/>
      <c r="C413" s="404"/>
      <c r="D413" s="669"/>
      <c r="E413" s="460"/>
      <c r="F413" s="460"/>
      <c r="G413" s="404"/>
    </row>
    <row r="414" spans="1:17" ht="11" customHeight="1" thickBot="1">
      <c r="B414" s="669"/>
      <c r="C414" s="404"/>
      <c r="D414" s="669"/>
      <c r="E414" s="460"/>
      <c r="F414" s="460"/>
      <c r="G414" s="404"/>
    </row>
    <row r="415" spans="1:17" ht="11" customHeight="1" thickBot="1">
      <c r="A415" s="314" t="s">
        <v>1970</v>
      </c>
      <c r="B415" s="516" t="s">
        <v>2806</v>
      </c>
      <c r="C415" s="344"/>
      <c r="D415" s="517"/>
      <c r="E415" s="517"/>
      <c r="F415" s="518"/>
      <c r="G415" s="664"/>
      <c r="K415" s="516" t="s">
        <v>2807</v>
      </c>
      <c r="L415" s="344"/>
      <c r="M415" s="517"/>
      <c r="N415" s="517"/>
      <c r="O415" s="518"/>
      <c r="P415" s="664"/>
      <c r="Q415" s="664"/>
    </row>
    <row r="416" spans="1:17" ht="11" customHeight="1">
      <c r="B416" s="517"/>
      <c r="C416" s="344"/>
      <c r="D416" s="517"/>
      <c r="E416" s="517"/>
      <c r="F416" s="518"/>
      <c r="G416" s="342"/>
      <c r="K416" s="517"/>
      <c r="L416" s="344"/>
      <c r="M416" s="517"/>
      <c r="N416" s="517"/>
      <c r="O416" s="518"/>
      <c r="P416" s="342"/>
      <c r="Q416" s="342"/>
    </row>
    <row r="417" spans="2:17" ht="11" customHeight="1">
      <c r="B417" s="345" t="s">
        <v>0</v>
      </c>
      <c r="C417" s="345" t="s">
        <v>1</v>
      </c>
      <c r="D417" s="345" t="s">
        <v>2</v>
      </c>
      <c r="E417" s="345" t="s">
        <v>3</v>
      </c>
      <c r="F417" s="519" t="s">
        <v>4</v>
      </c>
      <c r="G417" s="519" t="s">
        <v>1402</v>
      </c>
      <c r="K417" s="345" t="s">
        <v>45</v>
      </c>
      <c r="L417" s="345" t="s">
        <v>1</v>
      </c>
      <c r="M417" s="345" t="s">
        <v>46</v>
      </c>
      <c r="N417" s="345" t="s">
        <v>3</v>
      </c>
      <c r="O417" s="519" t="s">
        <v>4</v>
      </c>
      <c r="P417" s="519" t="s">
        <v>1402</v>
      </c>
      <c r="Q417" s="372" t="s">
        <v>1799</v>
      </c>
    </row>
    <row r="418" spans="2:17" ht="11" customHeight="1">
      <c r="B418" s="520" t="s">
        <v>9</v>
      </c>
      <c r="C418" s="339" t="s">
        <v>2808</v>
      </c>
      <c r="D418" s="520" t="s">
        <v>16</v>
      </c>
      <c r="E418" s="358">
        <f t="shared" ref="E418:E445" si="25">SUM((F418/$F$446)*100)</f>
        <v>24.242424242424242</v>
      </c>
      <c r="F418" s="359">
        <v>16</v>
      </c>
      <c r="G418" s="670" t="s">
        <v>2809</v>
      </c>
      <c r="K418" s="520" t="s">
        <v>106</v>
      </c>
      <c r="L418" s="339" t="s">
        <v>2810</v>
      </c>
      <c r="M418" s="520" t="s">
        <v>16</v>
      </c>
      <c r="N418" s="358">
        <f t="shared" ref="N418:N446" si="26">SUM((O418/$O$447)*100)</f>
        <v>19.047619047619047</v>
      </c>
      <c r="O418" s="359">
        <v>12</v>
      </c>
      <c r="P418" s="671" t="s">
        <v>2811</v>
      </c>
      <c r="Q418" s="670" t="s">
        <v>2812</v>
      </c>
    </row>
    <row r="419" spans="2:17" ht="11" customHeight="1">
      <c r="B419" s="520" t="s">
        <v>16</v>
      </c>
      <c r="C419" s="339" t="s">
        <v>2813</v>
      </c>
      <c r="D419" s="520" t="s">
        <v>16</v>
      </c>
      <c r="E419" s="358">
        <f t="shared" si="25"/>
        <v>6.0606060606060606</v>
      </c>
      <c r="F419" s="359">
        <v>4</v>
      </c>
      <c r="G419" s="671" t="s">
        <v>2814</v>
      </c>
      <c r="K419" s="520" t="s">
        <v>106</v>
      </c>
      <c r="L419" s="339" t="s">
        <v>2815</v>
      </c>
      <c r="M419" s="520" t="s">
        <v>22</v>
      </c>
      <c r="N419" s="358">
        <f t="shared" si="26"/>
        <v>14.285714285714285</v>
      </c>
      <c r="O419" s="359">
        <v>9</v>
      </c>
      <c r="P419" s="672" t="s">
        <v>2816</v>
      </c>
      <c r="Q419" s="671" t="s">
        <v>2817</v>
      </c>
    </row>
    <row r="420" spans="2:17" ht="11" customHeight="1">
      <c r="B420" s="520" t="s">
        <v>16</v>
      </c>
      <c r="C420" s="339" t="s">
        <v>2818</v>
      </c>
      <c r="D420" s="520" t="s">
        <v>16</v>
      </c>
      <c r="E420" s="358">
        <f t="shared" si="25"/>
        <v>6.0606060606060606</v>
      </c>
      <c r="F420" s="359">
        <v>4</v>
      </c>
      <c r="G420" s="671" t="s">
        <v>2819</v>
      </c>
      <c r="K420" s="673" t="s">
        <v>106</v>
      </c>
      <c r="L420" s="674" t="s">
        <v>371</v>
      </c>
      <c r="M420" s="673" t="s">
        <v>16</v>
      </c>
      <c r="N420" s="675">
        <f t="shared" si="26"/>
        <v>7.9365079365079358</v>
      </c>
      <c r="O420" s="676">
        <v>5</v>
      </c>
      <c r="P420" s="677" t="s">
        <v>1339</v>
      </c>
      <c r="Q420" s="678"/>
    </row>
    <row r="421" spans="2:17" ht="11" customHeight="1">
      <c r="B421" s="520" t="s">
        <v>16</v>
      </c>
      <c r="C421" s="339" t="s">
        <v>2820</v>
      </c>
      <c r="D421" s="520" t="s">
        <v>16</v>
      </c>
      <c r="E421" s="358">
        <f t="shared" si="25"/>
        <v>6.0606060606060606</v>
      </c>
      <c r="F421" s="359">
        <v>4</v>
      </c>
      <c r="G421" s="671" t="s">
        <v>2821</v>
      </c>
      <c r="K421" s="520" t="s">
        <v>106</v>
      </c>
      <c r="L421" s="339" t="s">
        <v>2822</v>
      </c>
      <c r="M421" s="520" t="s">
        <v>16</v>
      </c>
      <c r="N421" s="358">
        <f t="shared" si="26"/>
        <v>4.7619047619047619</v>
      </c>
      <c r="O421" s="359">
        <v>3</v>
      </c>
      <c r="P421" s="671" t="s">
        <v>2823</v>
      </c>
      <c r="Q421" s="678"/>
    </row>
    <row r="422" spans="2:17" ht="11" customHeight="1">
      <c r="B422" s="520" t="s">
        <v>16</v>
      </c>
      <c r="C422" s="339" t="s">
        <v>2824</v>
      </c>
      <c r="D422" s="520" t="s">
        <v>16</v>
      </c>
      <c r="E422" s="358">
        <f t="shared" si="25"/>
        <v>4.5454545454545459</v>
      </c>
      <c r="F422" s="359">
        <v>3</v>
      </c>
      <c r="G422" s="671" t="s">
        <v>2825</v>
      </c>
      <c r="K422" s="575" t="s">
        <v>106</v>
      </c>
      <c r="L422" s="679" t="s">
        <v>432</v>
      </c>
      <c r="M422" s="575" t="s">
        <v>141</v>
      </c>
      <c r="N422" s="680">
        <f t="shared" si="26"/>
        <v>3.1746031746031744</v>
      </c>
      <c r="O422" s="681">
        <v>2</v>
      </c>
      <c r="P422" s="682" t="s">
        <v>2826</v>
      </c>
      <c r="Q422" s="683"/>
    </row>
    <row r="423" spans="2:17" ht="11" customHeight="1">
      <c r="B423" s="520" t="s">
        <v>16</v>
      </c>
      <c r="C423" s="339" t="s">
        <v>2827</v>
      </c>
      <c r="D423" s="520" t="s">
        <v>16</v>
      </c>
      <c r="E423" s="358">
        <f t="shared" si="25"/>
        <v>4.5454545454545459</v>
      </c>
      <c r="F423" s="359">
        <v>3</v>
      </c>
      <c r="G423" s="671" t="s">
        <v>2828</v>
      </c>
      <c r="K423" s="520" t="s">
        <v>22</v>
      </c>
      <c r="L423" s="339" t="s">
        <v>2829</v>
      </c>
      <c r="M423" s="520" t="s">
        <v>22</v>
      </c>
      <c r="N423" s="358">
        <f t="shared" si="26"/>
        <v>3.1746031746031744</v>
      </c>
      <c r="O423" s="359">
        <v>2</v>
      </c>
      <c r="P423" s="671" t="s">
        <v>2830</v>
      </c>
      <c r="Q423" s="683"/>
    </row>
    <row r="424" spans="2:17" ht="11" customHeight="1">
      <c r="B424" s="520" t="s">
        <v>16</v>
      </c>
      <c r="C424" s="339" t="s">
        <v>2831</v>
      </c>
      <c r="D424" s="520" t="s">
        <v>16</v>
      </c>
      <c r="E424" s="358">
        <f t="shared" si="25"/>
        <v>3.0303030303030303</v>
      </c>
      <c r="F424" s="359">
        <v>2</v>
      </c>
      <c r="G424" s="671" t="s">
        <v>2832</v>
      </c>
      <c r="K424" s="520" t="s">
        <v>22</v>
      </c>
      <c r="L424" s="339" t="s">
        <v>2833</v>
      </c>
      <c r="M424" s="520" t="s">
        <v>16</v>
      </c>
      <c r="N424" s="358">
        <f t="shared" si="26"/>
        <v>3.1746031746031744</v>
      </c>
      <c r="O424" s="359">
        <v>2</v>
      </c>
      <c r="P424" s="671" t="s">
        <v>2834</v>
      </c>
      <c r="Q424" s="683"/>
    </row>
    <row r="425" spans="2:17" ht="11" customHeight="1">
      <c r="B425" s="520" t="s">
        <v>16</v>
      </c>
      <c r="C425" s="339" t="s">
        <v>2835</v>
      </c>
      <c r="D425" s="520" t="s">
        <v>16</v>
      </c>
      <c r="E425" s="358">
        <f t="shared" si="25"/>
        <v>3.0303030303030303</v>
      </c>
      <c r="F425" s="359">
        <v>2</v>
      </c>
      <c r="G425" s="671" t="s">
        <v>2836</v>
      </c>
      <c r="K425" s="520" t="s">
        <v>102</v>
      </c>
      <c r="L425" s="339" t="s">
        <v>2837</v>
      </c>
      <c r="M425" s="520" t="s">
        <v>16</v>
      </c>
      <c r="N425" s="358">
        <f t="shared" si="26"/>
        <v>3.1746031746031744</v>
      </c>
      <c r="O425" s="359">
        <v>2</v>
      </c>
      <c r="P425" s="672" t="s">
        <v>2838</v>
      </c>
      <c r="Q425" s="683"/>
    </row>
    <row r="426" spans="2:17" ht="11" customHeight="1">
      <c r="B426" s="520" t="s">
        <v>16</v>
      </c>
      <c r="C426" s="339" t="s">
        <v>2839</v>
      </c>
      <c r="D426" s="520" t="s">
        <v>16</v>
      </c>
      <c r="E426" s="358">
        <f t="shared" si="25"/>
        <v>3.0303030303030303</v>
      </c>
      <c r="F426" s="359">
        <v>2</v>
      </c>
      <c r="G426" s="671" t="s">
        <v>2840</v>
      </c>
      <c r="K426" s="520" t="s">
        <v>106</v>
      </c>
      <c r="L426" s="339" t="s">
        <v>2841</v>
      </c>
      <c r="M426" s="520" t="s">
        <v>52</v>
      </c>
      <c r="N426" s="358">
        <f t="shared" si="26"/>
        <v>3.1746031746031744</v>
      </c>
      <c r="O426" s="359">
        <v>2</v>
      </c>
      <c r="P426" s="671" t="s">
        <v>2842</v>
      </c>
      <c r="Q426" s="683"/>
    </row>
    <row r="427" spans="2:17" ht="11" customHeight="1">
      <c r="B427" s="520" t="s">
        <v>16</v>
      </c>
      <c r="C427" s="339" t="s">
        <v>2843</v>
      </c>
      <c r="D427" s="520" t="s">
        <v>16</v>
      </c>
      <c r="E427" s="358">
        <f t="shared" si="25"/>
        <v>3.0303030303030303</v>
      </c>
      <c r="F427" s="359">
        <v>2</v>
      </c>
      <c r="G427" s="671" t="s">
        <v>2844</v>
      </c>
      <c r="K427" s="520" t="s">
        <v>106</v>
      </c>
      <c r="L427" s="339" t="s">
        <v>2845</v>
      </c>
      <c r="M427" s="520" t="s">
        <v>123</v>
      </c>
      <c r="N427" s="358">
        <f t="shared" si="26"/>
        <v>3.1746031746031744</v>
      </c>
      <c r="O427" s="359">
        <v>2</v>
      </c>
      <c r="P427" s="671" t="s">
        <v>2846</v>
      </c>
      <c r="Q427" s="683"/>
    </row>
    <row r="428" spans="2:17" ht="11" customHeight="1">
      <c r="B428" s="520" t="s">
        <v>16</v>
      </c>
      <c r="C428" s="339" t="s">
        <v>2847</v>
      </c>
      <c r="D428" s="520" t="s">
        <v>16</v>
      </c>
      <c r="E428" s="358">
        <f t="shared" si="25"/>
        <v>3.0303030303030303</v>
      </c>
      <c r="F428" s="359">
        <v>2</v>
      </c>
      <c r="G428" s="671" t="s">
        <v>2848</v>
      </c>
      <c r="K428" s="520" t="s">
        <v>51</v>
      </c>
      <c r="L428" s="339" t="s">
        <v>2849</v>
      </c>
      <c r="M428" s="520" t="s">
        <v>52</v>
      </c>
      <c r="N428" s="358">
        <f t="shared" si="26"/>
        <v>3.1746031746031744</v>
      </c>
      <c r="O428" s="359">
        <v>2</v>
      </c>
      <c r="P428" s="671" t="s">
        <v>2850</v>
      </c>
      <c r="Q428" s="683"/>
    </row>
    <row r="429" spans="2:17" ht="11" customHeight="1">
      <c r="B429" s="520" t="s">
        <v>16</v>
      </c>
      <c r="C429" s="339" t="s">
        <v>2851</v>
      </c>
      <c r="D429" s="520" t="s">
        <v>16</v>
      </c>
      <c r="E429" s="358">
        <f t="shared" si="25"/>
        <v>3.0303030303030303</v>
      </c>
      <c r="F429" s="359">
        <v>2</v>
      </c>
      <c r="G429" s="671" t="s">
        <v>2852</v>
      </c>
      <c r="K429" s="520" t="s">
        <v>51</v>
      </c>
      <c r="L429" s="339" t="s">
        <v>2853</v>
      </c>
      <c r="M429" s="520" t="s">
        <v>52</v>
      </c>
      <c r="N429" s="358">
        <f t="shared" si="26"/>
        <v>3.1746031746031744</v>
      </c>
      <c r="O429" s="359">
        <v>2</v>
      </c>
      <c r="P429" s="672" t="s">
        <v>2854</v>
      </c>
      <c r="Q429" s="683"/>
    </row>
    <row r="430" spans="2:17" ht="11" customHeight="1">
      <c r="B430" s="520" t="s">
        <v>16</v>
      </c>
      <c r="C430" s="339" t="s">
        <v>2855</v>
      </c>
      <c r="D430" s="520" t="s">
        <v>16</v>
      </c>
      <c r="E430" s="358">
        <f t="shared" si="25"/>
        <v>3.0303030303030303</v>
      </c>
      <c r="F430" s="359">
        <v>2</v>
      </c>
      <c r="G430" s="671" t="s">
        <v>2856</v>
      </c>
      <c r="K430" s="520" t="s">
        <v>51</v>
      </c>
      <c r="L430" s="339" t="s">
        <v>2857</v>
      </c>
      <c r="M430" s="520" t="s">
        <v>52</v>
      </c>
      <c r="N430" s="358">
        <f t="shared" si="26"/>
        <v>3.1746031746031744</v>
      </c>
      <c r="O430" s="359">
        <v>2</v>
      </c>
      <c r="P430" s="672" t="s">
        <v>2858</v>
      </c>
      <c r="Q430" s="683"/>
    </row>
    <row r="431" spans="2:17" ht="11" customHeight="1">
      <c r="B431" s="520" t="s">
        <v>16</v>
      </c>
      <c r="C431" s="339" t="s">
        <v>2859</v>
      </c>
      <c r="D431" s="520" t="s">
        <v>16</v>
      </c>
      <c r="E431" s="358">
        <f t="shared" si="25"/>
        <v>3.0303030303030303</v>
      </c>
      <c r="F431" s="359">
        <v>2</v>
      </c>
      <c r="G431" s="678" t="s">
        <v>2860</v>
      </c>
      <c r="K431" s="520" t="s">
        <v>106</v>
      </c>
      <c r="L431" s="339" t="s">
        <v>2861</v>
      </c>
      <c r="M431" s="520" t="s">
        <v>141</v>
      </c>
      <c r="N431" s="358">
        <f t="shared" si="26"/>
        <v>1.5873015873015872</v>
      </c>
      <c r="O431" s="359">
        <v>1</v>
      </c>
      <c r="P431" s="671" t="s">
        <v>2862</v>
      </c>
      <c r="Q431" s="683"/>
    </row>
    <row r="432" spans="2:17" ht="11" customHeight="1">
      <c r="B432" s="520" t="s">
        <v>16</v>
      </c>
      <c r="C432" s="339" t="s">
        <v>2863</v>
      </c>
      <c r="D432" s="520" t="s">
        <v>16</v>
      </c>
      <c r="E432" s="358">
        <f t="shared" si="25"/>
        <v>3.0303030303030303</v>
      </c>
      <c r="F432" s="359">
        <v>2</v>
      </c>
      <c r="G432" s="671" t="s">
        <v>2864</v>
      </c>
      <c r="K432" s="520" t="s">
        <v>106</v>
      </c>
      <c r="L432" s="339" t="s">
        <v>2865</v>
      </c>
      <c r="M432" s="520" t="s">
        <v>141</v>
      </c>
      <c r="N432" s="358">
        <f t="shared" si="26"/>
        <v>1.5873015873015872</v>
      </c>
      <c r="O432" s="359">
        <v>1</v>
      </c>
      <c r="P432" s="671" t="s">
        <v>2866</v>
      </c>
      <c r="Q432" s="683"/>
    </row>
    <row r="433" spans="2:17" ht="11" customHeight="1">
      <c r="B433" s="520" t="s">
        <v>16</v>
      </c>
      <c r="C433" s="339" t="s">
        <v>2867</v>
      </c>
      <c r="D433" s="520" t="s">
        <v>16</v>
      </c>
      <c r="E433" s="358">
        <f t="shared" si="25"/>
        <v>3.0303030303030303</v>
      </c>
      <c r="F433" s="359">
        <v>2</v>
      </c>
      <c r="G433" s="671" t="s">
        <v>2868</v>
      </c>
      <c r="K433" s="520" t="s">
        <v>51</v>
      </c>
      <c r="L433" s="339" t="s">
        <v>2869</v>
      </c>
      <c r="M433" s="520" t="s">
        <v>123</v>
      </c>
      <c r="N433" s="358">
        <f t="shared" si="26"/>
        <v>1.5873015873015872</v>
      </c>
      <c r="O433" s="359">
        <v>1</v>
      </c>
      <c r="P433" s="671" t="s">
        <v>2870</v>
      </c>
      <c r="Q433" s="683"/>
    </row>
    <row r="434" spans="2:17" ht="11" customHeight="1">
      <c r="B434" s="520" t="s">
        <v>9</v>
      </c>
      <c r="C434" s="339" t="s">
        <v>2871</v>
      </c>
      <c r="D434" s="520" t="s">
        <v>16</v>
      </c>
      <c r="E434" s="358">
        <f t="shared" si="25"/>
        <v>1.5151515151515151</v>
      </c>
      <c r="F434" s="359">
        <v>1</v>
      </c>
      <c r="G434" s="671" t="s">
        <v>2872</v>
      </c>
      <c r="K434" s="520" t="s">
        <v>106</v>
      </c>
      <c r="L434" s="339" t="s">
        <v>2873</v>
      </c>
      <c r="M434" s="520" t="s">
        <v>22</v>
      </c>
      <c r="N434" s="358">
        <f t="shared" si="26"/>
        <v>1.5873015873015872</v>
      </c>
      <c r="O434" s="359">
        <v>1</v>
      </c>
      <c r="P434" s="671" t="s">
        <v>2874</v>
      </c>
      <c r="Q434" s="683"/>
    </row>
    <row r="435" spans="2:17" ht="11" customHeight="1">
      <c r="B435" s="520" t="s">
        <v>16</v>
      </c>
      <c r="C435" s="339" t="s">
        <v>2875</v>
      </c>
      <c r="D435" s="520" t="s">
        <v>22</v>
      </c>
      <c r="E435" s="358">
        <f t="shared" si="25"/>
        <v>1.5151515151515151</v>
      </c>
      <c r="F435" s="359">
        <v>1</v>
      </c>
      <c r="G435" s="671" t="s">
        <v>2876</v>
      </c>
      <c r="K435" s="520" t="s">
        <v>106</v>
      </c>
      <c r="L435" s="339" t="s">
        <v>2877</v>
      </c>
      <c r="M435" s="520" t="s">
        <v>16</v>
      </c>
      <c r="N435" s="358">
        <f t="shared" si="26"/>
        <v>1.5873015873015872</v>
      </c>
      <c r="O435" s="359">
        <v>1</v>
      </c>
      <c r="P435" s="671" t="s">
        <v>2878</v>
      </c>
      <c r="Q435" s="683"/>
    </row>
    <row r="436" spans="2:17" ht="11" customHeight="1">
      <c r="B436" s="520" t="s">
        <v>16</v>
      </c>
      <c r="C436" s="339" t="s">
        <v>2879</v>
      </c>
      <c r="D436" s="520" t="s">
        <v>16</v>
      </c>
      <c r="E436" s="358">
        <f t="shared" si="25"/>
        <v>1.5151515151515151</v>
      </c>
      <c r="F436" s="359">
        <v>1</v>
      </c>
      <c r="G436" s="671" t="s">
        <v>2880</v>
      </c>
      <c r="K436" s="520" t="s">
        <v>51</v>
      </c>
      <c r="L436" s="339" t="s">
        <v>2881</v>
      </c>
      <c r="M436" s="520" t="s">
        <v>104</v>
      </c>
      <c r="N436" s="358">
        <f t="shared" si="26"/>
        <v>1.5873015873015872</v>
      </c>
      <c r="O436" s="359">
        <v>1</v>
      </c>
      <c r="P436" s="671" t="s">
        <v>2882</v>
      </c>
      <c r="Q436" s="683"/>
    </row>
    <row r="437" spans="2:17" ht="11" customHeight="1">
      <c r="B437" s="520" t="s">
        <v>16</v>
      </c>
      <c r="C437" s="339" t="s">
        <v>2883</v>
      </c>
      <c r="D437" s="520" t="s">
        <v>16</v>
      </c>
      <c r="E437" s="358">
        <f t="shared" si="25"/>
        <v>1.5151515151515151</v>
      </c>
      <c r="F437" s="359">
        <v>1</v>
      </c>
      <c r="G437" s="671" t="s">
        <v>2884</v>
      </c>
      <c r="K437" s="520" t="s">
        <v>9</v>
      </c>
      <c r="L437" s="339" t="s">
        <v>2885</v>
      </c>
      <c r="M437" s="520" t="s">
        <v>123</v>
      </c>
      <c r="N437" s="358">
        <f t="shared" si="26"/>
        <v>1.5873015873015872</v>
      </c>
      <c r="O437" s="359">
        <v>1</v>
      </c>
      <c r="P437" s="671" t="s">
        <v>2886</v>
      </c>
      <c r="Q437" s="683"/>
    </row>
    <row r="438" spans="2:17" ht="11" customHeight="1">
      <c r="B438" s="520" t="s">
        <v>16</v>
      </c>
      <c r="C438" s="339" t="s">
        <v>2887</v>
      </c>
      <c r="D438" s="520" t="s">
        <v>16</v>
      </c>
      <c r="E438" s="358">
        <f t="shared" si="25"/>
        <v>1.5151515151515151</v>
      </c>
      <c r="F438" s="359">
        <v>1</v>
      </c>
      <c r="G438" s="671" t="s">
        <v>2888</v>
      </c>
      <c r="K438" s="520" t="s">
        <v>106</v>
      </c>
      <c r="L438" s="339" t="s">
        <v>2889</v>
      </c>
      <c r="M438" s="520" t="s">
        <v>16</v>
      </c>
      <c r="N438" s="358">
        <f t="shared" si="26"/>
        <v>1.5873015873015872</v>
      </c>
      <c r="O438" s="359">
        <v>1</v>
      </c>
      <c r="P438" s="671" t="s">
        <v>2890</v>
      </c>
      <c r="Q438" s="683"/>
    </row>
    <row r="439" spans="2:17" ht="11" customHeight="1">
      <c r="B439" s="520" t="s">
        <v>16</v>
      </c>
      <c r="C439" s="339" t="s">
        <v>2891</v>
      </c>
      <c r="D439" s="520" t="s">
        <v>16</v>
      </c>
      <c r="E439" s="358">
        <f t="shared" si="25"/>
        <v>1.5151515151515151</v>
      </c>
      <c r="F439" s="359">
        <v>1</v>
      </c>
      <c r="G439" s="671" t="s">
        <v>2892</v>
      </c>
      <c r="K439" s="520" t="s">
        <v>51</v>
      </c>
      <c r="L439" s="339" t="s">
        <v>2893</v>
      </c>
      <c r="M439" s="520" t="s">
        <v>16</v>
      </c>
      <c r="N439" s="358">
        <f t="shared" si="26"/>
        <v>1.5873015873015872</v>
      </c>
      <c r="O439" s="359">
        <v>1</v>
      </c>
      <c r="P439" s="671" t="s">
        <v>2894</v>
      </c>
      <c r="Q439" s="683"/>
    </row>
    <row r="440" spans="2:17" ht="11" customHeight="1">
      <c r="B440" s="520" t="s">
        <v>16</v>
      </c>
      <c r="C440" s="339" t="s">
        <v>2895</v>
      </c>
      <c r="D440" s="520" t="s">
        <v>16</v>
      </c>
      <c r="E440" s="358">
        <f t="shared" si="25"/>
        <v>1.5151515151515151</v>
      </c>
      <c r="F440" s="359">
        <v>1</v>
      </c>
      <c r="G440" s="671" t="s">
        <v>2896</v>
      </c>
      <c r="K440" s="520" t="s">
        <v>51</v>
      </c>
      <c r="L440" s="339" t="s">
        <v>2897</v>
      </c>
      <c r="M440" s="520" t="s">
        <v>16</v>
      </c>
      <c r="N440" s="358">
        <f t="shared" si="26"/>
        <v>1.5873015873015872</v>
      </c>
      <c r="O440" s="359">
        <v>1</v>
      </c>
      <c r="P440" s="671" t="s">
        <v>2898</v>
      </c>
      <c r="Q440" s="683"/>
    </row>
    <row r="441" spans="2:17" ht="11" customHeight="1">
      <c r="B441" s="520" t="s">
        <v>16</v>
      </c>
      <c r="C441" s="339" t="s">
        <v>2899</v>
      </c>
      <c r="D441" s="520" t="s">
        <v>16</v>
      </c>
      <c r="E441" s="358">
        <f t="shared" si="25"/>
        <v>1.5151515151515151</v>
      </c>
      <c r="F441" s="359">
        <v>1</v>
      </c>
      <c r="G441" s="671" t="s">
        <v>2900</v>
      </c>
      <c r="K441" s="520" t="s">
        <v>9</v>
      </c>
      <c r="L441" s="339" t="s">
        <v>2901</v>
      </c>
      <c r="M441" s="520" t="s">
        <v>52</v>
      </c>
      <c r="N441" s="358">
        <f t="shared" si="26"/>
        <v>1.5873015873015872</v>
      </c>
      <c r="O441" s="359">
        <v>1</v>
      </c>
      <c r="P441" s="671" t="s">
        <v>2902</v>
      </c>
      <c r="Q441" s="683"/>
    </row>
    <row r="442" spans="2:17" ht="11" customHeight="1">
      <c r="B442" s="520" t="s">
        <v>16</v>
      </c>
      <c r="C442" s="339" t="s">
        <v>2903</v>
      </c>
      <c r="D442" s="520" t="s">
        <v>16</v>
      </c>
      <c r="E442" s="358">
        <f t="shared" si="25"/>
        <v>1.5151515151515151</v>
      </c>
      <c r="F442" s="359">
        <v>1</v>
      </c>
      <c r="G442" s="671" t="s">
        <v>2904</v>
      </c>
      <c r="K442" s="520" t="s">
        <v>9</v>
      </c>
      <c r="L442" s="339" t="s">
        <v>2905</v>
      </c>
      <c r="M442" s="520" t="s">
        <v>16</v>
      </c>
      <c r="N442" s="358">
        <f t="shared" si="26"/>
        <v>1.5873015873015872</v>
      </c>
      <c r="O442" s="359">
        <v>1</v>
      </c>
      <c r="P442" s="671" t="s">
        <v>2906</v>
      </c>
      <c r="Q442" s="683"/>
    </row>
    <row r="443" spans="2:17" ht="11" customHeight="1">
      <c r="B443" s="520" t="s">
        <v>16</v>
      </c>
      <c r="C443" s="339" t="s">
        <v>2907</v>
      </c>
      <c r="D443" s="520" t="s">
        <v>16</v>
      </c>
      <c r="E443" s="358">
        <f t="shared" si="25"/>
        <v>1.5151515151515151</v>
      </c>
      <c r="F443" s="359">
        <v>1</v>
      </c>
      <c r="G443" s="671" t="s">
        <v>2908</v>
      </c>
      <c r="K443" s="520" t="s">
        <v>22</v>
      </c>
      <c r="L443" s="339" t="s">
        <v>2909</v>
      </c>
      <c r="M443" s="520" t="s">
        <v>16</v>
      </c>
      <c r="N443" s="358">
        <f t="shared" si="26"/>
        <v>1.5873015873015872</v>
      </c>
      <c r="O443" s="359">
        <v>1</v>
      </c>
      <c r="P443" s="671" t="s">
        <v>2910</v>
      </c>
      <c r="Q443" s="683"/>
    </row>
    <row r="444" spans="2:17" ht="11" customHeight="1">
      <c r="B444" s="520" t="s">
        <v>16</v>
      </c>
      <c r="C444" s="339" t="s">
        <v>2911</v>
      </c>
      <c r="D444" s="520" t="s">
        <v>16</v>
      </c>
      <c r="E444" s="358">
        <f t="shared" si="25"/>
        <v>1.5151515151515151</v>
      </c>
      <c r="F444" s="359">
        <v>1</v>
      </c>
      <c r="G444" s="671" t="s">
        <v>2912</v>
      </c>
      <c r="K444" s="520" t="s">
        <v>102</v>
      </c>
      <c r="L444" s="339" t="s">
        <v>2913</v>
      </c>
      <c r="M444" s="520" t="s">
        <v>22</v>
      </c>
      <c r="N444" s="358">
        <f t="shared" si="26"/>
        <v>1.5873015873015872</v>
      </c>
      <c r="O444" s="359">
        <v>1</v>
      </c>
      <c r="P444" s="671" t="s">
        <v>2914</v>
      </c>
      <c r="Q444" s="683"/>
    </row>
    <row r="445" spans="2:17" ht="11" customHeight="1">
      <c r="B445" s="520" t="s">
        <v>16</v>
      </c>
      <c r="C445" s="339" t="s">
        <v>2915</v>
      </c>
      <c r="D445" s="520" t="s">
        <v>16</v>
      </c>
      <c r="E445" s="358">
        <f t="shared" si="25"/>
        <v>1.5151515151515151</v>
      </c>
      <c r="F445" s="359">
        <v>1</v>
      </c>
      <c r="G445" s="684" t="s">
        <v>2916</v>
      </c>
      <c r="K445" s="520" t="s">
        <v>102</v>
      </c>
      <c r="L445" s="339" t="s">
        <v>2917</v>
      </c>
      <c r="M445" s="520" t="s">
        <v>22</v>
      </c>
      <c r="N445" s="358">
        <f t="shared" si="26"/>
        <v>1.5873015873015872</v>
      </c>
      <c r="O445" s="359">
        <v>1</v>
      </c>
      <c r="P445" s="672" t="s">
        <v>2918</v>
      </c>
      <c r="Q445" s="683"/>
    </row>
    <row r="446" spans="2:17" ht="11" customHeight="1">
      <c r="B446" s="558"/>
      <c r="C446" s="351"/>
      <c r="D446" s="558"/>
      <c r="E446" s="559">
        <f>SUM(E418:E445)</f>
        <v>100.00000000000001</v>
      </c>
      <c r="F446" s="559">
        <f>SUM(F418:F445)</f>
        <v>66</v>
      </c>
      <c r="G446" s="342"/>
      <c r="K446" s="520" t="s">
        <v>106</v>
      </c>
      <c r="L446" s="339" t="s">
        <v>2919</v>
      </c>
      <c r="M446" s="520" t="s">
        <v>52</v>
      </c>
      <c r="N446" s="358">
        <f t="shared" si="26"/>
        <v>1.5873015873015872</v>
      </c>
      <c r="O446" s="359">
        <v>1</v>
      </c>
      <c r="P446" s="684" t="s">
        <v>2920</v>
      </c>
      <c r="Q446" s="685"/>
    </row>
    <row r="447" spans="2:17" ht="11" customHeight="1">
      <c r="E447" s="460"/>
      <c r="F447" s="460"/>
      <c r="K447" s="558"/>
      <c r="L447" s="351"/>
      <c r="M447" s="558"/>
      <c r="N447" s="559">
        <f>SUM(N418:N446)</f>
        <v>99.999999999999929</v>
      </c>
      <c r="O447" s="559">
        <f>SUM(O418:O446)</f>
        <v>63</v>
      </c>
      <c r="P447" s="342"/>
      <c r="Q447" s="664"/>
    </row>
    <row r="448" spans="2:17" ht="11" customHeight="1">
      <c r="N448" s="590"/>
      <c r="O448" s="590"/>
      <c r="P448" s="590"/>
    </row>
    <row r="449" spans="1:17" ht="11" customHeight="1" thickBot="1"/>
    <row r="450" spans="1:17" ht="11" customHeight="1" thickBot="1">
      <c r="A450" s="315" t="s">
        <v>1971</v>
      </c>
      <c r="B450" s="516" t="s">
        <v>2620</v>
      </c>
      <c r="C450" s="344"/>
      <c r="D450" s="517"/>
      <c r="E450" s="517"/>
      <c r="F450" s="518"/>
      <c r="J450" s="315" t="s">
        <v>1971</v>
      </c>
      <c r="K450" s="516" t="s">
        <v>660</v>
      </c>
      <c r="L450" s="344"/>
      <c r="M450" s="517"/>
      <c r="N450" s="517"/>
      <c r="O450" s="518"/>
      <c r="P450" s="518"/>
    </row>
    <row r="451" spans="1:17" ht="11" customHeight="1">
      <c r="B451" s="517"/>
      <c r="C451" s="344"/>
      <c r="D451" s="517"/>
      <c r="E451" s="517"/>
      <c r="F451" s="518"/>
      <c r="K451" s="517"/>
      <c r="L451" s="344"/>
      <c r="M451" s="517"/>
      <c r="N451" s="517"/>
      <c r="O451" s="518"/>
      <c r="P451" s="518"/>
    </row>
    <row r="452" spans="1:17" ht="11" customHeight="1">
      <c r="B452" s="345" t="s">
        <v>0</v>
      </c>
      <c r="C452" s="345" t="s">
        <v>1</v>
      </c>
      <c r="D452" s="345" t="s">
        <v>2</v>
      </c>
      <c r="E452" s="345" t="s">
        <v>3</v>
      </c>
      <c r="F452" s="519" t="s">
        <v>4</v>
      </c>
      <c r="G452" s="371" t="s">
        <v>1402</v>
      </c>
      <c r="K452" s="345" t="s">
        <v>45</v>
      </c>
      <c r="L452" s="345" t="s">
        <v>1</v>
      </c>
      <c r="M452" s="345" t="s">
        <v>46</v>
      </c>
      <c r="N452" s="345" t="s">
        <v>3</v>
      </c>
      <c r="O452" s="519" t="s">
        <v>4</v>
      </c>
      <c r="P452" s="371" t="s">
        <v>1402</v>
      </c>
      <c r="Q452" s="372" t="s">
        <v>1799</v>
      </c>
    </row>
    <row r="453" spans="1:17" ht="11" customHeight="1">
      <c r="B453" s="520" t="s">
        <v>16</v>
      </c>
      <c r="C453" s="521" t="s">
        <v>691</v>
      </c>
      <c r="D453" s="520" t="s">
        <v>16</v>
      </c>
      <c r="E453" s="358">
        <f t="shared" ref="E453:E483" si="27">SUM((F453/$F$484)*100)</f>
        <v>13.513513513513514</v>
      </c>
      <c r="F453" s="359">
        <v>10</v>
      </c>
      <c r="G453" s="522" t="s">
        <v>1483</v>
      </c>
      <c r="K453" s="520" t="s">
        <v>106</v>
      </c>
      <c r="L453" s="521" t="s">
        <v>659</v>
      </c>
      <c r="M453" s="520" t="s">
        <v>52</v>
      </c>
      <c r="N453" s="358">
        <f t="shared" ref="N453:N472" si="28">SUM((O453/$O$473)*100)</f>
        <v>17.460317460317459</v>
      </c>
      <c r="O453" s="359">
        <v>11</v>
      </c>
      <c r="P453" s="522" t="s">
        <v>1670</v>
      </c>
      <c r="Q453" s="380"/>
    </row>
    <row r="454" spans="1:17" ht="11" customHeight="1">
      <c r="B454" s="520" t="s">
        <v>16</v>
      </c>
      <c r="C454" s="521" t="s">
        <v>690</v>
      </c>
      <c r="D454" s="520" t="s">
        <v>16</v>
      </c>
      <c r="E454" s="358">
        <f t="shared" si="27"/>
        <v>8.1081081081081088</v>
      </c>
      <c r="F454" s="359">
        <v>6</v>
      </c>
      <c r="G454" s="523" t="s">
        <v>1484</v>
      </c>
      <c r="K454" s="686" t="s">
        <v>19</v>
      </c>
      <c r="L454" s="687" t="s">
        <v>658</v>
      </c>
      <c r="M454" s="686" t="s">
        <v>22</v>
      </c>
      <c r="N454" s="688">
        <f t="shared" si="28"/>
        <v>11.111111111111111</v>
      </c>
      <c r="O454" s="689">
        <v>7</v>
      </c>
      <c r="P454" s="523" t="s">
        <v>1671</v>
      </c>
      <c r="Q454" s="392"/>
    </row>
    <row r="455" spans="1:17" ht="11" customHeight="1">
      <c r="B455" s="520" t="s">
        <v>16</v>
      </c>
      <c r="C455" s="521" t="s">
        <v>689</v>
      </c>
      <c r="D455" s="520" t="s">
        <v>16</v>
      </c>
      <c r="E455" s="358">
        <f t="shared" si="27"/>
        <v>8.1081081081081088</v>
      </c>
      <c r="F455" s="359">
        <v>6</v>
      </c>
      <c r="G455" s="523" t="s">
        <v>1485</v>
      </c>
      <c r="K455" s="520" t="s">
        <v>9</v>
      </c>
      <c r="L455" s="521" t="s">
        <v>657</v>
      </c>
      <c r="M455" s="520" t="s">
        <v>22</v>
      </c>
      <c r="N455" s="358">
        <f t="shared" si="28"/>
        <v>7.9365079365079358</v>
      </c>
      <c r="O455" s="359">
        <v>5</v>
      </c>
      <c r="P455" s="523" t="s">
        <v>1672</v>
      </c>
      <c r="Q455" s="392"/>
    </row>
    <row r="456" spans="1:17" ht="11" customHeight="1" thickBot="1">
      <c r="B456" s="520" t="s">
        <v>16</v>
      </c>
      <c r="C456" s="521" t="s">
        <v>688</v>
      </c>
      <c r="D456" s="520" t="s">
        <v>16</v>
      </c>
      <c r="E456" s="358">
        <f t="shared" si="27"/>
        <v>6.756756756756757</v>
      </c>
      <c r="F456" s="359">
        <v>5</v>
      </c>
      <c r="G456" s="523" t="s">
        <v>1486</v>
      </c>
      <c r="K456" s="520" t="s">
        <v>51</v>
      </c>
      <c r="L456" s="521" t="s">
        <v>656</v>
      </c>
      <c r="M456" s="520" t="s">
        <v>52</v>
      </c>
      <c r="N456" s="358">
        <f t="shared" si="28"/>
        <v>7.9365079365079358</v>
      </c>
      <c r="O456" s="359">
        <v>5</v>
      </c>
      <c r="P456" s="523" t="s">
        <v>1673</v>
      </c>
      <c r="Q456" s="392"/>
    </row>
    <row r="457" spans="1:17" ht="11" customHeight="1" thickBot="1">
      <c r="B457" s="520" t="s">
        <v>16</v>
      </c>
      <c r="C457" s="521" t="s">
        <v>687</v>
      </c>
      <c r="D457" s="520" t="s">
        <v>16</v>
      </c>
      <c r="E457" s="358">
        <f t="shared" si="27"/>
        <v>4.0540540540540544</v>
      </c>
      <c r="F457" s="359">
        <v>3</v>
      </c>
      <c r="G457" s="523" t="s">
        <v>1487</v>
      </c>
      <c r="K457" s="690" t="s">
        <v>22</v>
      </c>
      <c r="L457" s="691" t="s">
        <v>293</v>
      </c>
      <c r="M457" s="692" t="s">
        <v>52</v>
      </c>
      <c r="N457" s="693">
        <f t="shared" si="28"/>
        <v>7.9365079365079358</v>
      </c>
      <c r="O457" s="694">
        <v>5</v>
      </c>
      <c r="P457" s="695" t="s">
        <v>1811</v>
      </c>
      <c r="Q457" s="696" t="s">
        <v>1812</v>
      </c>
    </row>
    <row r="458" spans="1:17" ht="11" customHeight="1">
      <c r="B458" s="520" t="s">
        <v>16</v>
      </c>
      <c r="C458" s="521" t="s">
        <v>686</v>
      </c>
      <c r="D458" s="520" t="s">
        <v>16</v>
      </c>
      <c r="E458" s="358">
        <f t="shared" si="27"/>
        <v>4.0540540540540544</v>
      </c>
      <c r="F458" s="359">
        <v>3</v>
      </c>
      <c r="G458" s="523" t="s">
        <v>1488</v>
      </c>
      <c r="K458" s="520" t="s">
        <v>22</v>
      </c>
      <c r="L458" s="521" t="s">
        <v>655</v>
      </c>
      <c r="M458" s="520" t="s">
        <v>123</v>
      </c>
      <c r="N458" s="358">
        <f t="shared" si="28"/>
        <v>6.3492063492063489</v>
      </c>
      <c r="O458" s="359">
        <v>4</v>
      </c>
      <c r="P458" s="523" t="s">
        <v>1674</v>
      </c>
      <c r="Q458" s="392"/>
    </row>
    <row r="459" spans="1:17" ht="11" customHeight="1">
      <c r="B459" s="520" t="s">
        <v>16</v>
      </c>
      <c r="C459" s="521" t="s">
        <v>685</v>
      </c>
      <c r="D459" s="520" t="s">
        <v>16</v>
      </c>
      <c r="E459" s="358">
        <f t="shared" si="27"/>
        <v>4.0540540540540544</v>
      </c>
      <c r="F459" s="359">
        <v>3</v>
      </c>
      <c r="G459" s="523" t="s">
        <v>1489</v>
      </c>
      <c r="K459" s="520" t="s">
        <v>9</v>
      </c>
      <c r="L459" s="521" t="s">
        <v>654</v>
      </c>
      <c r="M459" s="520" t="s">
        <v>123</v>
      </c>
      <c r="N459" s="358">
        <f t="shared" si="28"/>
        <v>6.3492063492063489</v>
      </c>
      <c r="O459" s="359">
        <v>4</v>
      </c>
      <c r="P459" s="523" t="s">
        <v>1675</v>
      </c>
      <c r="Q459" s="392"/>
    </row>
    <row r="460" spans="1:17" ht="11" customHeight="1">
      <c r="B460" s="520" t="s">
        <v>16</v>
      </c>
      <c r="C460" s="521" t="s">
        <v>684</v>
      </c>
      <c r="D460" s="520" t="s">
        <v>16</v>
      </c>
      <c r="E460" s="358">
        <f t="shared" si="27"/>
        <v>4.0540540540540544</v>
      </c>
      <c r="F460" s="359">
        <v>3</v>
      </c>
      <c r="G460" s="523" t="s">
        <v>1490</v>
      </c>
      <c r="K460" s="520" t="s">
        <v>51</v>
      </c>
      <c r="L460" s="521" t="s">
        <v>653</v>
      </c>
      <c r="M460" s="520" t="s">
        <v>22</v>
      </c>
      <c r="N460" s="358">
        <f t="shared" si="28"/>
        <v>6.3492063492063489</v>
      </c>
      <c r="O460" s="359">
        <v>4</v>
      </c>
      <c r="P460" s="523" t="s">
        <v>1676</v>
      </c>
      <c r="Q460" s="392"/>
    </row>
    <row r="461" spans="1:17" ht="11" customHeight="1">
      <c r="B461" s="520" t="s">
        <v>16</v>
      </c>
      <c r="C461" s="521" t="s">
        <v>683</v>
      </c>
      <c r="D461" s="520" t="s">
        <v>16</v>
      </c>
      <c r="E461" s="358">
        <f t="shared" si="27"/>
        <v>4.0540540540540544</v>
      </c>
      <c r="F461" s="359">
        <v>3</v>
      </c>
      <c r="G461" s="523" t="s">
        <v>1491</v>
      </c>
      <c r="K461" s="697" t="s">
        <v>22</v>
      </c>
      <c r="L461" s="698" t="s">
        <v>652</v>
      </c>
      <c r="M461" s="697" t="s">
        <v>52</v>
      </c>
      <c r="N461" s="699">
        <f t="shared" si="28"/>
        <v>4.7619047619047619</v>
      </c>
      <c r="O461" s="700">
        <v>3</v>
      </c>
      <c r="P461" s="523" t="s">
        <v>1677</v>
      </c>
      <c r="Q461" s="392" t="s">
        <v>1813</v>
      </c>
    </row>
    <row r="462" spans="1:17" ht="11" customHeight="1">
      <c r="B462" s="520" t="s">
        <v>16</v>
      </c>
      <c r="C462" s="521" t="s">
        <v>682</v>
      </c>
      <c r="D462" s="520" t="s">
        <v>16</v>
      </c>
      <c r="E462" s="358">
        <f t="shared" si="27"/>
        <v>4.0540540540540544</v>
      </c>
      <c r="F462" s="359">
        <v>3</v>
      </c>
      <c r="G462" s="523" t="s">
        <v>1492</v>
      </c>
      <c r="K462" s="520" t="s">
        <v>106</v>
      </c>
      <c r="L462" s="521" t="s">
        <v>651</v>
      </c>
      <c r="M462" s="520" t="s">
        <v>16</v>
      </c>
      <c r="N462" s="358">
        <f t="shared" si="28"/>
        <v>3.1746031746031744</v>
      </c>
      <c r="O462" s="359">
        <v>2</v>
      </c>
      <c r="P462" s="523" t="s">
        <v>1678</v>
      </c>
      <c r="Q462" s="392"/>
    </row>
    <row r="463" spans="1:17" ht="11" customHeight="1">
      <c r="B463" s="520" t="s">
        <v>16</v>
      </c>
      <c r="C463" s="521" t="s">
        <v>681</v>
      </c>
      <c r="D463" s="520" t="s">
        <v>16</v>
      </c>
      <c r="E463" s="358">
        <f t="shared" si="27"/>
        <v>4.0540540540540544</v>
      </c>
      <c r="F463" s="359">
        <v>3</v>
      </c>
      <c r="G463" s="523" t="s">
        <v>1493</v>
      </c>
      <c r="K463" s="520" t="s">
        <v>106</v>
      </c>
      <c r="L463" s="521" t="s">
        <v>650</v>
      </c>
      <c r="M463" s="520" t="s">
        <v>22</v>
      </c>
      <c r="N463" s="358">
        <f t="shared" si="28"/>
        <v>3.1746031746031744</v>
      </c>
      <c r="O463" s="359">
        <v>2</v>
      </c>
      <c r="P463" s="523" t="s">
        <v>1679</v>
      </c>
      <c r="Q463" s="392"/>
    </row>
    <row r="464" spans="1:17" ht="11" customHeight="1">
      <c r="B464" s="520" t="s">
        <v>16</v>
      </c>
      <c r="C464" s="521" t="s">
        <v>680</v>
      </c>
      <c r="D464" s="520" t="s">
        <v>16</v>
      </c>
      <c r="E464" s="358">
        <f t="shared" si="27"/>
        <v>2.7027027027027026</v>
      </c>
      <c r="F464" s="359">
        <v>2</v>
      </c>
      <c r="G464" s="523" t="s">
        <v>1494</v>
      </c>
      <c r="K464" s="520" t="s">
        <v>106</v>
      </c>
      <c r="L464" s="521" t="s">
        <v>649</v>
      </c>
      <c r="M464" s="520" t="s">
        <v>16</v>
      </c>
      <c r="N464" s="358">
        <f t="shared" si="28"/>
        <v>3.1746031746031744</v>
      </c>
      <c r="O464" s="359">
        <v>2</v>
      </c>
      <c r="P464" s="523" t="s">
        <v>1680</v>
      </c>
      <c r="Q464" s="392"/>
    </row>
    <row r="465" spans="2:17" ht="11" customHeight="1">
      <c r="B465" s="520" t="s">
        <v>16</v>
      </c>
      <c r="C465" s="521" t="s">
        <v>679</v>
      </c>
      <c r="D465" s="520" t="s">
        <v>16</v>
      </c>
      <c r="E465" s="358">
        <f t="shared" si="27"/>
        <v>2.7027027027027026</v>
      </c>
      <c r="F465" s="359">
        <v>2</v>
      </c>
      <c r="G465" s="523" t="s">
        <v>1495</v>
      </c>
      <c r="K465" s="520" t="s">
        <v>51</v>
      </c>
      <c r="L465" s="521" t="s">
        <v>648</v>
      </c>
      <c r="M465" s="520" t="s">
        <v>16</v>
      </c>
      <c r="N465" s="358">
        <f t="shared" si="28"/>
        <v>3.1746031746031744</v>
      </c>
      <c r="O465" s="359">
        <v>2</v>
      </c>
      <c r="P465" s="523" t="s">
        <v>1681</v>
      </c>
      <c r="Q465" s="392"/>
    </row>
    <row r="466" spans="2:17" ht="11" customHeight="1">
      <c r="B466" s="520" t="s">
        <v>16</v>
      </c>
      <c r="C466" s="521" t="s">
        <v>678</v>
      </c>
      <c r="D466" s="520" t="s">
        <v>16</v>
      </c>
      <c r="E466" s="358">
        <f t="shared" si="27"/>
        <v>2.7027027027027026</v>
      </c>
      <c r="F466" s="359">
        <v>2</v>
      </c>
      <c r="G466" s="523" t="s">
        <v>1496</v>
      </c>
      <c r="K466" s="520" t="s">
        <v>106</v>
      </c>
      <c r="L466" s="521" t="s">
        <v>647</v>
      </c>
      <c r="M466" s="520" t="s">
        <v>16</v>
      </c>
      <c r="N466" s="358">
        <f t="shared" si="28"/>
        <v>1.5873015873015872</v>
      </c>
      <c r="O466" s="359">
        <v>1</v>
      </c>
      <c r="P466" s="523" t="s">
        <v>1682</v>
      </c>
      <c r="Q466" s="392"/>
    </row>
    <row r="467" spans="2:17" ht="11" customHeight="1">
      <c r="B467" s="520" t="s">
        <v>16</v>
      </c>
      <c r="C467" s="521" t="s">
        <v>677</v>
      </c>
      <c r="D467" s="520" t="s">
        <v>16</v>
      </c>
      <c r="E467" s="358">
        <f t="shared" si="27"/>
        <v>2.7027027027027026</v>
      </c>
      <c r="F467" s="359">
        <v>2</v>
      </c>
      <c r="G467" s="523" t="s">
        <v>1497</v>
      </c>
      <c r="K467" s="520" t="s">
        <v>106</v>
      </c>
      <c r="L467" s="521" t="s">
        <v>646</v>
      </c>
      <c r="M467" s="520" t="s">
        <v>22</v>
      </c>
      <c r="N467" s="358">
        <f t="shared" si="28"/>
        <v>1.5873015873015872</v>
      </c>
      <c r="O467" s="359">
        <v>1</v>
      </c>
      <c r="P467" s="523" t="s">
        <v>1683</v>
      </c>
      <c r="Q467" s="392"/>
    </row>
    <row r="468" spans="2:17" ht="11" customHeight="1">
      <c r="B468" s="520" t="s">
        <v>16</v>
      </c>
      <c r="C468" s="521" t="s">
        <v>676</v>
      </c>
      <c r="D468" s="520" t="s">
        <v>16</v>
      </c>
      <c r="E468" s="358">
        <f t="shared" si="27"/>
        <v>2.7027027027027026</v>
      </c>
      <c r="F468" s="359">
        <v>2</v>
      </c>
      <c r="G468" s="523" t="s">
        <v>1498</v>
      </c>
      <c r="K468" s="520" t="s">
        <v>106</v>
      </c>
      <c r="L468" s="521" t="s">
        <v>645</v>
      </c>
      <c r="M468" s="520" t="s">
        <v>16</v>
      </c>
      <c r="N468" s="358">
        <f t="shared" si="28"/>
        <v>1.5873015873015872</v>
      </c>
      <c r="O468" s="359">
        <v>1</v>
      </c>
      <c r="P468" s="523" t="s">
        <v>1684</v>
      </c>
      <c r="Q468" s="392"/>
    </row>
    <row r="469" spans="2:17" ht="11" customHeight="1">
      <c r="B469" s="520" t="s">
        <v>16</v>
      </c>
      <c r="C469" s="521" t="s">
        <v>675</v>
      </c>
      <c r="D469" s="520" t="s">
        <v>16</v>
      </c>
      <c r="E469" s="358">
        <f t="shared" si="27"/>
        <v>2.7027027027027026</v>
      </c>
      <c r="F469" s="359">
        <v>2</v>
      </c>
      <c r="G469" s="523" t="s">
        <v>1499</v>
      </c>
      <c r="K469" s="520" t="s">
        <v>106</v>
      </c>
      <c r="L469" s="521" t="s">
        <v>644</v>
      </c>
      <c r="M469" s="520" t="s">
        <v>16</v>
      </c>
      <c r="N469" s="358">
        <f t="shared" si="28"/>
        <v>1.5873015873015872</v>
      </c>
      <c r="O469" s="359">
        <v>1</v>
      </c>
      <c r="P469" s="523" t="s">
        <v>1685</v>
      </c>
      <c r="Q469" s="392"/>
    </row>
    <row r="470" spans="2:17" ht="11" customHeight="1">
      <c r="B470" s="520" t="s">
        <v>16</v>
      </c>
      <c r="C470" s="521" t="s">
        <v>674</v>
      </c>
      <c r="D470" s="520" t="s">
        <v>16</v>
      </c>
      <c r="E470" s="358">
        <f t="shared" si="27"/>
        <v>1.3513513513513513</v>
      </c>
      <c r="F470" s="359">
        <v>1</v>
      </c>
      <c r="G470" s="523" t="s">
        <v>1500</v>
      </c>
      <c r="K470" s="520" t="s">
        <v>106</v>
      </c>
      <c r="L470" s="521" t="s">
        <v>643</v>
      </c>
      <c r="M470" s="520" t="s">
        <v>16</v>
      </c>
      <c r="N470" s="358">
        <f t="shared" si="28"/>
        <v>1.5873015873015872</v>
      </c>
      <c r="O470" s="359">
        <v>1</v>
      </c>
      <c r="P470" s="523" t="s">
        <v>1686</v>
      </c>
      <c r="Q470" s="392"/>
    </row>
    <row r="471" spans="2:17" ht="11" customHeight="1">
      <c r="B471" s="520" t="s">
        <v>16</v>
      </c>
      <c r="C471" s="521" t="s">
        <v>673</v>
      </c>
      <c r="D471" s="520" t="s">
        <v>16</v>
      </c>
      <c r="E471" s="358">
        <f t="shared" si="27"/>
        <v>1.3513513513513513</v>
      </c>
      <c r="F471" s="359">
        <v>1</v>
      </c>
      <c r="G471" s="523" t="s">
        <v>1501</v>
      </c>
      <c r="K471" s="520" t="s">
        <v>106</v>
      </c>
      <c r="L471" s="521" t="s">
        <v>642</v>
      </c>
      <c r="M471" s="520" t="s">
        <v>16</v>
      </c>
      <c r="N471" s="358">
        <f t="shared" si="28"/>
        <v>1.5873015873015872</v>
      </c>
      <c r="O471" s="359">
        <v>1</v>
      </c>
      <c r="P471" s="523" t="s">
        <v>1687</v>
      </c>
      <c r="Q471" s="392"/>
    </row>
    <row r="472" spans="2:17" ht="11" customHeight="1">
      <c r="B472" s="520" t="s">
        <v>16</v>
      </c>
      <c r="C472" s="521" t="s">
        <v>672</v>
      </c>
      <c r="D472" s="520" t="s">
        <v>16</v>
      </c>
      <c r="E472" s="358">
        <f t="shared" si="27"/>
        <v>1.3513513513513513</v>
      </c>
      <c r="F472" s="359">
        <v>1</v>
      </c>
      <c r="G472" s="523" t="s">
        <v>1502</v>
      </c>
      <c r="K472" s="520" t="s">
        <v>19</v>
      </c>
      <c r="L472" s="521" t="s">
        <v>641</v>
      </c>
      <c r="M472" s="520" t="s">
        <v>52</v>
      </c>
      <c r="N472" s="358">
        <f t="shared" si="28"/>
        <v>1.5873015873015872</v>
      </c>
      <c r="O472" s="359">
        <v>1</v>
      </c>
      <c r="P472" s="557" t="s">
        <v>1688</v>
      </c>
      <c r="Q472" s="490"/>
    </row>
    <row r="473" spans="2:17" ht="11" customHeight="1">
      <c r="B473" s="520" t="s">
        <v>16</v>
      </c>
      <c r="C473" s="521" t="s">
        <v>671</v>
      </c>
      <c r="D473" s="520" t="s">
        <v>16</v>
      </c>
      <c r="E473" s="358">
        <f t="shared" si="27"/>
        <v>1.3513513513513513</v>
      </c>
      <c r="F473" s="359">
        <v>1</v>
      </c>
      <c r="G473" s="523" t="s">
        <v>1503</v>
      </c>
      <c r="K473" s="558"/>
      <c r="L473" s="351"/>
      <c r="M473" s="558"/>
      <c r="N473" s="559">
        <f>SUM(N453:N472)</f>
        <v>99.999999999999972</v>
      </c>
      <c r="O473" s="559">
        <f>SUM(O453:O472)</f>
        <v>63</v>
      </c>
      <c r="P473" s="362"/>
    </row>
    <row r="474" spans="2:17" ht="11" customHeight="1">
      <c r="B474" s="520" t="s">
        <v>16</v>
      </c>
      <c r="C474" s="521" t="s">
        <v>670</v>
      </c>
      <c r="D474" s="520" t="s">
        <v>16</v>
      </c>
      <c r="E474" s="358">
        <f t="shared" si="27"/>
        <v>1.3513513513513513</v>
      </c>
      <c r="F474" s="359">
        <v>1</v>
      </c>
      <c r="G474" s="523" t="s">
        <v>1504</v>
      </c>
      <c r="K474" s="701"/>
      <c r="L474" s="664"/>
      <c r="M474" s="701"/>
      <c r="N474" s="701"/>
      <c r="O474" s="702"/>
      <c r="P474" s="590"/>
    </row>
    <row r="475" spans="2:17" ht="11" customHeight="1">
      <c r="B475" s="520" t="s">
        <v>16</v>
      </c>
      <c r="C475" s="521" t="s">
        <v>669</v>
      </c>
      <c r="D475" s="520" t="s">
        <v>16</v>
      </c>
      <c r="E475" s="358">
        <f t="shared" si="27"/>
        <v>1.3513513513513513</v>
      </c>
      <c r="F475" s="359">
        <v>1</v>
      </c>
      <c r="G475" s="523" t="s">
        <v>1505</v>
      </c>
      <c r="N475" s="590"/>
      <c r="O475" s="590"/>
      <c r="P475" s="590"/>
    </row>
    <row r="476" spans="2:17" ht="11" customHeight="1">
      <c r="B476" s="520" t="s">
        <v>16</v>
      </c>
      <c r="C476" s="521" t="s">
        <v>668</v>
      </c>
      <c r="D476" s="520" t="s">
        <v>16</v>
      </c>
      <c r="E476" s="358">
        <f t="shared" si="27"/>
        <v>1.3513513513513513</v>
      </c>
      <c r="F476" s="359">
        <v>1</v>
      </c>
      <c r="G476" s="523" t="s">
        <v>1506</v>
      </c>
      <c r="N476" s="590"/>
      <c r="O476" s="590"/>
      <c r="P476" s="590"/>
    </row>
    <row r="477" spans="2:17" ht="11" customHeight="1">
      <c r="B477" s="520" t="s">
        <v>16</v>
      </c>
      <c r="C477" s="521" t="s">
        <v>667</v>
      </c>
      <c r="D477" s="520" t="s">
        <v>16</v>
      </c>
      <c r="E477" s="358">
        <f t="shared" si="27"/>
        <v>1.3513513513513513</v>
      </c>
      <c r="F477" s="359">
        <v>1</v>
      </c>
      <c r="G477" s="523" t="s">
        <v>1507</v>
      </c>
      <c r="N477" s="590"/>
      <c r="O477" s="590"/>
      <c r="P477" s="590"/>
    </row>
    <row r="478" spans="2:17" ht="11" customHeight="1">
      <c r="B478" s="520" t="s">
        <v>16</v>
      </c>
      <c r="C478" s="521" t="s">
        <v>666</v>
      </c>
      <c r="D478" s="520" t="s">
        <v>16</v>
      </c>
      <c r="E478" s="358">
        <f t="shared" si="27"/>
        <v>1.3513513513513513</v>
      </c>
      <c r="F478" s="359">
        <v>1</v>
      </c>
      <c r="G478" s="523" t="s">
        <v>1508</v>
      </c>
      <c r="N478" s="590"/>
      <c r="O478" s="590"/>
      <c r="P478" s="590"/>
    </row>
    <row r="479" spans="2:17" ht="11" customHeight="1">
      <c r="B479" s="520" t="s">
        <v>16</v>
      </c>
      <c r="C479" s="521" t="s">
        <v>665</v>
      </c>
      <c r="D479" s="520" t="s">
        <v>16</v>
      </c>
      <c r="E479" s="358">
        <f t="shared" si="27"/>
        <v>1.3513513513513513</v>
      </c>
      <c r="F479" s="359">
        <v>1</v>
      </c>
      <c r="G479" s="523" t="s">
        <v>1509</v>
      </c>
      <c r="N479" s="590"/>
      <c r="O479" s="590"/>
      <c r="P479" s="590"/>
    </row>
    <row r="480" spans="2:17" ht="11" customHeight="1">
      <c r="B480" s="520" t="s">
        <v>16</v>
      </c>
      <c r="C480" s="521" t="s">
        <v>664</v>
      </c>
      <c r="D480" s="520" t="s">
        <v>16</v>
      </c>
      <c r="E480" s="358">
        <f t="shared" si="27"/>
        <v>1.3513513513513513</v>
      </c>
      <c r="F480" s="359">
        <v>1</v>
      </c>
      <c r="G480" s="523" t="s">
        <v>1510</v>
      </c>
      <c r="N480" s="590"/>
      <c r="O480" s="590"/>
      <c r="P480" s="590"/>
    </row>
    <row r="481" spans="2:17" ht="11" customHeight="1">
      <c r="B481" s="520" t="s">
        <v>16</v>
      </c>
      <c r="C481" s="521" t="s">
        <v>663</v>
      </c>
      <c r="D481" s="520" t="s">
        <v>16</v>
      </c>
      <c r="E481" s="358">
        <f t="shared" si="27"/>
        <v>1.3513513513513513</v>
      </c>
      <c r="F481" s="359">
        <v>1</v>
      </c>
      <c r="G481" s="523" t="s">
        <v>1511</v>
      </c>
      <c r="N481" s="590"/>
      <c r="O481" s="590"/>
      <c r="P481" s="590"/>
    </row>
    <row r="482" spans="2:17" ht="11" customHeight="1">
      <c r="B482" s="520" t="s">
        <v>16</v>
      </c>
      <c r="C482" s="521" t="s">
        <v>662</v>
      </c>
      <c r="D482" s="520" t="s">
        <v>16</v>
      </c>
      <c r="E482" s="358">
        <f t="shared" si="27"/>
        <v>1.3513513513513513</v>
      </c>
      <c r="F482" s="359">
        <v>1</v>
      </c>
      <c r="G482" s="523" t="s">
        <v>1512</v>
      </c>
      <c r="N482" s="590"/>
      <c r="O482" s="590"/>
      <c r="P482" s="590"/>
    </row>
    <row r="483" spans="2:17" ht="11" customHeight="1">
      <c r="B483" s="520" t="s">
        <v>16</v>
      </c>
      <c r="C483" s="521" t="s">
        <v>661</v>
      </c>
      <c r="D483" s="520" t="s">
        <v>16</v>
      </c>
      <c r="E483" s="358">
        <f t="shared" si="27"/>
        <v>1.3513513513513513</v>
      </c>
      <c r="F483" s="359">
        <v>1</v>
      </c>
      <c r="G483" s="557" t="s">
        <v>1513</v>
      </c>
      <c r="N483" s="590"/>
      <c r="O483" s="590"/>
      <c r="P483" s="590"/>
    </row>
    <row r="484" spans="2:17" ht="11" customHeight="1">
      <c r="B484" s="558"/>
      <c r="C484" s="351"/>
      <c r="D484" s="558"/>
      <c r="E484" s="559">
        <f>SUM(E453:E483)</f>
        <v>100.00000000000009</v>
      </c>
      <c r="F484" s="559">
        <f>SUM(F453:F483)</f>
        <v>74</v>
      </c>
      <c r="N484" s="590"/>
      <c r="O484" s="590"/>
      <c r="P484" s="590"/>
    </row>
    <row r="485" spans="2:17" ht="11" customHeight="1">
      <c r="E485" s="460"/>
      <c r="F485" s="460"/>
      <c r="N485" s="590"/>
      <c r="O485" s="590"/>
      <c r="P485" s="590"/>
    </row>
    <row r="486" spans="2:17" ht="11" customHeight="1">
      <c r="B486" s="516" t="s">
        <v>2621</v>
      </c>
      <c r="C486" s="344"/>
      <c r="D486" s="517"/>
      <c r="E486" s="517"/>
      <c r="F486" s="518"/>
      <c r="K486" s="516" t="s">
        <v>725</v>
      </c>
      <c r="L486" s="344"/>
      <c r="M486" s="517"/>
      <c r="N486" s="517"/>
      <c r="O486" s="518"/>
      <c r="P486" s="518"/>
    </row>
    <row r="487" spans="2:17" ht="11" customHeight="1">
      <c r="B487" s="517"/>
      <c r="C487" s="344"/>
      <c r="D487" s="517"/>
      <c r="E487" s="517"/>
      <c r="F487" s="518"/>
      <c r="K487" s="517"/>
      <c r="L487" s="344"/>
      <c r="M487" s="517"/>
      <c r="N487" s="517"/>
      <c r="O487" s="518"/>
      <c r="P487" s="518"/>
    </row>
    <row r="488" spans="2:17" ht="11" customHeight="1">
      <c r="B488" s="345" t="s">
        <v>0</v>
      </c>
      <c r="C488" s="345" t="s">
        <v>1</v>
      </c>
      <c r="D488" s="345" t="s">
        <v>2</v>
      </c>
      <c r="E488" s="345" t="s">
        <v>3</v>
      </c>
      <c r="F488" s="519" t="s">
        <v>4</v>
      </c>
      <c r="G488" s="371" t="s">
        <v>1402</v>
      </c>
      <c r="H488" s="372" t="s">
        <v>1799</v>
      </c>
      <c r="K488" s="345" t="s">
        <v>45</v>
      </c>
      <c r="L488" s="345" t="s">
        <v>1</v>
      </c>
      <c r="M488" s="345" t="s">
        <v>46</v>
      </c>
      <c r="N488" s="345" t="s">
        <v>3</v>
      </c>
      <c r="O488" s="519" t="s">
        <v>4</v>
      </c>
      <c r="P488" s="371" t="s">
        <v>1402</v>
      </c>
      <c r="Q488" s="372" t="s">
        <v>1799</v>
      </c>
    </row>
    <row r="489" spans="2:17" ht="11" customHeight="1">
      <c r="B489" s="520" t="s">
        <v>16</v>
      </c>
      <c r="C489" s="521" t="s">
        <v>713</v>
      </c>
      <c r="D489" s="520" t="s">
        <v>16</v>
      </c>
      <c r="E489" s="358">
        <f t="shared" ref="E489:E509" si="29">SUM((F489/$F$510)*100)</f>
        <v>12.048192771084338</v>
      </c>
      <c r="F489" s="359">
        <v>10</v>
      </c>
      <c r="G489" s="522" t="s">
        <v>1514</v>
      </c>
      <c r="H489" s="380"/>
      <c r="K489" s="520" t="s">
        <v>19</v>
      </c>
      <c r="L489" s="521" t="s">
        <v>724</v>
      </c>
      <c r="M489" s="520" t="s">
        <v>16</v>
      </c>
      <c r="N489" s="358">
        <f t="shared" ref="N489:N498" si="30">SUM((O489/$O$499)*100)</f>
        <v>19.17808219178082</v>
      </c>
      <c r="O489" s="359">
        <v>14</v>
      </c>
      <c r="P489" s="522" t="s">
        <v>1689</v>
      </c>
      <c r="Q489" s="380" t="s">
        <v>1816</v>
      </c>
    </row>
    <row r="490" spans="2:17" ht="11" customHeight="1">
      <c r="B490" s="520" t="s">
        <v>16</v>
      </c>
      <c r="C490" s="521" t="s">
        <v>712</v>
      </c>
      <c r="D490" s="520" t="s">
        <v>16</v>
      </c>
      <c r="E490" s="358">
        <f t="shared" si="29"/>
        <v>10.843373493975903</v>
      </c>
      <c r="F490" s="359">
        <v>9</v>
      </c>
      <c r="G490" s="523" t="s">
        <v>1515</v>
      </c>
      <c r="H490" s="392" t="s">
        <v>1814</v>
      </c>
      <c r="K490" s="520" t="s">
        <v>19</v>
      </c>
      <c r="L490" s="521" t="s">
        <v>723</v>
      </c>
      <c r="M490" s="520" t="s">
        <v>16</v>
      </c>
      <c r="N490" s="358">
        <f t="shared" si="30"/>
        <v>19.17808219178082</v>
      </c>
      <c r="O490" s="359">
        <v>14</v>
      </c>
      <c r="P490" s="523" t="s">
        <v>1690</v>
      </c>
      <c r="Q490" s="392" t="s">
        <v>1817</v>
      </c>
    </row>
    <row r="491" spans="2:17" ht="11" customHeight="1">
      <c r="B491" s="520" t="s">
        <v>16</v>
      </c>
      <c r="C491" s="521" t="s">
        <v>711</v>
      </c>
      <c r="D491" s="520" t="s">
        <v>16</v>
      </c>
      <c r="E491" s="358">
        <f t="shared" si="29"/>
        <v>8.4337349397590362</v>
      </c>
      <c r="F491" s="359">
        <v>7</v>
      </c>
      <c r="G491" s="523" t="s">
        <v>1516</v>
      </c>
      <c r="H491" s="392"/>
      <c r="K491" s="520" t="s">
        <v>19</v>
      </c>
      <c r="L491" s="521" t="s">
        <v>722</v>
      </c>
      <c r="M491" s="520" t="s">
        <v>16</v>
      </c>
      <c r="N491" s="358">
        <f t="shared" si="30"/>
        <v>15.068493150684931</v>
      </c>
      <c r="O491" s="359">
        <v>11</v>
      </c>
      <c r="P491" s="523" t="s">
        <v>1691</v>
      </c>
      <c r="Q491" s="392"/>
    </row>
    <row r="492" spans="2:17" ht="11" customHeight="1">
      <c r="B492" s="520" t="s">
        <v>16</v>
      </c>
      <c r="C492" s="521" t="s">
        <v>710</v>
      </c>
      <c r="D492" s="520" t="s">
        <v>16</v>
      </c>
      <c r="E492" s="358">
        <f t="shared" si="29"/>
        <v>8.4337349397590362</v>
      </c>
      <c r="F492" s="359">
        <v>7</v>
      </c>
      <c r="G492" s="523" t="s">
        <v>1517</v>
      </c>
      <c r="H492" s="392"/>
      <c r="K492" s="520" t="s">
        <v>19</v>
      </c>
      <c r="L492" s="521" t="s">
        <v>721</v>
      </c>
      <c r="M492" s="520" t="s">
        <v>16</v>
      </c>
      <c r="N492" s="358">
        <f t="shared" si="30"/>
        <v>15.068493150684931</v>
      </c>
      <c r="O492" s="359">
        <v>11</v>
      </c>
      <c r="P492" s="523" t="s">
        <v>1692</v>
      </c>
      <c r="Q492" s="392"/>
    </row>
    <row r="493" spans="2:17" ht="11" customHeight="1">
      <c r="B493" s="520" t="s">
        <v>16</v>
      </c>
      <c r="C493" s="521" t="s">
        <v>709</v>
      </c>
      <c r="D493" s="520" t="s">
        <v>16</v>
      </c>
      <c r="E493" s="358">
        <f t="shared" si="29"/>
        <v>7.2289156626506017</v>
      </c>
      <c r="F493" s="359">
        <v>6</v>
      </c>
      <c r="G493" s="523" t="s">
        <v>1518</v>
      </c>
      <c r="H493" s="392" t="s">
        <v>1815</v>
      </c>
      <c r="K493" s="520" t="s">
        <v>19</v>
      </c>
      <c r="L493" s="521" t="s">
        <v>720</v>
      </c>
      <c r="M493" s="520" t="s">
        <v>22</v>
      </c>
      <c r="N493" s="358">
        <f t="shared" si="30"/>
        <v>8.2191780821917799</v>
      </c>
      <c r="O493" s="359">
        <v>6</v>
      </c>
      <c r="P493" s="523" t="s">
        <v>1818</v>
      </c>
      <c r="Q493" s="523" t="s">
        <v>1819</v>
      </c>
    </row>
    <row r="494" spans="2:17" ht="11" customHeight="1">
      <c r="B494" s="520" t="s">
        <v>16</v>
      </c>
      <c r="C494" s="521" t="s">
        <v>708</v>
      </c>
      <c r="D494" s="520" t="s">
        <v>16</v>
      </c>
      <c r="E494" s="358">
        <f t="shared" si="29"/>
        <v>6.024096385542169</v>
      </c>
      <c r="F494" s="359">
        <v>5</v>
      </c>
      <c r="G494" s="523" t="s">
        <v>1519</v>
      </c>
      <c r="H494" s="392"/>
      <c r="K494" s="520" t="s">
        <v>19</v>
      </c>
      <c r="L494" s="521" t="s">
        <v>719</v>
      </c>
      <c r="M494" s="520" t="s">
        <v>123</v>
      </c>
      <c r="N494" s="358">
        <f t="shared" si="30"/>
        <v>8.2191780821917799</v>
      </c>
      <c r="O494" s="359">
        <v>6</v>
      </c>
      <c r="P494" s="523" t="s">
        <v>1693</v>
      </c>
      <c r="Q494" s="392"/>
    </row>
    <row r="495" spans="2:17" ht="11" customHeight="1">
      <c r="B495" s="520" t="s">
        <v>16</v>
      </c>
      <c r="C495" s="521" t="s">
        <v>707</v>
      </c>
      <c r="D495" s="520" t="s">
        <v>16</v>
      </c>
      <c r="E495" s="358">
        <f t="shared" si="29"/>
        <v>6.024096385542169</v>
      </c>
      <c r="F495" s="359">
        <v>5</v>
      </c>
      <c r="G495" s="523" t="s">
        <v>1520</v>
      </c>
      <c r="H495" s="392"/>
      <c r="K495" s="520" t="s">
        <v>19</v>
      </c>
      <c r="L495" s="521" t="s">
        <v>718</v>
      </c>
      <c r="M495" s="520" t="s">
        <v>16</v>
      </c>
      <c r="N495" s="358">
        <f t="shared" si="30"/>
        <v>5.4794520547945202</v>
      </c>
      <c r="O495" s="359">
        <v>4</v>
      </c>
      <c r="P495" s="523" t="s">
        <v>1694</v>
      </c>
      <c r="Q495" s="392"/>
    </row>
    <row r="496" spans="2:17" ht="11" customHeight="1">
      <c r="B496" s="520" t="s">
        <v>16</v>
      </c>
      <c r="C496" s="521" t="s">
        <v>706</v>
      </c>
      <c r="D496" s="520" t="s">
        <v>16</v>
      </c>
      <c r="E496" s="358">
        <f t="shared" si="29"/>
        <v>6.024096385542169</v>
      </c>
      <c r="F496" s="359">
        <v>5</v>
      </c>
      <c r="G496" s="523" t="s">
        <v>1521</v>
      </c>
      <c r="H496" s="392"/>
      <c r="K496" s="520" t="s">
        <v>19</v>
      </c>
      <c r="L496" s="521" t="s">
        <v>717</v>
      </c>
      <c r="M496" s="520" t="s">
        <v>22</v>
      </c>
      <c r="N496" s="358">
        <f t="shared" si="30"/>
        <v>5.4794520547945202</v>
      </c>
      <c r="O496" s="359">
        <v>4</v>
      </c>
      <c r="P496" s="523" t="s">
        <v>1695</v>
      </c>
      <c r="Q496" s="392"/>
    </row>
    <row r="497" spans="2:17" ht="11" customHeight="1">
      <c r="B497" s="520" t="s">
        <v>16</v>
      </c>
      <c r="C497" s="521" t="s">
        <v>705</v>
      </c>
      <c r="D497" s="520" t="s">
        <v>16</v>
      </c>
      <c r="E497" s="358">
        <f t="shared" si="29"/>
        <v>4.8192771084337354</v>
      </c>
      <c r="F497" s="359">
        <v>4</v>
      </c>
      <c r="G497" s="523" t="s">
        <v>1522</v>
      </c>
      <c r="H497" s="392"/>
      <c r="K497" s="520" t="s">
        <v>19</v>
      </c>
      <c r="L497" s="521" t="s">
        <v>716</v>
      </c>
      <c r="M497" s="520" t="s">
        <v>16</v>
      </c>
      <c r="N497" s="358">
        <f t="shared" si="30"/>
        <v>2.7397260273972601</v>
      </c>
      <c r="O497" s="359">
        <v>2</v>
      </c>
      <c r="P497" s="523" t="s">
        <v>1696</v>
      </c>
      <c r="Q497" s="392"/>
    </row>
    <row r="498" spans="2:17" ht="11" customHeight="1">
      <c r="B498" s="520" t="s">
        <v>22</v>
      </c>
      <c r="C498" s="521" t="s">
        <v>704</v>
      </c>
      <c r="D498" s="520" t="s">
        <v>16</v>
      </c>
      <c r="E498" s="358">
        <f t="shared" si="29"/>
        <v>4.8192771084337354</v>
      </c>
      <c r="F498" s="359">
        <v>4</v>
      </c>
      <c r="G498" s="523" t="s">
        <v>1523</v>
      </c>
      <c r="H498" s="392"/>
      <c r="K498" s="520" t="s">
        <v>19</v>
      </c>
      <c r="L498" s="521" t="s">
        <v>715</v>
      </c>
      <c r="M498" s="520" t="s">
        <v>123</v>
      </c>
      <c r="N498" s="358">
        <f t="shared" si="30"/>
        <v>1.3698630136986301</v>
      </c>
      <c r="O498" s="359">
        <v>1</v>
      </c>
      <c r="P498" s="557" t="s">
        <v>1697</v>
      </c>
      <c r="Q498" s="490"/>
    </row>
    <row r="499" spans="2:17" ht="11" customHeight="1">
      <c r="B499" s="520" t="s">
        <v>16</v>
      </c>
      <c r="C499" s="521" t="s">
        <v>703</v>
      </c>
      <c r="D499" s="520" t="s">
        <v>16</v>
      </c>
      <c r="E499" s="358">
        <f t="shared" si="29"/>
        <v>4.8192771084337354</v>
      </c>
      <c r="F499" s="359">
        <v>4</v>
      </c>
      <c r="G499" s="523" t="s">
        <v>1524</v>
      </c>
      <c r="H499" s="392"/>
      <c r="K499" s="558"/>
      <c r="L499" s="351"/>
      <c r="M499" s="558"/>
      <c r="N499" s="559">
        <f>SUM(N489:N498)</f>
        <v>99.999999999999986</v>
      </c>
      <c r="O499" s="559">
        <f>SUM(O489:O498)</f>
        <v>73</v>
      </c>
      <c r="P499" s="362"/>
    </row>
    <row r="500" spans="2:17" ht="11" customHeight="1">
      <c r="B500" s="520" t="s">
        <v>16</v>
      </c>
      <c r="C500" s="521" t="s">
        <v>702</v>
      </c>
      <c r="D500" s="520" t="s">
        <v>16</v>
      </c>
      <c r="E500" s="358">
        <f t="shared" si="29"/>
        <v>3.6144578313253009</v>
      </c>
      <c r="F500" s="359">
        <v>3</v>
      </c>
      <c r="G500" s="523" t="s">
        <v>1525</v>
      </c>
      <c r="H500" s="392"/>
      <c r="N500" s="590"/>
      <c r="O500" s="590"/>
      <c r="P500" s="590"/>
    </row>
    <row r="501" spans="2:17" ht="11" customHeight="1">
      <c r="B501" s="520" t="s">
        <v>16</v>
      </c>
      <c r="C501" s="521" t="s">
        <v>701</v>
      </c>
      <c r="D501" s="520" t="s">
        <v>16</v>
      </c>
      <c r="E501" s="358">
        <f t="shared" si="29"/>
        <v>3.6144578313253009</v>
      </c>
      <c r="F501" s="359">
        <v>3</v>
      </c>
      <c r="G501" s="523" t="s">
        <v>1526</v>
      </c>
      <c r="H501" s="392"/>
      <c r="N501" s="590"/>
      <c r="O501" s="590"/>
      <c r="P501" s="590"/>
    </row>
    <row r="502" spans="2:17" ht="11" customHeight="1">
      <c r="B502" s="520" t="s">
        <v>16</v>
      </c>
      <c r="C502" s="521" t="s">
        <v>700</v>
      </c>
      <c r="D502" s="520" t="s">
        <v>16</v>
      </c>
      <c r="E502" s="358">
        <f t="shared" si="29"/>
        <v>3.6144578313253009</v>
      </c>
      <c r="F502" s="359">
        <v>3</v>
      </c>
      <c r="G502" s="523" t="s">
        <v>1527</v>
      </c>
      <c r="H502" s="392"/>
      <c r="N502" s="590"/>
      <c r="O502" s="590"/>
      <c r="P502" s="590"/>
    </row>
    <row r="503" spans="2:17" ht="11" customHeight="1">
      <c r="B503" s="520" t="s">
        <v>16</v>
      </c>
      <c r="C503" s="521" t="s">
        <v>699</v>
      </c>
      <c r="D503" s="520" t="s">
        <v>16</v>
      </c>
      <c r="E503" s="358">
        <f t="shared" si="29"/>
        <v>2.4096385542168677</v>
      </c>
      <c r="F503" s="359">
        <v>2</v>
      </c>
      <c r="G503" s="523" t="s">
        <v>1528</v>
      </c>
      <c r="H503" s="392"/>
      <c r="N503" s="590"/>
      <c r="O503" s="590"/>
      <c r="P503" s="590"/>
    </row>
    <row r="504" spans="2:17" ht="11" customHeight="1">
      <c r="B504" s="520" t="s">
        <v>16</v>
      </c>
      <c r="C504" s="521" t="s">
        <v>698</v>
      </c>
      <c r="D504" s="520" t="s">
        <v>16</v>
      </c>
      <c r="E504" s="358">
        <f t="shared" si="29"/>
        <v>1.2048192771084338</v>
      </c>
      <c r="F504" s="359">
        <v>1</v>
      </c>
      <c r="G504" s="523" t="s">
        <v>1529</v>
      </c>
      <c r="H504" s="392"/>
      <c r="N504" s="590"/>
      <c r="O504" s="590"/>
      <c r="P504" s="590"/>
    </row>
    <row r="505" spans="2:17" ht="11" customHeight="1">
      <c r="B505" s="520" t="s">
        <v>16</v>
      </c>
      <c r="C505" s="521" t="s">
        <v>697</v>
      </c>
      <c r="D505" s="520" t="s">
        <v>16</v>
      </c>
      <c r="E505" s="358">
        <f t="shared" si="29"/>
        <v>1.2048192771084338</v>
      </c>
      <c r="F505" s="359">
        <v>1</v>
      </c>
      <c r="G505" s="523" t="s">
        <v>1530</v>
      </c>
      <c r="H505" s="392"/>
      <c r="N505" s="590"/>
      <c r="O505" s="590"/>
      <c r="P505" s="590"/>
    </row>
    <row r="506" spans="2:17" ht="11" customHeight="1">
      <c r="B506" s="520" t="s">
        <v>16</v>
      </c>
      <c r="C506" s="521" t="s">
        <v>696</v>
      </c>
      <c r="D506" s="520" t="s">
        <v>16</v>
      </c>
      <c r="E506" s="358">
        <f t="shared" si="29"/>
        <v>1.2048192771084338</v>
      </c>
      <c r="F506" s="359">
        <v>1</v>
      </c>
      <c r="G506" s="523" t="s">
        <v>1531</v>
      </c>
      <c r="H506" s="392"/>
      <c r="N506" s="590"/>
      <c r="O506" s="590"/>
      <c r="P506" s="590"/>
    </row>
    <row r="507" spans="2:17" ht="11" customHeight="1">
      <c r="B507" s="520" t="s">
        <v>16</v>
      </c>
      <c r="C507" s="521" t="s">
        <v>695</v>
      </c>
      <c r="D507" s="520" t="s">
        <v>16</v>
      </c>
      <c r="E507" s="358">
        <f t="shared" si="29"/>
        <v>1.2048192771084338</v>
      </c>
      <c r="F507" s="359">
        <v>1</v>
      </c>
      <c r="G507" s="523" t="s">
        <v>1532</v>
      </c>
      <c r="H507" s="392"/>
      <c r="N507" s="590"/>
      <c r="O507" s="590"/>
      <c r="P507" s="590"/>
    </row>
    <row r="508" spans="2:17" ht="11" customHeight="1">
      <c r="B508" s="520" t="s">
        <v>16</v>
      </c>
      <c r="C508" s="521" t="s">
        <v>694</v>
      </c>
      <c r="D508" s="520" t="s">
        <v>16</v>
      </c>
      <c r="E508" s="358">
        <f t="shared" si="29"/>
        <v>1.2048192771084338</v>
      </c>
      <c r="F508" s="359">
        <v>1</v>
      </c>
      <c r="G508" s="523" t="s">
        <v>1533</v>
      </c>
      <c r="H508" s="490"/>
      <c r="N508" s="590"/>
      <c r="O508" s="590"/>
      <c r="P508" s="590"/>
    </row>
    <row r="509" spans="2:17" ht="11" customHeight="1">
      <c r="B509" s="520" t="s">
        <v>16</v>
      </c>
      <c r="C509" s="521" t="s">
        <v>693</v>
      </c>
      <c r="D509" s="520" t="s">
        <v>16</v>
      </c>
      <c r="E509" s="358">
        <f t="shared" si="29"/>
        <v>1.2048192771084338</v>
      </c>
      <c r="F509" s="359">
        <v>1</v>
      </c>
      <c r="G509" s="557" t="s">
        <v>1534</v>
      </c>
      <c r="N509" s="590"/>
      <c r="O509" s="590"/>
      <c r="P509" s="590"/>
    </row>
    <row r="510" spans="2:17" ht="11" customHeight="1">
      <c r="B510" s="558"/>
      <c r="C510" s="351"/>
      <c r="D510" s="558"/>
      <c r="E510" s="559">
        <f>SUM(E489:E509)</f>
        <v>99.999999999999943</v>
      </c>
      <c r="F510" s="559">
        <f>SUM(F489:F509)</f>
        <v>83</v>
      </c>
      <c r="N510" s="590"/>
      <c r="O510" s="590"/>
      <c r="P510" s="590"/>
    </row>
    <row r="511" spans="2:17" ht="11" customHeight="1">
      <c r="E511" s="460"/>
      <c r="F511" s="460"/>
      <c r="N511" s="590"/>
      <c r="O511" s="590"/>
      <c r="P511" s="590"/>
    </row>
    <row r="512" spans="2:17" ht="11" customHeight="1">
      <c r="E512" s="460"/>
      <c r="F512" s="460"/>
      <c r="G512" s="501"/>
      <c r="N512" s="590"/>
      <c r="O512" s="590"/>
      <c r="P512" s="590"/>
    </row>
    <row r="513" spans="1:18" ht="11" customHeight="1" thickBot="1">
      <c r="R513" s="664"/>
    </row>
    <row r="514" spans="1:18" ht="11" customHeight="1" thickBot="1">
      <c r="A514" s="313" t="s">
        <v>1969</v>
      </c>
      <c r="B514" s="331" t="s">
        <v>2618</v>
      </c>
      <c r="J514" s="313" t="s">
        <v>1969</v>
      </c>
      <c r="K514" s="331" t="s">
        <v>622</v>
      </c>
    </row>
    <row r="515" spans="1:18" ht="11" customHeight="1">
      <c r="B515" s="331"/>
      <c r="K515" s="331"/>
    </row>
    <row r="516" spans="1:18" ht="11" customHeight="1">
      <c r="B516" s="369" t="s">
        <v>0</v>
      </c>
      <c r="C516" s="352" t="s">
        <v>1</v>
      </c>
      <c r="D516" s="352" t="s">
        <v>2</v>
      </c>
      <c r="E516" s="352" t="s">
        <v>3</v>
      </c>
      <c r="F516" s="352" t="s">
        <v>4</v>
      </c>
      <c r="G516" s="372" t="s">
        <v>1402</v>
      </c>
      <c r="H516" s="372" t="s">
        <v>1799</v>
      </c>
      <c r="I516" s="373"/>
      <c r="K516" s="369" t="s">
        <v>45</v>
      </c>
      <c r="L516" s="352" t="s">
        <v>1</v>
      </c>
      <c r="M516" s="352" t="s">
        <v>46</v>
      </c>
      <c r="N516" s="352" t="s">
        <v>3</v>
      </c>
      <c r="O516" s="352" t="s">
        <v>4</v>
      </c>
      <c r="P516" s="372" t="s">
        <v>1402</v>
      </c>
    </row>
    <row r="517" spans="1:18" ht="11" customHeight="1">
      <c r="B517" s="405" t="s">
        <v>16</v>
      </c>
      <c r="C517" s="404" t="s">
        <v>629</v>
      </c>
      <c r="D517" s="405" t="s">
        <v>16</v>
      </c>
      <c r="E517" s="581">
        <f t="shared" ref="E517:E528" si="31">F517*100/$F$529</f>
        <v>60.294117647058826</v>
      </c>
      <c r="F517" s="496">
        <v>41</v>
      </c>
      <c r="G517" s="379" t="s">
        <v>1762</v>
      </c>
      <c r="H517" s="379" t="s">
        <v>1801</v>
      </c>
      <c r="I517" s="404"/>
      <c r="K517" s="405" t="s">
        <v>9</v>
      </c>
      <c r="L517" s="404" t="s">
        <v>640</v>
      </c>
      <c r="M517" s="405" t="s">
        <v>123</v>
      </c>
      <c r="N517" s="581">
        <f t="shared" ref="N517:N523" si="32">O517*100/$O$524</f>
        <v>47.826086956521742</v>
      </c>
      <c r="O517" s="496">
        <v>33</v>
      </c>
      <c r="P517" s="379" t="s">
        <v>1344</v>
      </c>
    </row>
    <row r="518" spans="1:18" ht="11" customHeight="1">
      <c r="B518" s="405" t="s">
        <v>16</v>
      </c>
      <c r="C518" s="404" t="s">
        <v>630</v>
      </c>
      <c r="D518" s="405" t="s">
        <v>16</v>
      </c>
      <c r="E518" s="581">
        <f t="shared" si="31"/>
        <v>17.647058823529413</v>
      </c>
      <c r="F518" s="407">
        <v>12</v>
      </c>
      <c r="G518" s="391" t="s">
        <v>1241</v>
      </c>
      <c r="H518" s="391" t="s">
        <v>1242</v>
      </c>
      <c r="I518" s="404"/>
      <c r="K518" s="405" t="s">
        <v>19</v>
      </c>
      <c r="L518" s="404" t="s">
        <v>638</v>
      </c>
      <c r="M518" s="405" t="s">
        <v>123</v>
      </c>
      <c r="N518" s="581">
        <f t="shared" si="32"/>
        <v>33.333333333333336</v>
      </c>
      <c r="O518" s="407">
        <v>23</v>
      </c>
      <c r="P518" s="391" t="s">
        <v>1342</v>
      </c>
    </row>
    <row r="519" spans="1:18" ht="11" customHeight="1">
      <c r="B519" s="405" t="s">
        <v>16</v>
      </c>
      <c r="C519" s="404" t="s">
        <v>632</v>
      </c>
      <c r="D519" s="405" t="s">
        <v>16</v>
      </c>
      <c r="E519" s="581">
        <f t="shared" si="31"/>
        <v>7.3529411764705879</v>
      </c>
      <c r="F519" s="407">
        <v>5</v>
      </c>
      <c r="G519" s="391" t="s">
        <v>1244</v>
      </c>
      <c r="H519" s="392"/>
      <c r="K519" s="467" t="s">
        <v>106</v>
      </c>
      <c r="L519" s="468" t="s">
        <v>394</v>
      </c>
      <c r="M519" s="467" t="s">
        <v>635</v>
      </c>
      <c r="N519" s="638">
        <f t="shared" si="32"/>
        <v>7.2463768115942031</v>
      </c>
      <c r="O519" s="639">
        <v>5</v>
      </c>
      <c r="P519" s="703" t="s">
        <v>1338</v>
      </c>
    </row>
    <row r="520" spans="1:18" ht="11" customHeight="1">
      <c r="B520" s="405" t="s">
        <v>16</v>
      </c>
      <c r="C520" s="404" t="s">
        <v>624</v>
      </c>
      <c r="D520" s="405" t="s">
        <v>16</v>
      </c>
      <c r="E520" s="581">
        <f t="shared" si="31"/>
        <v>2.9411764705882355</v>
      </c>
      <c r="F520" s="407">
        <v>2</v>
      </c>
      <c r="G520" s="391" t="s">
        <v>1245</v>
      </c>
      <c r="H520" s="391" t="s">
        <v>1246</v>
      </c>
      <c r="I520" s="404"/>
      <c r="K520" s="462" t="s">
        <v>22</v>
      </c>
      <c r="L520" s="463" t="s">
        <v>637</v>
      </c>
      <c r="M520" s="462" t="s">
        <v>16</v>
      </c>
      <c r="N520" s="619">
        <f t="shared" si="32"/>
        <v>4.3478260869565215</v>
      </c>
      <c r="O520" s="620">
        <v>3</v>
      </c>
      <c r="P520" s="391" t="s">
        <v>1341</v>
      </c>
    </row>
    <row r="521" spans="1:18" ht="11" customHeight="1">
      <c r="B521" s="405" t="s">
        <v>16</v>
      </c>
      <c r="C521" s="404" t="s">
        <v>633</v>
      </c>
      <c r="D521" s="405" t="s">
        <v>16</v>
      </c>
      <c r="E521" s="581">
        <f t="shared" si="31"/>
        <v>1.4705882352941178</v>
      </c>
      <c r="F521" s="407">
        <v>1</v>
      </c>
      <c r="G521" s="391" t="s">
        <v>1235</v>
      </c>
      <c r="H521" s="392"/>
      <c r="K521" s="405" t="s">
        <v>22</v>
      </c>
      <c r="L521" s="404" t="s">
        <v>636</v>
      </c>
      <c r="M521" s="405" t="s">
        <v>104</v>
      </c>
      <c r="N521" s="581">
        <f t="shared" si="32"/>
        <v>4.3478260869565215</v>
      </c>
      <c r="O521" s="407">
        <v>3</v>
      </c>
      <c r="P521" s="391" t="s">
        <v>1340</v>
      </c>
    </row>
    <row r="522" spans="1:18" ht="11" customHeight="1">
      <c r="B522" s="405" t="s">
        <v>16</v>
      </c>
      <c r="C522" s="404" t="s">
        <v>626</v>
      </c>
      <c r="D522" s="405" t="s">
        <v>16</v>
      </c>
      <c r="E522" s="581">
        <f t="shared" si="31"/>
        <v>1.4705882352941178</v>
      </c>
      <c r="F522" s="407">
        <v>1</v>
      </c>
      <c r="G522" s="391" t="s">
        <v>1237</v>
      </c>
      <c r="H522" s="392"/>
      <c r="K522" s="405" t="s">
        <v>19</v>
      </c>
      <c r="L522" s="404" t="s">
        <v>1787</v>
      </c>
      <c r="M522" s="405" t="s">
        <v>123</v>
      </c>
      <c r="N522" s="581">
        <f t="shared" si="32"/>
        <v>1.4492753623188406</v>
      </c>
      <c r="O522" s="407">
        <v>1</v>
      </c>
      <c r="P522" s="391" t="s">
        <v>1343</v>
      </c>
      <c r="Q522" s="440" t="s">
        <v>2334</v>
      </c>
    </row>
    <row r="523" spans="1:18" ht="11" customHeight="1">
      <c r="B523" s="405" t="s">
        <v>16</v>
      </c>
      <c r="C523" s="404" t="s">
        <v>634</v>
      </c>
      <c r="D523" s="405" t="s">
        <v>16</v>
      </c>
      <c r="E523" s="581">
        <f t="shared" si="31"/>
        <v>1.4705882352941178</v>
      </c>
      <c r="F523" s="407">
        <v>1</v>
      </c>
      <c r="G523" s="391" t="s">
        <v>1240</v>
      </c>
      <c r="H523" s="392"/>
      <c r="K523" s="704" t="s">
        <v>106</v>
      </c>
      <c r="L523" s="705" t="s">
        <v>371</v>
      </c>
      <c r="M523" s="704" t="s">
        <v>16</v>
      </c>
      <c r="N523" s="706">
        <f t="shared" si="32"/>
        <v>1.4492753623188406</v>
      </c>
      <c r="O523" s="707">
        <v>1</v>
      </c>
      <c r="P523" s="458" t="s">
        <v>1339</v>
      </c>
    </row>
    <row r="524" spans="1:18" ht="11" customHeight="1">
      <c r="B524" s="405" t="s">
        <v>16</v>
      </c>
      <c r="C524" s="404" t="s">
        <v>623</v>
      </c>
      <c r="D524" s="405" t="s">
        <v>16</v>
      </c>
      <c r="E524" s="581">
        <f t="shared" si="31"/>
        <v>1.4705882352941178</v>
      </c>
      <c r="F524" s="407">
        <v>1</v>
      </c>
      <c r="G524" s="391" t="s">
        <v>1234</v>
      </c>
      <c r="H524" s="392"/>
      <c r="O524" s="460">
        <f>SUM(O517:O523)</f>
        <v>69</v>
      </c>
    </row>
    <row r="525" spans="1:18" ht="11" customHeight="1">
      <c r="B525" s="405" t="s">
        <v>16</v>
      </c>
      <c r="C525" s="404" t="s">
        <v>627</v>
      </c>
      <c r="D525" s="405" t="s">
        <v>16</v>
      </c>
      <c r="E525" s="581">
        <f t="shared" si="31"/>
        <v>1.4705882352941178</v>
      </c>
      <c r="F525" s="407">
        <v>1</v>
      </c>
      <c r="G525" s="391" t="s">
        <v>1238</v>
      </c>
      <c r="H525" s="392"/>
    </row>
    <row r="526" spans="1:18" ht="11" customHeight="1">
      <c r="B526" s="405" t="s">
        <v>16</v>
      </c>
      <c r="C526" s="404" t="s">
        <v>631</v>
      </c>
      <c r="D526" s="405" t="s">
        <v>16</v>
      </c>
      <c r="E526" s="581">
        <f t="shared" si="31"/>
        <v>1.4705882352941178</v>
      </c>
      <c r="F526" s="407">
        <v>1</v>
      </c>
      <c r="G526" s="391" t="s">
        <v>1243</v>
      </c>
      <c r="H526" s="392"/>
    </row>
    <row r="527" spans="1:18" ht="11" customHeight="1">
      <c r="B527" s="405" t="s">
        <v>16</v>
      </c>
      <c r="C527" s="404" t="s">
        <v>625</v>
      </c>
      <c r="D527" s="405" t="s">
        <v>16</v>
      </c>
      <c r="E527" s="581">
        <f t="shared" si="31"/>
        <v>1.4705882352941178</v>
      </c>
      <c r="F527" s="407">
        <v>1</v>
      </c>
      <c r="G527" s="391" t="s">
        <v>1236</v>
      </c>
      <c r="H527" s="392"/>
    </row>
    <row r="528" spans="1:18" ht="11" customHeight="1">
      <c r="B528" s="487" t="s">
        <v>16</v>
      </c>
      <c r="C528" s="455" t="s">
        <v>628</v>
      </c>
      <c r="D528" s="487" t="s">
        <v>16</v>
      </c>
      <c r="E528" s="589">
        <f t="shared" si="31"/>
        <v>1.4705882352941178</v>
      </c>
      <c r="F528" s="457">
        <v>1</v>
      </c>
      <c r="G528" s="458" t="s">
        <v>1239</v>
      </c>
      <c r="H528" s="490"/>
    </row>
    <row r="529" spans="2:18" ht="11" customHeight="1">
      <c r="E529" s="460">
        <f>SUM(E517:E528)</f>
        <v>99.999999999999986</v>
      </c>
      <c r="F529" s="460">
        <f>SUM(F517:F528)</f>
        <v>68</v>
      </c>
    </row>
    <row r="530" spans="2:18" ht="11" customHeight="1">
      <c r="E530" s="460"/>
      <c r="F530" s="460"/>
      <c r="H530" s="404" t="s">
        <v>1763</v>
      </c>
      <c r="I530" s="404"/>
    </row>
    <row r="532" spans="2:18" ht="11" customHeight="1">
      <c r="B532" s="331" t="s">
        <v>2619</v>
      </c>
      <c r="K532" s="332" t="s">
        <v>2994</v>
      </c>
      <c r="R532" s="664"/>
    </row>
    <row r="533" spans="2:18" ht="11" customHeight="1">
      <c r="B533" s="369" t="s">
        <v>0</v>
      </c>
      <c r="C533" s="352" t="s">
        <v>1</v>
      </c>
      <c r="D533" s="352" t="s">
        <v>2</v>
      </c>
      <c r="E533" s="352" t="s">
        <v>3</v>
      </c>
      <c r="F533" s="370" t="s">
        <v>4</v>
      </c>
      <c r="G533" s="372" t="s">
        <v>1402</v>
      </c>
      <c r="H533" s="372" t="s">
        <v>1799</v>
      </c>
      <c r="I533" s="373"/>
      <c r="K533" s="369" t="s">
        <v>45</v>
      </c>
      <c r="L533" s="352" t="s">
        <v>1</v>
      </c>
      <c r="M533" s="352" t="s">
        <v>46</v>
      </c>
      <c r="N533" s="352" t="s">
        <v>3</v>
      </c>
      <c r="O533" s="352" t="s">
        <v>4</v>
      </c>
      <c r="P533" s="372" t="s">
        <v>1402</v>
      </c>
      <c r="Q533" s="372" t="s">
        <v>1799</v>
      </c>
    </row>
    <row r="534" spans="2:18" ht="11" customHeight="1">
      <c r="B534" s="405" t="s">
        <v>16</v>
      </c>
      <c r="C534" s="404" t="s">
        <v>597</v>
      </c>
      <c r="D534" s="405" t="s">
        <v>16</v>
      </c>
      <c r="E534" s="708">
        <f t="shared" ref="E534:E548" si="33">F534*100/$F$549</f>
        <v>22.413793103448278</v>
      </c>
      <c r="F534" s="496">
        <v>13</v>
      </c>
      <c r="G534" s="379" t="s">
        <v>1215</v>
      </c>
      <c r="H534" s="380"/>
      <c r="K534" s="405" t="s">
        <v>9</v>
      </c>
      <c r="L534" s="404" t="s">
        <v>618</v>
      </c>
      <c r="M534" s="405" t="s">
        <v>16</v>
      </c>
      <c r="N534" s="581">
        <f>O534*100/$O$539</f>
        <v>80.851063829787236</v>
      </c>
      <c r="O534" s="496">
        <v>76</v>
      </c>
      <c r="P534" s="379" t="s">
        <v>1781</v>
      </c>
      <c r="Q534" s="379" t="s">
        <v>1800</v>
      </c>
    </row>
    <row r="535" spans="2:18" ht="11" customHeight="1">
      <c r="B535" s="405" t="s">
        <v>16</v>
      </c>
      <c r="C535" s="404" t="s">
        <v>604</v>
      </c>
      <c r="D535" s="405" t="s">
        <v>16</v>
      </c>
      <c r="E535" s="581">
        <f t="shared" si="33"/>
        <v>18.96551724137931</v>
      </c>
      <c r="F535" s="407">
        <v>11</v>
      </c>
      <c r="G535" s="391" t="s">
        <v>1222</v>
      </c>
      <c r="H535" s="392"/>
      <c r="K535" s="405" t="s">
        <v>9</v>
      </c>
      <c r="L535" s="404" t="s">
        <v>619</v>
      </c>
      <c r="M535" s="405" t="s">
        <v>22</v>
      </c>
      <c r="N535" s="581">
        <f>O535*100/$O$539</f>
        <v>15.957446808510639</v>
      </c>
      <c r="O535" s="407">
        <v>15</v>
      </c>
      <c r="P535" s="391" t="s">
        <v>1233</v>
      </c>
      <c r="Q535" s="392"/>
    </row>
    <row r="536" spans="2:18" ht="11" customHeight="1">
      <c r="B536" s="405" t="s">
        <v>16</v>
      </c>
      <c r="C536" s="404" t="s">
        <v>603</v>
      </c>
      <c r="D536" s="405" t="s">
        <v>16</v>
      </c>
      <c r="E536" s="581">
        <f t="shared" si="33"/>
        <v>18.96551724137931</v>
      </c>
      <c r="F536" s="407">
        <v>11</v>
      </c>
      <c r="G536" s="391" t="s">
        <v>1220</v>
      </c>
      <c r="H536" s="392"/>
      <c r="K536" s="405" t="s">
        <v>9</v>
      </c>
      <c r="L536" s="404" t="s">
        <v>617</v>
      </c>
      <c r="M536" s="405" t="s">
        <v>16</v>
      </c>
      <c r="N536" s="581">
        <f>O536*100/$O$539</f>
        <v>1.0638297872340425</v>
      </c>
      <c r="O536" s="407">
        <v>1</v>
      </c>
      <c r="P536" s="391" t="s">
        <v>1231</v>
      </c>
      <c r="Q536" s="392"/>
    </row>
    <row r="537" spans="2:18" ht="11" customHeight="1">
      <c r="B537" s="405" t="s">
        <v>16</v>
      </c>
      <c r="C537" s="404" t="s">
        <v>606</v>
      </c>
      <c r="D537" s="405" t="s">
        <v>16</v>
      </c>
      <c r="E537" s="581">
        <f t="shared" si="33"/>
        <v>8.6206896551724146</v>
      </c>
      <c r="F537" s="407">
        <v>5</v>
      </c>
      <c r="G537" s="391" t="s">
        <v>1226</v>
      </c>
      <c r="H537" s="391" t="s">
        <v>1227</v>
      </c>
      <c r="I537" s="404"/>
      <c r="K537" s="405" t="s">
        <v>9</v>
      </c>
      <c r="L537" s="404" t="s">
        <v>620</v>
      </c>
      <c r="M537" s="405" t="s">
        <v>16</v>
      </c>
      <c r="N537" s="581">
        <f>O537*100/$O$539</f>
        <v>1.0638297872340425</v>
      </c>
      <c r="O537" s="407">
        <v>1</v>
      </c>
      <c r="P537" s="391" t="s">
        <v>1232</v>
      </c>
      <c r="Q537" s="392"/>
    </row>
    <row r="538" spans="2:18" ht="11" customHeight="1">
      <c r="B538" s="405" t="s">
        <v>16</v>
      </c>
      <c r="C538" s="404" t="s">
        <v>600</v>
      </c>
      <c r="D538" s="405" t="s">
        <v>16</v>
      </c>
      <c r="E538" s="581">
        <f t="shared" si="33"/>
        <v>5.1724137931034484</v>
      </c>
      <c r="F538" s="407">
        <v>3</v>
      </c>
      <c r="G538" s="391" t="s">
        <v>1218</v>
      </c>
      <c r="H538" s="392"/>
      <c r="K538" s="487" t="s">
        <v>9</v>
      </c>
      <c r="L538" s="455" t="s">
        <v>616</v>
      </c>
      <c r="M538" s="487" t="s">
        <v>16</v>
      </c>
      <c r="N538" s="589">
        <f>O538*100/$O$539</f>
        <v>1.0638297872340425</v>
      </c>
      <c r="O538" s="457">
        <v>1</v>
      </c>
      <c r="P538" s="458" t="s">
        <v>1230</v>
      </c>
      <c r="Q538" s="490"/>
    </row>
    <row r="539" spans="2:18" ht="11" customHeight="1">
      <c r="B539" s="405" t="s">
        <v>16</v>
      </c>
      <c r="C539" s="404" t="s">
        <v>611</v>
      </c>
      <c r="D539" s="405" t="s">
        <v>16</v>
      </c>
      <c r="E539" s="581">
        <f t="shared" si="33"/>
        <v>5.1724137931034484</v>
      </c>
      <c r="F539" s="407">
        <v>3</v>
      </c>
      <c r="G539" s="391" t="s">
        <v>1225</v>
      </c>
      <c r="H539" s="392"/>
      <c r="N539" s="460">
        <f>SUM(N534:N538)</f>
        <v>100</v>
      </c>
      <c r="O539" s="460">
        <f>SUM(O534:O538)</f>
        <v>94</v>
      </c>
      <c r="P539" s="460"/>
    </row>
    <row r="540" spans="2:18" ht="11" customHeight="1">
      <c r="B540" s="405" t="s">
        <v>129</v>
      </c>
      <c r="C540" s="404" t="s">
        <v>607</v>
      </c>
      <c r="D540" s="405" t="s">
        <v>16</v>
      </c>
      <c r="E540" s="581">
        <f t="shared" si="33"/>
        <v>5.1724137931034484</v>
      </c>
      <c r="F540" s="407">
        <v>3</v>
      </c>
      <c r="G540" s="391" t="s">
        <v>1228</v>
      </c>
      <c r="H540" s="392"/>
      <c r="Q540" s="330" t="s">
        <v>1782</v>
      </c>
    </row>
    <row r="541" spans="2:18" ht="11" customHeight="1">
      <c r="B541" s="405" t="s">
        <v>16</v>
      </c>
      <c r="C541" s="404" t="s">
        <v>602</v>
      </c>
      <c r="D541" s="405" t="s">
        <v>16</v>
      </c>
      <c r="E541" s="581">
        <f t="shared" si="33"/>
        <v>3.4482758620689653</v>
      </c>
      <c r="F541" s="407">
        <v>2</v>
      </c>
      <c r="G541" s="391" t="s">
        <v>1219</v>
      </c>
      <c r="H541" s="392"/>
    </row>
    <row r="542" spans="2:18" ht="11" customHeight="1">
      <c r="B542" s="405" t="s">
        <v>16</v>
      </c>
      <c r="C542" s="404" t="s">
        <v>596</v>
      </c>
      <c r="D542" s="405" t="s">
        <v>16</v>
      </c>
      <c r="E542" s="581">
        <f t="shared" si="33"/>
        <v>1.7241379310344827</v>
      </c>
      <c r="F542" s="407">
        <v>1</v>
      </c>
      <c r="G542" s="391" t="s">
        <v>1214</v>
      </c>
      <c r="H542" s="392"/>
      <c r="P542" s="330" t="s">
        <v>2995</v>
      </c>
    </row>
    <row r="543" spans="2:18" ht="11" customHeight="1">
      <c r="B543" s="405" t="s">
        <v>16</v>
      </c>
      <c r="C543" s="404" t="s">
        <v>598</v>
      </c>
      <c r="D543" s="405" t="s">
        <v>16</v>
      </c>
      <c r="E543" s="581">
        <f t="shared" si="33"/>
        <v>1.7241379310344827</v>
      </c>
      <c r="F543" s="407">
        <v>1</v>
      </c>
      <c r="G543" s="391" t="s">
        <v>1216</v>
      </c>
      <c r="H543" s="392"/>
      <c r="P543" s="330" t="s">
        <v>2997</v>
      </c>
      <c r="Q543" s="330" t="s">
        <v>2998</v>
      </c>
    </row>
    <row r="544" spans="2:18" ht="11" customHeight="1">
      <c r="B544" s="405" t="s">
        <v>16</v>
      </c>
      <c r="C544" s="404" t="s">
        <v>599</v>
      </c>
      <c r="D544" s="405" t="s">
        <v>16</v>
      </c>
      <c r="E544" s="581">
        <f t="shared" si="33"/>
        <v>1.7241379310344827</v>
      </c>
      <c r="F544" s="407">
        <v>1</v>
      </c>
      <c r="G544" s="391" t="s">
        <v>1217</v>
      </c>
      <c r="H544" s="392"/>
      <c r="P544" s="330" t="s">
        <v>2996</v>
      </c>
    </row>
    <row r="545" spans="1:16" ht="11" customHeight="1">
      <c r="B545" s="405" t="s">
        <v>16</v>
      </c>
      <c r="C545" s="404" t="s">
        <v>610</v>
      </c>
      <c r="D545" s="405" t="s">
        <v>16</v>
      </c>
      <c r="E545" s="581">
        <f t="shared" si="33"/>
        <v>1.7241379310344827</v>
      </c>
      <c r="F545" s="407">
        <v>1</v>
      </c>
      <c r="G545" s="391" t="s">
        <v>1223</v>
      </c>
      <c r="H545" s="392"/>
    </row>
    <row r="546" spans="1:16" ht="11" customHeight="1">
      <c r="B546" s="405" t="s">
        <v>16</v>
      </c>
      <c r="C546" s="404" t="s">
        <v>605</v>
      </c>
      <c r="D546" s="405" t="s">
        <v>16</v>
      </c>
      <c r="E546" s="581">
        <f t="shared" si="33"/>
        <v>1.7241379310344827</v>
      </c>
      <c r="F546" s="407">
        <v>1</v>
      </c>
      <c r="G546" s="391" t="s">
        <v>1224</v>
      </c>
      <c r="H546" s="392"/>
      <c r="P546" s="501"/>
    </row>
    <row r="547" spans="1:16" ht="11" customHeight="1">
      <c r="B547" s="405" t="s">
        <v>16</v>
      </c>
      <c r="C547" s="404" t="s">
        <v>609</v>
      </c>
      <c r="D547" s="405" t="s">
        <v>16</v>
      </c>
      <c r="E547" s="581">
        <f t="shared" si="33"/>
        <v>1.7241379310344827</v>
      </c>
      <c r="F547" s="407">
        <v>1</v>
      </c>
      <c r="G547" s="391" t="s">
        <v>1221</v>
      </c>
      <c r="H547" s="392"/>
    </row>
    <row r="548" spans="1:16" ht="11" customHeight="1">
      <c r="B548" s="487" t="s">
        <v>129</v>
      </c>
      <c r="C548" s="455" t="s">
        <v>1750</v>
      </c>
      <c r="D548" s="487" t="s">
        <v>16</v>
      </c>
      <c r="E548" s="589">
        <f t="shared" si="33"/>
        <v>1.7241379310344827</v>
      </c>
      <c r="F548" s="457">
        <v>1</v>
      </c>
      <c r="G548" s="458" t="s">
        <v>1229</v>
      </c>
      <c r="H548" s="709" t="s">
        <v>2327</v>
      </c>
      <c r="I548" s="356"/>
      <c r="P548" s="404"/>
    </row>
    <row r="549" spans="1:16" ht="11" customHeight="1">
      <c r="E549" s="460">
        <f>SUM(E534:E548)</f>
        <v>99.999999999999957</v>
      </c>
      <c r="F549" s="460">
        <f>SUM(F534:F548)</f>
        <v>58</v>
      </c>
    </row>
    <row r="550" spans="1:16" ht="11" customHeight="1">
      <c r="B550" s="330" t="s">
        <v>612</v>
      </c>
      <c r="F550" s="590"/>
    </row>
    <row r="551" spans="1:16" ht="11" customHeight="1">
      <c r="B551" s="405" t="s">
        <v>16</v>
      </c>
      <c r="C551" s="404" t="s">
        <v>601</v>
      </c>
      <c r="D551" s="405" t="s">
        <v>16</v>
      </c>
      <c r="F551" s="590">
        <v>38</v>
      </c>
      <c r="G551" s="404" t="s">
        <v>2330</v>
      </c>
    </row>
    <row r="553" spans="1:16" ht="11" customHeight="1" thickBot="1"/>
    <row r="554" spans="1:16" ht="11" customHeight="1" thickBot="1">
      <c r="A554" s="314" t="s">
        <v>1970</v>
      </c>
      <c r="B554" s="331" t="s">
        <v>2616</v>
      </c>
      <c r="K554" s="331" t="s">
        <v>1059</v>
      </c>
    </row>
    <row r="556" spans="1:16" ht="11" customHeight="1">
      <c r="B556" s="369" t="s">
        <v>0</v>
      </c>
      <c r="C556" s="352" t="s">
        <v>1</v>
      </c>
      <c r="D556" s="352" t="s">
        <v>2</v>
      </c>
      <c r="E556" s="352" t="s">
        <v>3</v>
      </c>
      <c r="F556" s="352" t="s">
        <v>4</v>
      </c>
      <c r="G556" s="372" t="s">
        <v>1402</v>
      </c>
      <c r="H556" s="372" t="s">
        <v>1799</v>
      </c>
      <c r="I556" s="373"/>
      <c r="K556" s="369" t="s">
        <v>45</v>
      </c>
      <c r="L556" s="352" t="s">
        <v>1</v>
      </c>
      <c r="M556" s="352" t="s">
        <v>46</v>
      </c>
      <c r="N556" s="352" t="s">
        <v>3</v>
      </c>
      <c r="O556" s="352" t="s">
        <v>4</v>
      </c>
      <c r="P556" s="372" t="s">
        <v>1402</v>
      </c>
    </row>
    <row r="557" spans="1:16" ht="11" customHeight="1">
      <c r="B557" s="405" t="s">
        <v>16</v>
      </c>
      <c r="C557" s="404" t="s">
        <v>1057</v>
      </c>
      <c r="D557" s="405" t="s">
        <v>16</v>
      </c>
      <c r="E557" s="581">
        <f t="shared" ref="E557:E563" si="34">F557*100/$F$564</f>
        <v>39.325842696629216</v>
      </c>
      <c r="F557" s="496">
        <v>35</v>
      </c>
      <c r="G557" s="379" t="s">
        <v>1255</v>
      </c>
      <c r="H557" s="380"/>
      <c r="K557" s="405" t="s">
        <v>19</v>
      </c>
      <c r="L557" s="710" t="s">
        <v>559</v>
      </c>
      <c r="M557" s="405" t="s">
        <v>52</v>
      </c>
      <c r="N557" s="581">
        <f>O557*100/$O$562</f>
        <v>43.529411764705884</v>
      </c>
      <c r="O557" s="496">
        <v>37</v>
      </c>
      <c r="P557" s="711" t="s">
        <v>1350</v>
      </c>
    </row>
    <row r="558" spans="1:16" ht="11" customHeight="1">
      <c r="B558" s="405" t="s">
        <v>16</v>
      </c>
      <c r="C558" s="404" t="s">
        <v>1054</v>
      </c>
      <c r="D558" s="405" t="s">
        <v>16</v>
      </c>
      <c r="E558" s="581">
        <f t="shared" si="34"/>
        <v>20.224719101123597</v>
      </c>
      <c r="F558" s="407">
        <v>18</v>
      </c>
      <c r="G558" s="391" t="s">
        <v>1764</v>
      </c>
      <c r="H558" s="391" t="s">
        <v>1765</v>
      </c>
      <c r="I558" s="404"/>
      <c r="K558" s="405" t="s">
        <v>106</v>
      </c>
      <c r="L558" s="404" t="s">
        <v>1047</v>
      </c>
      <c r="M558" s="405" t="s">
        <v>635</v>
      </c>
      <c r="N558" s="581">
        <f>O558*100/$O$562</f>
        <v>42.352941176470587</v>
      </c>
      <c r="O558" s="407">
        <v>36</v>
      </c>
      <c r="P558" s="391" t="s">
        <v>1347</v>
      </c>
    </row>
    <row r="559" spans="1:16" ht="11" customHeight="1">
      <c r="B559" s="405" t="s">
        <v>16</v>
      </c>
      <c r="C559" s="404" t="s">
        <v>1055</v>
      </c>
      <c r="D559" s="405" t="s">
        <v>16</v>
      </c>
      <c r="E559" s="581">
        <f t="shared" si="34"/>
        <v>16.853932584269664</v>
      </c>
      <c r="F559" s="407">
        <v>15</v>
      </c>
      <c r="G559" s="391" t="s">
        <v>1253</v>
      </c>
      <c r="H559" s="392"/>
      <c r="K559" s="405" t="s">
        <v>19</v>
      </c>
      <c r="L559" s="404" t="s">
        <v>1050</v>
      </c>
      <c r="M559" s="405" t="s">
        <v>635</v>
      </c>
      <c r="N559" s="581">
        <f>O559*100/$O$562</f>
        <v>11.764705882352942</v>
      </c>
      <c r="O559" s="407">
        <v>10</v>
      </c>
      <c r="P559" s="391" t="s">
        <v>1351</v>
      </c>
    </row>
    <row r="560" spans="1:16" ht="11" customHeight="1">
      <c r="B560" s="405" t="s">
        <v>16</v>
      </c>
      <c r="C560" s="404" t="s">
        <v>1056</v>
      </c>
      <c r="D560" s="405" t="s">
        <v>16</v>
      </c>
      <c r="E560" s="581">
        <f t="shared" si="34"/>
        <v>15.730337078651685</v>
      </c>
      <c r="F560" s="407">
        <v>14</v>
      </c>
      <c r="G560" s="391" t="s">
        <v>1254</v>
      </c>
      <c r="H560" s="392"/>
      <c r="K560" s="405" t="s">
        <v>106</v>
      </c>
      <c r="L560" s="404" t="s">
        <v>1048</v>
      </c>
      <c r="M560" s="405" t="s">
        <v>22</v>
      </c>
      <c r="N560" s="581">
        <f>O560*100/$O$562</f>
        <v>1.1764705882352942</v>
      </c>
      <c r="O560" s="407">
        <v>1</v>
      </c>
      <c r="P560" s="391" t="s">
        <v>1348</v>
      </c>
    </row>
    <row r="561" spans="2:16" ht="11" customHeight="1">
      <c r="B561" s="405" t="s">
        <v>16</v>
      </c>
      <c r="C561" s="404" t="s">
        <v>1052</v>
      </c>
      <c r="D561" s="405" t="s">
        <v>16</v>
      </c>
      <c r="E561" s="581">
        <f t="shared" si="34"/>
        <v>4.4943820224719104</v>
      </c>
      <c r="F561" s="407">
        <v>4</v>
      </c>
      <c r="G561" s="391" t="s">
        <v>1251</v>
      </c>
      <c r="H561" s="392"/>
      <c r="K561" s="487" t="s">
        <v>106</v>
      </c>
      <c r="L561" s="455" t="s">
        <v>1049</v>
      </c>
      <c r="M561" s="487" t="s">
        <v>22</v>
      </c>
      <c r="N561" s="589">
        <f>O561*100/$O$562</f>
        <v>1.1764705882352942</v>
      </c>
      <c r="O561" s="457">
        <v>1</v>
      </c>
      <c r="P561" s="458" t="s">
        <v>1349</v>
      </c>
    </row>
    <row r="562" spans="2:16" ht="11" customHeight="1">
      <c r="B562" s="405" t="s">
        <v>16</v>
      </c>
      <c r="C562" s="404" t="s">
        <v>1051</v>
      </c>
      <c r="D562" s="405" t="s">
        <v>16</v>
      </c>
      <c r="E562" s="581">
        <f t="shared" si="34"/>
        <v>2.2471910112359552</v>
      </c>
      <c r="F562" s="407">
        <v>2</v>
      </c>
      <c r="G562" s="391" t="s">
        <v>1250</v>
      </c>
      <c r="H562" s="392"/>
      <c r="N562" s="460">
        <f>SUM(N557:N561)</f>
        <v>99.999999999999986</v>
      </c>
      <c r="O562" s="460">
        <f>SUM(O557:O561)</f>
        <v>85</v>
      </c>
      <c r="P562" s="460"/>
    </row>
    <row r="563" spans="2:16" ht="11" customHeight="1">
      <c r="B563" s="487" t="s">
        <v>16</v>
      </c>
      <c r="C563" s="455" t="s">
        <v>1053</v>
      </c>
      <c r="D563" s="487" t="s">
        <v>16</v>
      </c>
      <c r="E563" s="589">
        <f t="shared" si="34"/>
        <v>1.1235955056179776</v>
      </c>
      <c r="F563" s="457">
        <v>1</v>
      </c>
      <c r="G563" s="458" t="s">
        <v>1252</v>
      </c>
      <c r="H563" s="490"/>
      <c r="O563" s="590"/>
      <c r="P563" s="590"/>
    </row>
    <row r="564" spans="2:16" ht="11" customHeight="1">
      <c r="E564" s="460">
        <f>SUM(E557:E563)</f>
        <v>100</v>
      </c>
      <c r="F564" s="460">
        <f>SUM(F557:F563)</f>
        <v>89</v>
      </c>
      <c r="O564" s="590"/>
      <c r="P564" s="590"/>
    </row>
    <row r="566" spans="2:16" ht="11" customHeight="1" thickBot="1"/>
    <row r="567" spans="2:16" ht="11" customHeight="1" thickBot="1">
      <c r="B567" s="331" t="s">
        <v>2617</v>
      </c>
      <c r="J567" s="314" t="s">
        <v>1970</v>
      </c>
      <c r="K567" s="331" t="s">
        <v>1044</v>
      </c>
    </row>
    <row r="569" spans="2:16" ht="11" customHeight="1">
      <c r="B569" s="369" t="s">
        <v>0</v>
      </c>
      <c r="C569" s="352" t="s">
        <v>1</v>
      </c>
      <c r="D569" s="352" t="s">
        <v>2</v>
      </c>
      <c r="E569" s="352" t="s">
        <v>3</v>
      </c>
      <c r="F569" s="352" t="s">
        <v>4</v>
      </c>
      <c r="G569" s="372" t="s">
        <v>1402</v>
      </c>
      <c r="K569" s="369" t="s">
        <v>45</v>
      </c>
      <c r="L569" s="352" t="s">
        <v>1</v>
      </c>
      <c r="M569" s="352" t="s">
        <v>46</v>
      </c>
      <c r="N569" s="352" t="s">
        <v>3</v>
      </c>
      <c r="O569" s="352" t="s">
        <v>4</v>
      </c>
      <c r="P569" s="372" t="s">
        <v>1402</v>
      </c>
    </row>
    <row r="570" spans="2:16" ht="11" customHeight="1">
      <c r="B570" s="405" t="s">
        <v>16</v>
      </c>
      <c r="C570" s="404" t="s">
        <v>1041</v>
      </c>
      <c r="D570" s="405" t="s">
        <v>16</v>
      </c>
      <c r="E570" s="581">
        <f t="shared" ref="E570:E578" si="35">F570*100/$F$579</f>
        <v>34.920634920634917</v>
      </c>
      <c r="F570" s="496">
        <v>22</v>
      </c>
      <c r="G570" s="379" t="s">
        <v>1263</v>
      </c>
      <c r="K570" s="405" t="s">
        <v>9</v>
      </c>
      <c r="L570" s="712" t="s">
        <v>1045</v>
      </c>
      <c r="M570" s="405" t="s">
        <v>16</v>
      </c>
      <c r="N570" s="581">
        <f>O570*100/$O$572</f>
        <v>98.888888888888886</v>
      </c>
      <c r="O570" s="496">
        <v>89</v>
      </c>
      <c r="P570" s="379" t="s">
        <v>1345</v>
      </c>
    </row>
    <row r="571" spans="2:16" ht="11" customHeight="1">
      <c r="B571" s="405" t="s">
        <v>16</v>
      </c>
      <c r="C571" s="404" t="s">
        <v>1039</v>
      </c>
      <c r="D571" s="405" t="s">
        <v>16</v>
      </c>
      <c r="E571" s="581">
        <f t="shared" si="35"/>
        <v>23.80952380952381</v>
      </c>
      <c r="F571" s="407">
        <v>15</v>
      </c>
      <c r="G571" s="391" t="s">
        <v>1261</v>
      </c>
      <c r="K571" s="487" t="s">
        <v>22</v>
      </c>
      <c r="L571" s="713" t="s">
        <v>1046</v>
      </c>
      <c r="M571" s="487" t="s">
        <v>16</v>
      </c>
      <c r="N571" s="589">
        <f>O571*100/$O$572</f>
        <v>1.1111111111111112</v>
      </c>
      <c r="O571" s="457">
        <v>1</v>
      </c>
      <c r="P571" s="458" t="s">
        <v>1346</v>
      </c>
    </row>
    <row r="572" spans="2:16" ht="11" customHeight="1">
      <c r="B572" s="405" t="s">
        <v>16</v>
      </c>
      <c r="C572" s="404" t="s">
        <v>1036</v>
      </c>
      <c r="D572" s="405" t="s">
        <v>16</v>
      </c>
      <c r="E572" s="581">
        <f t="shared" si="35"/>
        <v>12.698412698412698</v>
      </c>
      <c r="F572" s="407">
        <v>8</v>
      </c>
      <c r="G572" s="391" t="s">
        <v>1257</v>
      </c>
      <c r="N572" s="460">
        <f>SUM(N570:N571)</f>
        <v>100</v>
      </c>
      <c r="O572" s="460">
        <f>SUM(O570:O571)</f>
        <v>90</v>
      </c>
      <c r="P572" s="460"/>
    </row>
    <row r="573" spans="2:16" ht="11" customHeight="1">
      <c r="B573" s="405" t="s">
        <v>16</v>
      </c>
      <c r="C573" s="404" t="s">
        <v>1040</v>
      </c>
      <c r="D573" s="405" t="s">
        <v>16</v>
      </c>
      <c r="E573" s="581">
        <f t="shared" si="35"/>
        <v>7.9365079365079367</v>
      </c>
      <c r="F573" s="407">
        <v>5</v>
      </c>
      <c r="G573" s="391" t="s">
        <v>1262</v>
      </c>
      <c r="O573" s="590"/>
      <c r="P573" s="590"/>
    </row>
    <row r="574" spans="2:16" ht="11" customHeight="1">
      <c r="B574" s="405" t="s">
        <v>16</v>
      </c>
      <c r="C574" s="404" t="s">
        <v>1035</v>
      </c>
      <c r="D574" s="405" t="s">
        <v>16</v>
      </c>
      <c r="E574" s="581">
        <f t="shared" si="35"/>
        <v>6.3492063492063489</v>
      </c>
      <c r="F574" s="407">
        <v>4</v>
      </c>
      <c r="G574" s="391" t="s">
        <v>1256</v>
      </c>
      <c r="O574" s="590"/>
      <c r="P574" s="590"/>
    </row>
    <row r="575" spans="2:16" ht="11" customHeight="1">
      <c r="B575" s="405" t="s">
        <v>16</v>
      </c>
      <c r="C575" s="404" t="s">
        <v>1038</v>
      </c>
      <c r="D575" s="405" t="s">
        <v>16</v>
      </c>
      <c r="E575" s="581">
        <f t="shared" si="35"/>
        <v>6.3492063492063489</v>
      </c>
      <c r="F575" s="407">
        <v>4</v>
      </c>
      <c r="G575" s="391" t="s">
        <v>1259</v>
      </c>
    </row>
    <row r="576" spans="2:16" ht="11" customHeight="1">
      <c r="B576" s="405" t="s">
        <v>16</v>
      </c>
      <c r="C576" s="404" t="s">
        <v>1037</v>
      </c>
      <c r="D576" s="405" t="s">
        <v>16</v>
      </c>
      <c r="E576" s="581">
        <f t="shared" si="35"/>
        <v>4.7619047619047619</v>
      </c>
      <c r="F576" s="407">
        <v>3</v>
      </c>
      <c r="G576" s="391" t="s">
        <v>1258</v>
      </c>
    </row>
    <row r="577" spans="1:17" ht="11" customHeight="1">
      <c r="B577" s="405" t="s">
        <v>16</v>
      </c>
      <c r="C577" s="404" t="s">
        <v>1043</v>
      </c>
      <c r="D577" s="405" t="s">
        <v>16</v>
      </c>
      <c r="E577" s="581">
        <f t="shared" si="35"/>
        <v>1.5873015873015872</v>
      </c>
      <c r="F577" s="407">
        <v>1</v>
      </c>
      <c r="G577" s="391" t="s">
        <v>1260</v>
      </c>
    </row>
    <row r="578" spans="1:17" ht="11" customHeight="1">
      <c r="B578" s="487" t="s">
        <v>16</v>
      </c>
      <c r="C578" s="455" t="s">
        <v>1042</v>
      </c>
      <c r="D578" s="487" t="s">
        <v>16</v>
      </c>
      <c r="E578" s="589">
        <f t="shared" si="35"/>
        <v>1.5873015873015872</v>
      </c>
      <c r="F578" s="457">
        <v>1</v>
      </c>
      <c r="G578" s="458" t="s">
        <v>1264</v>
      </c>
    </row>
    <row r="579" spans="1:17" ht="11" customHeight="1">
      <c r="E579" s="460">
        <f>SUM(E570:E578)</f>
        <v>100</v>
      </c>
      <c r="F579" s="460">
        <f>SUM(F570:F578)</f>
        <v>63</v>
      </c>
    </row>
    <row r="581" spans="1:17" ht="11" customHeight="1" thickBot="1">
      <c r="E581" s="460"/>
      <c r="F581" s="460"/>
    </row>
    <row r="582" spans="1:17" ht="11" customHeight="1" thickBot="1">
      <c r="A582" s="314" t="s">
        <v>1970</v>
      </c>
      <c r="B582" s="714" t="s">
        <v>893</v>
      </c>
      <c r="C582" s="715"/>
      <c r="D582" s="716"/>
      <c r="E582" s="716"/>
      <c r="F582" s="717"/>
      <c r="G582" s="440"/>
      <c r="J582" s="314" t="s">
        <v>1970</v>
      </c>
      <c r="K582" s="714" t="s">
        <v>889</v>
      </c>
      <c r="L582" s="715"/>
      <c r="M582" s="716"/>
      <c r="N582" s="716"/>
      <c r="O582" s="717"/>
      <c r="P582" s="717"/>
    </row>
    <row r="583" spans="1:17" ht="11" customHeight="1">
      <c r="B583" s="716"/>
      <c r="C583" s="715"/>
      <c r="D583" s="716"/>
      <c r="E583" s="716"/>
      <c r="F583" s="717"/>
      <c r="G583" s="440"/>
      <c r="K583" s="716"/>
      <c r="L583" s="715"/>
      <c r="M583" s="716"/>
      <c r="N583" s="716"/>
      <c r="O583" s="717"/>
      <c r="P583" s="717"/>
    </row>
    <row r="584" spans="1:17" ht="11" customHeight="1">
      <c r="B584" s="718" t="s">
        <v>0</v>
      </c>
      <c r="C584" s="718" t="s">
        <v>1</v>
      </c>
      <c r="D584" s="718" t="s">
        <v>2</v>
      </c>
      <c r="E584" s="718" t="s">
        <v>3</v>
      </c>
      <c r="F584" s="719" t="s">
        <v>4</v>
      </c>
      <c r="G584" s="720" t="s">
        <v>1402</v>
      </c>
      <c r="K584" s="718" t="s">
        <v>45</v>
      </c>
      <c r="L584" s="718" t="s">
        <v>1</v>
      </c>
      <c r="M584" s="718" t="s">
        <v>46</v>
      </c>
      <c r="N584" s="718" t="s">
        <v>3</v>
      </c>
      <c r="O584" s="719" t="s">
        <v>4</v>
      </c>
      <c r="P584" s="720" t="s">
        <v>1402</v>
      </c>
    </row>
    <row r="585" spans="1:17" ht="11" customHeight="1">
      <c r="B585" s="437" t="s">
        <v>16</v>
      </c>
      <c r="C585" s="721" t="s">
        <v>892</v>
      </c>
      <c r="D585" s="437" t="s">
        <v>16</v>
      </c>
      <c r="E585" s="722">
        <f>SUM((F585/$F$587)*100)</f>
        <v>80</v>
      </c>
      <c r="F585" s="723">
        <v>4</v>
      </c>
      <c r="G585" s="724" t="s">
        <v>1535</v>
      </c>
      <c r="K585" s="437" t="s">
        <v>51</v>
      </c>
      <c r="L585" s="725" t="s">
        <v>888</v>
      </c>
      <c r="M585" s="437" t="s">
        <v>16</v>
      </c>
      <c r="N585" s="722">
        <f>SUM((O585/$O$586)*100)</f>
        <v>100</v>
      </c>
      <c r="O585" s="723">
        <v>23</v>
      </c>
      <c r="P585" s="726" t="s">
        <v>1698</v>
      </c>
    </row>
    <row r="586" spans="1:17" ht="11" customHeight="1">
      <c r="B586" s="437" t="s">
        <v>16</v>
      </c>
      <c r="C586" s="721" t="s">
        <v>891</v>
      </c>
      <c r="D586" s="437" t="s">
        <v>16</v>
      </c>
      <c r="E586" s="722">
        <f>SUM((F586/$F$587)*100)</f>
        <v>20</v>
      </c>
      <c r="F586" s="723">
        <v>1</v>
      </c>
      <c r="G586" s="727"/>
      <c r="K586" s="728"/>
      <c r="L586" s="729"/>
      <c r="M586" s="728"/>
      <c r="N586" s="730">
        <f>SUM(N585:N585)</f>
        <v>100</v>
      </c>
      <c r="O586" s="730">
        <f>SUM(O585:O585)</f>
        <v>23</v>
      </c>
      <c r="Q586" s="731" t="s">
        <v>2329</v>
      </c>
    </row>
    <row r="587" spans="1:17" ht="11" customHeight="1">
      <c r="B587" s="728"/>
      <c r="C587" s="729"/>
      <c r="D587" s="728"/>
      <c r="E587" s="730">
        <f>SUM(E585:E586)</f>
        <v>100</v>
      </c>
      <c r="F587" s="730">
        <f>SUM(F585:F586)</f>
        <v>5</v>
      </c>
      <c r="G587" s="440"/>
      <c r="K587" s="732"/>
      <c r="L587" s="733"/>
      <c r="M587" s="732"/>
      <c r="N587" s="732"/>
      <c r="O587" s="734"/>
      <c r="P587" s="735"/>
    </row>
    <row r="588" spans="1:17" ht="11" customHeight="1">
      <c r="B588" s="440"/>
      <c r="C588" s="440"/>
      <c r="D588" s="440"/>
      <c r="E588" s="736"/>
      <c r="F588" s="736"/>
      <c r="G588" s="440"/>
      <c r="K588" s="732"/>
      <c r="L588" s="733"/>
      <c r="M588" s="732"/>
      <c r="N588" s="732"/>
      <c r="O588" s="734"/>
      <c r="P588" s="735"/>
    </row>
    <row r="589" spans="1:17" ht="11" customHeight="1">
      <c r="B589" s="718" t="s">
        <v>16</v>
      </c>
      <c r="C589" s="737" t="s">
        <v>894</v>
      </c>
      <c r="D589" s="718" t="s">
        <v>16</v>
      </c>
      <c r="E589" s="718"/>
      <c r="F589" s="738">
        <v>54</v>
      </c>
      <c r="G589" s="440"/>
      <c r="K589" s="718" t="s">
        <v>9</v>
      </c>
      <c r="L589" s="739" t="s">
        <v>887</v>
      </c>
      <c r="M589" s="718" t="s">
        <v>16</v>
      </c>
      <c r="N589" s="740"/>
      <c r="O589" s="719">
        <v>68</v>
      </c>
      <c r="P589" s="741"/>
    </row>
    <row r="590" spans="1:17" ht="11" customHeight="1">
      <c r="E590" s="460"/>
      <c r="F590" s="460"/>
      <c r="K590" s="440"/>
      <c r="L590" s="440"/>
      <c r="M590" s="440"/>
      <c r="N590" s="440"/>
      <c r="O590" s="440"/>
      <c r="P590" s="742"/>
    </row>
    <row r="591" spans="1:17" ht="11" customHeight="1">
      <c r="C591" s="743" t="s">
        <v>890</v>
      </c>
      <c r="E591" s="460"/>
      <c r="F591" s="460"/>
      <c r="K591" s="440"/>
      <c r="L591" s="440" t="s">
        <v>890</v>
      </c>
      <c r="M591" s="440"/>
      <c r="N591" s="440"/>
      <c r="O591" s="440"/>
      <c r="P591" s="742"/>
    </row>
    <row r="592" spans="1:17" ht="11" customHeight="1">
      <c r="E592" s="460"/>
      <c r="F592" s="460"/>
      <c r="P592" s="744"/>
    </row>
    <row r="593" spans="2:16" ht="11" customHeight="1">
      <c r="E593" s="460"/>
      <c r="F593" s="460"/>
      <c r="P593" s="744"/>
    </row>
    <row r="594" spans="2:16" ht="11" customHeight="1">
      <c r="B594" s="516" t="s">
        <v>2614</v>
      </c>
      <c r="C594" s="344"/>
      <c r="D594" s="517"/>
      <c r="E594" s="517"/>
      <c r="F594" s="518"/>
      <c r="P594" s="744"/>
    </row>
    <row r="595" spans="2:16" ht="11" customHeight="1">
      <c r="B595" s="517"/>
      <c r="C595" s="344"/>
      <c r="D595" s="517"/>
      <c r="E595" s="517"/>
      <c r="F595" s="518"/>
      <c r="P595" s="744"/>
    </row>
    <row r="596" spans="2:16" ht="11" customHeight="1">
      <c r="B596" s="345" t="s">
        <v>0</v>
      </c>
      <c r="C596" s="345" t="s">
        <v>1</v>
      </c>
      <c r="D596" s="345" t="s">
        <v>2</v>
      </c>
      <c r="E596" s="345" t="s">
        <v>3</v>
      </c>
      <c r="F596" s="519" t="s">
        <v>4</v>
      </c>
      <c r="G596" s="371" t="s">
        <v>1402</v>
      </c>
      <c r="H596" s="371" t="s">
        <v>1402</v>
      </c>
      <c r="K596" s="516" t="s">
        <v>1836</v>
      </c>
      <c r="L596" s="344"/>
      <c r="M596" s="517"/>
      <c r="N596" s="517"/>
      <c r="O596" s="518"/>
      <c r="P596" s="518"/>
    </row>
    <row r="597" spans="2:16" ht="11" customHeight="1">
      <c r="B597" s="405" t="s">
        <v>16</v>
      </c>
      <c r="C597" s="404" t="s">
        <v>892</v>
      </c>
      <c r="D597" s="405" t="s">
        <v>16</v>
      </c>
      <c r="E597" s="581">
        <f>F597*100/$F$602</f>
        <v>64.367816091954026</v>
      </c>
      <c r="F597" s="496">
        <v>56</v>
      </c>
      <c r="G597" s="379" t="s">
        <v>1535</v>
      </c>
      <c r="H597" s="379" t="s">
        <v>1831</v>
      </c>
      <c r="K597" s="517"/>
      <c r="L597" s="344"/>
      <c r="M597" s="517"/>
      <c r="N597" s="517"/>
      <c r="O597" s="518"/>
      <c r="P597" s="518"/>
    </row>
    <row r="598" spans="2:16" ht="11" customHeight="1">
      <c r="B598" s="405" t="s">
        <v>16</v>
      </c>
      <c r="C598" s="404" t="s">
        <v>1829</v>
      </c>
      <c r="D598" s="405" t="s">
        <v>16</v>
      </c>
      <c r="E598" s="581">
        <f>F598*100/$F$602</f>
        <v>19.540229885057471</v>
      </c>
      <c r="F598" s="407">
        <v>17</v>
      </c>
      <c r="G598" s="391" t="s">
        <v>1830</v>
      </c>
      <c r="H598" s="392"/>
      <c r="K598" s="345" t="s">
        <v>45</v>
      </c>
      <c r="L598" s="345" t="s">
        <v>1</v>
      </c>
      <c r="M598" s="345" t="s">
        <v>46</v>
      </c>
      <c r="N598" s="345" t="s">
        <v>3</v>
      </c>
      <c r="O598" s="519" t="s">
        <v>4</v>
      </c>
      <c r="P598" s="371" t="s">
        <v>1402</v>
      </c>
    </row>
    <row r="599" spans="2:16" ht="11" customHeight="1">
      <c r="B599" s="405" t="s">
        <v>16</v>
      </c>
      <c r="C599" s="404" t="s">
        <v>1827</v>
      </c>
      <c r="D599" s="405" t="s">
        <v>16</v>
      </c>
      <c r="E599" s="581">
        <f>F599*100/$F$602</f>
        <v>9.1954022988505741</v>
      </c>
      <c r="F599" s="407">
        <v>8</v>
      </c>
      <c r="G599" s="391" t="s">
        <v>1828</v>
      </c>
      <c r="H599" s="392"/>
      <c r="K599" s="520" t="s">
        <v>51</v>
      </c>
      <c r="L599" s="404" t="s">
        <v>888</v>
      </c>
      <c r="M599" s="520" t="s">
        <v>16</v>
      </c>
      <c r="N599" s="581">
        <f>O599*100/$O$603</f>
        <v>68.674698795180717</v>
      </c>
      <c r="O599" s="590">
        <v>57</v>
      </c>
      <c r="P599" s="379" t="s">
        <v>1698</v>
      </c>
    </row>
    <row r="600" spans="2:16" ht="11" customHeight="1">
      <c r="B600" s="405" t="s">
        <v>16</v>
      </c>
      <c r="C600" s="404" t="s">
        <v>1832</v>
      </c>
      <c r="D600" s="405" t="s">
        <v>16</v>
      </c>
      <c r="E600" s="581">
        <f>F600*100/$F$602</f>
        <v>5.7471264367816088</v>
      </c>
      <c r="F600" s="407">
        <v>5</v>
      </c>
      <c r="G600" s="391" t="s">
        <v>1833</v>
      </c>
      <c r="H600" s="392"/>
      <c r="K600" s="520" t="s">
        <v>106</v>
      </c>
      <c r="L600" s="404" t="s">
        <v>1838</v>
      </c>
      <c r="M600" s="405" t="s">
        <v>16</v>
      </c>
      <c r="N600" s="581">
        <f>O600*100/$O$603</f>
        <v>26.506024096385541</v>
      </c>
      <c r="O600" s="590">
        <v>22</v>
      </c>
      <c r="P600" s="391" t="s">
        <v>1839</v>
      </c>
    </row>
    <row r="601" spans="2:16" ht="11" customHeight="1">
      <c r="B601" s="487" t="s">
        <v>16</v>
      </c>
      <c r="C601" s="455" t="s">
        <v>1834</v>
      </c>
      <c r="D601" s="487" t="s">
        <v>16</v>
      </c>
      <c r="E601" s="589">
        <f>F601*100/$F$602</f>
        <v>1.1494252873563218</v>
      </c>
      <c r="F601" s="457">
        <v>1</v>
      </c>
      <c r="G601" s="458" t="s">
        <v>1835</v>
      </c>
      <c r="H601" s="490"/>
      <c r="K601" s="520" t="s">
        <v>102</v>
      </c>
      <c r="L601" s="404" t="s">
        <v>1837</v>
      </c>
      <c r="M601" s="405" t="s">
        <v>16</v>
      </c>
      <c r="N601" s="581">
        <f>O601*100/$O$603</f>
        <v>3.6144578313253013</v>
      </c>
      <c r="O601" s="590">
        <v>3</v>
      </c>
      <c r="P601" s="391" t="s">
        <v>1840</v>
      </c>
    </row>
    <row r="602" spans="2:16" ht="11" customHeight="1">
      <c r="E602" s="460"/>
      <c r="F602" s="460">
        <f>SUM(F597:F601)</f>
        <v>87</v>
      </c>
      <c r="K602" s="745" t="s">
        <v>106</v>
      </c>
      <c r="L602" s="455" t="s">
        <v>1841</v>
      </c>
      <c r="M602" s="745" t="s">
        <v>16</v>
      </c>
      <c r="N602" s="589">
        <f>O602*100/$O$603</f>
        <v>1.2048192771084338</v>
      </c>
      <c r="O602" s="746">
        <v>1</v>
      </c>
      <c r="P602" s="458" t="s">
        <v>1842</v>
      </c>
    </row>
    <row r="603" spans="2:16" ht="11" customHeight="1">
      <c r="F603" s="460"/>
      <c r="O603" s="460">
        <f>SUM(O599:O602)</f>
        <v>83</v>
      </c>
      <c r="P603" s="744"/>
    </row>
    <row r="604" spans="2:16" ht="11" customHeight="1">
      <c r="E604" s="460"/>
      <c r="F604" s="460"/>
      <c r="P604" s="744"/>
    </row>
    <row r="605" spans="2:16" ht="11" customHeight="1">
      <c r="E605" s="460"/>
      <c r="F605" s="460"/>
      <c r="P605" s="744"/>
    </row>
    <row r="606" spans="2:16" ht="11" customHeight="1">
      <c r="E606" s="460"/>
      <c r="F606" s="460"/>
      <c r="P606" s="744"/>
    </row>
    <row r="607" spans="2:16" ht="11" customHeight="1">
      <c r="B607" s="516" t="s">
        <v>2615</v>
      </c>
      <c r="C607" s="344"/>
      <c r="D607" s="517"/>
      <c r="E607" s="517"/>
      <c r="F607" s="518"/>
      <c r="K607" s="516" t="s">
        <v>895</v>
      </c>
      <c r="L607" s="344"/>
      <c r="M607" s="517"/>
      <c r="N607" s="517"/>
      <c r="O607" s="518"/>
      <c r="P607" s="747"/>
    </row>
    <row r="608" spans="2:16" ht="11" customHeight="1">
      <c r="B608" s="517"/>
      <c r="C608" s="344"/>
      <c r="D608" s="517"/>
      <c r="E608" s="517"/>
      <c r="F608" s="518"/>
      <c r="K608" s="517"/>
      <c r="L608" s="344"/>
      <c r="M608" s="517"/>
      <c r="N608" s="517"/>
      <c r="O608" s="518"/>
      <c r="P608" s="747"/>
    </row>
    <row r="609" spans="2:16" ht="11" customHeight="1">
      <c r="B609" s="345" t="s">
        <v>0</v>
      </c>
      <c r="C609" s="345" t="s">
        <v>1</v>
      </c>
      <c r="D609" s="345" t="s">
        <v>2</v>
      </c>
      <c r="E609" s="345" t="s">
        <v>3</v>
      </c>
      <c r="F609" s="519" t="s">
        <v>4</v>
      </c>
      <c r="G609" s="371" t="s">
        <v>1402</v>
      </c>
      <c r="H609" s="748" t="s">
        <v>1799</v>
      </c>
      <c r="K609" s="345" t="s">
        <v>45</v>
      </c>
      <c r="L609" s="345" t="s">
        <v>1</v>
      </c>
      <c r="M609" s="345" t="s">
        <v>46</v>
      </c>
      <c r="N609" s="345" t="s">
        <v>3</v>
      </c>
      <c r="O609" s="519" t="s">
        <v>4</v>
      </c>
      <c r="P609" s="371" t="s">
        <v>1402</v>
      </c>
    </row>
    <row r="610" spans="2:16" ht="11" customHeight="1">
      <c r="B610" s="520" t="s">
        <v>16</v>
      </c>
      <c r="C610" s="339" t="s">
        <v>914</v>
      </c>
      <c r="D610" s="520" t="s">
        <v>22</v>
      </c>
      <c r="E610" s="358">
        <f t="shared" ref="E610:E628" si="36">SUM((F610/$F$629)*100)</f>
        <v>12.307692307692308</v>
      </c>
      <c r="F610" s="359">
        <v>8</v>
      </c>
      <c r="G610" s="749" t="s">
        <v>1536</v>
      </c>
      <c r="H610" s="380"/>
      <c r="K610" s="520" t="s">
        <v>22</v>
      </c>
      <c r="L610" s="339" t="s">
        <v>861</v>
      </c>
      <c r="M610" s="520" t="s">
        <v>16</v>
      </c>
      <c r="N610" s="358">
        <f t="shared" ref="N610:N628" si="37">SUM((O610/$O$629)*100)</f>
        <v>18.181818181818183</v>
      </c>
      <c r="O610" s="359">
        <v>16</v>
      </c>
      <c r="P610" s="522" t="s">
        <v>1699</v>
      </c>
    </row>
    <row r="611" spans="2:16" ht="11" customHeight="1">
      <c r="B611" s="520" t="s">
        <v>16</v>
      </c>
      <c r="C611" s="339" t="s">
        <v>913</v>
      </c>
      <c r="D611" s="520" t="s">
        <v>16</v>
      </c>
      <c r="E611" s="358">
        <f t="shared" si="36"/>
        <v>12.307692307692308</v>
      </c>
      <c r="F611" s="359">
        <v>8</v>
      </c>
      <c r="G611" s="750" t="s">
        <v>1537</v>
      </c>
      <c r="H611" s="392"/>
      <c r="K611" s="520" t="s">
        <v>106</v>
      </c>
      <c r="L611" s="339" t="s">
        <v>860</v>
      </c>
      <c r="M611" s="520" t="s">
        <v>16</v>
      </c>
      <c r="N611" s="358">
        <f t="shared" si="37"/>
        <v>14.772727272727273</v>
      </c>
      <c r="O611" s="359">
        <v>13</v>
      </c>
      <c r="P611" s="523" t="s">
        <v>1700</v>
      </c>
    </row>
    <row r="612" spans="2:16" ht="11" customHeight="1">
      <c r="B612" s="520" t="s">
        <v>22</v>
      </c>
      <c r="C612" s="339" t="s">
        <v>912</v>
      </c>
      <c r="D612" s="520" t="s">
        <v>16</v>
      </c>
      <c r="E612" s="358">
        <f t="shared" si="36"/>
        <v>12.307692307692308</v>
      </c>
      <c r="F612" s="359">
        <v>8</v>
      </c>
      <c r="G612" s="750" t="s">
        <v>1538</v>
      </c>
      <c r="H612" s="392" t="s">
        <v>1820</v>
      </c>
      <c r="K612" s="520" t="s">
        <v>55</v>
      </c>
      <c r="L612" s="339" t="s">
        <v>859</v>
      </c>
      <c r="M612" s="520" t="s">
        <v>123</v>
      </c>
      <c r="N612" s="358">
        <f t="shared" si="37"/>
        <v>10.227272727272728</v>
      </c>
      <c r="O612" s="359">
        <v>9</v>
      </c>
      <c r="P612" s="523" t="s">
        <v>1701</v>
      </c>
    </row>
    <row r="613" spans="2:16" ht="11" customHeight="1">
      <c r="B613" s="520" t="s">
        <v>16</v>
      </c>
      <c r="C613" s="339" t="s">
        <v>911</v>
      </c>
      <c r="D613" s="520" t="s">
        <v>16</v>
      </c>
      <c r="E613" s="358">
        <f t="shared" si="36"/>
        <v>10.76923076923077</v>
      </c>
      <c r="F613" s="359">
        <v>7</v>
      </c>
      <c r="G613" s="750" t="s">
        <v>1539</v>
      </c>
      <c r="H613" s="392"/>
      <c r="K613" s="520" t="s">
        <v>9</v>
      </c>
      <c r="L613" s="339" t="s">
        <v>858</v>
      </c>
      <c r="M613" s="520" t="s">
        <v>16</v>
      </c>
      <c r="N613" s="358">
        <f t="shared" si="37"/>
        <v>10.227272727272728</v>
      </c>
      <c r="O613" s="359">
        <v>9</v>
      </c>
      <c r="P613" s="523" t="s">
        <v>1702</v>
      </c>
    </row>
    <row r="614" spans="2:16" ht="11" customHeight="1">
      <c r="B614" s="520" t="s">
        <v>16</v>
      </c>
      <c r="C614" s="339" t="s">
        <v>910</v>
      </c>
      <c r="D614" s="520" t="s">
        <v>16</v>
      </c>
      <c r="E614" s="358">
        <f t="shared" si="36"/>
        <v>7.6923076923076925</v>
      </c>
      <c r="F614" s="359">
        <v>5</v>
      </c>
      <c r="G614" s="750" t="s">
        <v>1540</v>
      </c>
      <c r="H614" s="392"/>
      <c r="K614" s="520" t="s">
        <v>55</v>
      </c>
      <c r="L614" s="339" t="s">
        <v>857</v>
      </c>
      <c r="M614" s="520" t="s">
        <v>16</v>
      </c>
      <c r="N614" s="358">
        <f t="shared" si="37"/>
        <v>7.9545454545454541</v>
      </c>
      <c r="O614" s="359">
        <v>7</v>
      </c>
      <c r="P614" s="523" t="s">
        <v>1703</v>
      </c>
    </row>
    <row r="615" spans="2:16" ht="11" customHeight="1">
      <c r="B615" s="520" t="s">
        <v>16</v>
      </c>
      <c r="C615" s="339" t="s">
        <v>909</v>
      </c>
      <c r="D615" s="520" t="s">
        <v>16</v>
      </c>
      <c r="E615" s="358">
        <f t="shared" si="36"/>
        <v>6.1538461538461542</v>
      </c>
      <c r="F615" s="359">
        <v>4</v>
      </c>
      <c r="G615" s="750" t="s">
        <v>1541</v>
      </c>
      <c r="H615" s="392"/>
      <c r="K615" s="520" t="s">
        <v>55</v>
      </c>
      <c r="L615" s="339" t="s">
        <v>856</v>
      </c>
      <c r="M615" s="520" t="s">
        <v>16</v>
      </c>
      <c r="N615" s="358">
        <f t="shared" si="37"/>
        <v>7.9545454545454541</v>
      </c>
      <c r="O615" s="359">
        <v>7</v>
      </c>
      <c r="P615" s="523" t="s">
        <v>1704</v>
      </c>
    </row>
    <row r="616" spans="2:16" ht="11" customHeight="1">
      <c r="B616" s="520" t="s">
        <v>16</v>
      </c>
      <c r="C616" s="339" t="s">
        <v>908</v>
      </c>
      <c r="D616" s="520" t="s">
        <v>16</v>
      </c>
      <c r="E616" s="358">
        <f t="shared" si="36"/>
        <v>6.1538461538461542</v>
      </c>
      <c r="F616" s="359">
        <v>4</v>
      </c>
      <c r="G616" s="750" t="s">
        <v>1542</v>
      </c>
      <c r="H616" s="392"/>
      <c r="K616" s="520" t="s">
        <v>22</v>
      </c>
      <c r="L616" s="339" t="s">
        <v>855</v>
      </c>
      <c r="M616" s="520" t="s">
        <v>123</v>
      </c>
      <c r="N616" s="358">
        <f t="shared" si="37"/>
        <v>5.6818181818181817</v>
      </c>
      <c r="O616" s="359">
        <v>5</v>
      </c>
      <c r="P616" s="523" t="s">
        <v>1705</v>
      </c>
    </row>
    <row r="617" spans="2:16" ht="11" customHeight="1">
      <c r="B617" s="520" t="s">
        <v>16</v>
      </c>
      <c r="C617" s="339" t="s">
        <v>907</v>
      </c>
      <c r="D617" s="520" t="s">
        <v>16</v>
      </c>
      <c r="E617" s="358">
        <f t="shared" si="36"/>
        <v>4.6153846153846159</v>
      </c>
      <c r="F617" s="359">
        <v>3</v>
      </c>
      <c r="G617" s="750" t="s">
        <v>1543</v>
      </c>
      <c r="H617" s="392"/>
      <c r="K617" s="520" t="s">
        <v>106</v>
      </c>
      <c r="L617" s="339" t="s">
        <v>854</v>
      </c>
      <c r="M617" s="520" t="s">
        <v>22</v>
      </c>
      <c r="N617" s="358">
        <f t="shared" si="37"/>
        <v>5.6818181818181817</v>
      </c>
      <c r="O617" s="359">
        <v>5</v>
      </c>
      <c r="P617" s="523" t="s">
        <v>1706</v>
      </c>
    </row>
    <row r="618" spans="2:16" ht="11" customHeight="1">
      <c r="B618" s="520" t="s">
        <v>16</v>
      </c>
      <c r="C618" s="339" t="s">
        <v>906</v>
      </c>
      <c r="D618" s="520" t="s">
        <v>16</v>
      </c>
      <c r="E618" s="358">
        <f t="shared" si="36"/>
        <v>4.6153846153846159</v>
      </c>
      <c r="F618" s="359">
        <v>3</v>
      </c>
      <c r="G618" s="750" t="s">
        <v>1544</v>
      </c>
      <c r="H618" s="392"/>
      <c r="K618" s="751" t="s">
        <v>106</v>
      </c>
      <c r="L618" s="752" t="s">
        <v>773</v>
      </c>
      <c r="M618" s="751" t="s">
        <v>52</v>
      </c>
      <c r="N618" s="753">
        <f t="shared" si="37"/>
        <v>3.4090909090909087</v>
      </c>
      <c r="O618" s="754">
        <v>3</v>
      </c>
      <c r="P618" s="755" t="s">
        <v>1377</v>
      </c>
    </row>
    <row r="619" spans="2:16" ht="11" customHeight="1">
      <c r="B619" s="520" t="s">
        <v>16</v>
      </c>
      <c r="C619" s="339" t="s">
        <v>905</v>
      </c>
      <c r="D619" s="520" t="s">
        <v>16</v>
      </c>
      <c r="E619" s="358">
        <f t="shared" si="36"/>
        <v>3.0769230769230771</v>
      </c>
      <c r="F619" s="359">
        <v>2</v>
      </c>
      <c r="G619" s="750" t="s">
        <v>1545</v>
      </c>
      <c r="H619" s="392"/>
      <c r="K619" s="542" t="s">
        <v>9</v>
      </c>
      <c r="L619" s="350" t="s">
        <v>225</v>
      </c>
      <c r="M619" s="542" t="s">
        <v>16</v>
      </c>
      <c r="N619" s="544">
        <f t="shared" si="37"/>
        <v>3.4090909090909087</v>
      </c>
      <c r="O619" s="545">
        <v>3</v>
      </c>
      <c r="P619" s="756" t="s">
        <v>1707</v>
      </c>
    </row>
    <row r="620" spans="2:16" ht="11" customHeight="1">
      <c r="B620" s="520" t="s">
        <v>16</v>
      </c>
      <c r="C620" s="339" t="s">
        <v>904</v>
      </c>
      <c r="D620" s="520" t="s">
        <v>16</v>
      </c>
      <c r="E620" s="358">
        <f t="shared" si="36"/>
        <v>3.0769230769230771</v>
      </c>
      <c r="F620" s="359">
        <v>2</v>
      </c>
      <c r="G620" s="750" t="s">
        <v>1546</v>
      </c>
      <c r="H620" s="392"/>
      <c r="K620" s="520" t="s">
        <v>9</v>
      </c>
      <c r="L620" s="339" t="s">
        <v>853</v>
      </c>
      <c r="M620" s="520" t="s">
        <v>16</v>
      </c>
      <c r="N620" s="358">
        <f t="shared" si="37"/>
        <v>2.2727272727272729</v>
      </c>
      <c r="O620" s="359">
        <v>2</v>
      </c>
      <c r="P620" s="523" t="s">
        <v>1708</v>
      </c>
    </row>
    <row r="621" spans="2:16" ht="11" customHeight="1">
      <c r="B621" s="520" t="s">
        <v>16</v>
      </c>
      <c r="C621" s="339" t="s">
        <v>903</v>
      </c>
      <c r="D621" s="520" t="s">
        <v>16</v>
      </c>
      <c r="E621" s="358">
        <f t="shared" si="36"/>
        <v>3.0769230769230771</v>
      </c>
      <c r="F621" s="359">
        <v>2</v>
      </c>
      <c r="G621" s="750" t="s">
        <v>1547</v>
      </c>
      <c r="H621" s="392"/>
      <c r="K621" s="520" t="s">
        <v>9</v>
      </c>
      <c r="L621" s="339" t="s">
        <v>852</v>
      </c>
      <c r="M621" s="520" t="s">
        <v>16</v>
      </c>
      <c r="N621" s="358">
        <f t="shared" si="37"/>
        <v>2.2727272727272729</v>
      </c>
      <c r="O621" s="359">
        <v>2</v>
      </c>
      <c r="P621" s="523" t="s">
        <v>1709</v>
      </c>
    </row>
    <row r="622" spans="2:16" ht="11" customHeight="1">
      <c r="B622" s="520" t="s">
        <v>16</v>
      </c>
      <c r="C622" s="339" t="s">
        <v>902</v>
      </c>
      <c r="D622" s="520" t="s">
        <v>16</v>
      </c>
      <c r="E622" s="358">
        <f t="shared" si="36"/>
        <v>3.0769230769230771</v>
      </c>
      <c r="F622" s="359">
        <v>2</v>
      </c>
      <c r="G622" s="750" t="s">
        <v>1548</v>
      </c>
      <c r="H622" s="392"/>
      <c r="K622" s="520" t="s">
        <v>9</v>
      </c>
      <c r="L622" s="339" t="s">
        <v>851</v>
      </c>
      <c r="M622" s="520" t="s">
        <v>22</v>
      </c>
      <c r="N622" s="358">
        <f t="shared" si="37"/>
        <v>1.1363636363636365</v>
      </c>
      <c r="O622" s="359">
        <v>1</v>
      </c>
      <c r="P622" s="523" t="s">
        <v>1710</v>
      </c>
    </row>
    <row r="623" spans="2:16" ht="11" customHeight="1">
      <c r="B623" s="520" t="s">
        <v>16</v>
      </c>
      <c r="C623" s="339" t="s">
        <v>901</v>
      </c>
      <c r="D623" s="520" t="s">
        <v>16</v>
      </c>
      <c r="E623" s="358">
        <f t="shared" si="36"/>
        <v>3.0769230769230771</v>
      </c>
      <c r="F623" s="359">
        <v>2</v>
      </c>
      <c r="G623" s="750" t="s">
        <v>1549</v>
      </c>
      <c r="H623" s="392"/>
      <c r="K623" s="520" t="s">
        <v>55</v>
      </c>
      <c r="L623" s="339" t="s">
        <v>850</v>
      </c>
      <c r="M623" s="520" t="s">
        <v>123</v>
      </c>
      <c r="N623" s="358">
        <f t="shared" si="37"/>
        <v>1.1363636363636365</v>
      </c>
      <c r="O623" s="359">
        <v>1</v>
      </c>
      <c r="P623" s="523" t="s">
        <v>1711</v>
      </c>
    </row>
    <row r="624" spans="2:16" ht="11" customHeight="1">
      <c r="B624" s="520" t="s">
        <v>16</v>
      </c>
      <c r="C624" s="339" t="s">
        <v>900</v>
      </c>
      <c r="D624" s="520" t="s">
        <v>16</v>
      </c>
      <c r="E624" s="358">
        <f t="shared" si="36"/>
        <v>1.5384615384615385</v>
      </c>
      <c r="F624" s="359">
        <v>1</v>
      </c>
      <c r="G624" s="750" t="s">
        <v>1550</v>
      </c>
      <c r="H624" s="392"/>
      <c r="K624" s="520" t="s">
        <v>55</v>
      </c>
      <c r="L624" s="339" t="s">
        <v>849</v>
      </c>
      <c r="M624" s="520" t="s">
        <v>16</v>
      </c>
      <c r="N624" s="358">
        <f t="shared" si="37"/>
        <v>1.1363636363636365</v>
      </c>
      <c r="O624" s="359">
        <v>1</v>
      </c>
      <c r="P624" s="523" t="s">
        <v>1712</v>
      </c>
    </row>
    <row r="625" spans="1:17" ht="11" customHeight="1">
      <c r="B625" s="520" t="s">
        <v>16</v>
      </c>
      <c r="C625" s="339" t="s">
        <v>899</v>
      </c>
      <c r="D625" s="520" t="s">
        <v>16</v>
      </c>
      <c r="E625" s="358">
        <f t="shared" si="36"/>
        <v>1.5384615384615385</v>
      </c>
      <c r="F625" s="359">
        <v>1</v>
      </c>
      <c r="G625" s="750" t="s">
        <v>1551</v>
      </c>
      <c r="H625" s="392"/>
      <c r="K625" s="520" t="s">
        <v>19</v>
      </c>
      <c r="L625" s="339" t="s">
        <v>848</v>
      </c>
      <c r="M625" s="520" t="s">
        <v>16</v>
      </c>
      <c r="N625" s="358">
        <f t="shared" si="37"/>
        <v>1.1363636363636365</v>
      </c>
      <c r="O625" s="359">
        <v>1</v>
      </c>
      <c r="P625" s="523" t="s">
        <v>1713</v>
      </c>
    </row>
    <row r="626" spans="1:17" ht="11" customHeight="1">
      <c r="B626" s="520" t="s">
        <v>16</v>
      </c>
      <c r="C626" s="339" t="s">
        <v>898</v>
      </c>
      <c r="D626" s="520" t="s">
        <v>16</v>
      </c>
      <c r="E626" s="358">
        <f t="shared" si="36"/>
        <v>1.5384615384615385</v>
      </c>
      <c r="F626" s="359">
        <v>1</v>
      </c>
      <c r="G626" s="750" t="s">
        <v>1552</v>
      </c>
      <c r="H626" s="392"/>
      <c r="K626" s="520" t="s">
        <v>106</v>
      </c>
      <c r="L626" s="339" t="s">
        <v>847</v>
      </c>
      <c r="M626" s="520" t="s">
        <v>52</v>
      </c>
      <c r="N626" s="358">
        <f t="shared" si="37"/>
        <v>1.1363636363636365</v>
      </c>
      <c r="O626" s="359">
        <v>1</v>
      </c>
      <c r="P626" s="523" t="s">
        <v>1714</v>
      </c>
    </row>
    <row r="627" spans="1:17" ht="11" customHeight="1">
      <c r="B627" s="520" t="s">
        <v>16</v>
      </c>
      <c r="C627" s="339" t="s">
        <v>897</v>
      </c>
      <c r="D627" s="520" t="s">
        <v>16</v>
      </c>
      <c r="E627" s="358">
        <f t="shared" si="36"/>
        <v>1.5384615384615385</v>
      </c>
      <c r="F627" s="359">
        <v>1</v>
      </c>
      <c r="G627" s="750" t="s">
        <v>1553</v>
      </c>
      <c r="H627" s="392"/>
      <c r="K627" s="520" t="s">
        <v>9</v>
      </c>
      <c r="L627" s="339" t="s">
        <v>846</v>
      </c>
      <c r="M627" s="520" t="s">
        <v>16</v>
      </c>
      <c r="N627" s="358">
        <f t="shared" si="37"/>
        <v>1.1363636363636365</v>
      </c>
      <c r="O627" s="359">
        <v>1</v>
      </c>
      <c r="P627" s="523" t="s">
        <v>1715</v>
      </c>
    </row>
    <row r="628" spans="1:17" ht="11" customHeight="1">
      <c r="B628" s="520" t="s">
        <v>16</v>
      </c>
      <c r="C628" s="339" t="s">
        <v>896</v>
      </c>
      <c r="D628" s="520" t="s">
        <v>16</v>
      </c>
      <c r="E628" s="358">
        <f t="shared" si="36"/>
        <v>1.5384615384615385</v>
      </c>
      <c r="F628" s="359">
        <v>1</v>
      </c>
      <c r="G628" s="557" t="s">
        <v>1554</v>
      </c>
      <c r="H628" s="490"/>
      <c r="K628" s="520" t="s">
        <v>22</v>
      </c>
      <c r="L628" s="339" t="s">
        <v>845</v>
      </c>
      <c r="M628" s="520" t="s">
        <v>16</v>
      </c>
      <c r="N628" s="358">
        <f t="shared" si="37"/>
        <v>1.1363636363636365</v>
      </c>
      <c r="O628" s="359">
        <v>1</v>
      </c>
      <c r="P628" s="557" t="s">
        <v>1716</v>
      </c>
    </row>
    <row r="629" spans="1:17" ht="11" customHeight="1">
      <c r="B629" s="558"/>
      <c r="C629" s="351"/>
      <c r="D629" s="558"/>
      <c r="E629" s="559">
        <f>SUM(E610:E628)</f>
        <v>99.999999999999986</v>
      </c>
      <c r="F629" s="559">
        <f>SUM(F610:F628)</f>
        <v>65</v>
      </c>
      <c r="K629" s="558"/>
      <c r="L629" s="351"/>
      <c r="M629" s="558"/>
      <c r="N629" s="559">
        <f>SUM(N610:N628)</f>
        <v>100.00000000000001</v>
      </c>
      <c r="O629" s="559">
        <f>SUM(O610:O628)</f>
        <v>88</v>
      </c>
      <c r="P629" s="362"/>
    </row>
    <row r="630" spans="1:17" ht="11" customHeight="1">
      <c r="E630" s="460"/>
      <c r="F630" s="460"/>
    </row>
    <row r="631" spans="1:17" ht="11" customHeight="1" thickBot="1">
      <c r="E631" s="460"/>
      <c r="F631" s="460"/>
    </row>
    <row r="632" spans="1:17" ht="11" customHeight="1" thickBot="1">
      <c r="A632" s="313" t="s">
        <v>1969</v>
      </c>
      <c r="B632" s="331" t="s">
        <v>2612</v>
      </c>
      <c r="J632" s="313" t="s">
        <v>1969</v>
      </c>
      <c r="K632" s="331" t="s">
        <v>1018</v>
      </c>
    </row>
    <row r="633" spans="1:17" ht="11" customHeight="1">
      <c r="B633" s="369" t="s">
        <v>0</v>
      </c>
      <c r="C633" s="352" t="s">
        <v>1</v>
      </c>
      <c r="D633" s="352" t="s">
        <v>2</v>
      </c>
      <c r="E633" s="352" t="s">
        <v>3</v>
      </c>
      <c r="F633" s="352" t="s">
        <v>4</v>
      </c>
      <c r="G633" s="372" t="s">
        <v>1402</v>
      </c>
      <c r="H633" s="757" t="s">
        <v>1799</v>
      </c>
      <c r="I633" s="373"/>
      <c r="K633" s="345" t="s">
        <v>45</v>
      </c>
      <c r="L633" s="345" t="s">
        <v>1</v>
      </c>
      <c r="M633" s="345" t="s">
        <v>46</v>
      </c>
      <c r="N633" s="345" t="s">
        <v>3</v>
      </c>
      <c r="O633" s="519" t="s">
        <v>4</v>
      </c>
      <c r="P633" s="372" t="s">
        <v>1402</v>
      </c>
      <c r="Q633" s="372" t="s">
        <v>1799</v>
      </c>
    </row>
    <row r="634" spans="1:17" ht="11" customHeight="1">
      <c r="B634" s="520" t="s">
        <v>16</v>
      </c>
      <c r="C634" s="404" t="s">
        <v>1003</v>
      </c>
      <c r="D634" s="520" t="s">
        <v>16</v>
      </c>
      <c r="E634" s="358">
        <f t="shared" ref="E634:E645" si="38">SUM((F634/$F$646)*100)</f>
        <v>37.333333333333336</v>
      </c>
      <c r="F634" s="496">
        <v>28</v>
      </c>
      <c r="G634" s="379" t="s">
        <v>1270</v>
      </c>
      <c r="H634" s="380"/>
      <c r="K634" s="520" t="s">
        <v>19</v>
      </c>
      <c r="L634" s="442" t="s">
        <v>1014</v>
      </c>
      <c r="M634" s="405" t="s">
        <v>16</v>
      </c>
      <c r="N634" s="358">
        <f t="shared" ref="N634:N640" si="39">SUM((O634/$O$641)*100)</f>
        <v>44.444444444444443</v>
      </c>
      <c r="O634" s="496">
        <v>36</v>
      </c>
      <c r="P634" s="379" t="s">
        <v>1355</v>
      </c>
      <c r="Q634" s="380"/>
    </row>
    <row r="635" spans="1:17" ht="11" customHeight="1">
      <c r="B635" s="520" t="s">
        <v>16</v>
      </c>
      <c r="C635" s="404" t="s">
        <v>1002</v>
      </c>
      <c r="D635" s="520" t="s">
        <v>16</v>
      </c>
      <c r="E635" s="358">
        <f t="shared" si="38"/>
        <v>22.666666666666664</v>
      </c>
      <c r="F635" s="407">
        <v>17</v>
      </c>
      <c r="G635" s="391" t="s">
        <v>1269</v>
      </c>
      <c r="H635" s="392"/>
      <c r="K635" s="520" t="s">
        <v>106</v>
      </c>
      <c r="L635" s="404" t="s">
        <v>1013</v>
      </c>
      <c r="M635" s="405" t="s">
        <v>635</v>
      </c>
      <c r="N635" s="358">
        <f t="shared" si="39"/>
        <v>30.864197530864196</v>
      </c>
      <c r="O635" s="407">
        <v>25</v>
      </c>
      <c r="P635" s="391" t="s">
        <v>1354</v>
      </c>
      <c r="Q635" s="392"/>
    </row>
    <row r="636" spans="1:17" ht="11" customHeight="1">
      <c r="B636" s="520" t="s">
        <v>16</v>
      </c>
      <c r="C636" s="404" t="s">
        <v>1007</v>
      </c>
      <c r="D636" s="520" t="s">
        <v>16</v>
      </c>
      <c r="E636" s="358">
        <f t="shared" si="38"/>
        <v>14.666666666666666</v>
      </c>
      <c r="F636" s="407">
        <v>11</v>
      </c>
      <c r="G636" s="391" t="s">
        <v>1767</v>
      </c>
      <c r="H636" s="391" t="s">
        <v>1766</v>
      </c>
      <c r="I636" s="404"/>
      <c r="K636" s="405" t="s">
        <v>102</v>
      </c>
      <c r="L636" s="404" t="s">
        <v>1012</v>
      </c>
      <c r="M636" s="405" t="s">
        <v>16</v>
      </c>
      <c r="N636" s="358">
        <f t="shared" si="39"/>
        <v>11.111111111111111</v>
      </c>
      <c r="O636" s="407">
        <v>9</v>
      </c>
      <c r="P636" s="391" t="s">
        <v>1784</v>
      </c>
      <c r="Q636" s="391" t="s">
        <v>1783</v>
      </c>
    </row>
    <row r="637" spans="1:17" ht="11" customHeight="1">
      <c r="B637" s="520" t="s">
        <v>16</v>
      </c>
      <c r="C637" s="404" t="s">
        <v>1000</v>
      </c>
      <c r="D637" s="520" t="s">
        <v>16</v>
      </c>
      <c r="E637" s="358">
        <f t="shared" si="38"/>
        <v>6.666666666666667</v>
      </c>
      <c r="F637" s="407">
        <v>5</v>
      </c>
      <c r="G637" s="391" t="s">
        <v>1267</v>
      </c>
      <c r="H637" s="391" t="s">
        <v>1266</v>
      </c>
      <c r="I637" s="404"/>
      <c r="K637" s="520" t="s">
        <v>102</v>
      </c>
      <c r="L637" s="404" t="s">
        <v>1011</v>
      </c>
      <c r="M637" s="405" t="s">
        <v>104</v>
      </c>
      <c r="N637" s="358">
        <f t="shared" si="39"/>
        <v>9.8765432098765427</v>
      </c>
      <c r="O637" s="407">
        <v>8</v>
      </c>
      <c r="P637" s="391" t="s">
        <v>1352</v>
      </c>
      <c r="Q637" s="392"/>
    </row>
    <row r="638" spans="1:17" ht="11" customHeight="1">
      <c r="B638" s="520" t="s">
        <v>16</v>
      </c>
      <c r="C638" s="404" t="s">
        <v>1001</v>
      </c>
      <c r="D638" s="520" t="s">
        <v>16</v>
      </c>
      <c r="E638" s="358">
        <f t="shared" si="38"/>
        <v>5.3333333333333339</v>
      </c>
      <c r="F638" s="407">
        <v>4</v>
      </c>
      <c r="G638" s="391" t="s">
        <v>1268</v>
      </c>
      <c r="H638" s="392"/>
      <c r="K638" s="405" t="s">
        <v>9</v>
      </c>
      <c r="L638" s="404" t="s">
        <v>1015</v>
      </c>
      <c r="M638" s="405" t="s">
        <v>16</v>
      </c>
      <c r="N638" s="358">
        <f t="shared" si="39"/>
        <v>2.4691358024691357</v>
      </c>
      <c r="O638" s="407">
        <v>2</v>
      </c>
      <c r="P638" s="391" t="s">
        <v>1356</v>
      </c>
      <c r="Q638" s="392"/>
    </row>
    <row r="639" spans="1:17" ht="11" customHeight="1">
      <c r="B639" s="520" t="s">
        <v>16</v>
      </c>
      <c r="C639" s="404" t="s">
        <v>1008</v>
      </c>
      <c r="D639" s="520" t="s">
        <v>22</v>
      </c>
      <c r="E639" s="358">
        <f t="shared" si="38"/>
        <v>4</v>
      </c>
      <c r="F639" s="407">
        <v>3</v>
      </c>
      <c r="G639" s="391" t="s">
        <v>1274</v>
      </c>
      <c r="H639" s="392"/>
      <c r="K639" s="405" t="s">
        <v>106</v>
      </c>
      <c r="L639" s="404" t="s">
        <v>1016</v>
      </c>
      <c r="M639" s="405" t="s">
        <v>22</v>
      </c>
      <c r="N639" s="358">
        <f t="shared" si="39"/>
        <v>1.2345679012345678</v>
      </c>
      <c r="O639" s="758">
        <v>1</v>
      </c>
      <c r="P639" s="391" t="s">
        <v>1353</v>
      </c>
      <c r="Q639" s="392"/>
    </row>
    <row r="640" spans="1:17" ht="11" customHeight="1">
      <c r="B640" s="520" t="s">
        <v>16</v>
      </c>
      <c r="C640" s="404" t="s">
        <v>1006</v>
      </c>
      <c r="D640" s="520" t="s">
        <v>16</v>
      </c>
      <c r="E640" s="358">
        <f t="shared" si="38"/>
        <v>2.666666666666667</v>
      </c>
      <c r="F640" s="407">
        <v>2</v>
      </c>
      <c r="G640" s="391" t="s">
        <v>1273</v>
      </c>
      <c r="H640" s="392"/>
      <c r="K640" s="487" t="s">
        <v>102</v>
      </c>
      <c r="L640" s="458" t="s">
        <v>1785</v>
      </c>
      <c r="M640" s="487" t="s">
        <v>16</v>
      </c>
      <c r="N640" s="759">
        <f t="shared" si="39"/>
        <v>1.2345679012345678</v>
      </c>
      <c r="O640" s="760">
        <v>1</v>
      </c>
      <c r="P640" s="458" t="s">
        <v>1786</v>
      </c>
      <c r="Q640" s="490"/>
    </row>
    <row r="641" spans="1:18" ht="11" customHeight="1">
      <c r="B641" s="520" t="s">
        <v>16</v>
      </c>
      <c r="C641" s="404" t="s">
        <v>1009</v>
      </c>
      <c r="D641" s="520" t="s">
        <v>16</v>
      </c>
      <c r="E641" s="358">
        <f t="shared" si="38"/>
        <v>1.3333333333333335</v>
      </c>
      <c r="F641" s="407">
        <v>1</v>
      </c>
      <c r="G641" s="391" t="s">
        <v>1275</v>
      </c>
      <c r="H641" s="392"/>
      <c r="N641" s="460">
        <f>SUM(N634:N639)</f>
        <v>100</v>
      </c>
      <c r="O641" s="460">
        <f>SUM(O634:O639)</f>
        <v>81</v>
      </c>
      <c r="P641" s="460"/>
    </row>
    <row r="642" spans="1:18" ht="11" customHeight="1">
      <c r="B642" s="520" t="s">
        <v>16</v>
      </c>
      <c r="C642" s="404" t="s">
        <v>1005</v>
      </c>
      <c r="D642" s="520" t="s">
        <v>16</v>
      </c>
      <c r="E642" s="358">
        <f t="shared" si="38"/>
        <v>1.3333333333333335</v>
      </c>
      <c r="F642" s="407">
        <v>1</v>
      </c>
      <c r="G642" s="391" t="s">
        <v>1272</v>
      </c>
      <c r="H642" s="392"/>
    </row>
    <row r="643" spans="1:18" ht="11" customHeight="1">
      <c r="B643" s="520" t="s">
        <v>16</v>
      </c>
      <c r="C643" s="404" t="s">
        <v>999</v>
      </c>
      <c r="D643" s="520" t="s">
        <v>16</v>
      </c>
      <c r="E643" s="358">
        <f t="shared" si="38"/>
        <v>1.3333333333333335</v>
      </c>
      <c r="F643" s="407">
        <v>1</v>
      </c>
      <c r="G643" s="391" t="s">
        <v>1265</v>
      </c>
      <c r="H643" s="392"/>
    </row>
    <row r="644" spans="1:18" ht="11" customHeight="1">
      <c r="B644" s="520" t="s">
        <v>16</v>
      </c>
      <c r="C644" s="404" t="s">
        <v>1004</v>
      </c>
      <c r="D644" s="520" t="s">
        <v>16</v>
      </c>
      <c r="E644" s="358">
        <f t="shared" si="38"/>
        <v>1.3333333333333335</v>
      </c>
      <c r="F644" s="407">
        <v>1</v>
      </c>
      <c r="G644" s="391" t="s">
        <v>1271</v>
      </c>
      <c r="H644" s="392"/>
    </row>
    <row r="645" spans="1:18" ht="11" customHeight="1">
      <c r="B645" s="745" t="s">
        <v>16</v>
      </c>
      <c r="C645" s="455" t="s">
        <v>1010</v>
      </c>
      <c r="D645" s="745" t="s">
        <v>16</v>
      </c>
      <c r="E645" s="759">
        <f t="shared" si="38"/>
        <v>1.3333333333333335</v>
      </c>
      <c r="F645" s="457">
        <v>1</v>
      </c>
      <c r="G645" s="458" t="s">
        <v>1276</v>
      </c>
      <c r="H645" s="490"/>
    </row>
    <row r="646" spans="1:18" ht="11" customHeight="1">
      <c r="E646" s="460">
        <f>SUM(E634:E645)</f>
        <v>99.999999999999986</v>
      </c>
      <c r="F646" s="460">
        <f>SUM(F634:F645)</f>
        <v>75</v>
      </c>
    </row>
    <row r="648" spans="1:18" ht="11" customHeight="1">
      <c r="B648" s="331" t="s">
        <v>2613</v>
      </c>
      <c r="K648" s="331" t="s">
        <v>1017</v>
      </c>
    </row>
    <row r="649" spans="1:18" ht="11" customHeight="1">
      <c r="B649" s="369" t="s">
        <v>0</v>
      </c>
      <c r="C649" s="352" t="s">
        <v>1</v>
      </c>
      <c r="D649" s="352" t="s">
        <v>2</v>
      </c>
      <c r="E649" s="352" t="s">
        <v>3</v>
      </c>
      <c r="F649" s="352" t="s">
        <v>4</v>
      </c>
      <c r="G649" s="372" t="s">
        <v>1402</v>
      </c>
      <c r="H649" s="372" t="s">
        <v>1799</v>
      </c>
      <c r="I649" s="373"/>
      <c r="K649" s="345" t="s">
        <v>45</v>
      </c>
      <c r="L649" s="345" t="s">
        <v>1</v>
      </c>
      <c r="M649" s="345" t="s">
        <v>46</v>
      </c>
      <c r="N649" s="345" t="s">
        <v>3</v>
      </c>
      <c r="O649" s="519" t="s">
        <v>4</v>
      </c>
      <c r="P649" s="372" t="s">
        <v>1402</v>
      </c>
      <c r="Q649" s="372" t="s">
        <v>1799</v>
      </c>
    </row>
    <row r="650" spans="1:18" ht="11" customHeight="1">
      <c r="B650" s="761" t="s">
        <v>16</v>
      </c>
      <c r="C650" s="762" t="s">
        <v>731</v>
      </c>
      <c r="D650" s="761" t="s">
        <v>16</v>
      </c>
      <c r="E650" s="763">
        <f>F650*100/$F$653</f>
        <v>86.170212765957444</v>
      </c>
      <c r="F650" s="764">
        <v>81</v>
      </c>
      <c r="G650" s="765" t="s">
        <v>1768</v>
      </c>
      <c r="H650" s="379" t="s">
        <v>1769</v>
      </c>
      <c r="I650" s="404"/>
      <c r="K650" s="520" t="s">
        <v>22</v>
      </c>
      <c r="L650" s="404" t="s">
        <v>1019</v>
      </c>
      <c r="M650" s="405" t="s">
        <v>123</v>
      </c>
      <c r="N650" s="581">
        <f>O650*100/$O$654</f>
        <v>96.551724137931032</v>
      </c>
      <c r="O650" s="496">
        <v>84</v>
      </c>
      <c r="P650" s="379" t="s">
        <v>1790</v>
      </c>
      <c r="Q650" s="379" t="s">
        <v>1789</v>
      </c>
    </row>
    <row r="651" spans="1:18" ht="11" customHeight="1">
      <c r="B651" s="405" t="s">
        <v>16</v>
      </c>
      <c r="C651" s="404" t="s">
        <v>733</v>
      </c>
      <c r="D651" s="405" t="s">
        <v>16</v>
      </c>
      <c r="E651" s="581">
        <f>F651*100/$F$653</f>
        <v>12.76595744680851</v>
      </c>
      <c r="F651" s="407">
        <v>12</v>
      </c>
      <c r="G651" s="391" t="s">
        <v>1280</v>
      </c>
      <c r="H651" s="392"/>
      <c r="K651" s="520" t="s">
        <v>22</v>
      </c>
      <c r="L651" s="404" t="s">
        <v>1021</v>
      </c>
      <c r="M651" s="405" t="s">
        <v>123</v>
      </c>
      <c r="N651" s="581">
        <f>O651*100/$O$654</f>
        <v>1.1494252873563218</v>
      </c>
      <c r="O651" s="407">
        <v>1</v>
      </c>
      <c r="P651" s="391" t="s">
        <v>2336</v>
      </c>
      <c r="Q651" s="678"/>
      <c r="R651" s="440" t="s">
        <v>2327</v>
      </c>
    </row>
    <row r="652" spans="1:18" ht="11" customHeight="1">
      <c r="B652" s="487" t="s">
        <v>16</v>
      </c>
      <c r="C652" s="455" t="s">
        <v>1020</v>
      </c>
      <c r="D652" s="487" t="s">
        <v>16</v>
      </c>
      <c r="E652" s="589">
        <f>F652*100/$F$653</f>
        <v>1.0638297872340425</v>
      </c>
      <c r="F652" s="457">
        <v>1</v>
      </c>
      <c r="G652" s="766" t="s">
        <v>1279</v>
      </c>
      <c r="H652" s="709"/>
      <c r="I652" s="440" t="s">
        <v>2327</v>
      </c>
      <c r="K652" s="520" t="s">
        <v>22</v>
      </c>
      <c r="L652" s="404" t="s">
        <v>1022</v>
      </c>
      <c r="M652" s="405" t="s">
        <v>123</v>
      </c>
      <c r="N652" s="581">
        <f>O652*100/$O$654</f>
        <v>1.1494252873563218</v>
      </c>
      <c r="O652" s="407">
        <v>1</v>
      </c>
      <c r="P652" s="391" t="s">
        <v>2331</v>
      </c>
      <c r="Q652" s="678"/>
      <c r="R652" s="440" t="s">
        <v>2327</v>
      </c>
    </row>
    <row r="653" spans="1:18" ht="11" customHeight="1">
      <c r="E653" s="460">
        <f>SUM(E650:E652)</f>
        <v>100</v>
      </c>
      <c r="F653" s="460">
        <f>SUM(F650:F652)</f>
        <v>94</v>
      </c>
      <c r="K653" s="745" t="s">
        <v>22</v>
      </c>
      <c r="L653" s="455" t="s">
        <v>1023</v>
      </c>
      <c r="M653" s="487" t="s">
        <v>123</v>
      </c>
      <c r="N653" s="589">
        <f>O653*100/$O$654</f>
        <v>1.1494252873563218</v>
      </c>
      <c r="O653" s="457">
        <v>1</v>
      </c>
      <c r="P653" s="458" t="s">
        <v>2337</v>
      </c>
      <c r="Q653" s="766"/>
      <c r="R653" s="440" t="s">
        <v>2335</v>
      </c>
    </row>
    <row r="654" spans="1:18" ht="11" customHeight="1">
      <c r="E654" s="460"/>
      <c r="F654" s="460"/>
      <c r="N654" s="460">
        <f>SUM(N650:N653)</f>
        <v>100</v>
      </c>
      <c r="O654" s="460">
        <f>SUM(O650:O653)</f>
        <v>87</v>
      </c>
      <c r="P654" s="460"/>
    </row>
    <row r="655" spans="1:18" ht="11" customHeight="1" thickBot="1">
      <c r="E655" s="460"/>
      <c r="F655" s="460"/>
    </row>
    <row r="656" spans="1:18" ht="11" customHeight="1" thickBot="1">
      <c r="A656" s="315" t="s">
        <v>1971</v>
      </c>
      <c r="B656" s="516" t="s">
        <v>2610</v>
      </c>
      <c r="C656" s="344"/>
      <c r="D656" s="517"/>
      <c r="E656" s="517"/>
      <c r="F656" s="518"/>
      <c r="J656" s="315" t="s">
        <v>1971</v>
      </c>
      <c r="K656" s="516" t="s">
        <v>862</v>
      </c>
      <c r="L656" s="344"/>
      <c r="M656" s="517"/>
      <c r="N656" s="517"/>
      <c r="O656" s="518"/>
      <c r="P656" s="518"/>
    </row>
    <row r="657" spans="2:17" ht="11" customHeight="1">
      <c r="B657" s="517"/>
      <c r="C657" s="344"/>
      <c r="D657" s="517"/>
      <c r="E657" s="517"/>
      <c r="F657" s="518"/>
      <c r="K657" s="517"/>
      <c r="L657" s="344"/>
      <c r="M657" s="517"/>
      <c r="N657" s="517"/>
      <c r="O657" s="518"/>
      <c r="P657" s="518"/>
    </row>
    <row r="658" spans="2:17" ht="11" customHeight="1">
      <c r="B658" s="345" t="s">
        <v>0</v>
      </c>
      <c r="C658" s="345" t="s">
        <v>1</v>
      </c>
      <c r="D658" s="345" t="s">
        <v>2</v>
      </c>
      <c r="E658" s="345" t="s">
        <v>3</v>
      </c>
      <c r="F658" s="519" t="s">
        <v>4</v>
      </c>
      <c r="G658" s="371" t="s">
        <v>1402</v>
      </c>
      <c r="H658" s="372" t="s">
        <v>1799</v>
      </c>
      <c r="I658" s="372" t="s">
        <v>1799</v>
      </c>
      <c r="K658" s="345" t="s">
        <v>45</v>
      </c>
      <c r="L658" s="345" t="s">
        <v>1</v>
      </c>
      <c r="M658" s="345" t="s">
        <v>46</v>
      </c>
      <c r="N658" s="345" t="s">
        <v>3</v>
      </c>
      <c r="O658" s="519" t="s">
        <v>4</v>
      </c>
      <c r="P658" s="371" t="s">
        <v>1402</v>
      </c>
    </row>
    <row r="659" spans="2:17" ht="11" customHeight="1">
      <c r="B659" s="520" t="s">
        <v>16</v>
      </c>
      <c r="C659" s="339" t="s">
        <v>867</v>
      </c>
      <c r="D659" s="520" t="s">
        <v>16</v>
      </c>
      <c r="E659" s="358">
        <f>SUM((F659/$F$664)*100)</f>
        <v>48.717948717948715</v>
      </c>
      <c r="F659" s="359">
        <v>38</v>
      </c>
      <c r="G659" s="522" t="s">
        <v>1555</v>
      </c>
      <c r="H659" s="380"/>
      <c r="I659" s="380"/>
      <c r="K659" s="520" t="s">
        <v>9</v>
      </c>
      <c r="L659" s="339" t="s">
        <v>919</v>
      </c>
      <c r="M659" s="520" t="s">
        <v>52</v>
      </c>
      <c r="N659" s="358">
        <f>SUM((O659/$O$663)*100)</f>
        <v>73.91304347826086</v>
      </c>
      <c r="O659" s="359">
        <v>51</v>
      </c>
      <c r="P659" s="522" t="s">
        <v>1717</v>
      </c>
    </row>
    <row r="660" spans="2:17" ht="11" customHeight="1">
      <c r="B660" s="520" t="s">
        <v>16</v>
      </c>
      <c r="C660" s="339" t="s">
        <v>866</v>
      </c>
      <c r="D660" s="520" t="s">
        <v>16</v>
      </c>
      <c r="E660" s="358">
        <f>SUM((F660/$F$664)*100)</f>
        <v>46.153846153846153</v>
      </c>
      <c r="F660" s="359">
        <v>36</v>
      </c>
      <c r="G660" s="523" t="s">
        <v>1556</v>
      </c>
      <c r="H660" s="392" t="s">
        <v>1821</v>
      </c>
      <c r="I660" s="392" t="s">
        <v>1822</v>
      </c>
      <c r="K660" s="520" t="s">
        <v>106</v>
      </c>
      <c r="L660" s="339" t="s">
        <v>918</v>
      </c>
      <c r="M660" s="520" t="s">
        <v>104</v>
      </c>
      <c r="N660" s="358">
        <f>SUM((O660/$O$663)*100)</f>
        <v>18.840579710144929</v>
      </c>
      <c r="O660" s="359">
        <v>13</v>
      </c>
      <c r="P660" s="523" t="s">
        <v>1718</v>
      </c>
    </row>
    <row r="661" spans="2:17" ht="11" customHeight="1">
      <c r="B661" s="520" t="s">
        <v>16</v>
      </c>
      <c r="C661" s="339" t="s">
        <v>865</v>
      </c>
      <c r="D661" s="520" t="s">
        <v>16</v>
      </c>
      <c r="E661" s="358">
        <f>SUM((F661/$F$664)*100)</f>
        <v>2.5641025641025639</v>
      </c>
      <c r="F661" s="359">
        <v>2</v>
      </c>
      <c r="G661" s="523" t="s">
        <v>1557</v>
      </c>
      <c r="H661" s="392"/>
      <c r="I661" s="392"/>
      <c r="K661" s="520" t="s">
        <v>106</v>
      </c>
      <c r="L661" s="339" t="s">
        <v>1788</v>
      </c>
      <c r="M661" s="520" t="s">
        <v>104</v>
      </c>
      <c r="N661" s="358">
        <f>SUM((O661/$O$663)*100)</f>
        <v>5.7971014492753623</v>
      </c>
      <c r="O661" s="359">
        <v>4</v>
      </c>
      <c r="P661" s="523" t="s">
        <v>2332</v>
      </c>
      <c r="Q661" s="440"/>
    </row>
    <row r="662" spans="2:17" ht="11" customHeight="1">
      <c r="B662" s="520" t="s">
        <v>16</v>
      </c>
      <c r="C662" s="339" t="s">
        <v>864</v>
      </c>
      <c r="D662" s="520" t="s">
        <v>16</v>
      </c>
      <c r="E662" s="358">
        <f>SUM((F662/$F$664)*100)</f>
        <v>1.2820512820512819</v>
      </c>
      <c r="F662" s="359">
        <v>1</v>
      </c>
      <c r="G662" s="523" t="s">
        <v>1558</v>
      </c>
      <c r="H662" s="392"/>
      <c r="I662" s="392"/>
      <c r="K662" s="520" t="s">
        <v>9</v>
      </c>
      <c r="L662" s="339" t="s">
        <v>916</v>
      </c>
      <c r="M662" s="520" t="s">
        <v>52</v>
      </c>
      <c r="N662" s="358">
        <f>SUM((O662/$O$663)*100)</f>
        <v>1.4492753623188406</v>
      </c>
      <c r="O662" s="359">
        <v>1</v>
      </c>
      <c r="P662" s="557" t="s">
        <v>1719</v>
      </c>
    </row>
    <row r="663" spans="2:17" ht="11" customHeight="1">
      <c r="B663" s="520" t="s">
        <v>16</v>
      </c>
      <c r="C663" s="339" t="s">
        <v>863</v>
      </c>
      <c r="D663" s="520" t="s">
        <v>16</v>
      </c>
      <c r="E663" s="358">
        <f>SUM((F663/$F$664)*100)</f>
        <v>1.2820512820512819</v>
      </c>
      <c r="F663" s="359">
        <v>1</v>
      </c>
      <c r="G663" s="557" t="s">
        <v>1559</v>
      </c>
      <c r="H663" s="490"/>
      <c r="I663" s="490"/>
      <c r="K663" s="558"/>
      <c r="L663" s="351"/>
      <c r="M663" s="558"/>
      <c r="N663" s="559">
        <f>SUM(N659:N662)</f>
        <v>99.999999999999986</v>
      </c>
      <c r="O663" s="559">
        <f>SUM(O659:O662)</f>
        <v>69</v>
      </c>
    </row>
    <row r="664" spans="2:17" ht="11" customHeight="1">
      <c r="B664" s="558"/>
      <c r="C664" s="351"/>
      <c r="D664" s="558"/>
      <c r="E664" s="559">
        <f>SUM(E659:E663)</f>
        <v>100</v>
      </c>
      <c r="F664" s="559">
        <f>SUM(F659:F663)</f>
        <v>78</v>
      </c>
      <c r="G664" s="767"/>
      <c r="P664" s="744"/>
    </row>
    <row r="665" spans="2:17" ht="11" customHeight="1">
      <c r="E665" s="460"/>
      <c r="F665" s="460"/>
      <c r="G665" s="768"/>
      <c r="P665" s="744"/>
    </row>
    <row r="666" spans="2:17" ht="11" customHeight="1">
      <c r="B666" s="516" t="s">
        <v>2611</v>
      </c>
      <c r="C666" s="344"/>
      <c r="D666" s="517"/>
      <c r="E666" s="517"/>
      <c r="F666" s="518"/>
      <c r="G666" s="747"/>
      <c r="K666" s="516" t="s">
        <v>877</v>
      </c>
      <c r="L666" s="344"/>
      <c r="M666" s="517"/>
      <c r="N666" s="517"/>
      <c r="O666" s="518"/>
      <c r="P666" s="747"/>
    </row>
    <row r="667" spans="2:17" ht="11" customHeight="1">
      <c r="B667" s="517"/>
      <c r="C667" s="344"/>
      <c r="D667" s="517"/>
      <c r="E667" s="517"/>
      <c r="F667" s="518"/>
      <c r="G667" s="747"/>
      <c r="K667" s="517"/>
      <c r="L667" s="344"/>
      <c r="M667" s="517"/>
      <c r="N667" s="517"/>
      <c r="O667" s="518"/>
      <c r="P667" s="747"/>
    </row>
    <row r="668" spans="2:17" ht="11" customHeight="1">
      <c r="B668" s="345" t="s">
        <v>0</v>
      </c>
      <c r="C668" s="345" t="s">
        <v>1</v>
      </c>
      <c r="D668" s="345" t="s">
        <v>2</v>
      </c>
      <c r="E668" s="345" t="s">
        <v>3</v>
      </c>
      <c r="F668" s="519" t="s">
        <v>4</v>
      </c>
      <c r="G668" s="371" t="s">
        <v>1402</v>
      </c>
      <c r="H668" s="372" t="s">
        <v>1799</v>
      </c>
      <c r="K668" s="345" t="s">
        <v>45</v>
      </c>
      <c r="L668" s="345" t="s">
        <v>1</v>
      </c>
      <c r="M668" s="345" t="s">
        <v>46</v>
      </c>
      <c r="N668" s="345" t="s">
        <v>3</v>
      </c>
      <c r="O668" s="519" t="s">
        <v>4</v>
      </c>
      <c r="P668" s="371" t="s">
        <v>1402</v>
      </c>
    </row>
    <row r="669" spans="2:17" ht="11" customHeight="1">
      <c r="B669" s="520" t="s">
        <v>16</v>
      </c>
      <c r="C669" s="339" t="s">
        <v>885</v>
      </c>
      <c r="D669" s="520" t="s">
        <v>16</v>
      </c>
      <c r="E669" s="358">
        <f t="shared" ref="E669:E676" si="40">SUM((F669/$F$677)*100)</f>
        <v>50</v>
      </c>
      <c r="F669" s="359">
        <v>42</v>
      </c>
      <c r="G669" s="522" t="s">
        <v>1560</v>
      </c>
      <c r="H669" s="380"/>
      <c r="K669" s="520" t="s">
        <v>19</v>
      </c>
      <c r="L669" s="339" t="s">
        <v>876</v>
      </c>
      <c r="M669" s="520" t="s">
        <v>16</v>
      </c>
      <c r="N669" s="358">
        <f t="shared" ref="N669:N676" si="41">SUM((O669/$O$677)*100)</f>
        <v>39.285714285714285</v>
      </c>
      <c r="O669" s="359">
        <v>33</v>
      </c>
      <c r="P669" s="522" t="s">
        <v>1720</v>
      </c>
    </row>
    <row r="670" spans="2:17" ht="11" customHeight="1">
      <c r="B670" s="520" t="s">
        <v>16</v>
      </c>
      <c r="C670" s="339" t="s">
        <v>884</v>
      </c>
      <c r="D670" s="520" t="s">
        <v>16</v>
      </c>
      <c r="E670" s="358">
        <f t="shared" si="40"/>
        <v>38.095238095238095</v>
      </c>
      <c r="F670" s="359">
        <v>32</v>
      </c>
      <c r="G670" s="523" t="s">
        <v>1561</v>
      </c>
      <c r="H670" s="392" t="s">
        <v>1823</v>
      </c>
      <c r="K670" s="520" t="s">
        <v>19</v>
      </c>
      <c r="L670" s="339" t="s">
        <v>875</v>
      </c>
      <c r="M670" s="520" t="s">
        <v>16</v>
      </c>
      <c r="N670" s="358">
        <f t="shared" si="41"/>
        <v>20.238095238095237</v>
      </c>
      <c r="O670" s="359">
        <v>17</v>
      </c>
      <c r="P670" s="523" t="s">
        <v>1721</v>
      </c>
    </row>
    <row r="671" spans="2:17" ht="11" customHeight="1">
      <c r="B671" s="520" t="s">
        <v>16</v>
      </c>
      <c r="C671" s="339" t="s">
        <v>883</v>
      </c>
      <c r="D671" s="520" t="s">
        <v>16</v>
      </c>
      <c r="E671" s="358">
        <f t="shared" si="40"/>
        <v>4.7619047619047619</v>
      </c>
      <c r="F671" s="359">
        <v>4</v>
      </c>
      <c r="G671" s="523" t="s">
        <v>1562</v>
      </c>
      <c r="H671" s="392"/>
      <c r="K671" s="520" t="s">
        <v>19</v>
      </c>
      <c r="L671" s="339" t="s">
        <v>874</v>
      </c>
      <c r="M671" s="520" t="s">
        <v>104</v>
      </c>
      <c r="N671" s="358">
        <f t="shared" si="41"/>
        <v>16.666666666666664</v>
      </c>
      <c r="O671" s="359">
        <v>14</v>
      </c>
      <c r="P671" s="523" t="s">
        <v>1722</v>
      </c>
    </row>
    <row r="672" spans="2:17" ht="11" customHeight="1">
      <c r="B672" s="520" t="s">
        <v>16</v>
      </c>
      <c r="C672" s="339" t="s">
        <v>882</v>
      </c>
      <c r="D672" s="520" t="s">
        <v>16</v>
      </c>
      <c r="E672" s="358">
        <f t="shared" si="40"/>
        <v>2.3809523809523809</v>
      </c>
      <c r="F672" s="359">
        <v>2</v>
      </c>
      <c r="G672" s="523" t="s">
        <v>1563</v>
      </c>
      <c r="H672" s="392"/>
      <c r="K672" s="520" t="s">
        <v>19</v>
      </c>
      <c r="L672" s="339" t="s">
        <v>873</v>
      </c>
      <c r="M672" s="520" t="s">
        <v>22</v>
      </c>
      <c r="N672" s="358">
        <f t="shared" si="41"/>
        <v>13.095238095238097</v>
      </c>
      <c r="O672" s="359">
        <v>11</v>
      </c>
      <c r="P672" s="523" t="s">
        <v>1723</v>
      </c>
    </row>
    <row r="673" spans="1:16" ht="11" customHeight="1">
      <c r="B673" s="520" t="s">
        <v>16</v>
      </c>
      <c r="C673" s="339" t="s">
        <v>881</v>
      </c>
      <c r="D673" s="520" t="s">
        <v>16</v>
      </c>
      <c r="E673" s="358">
        <f t="shared" si="40"/>
        <v>1.1904761904761905</v>
      </c>
      <c r="F673" s="359">
        <v>1</v>
      </c>
      <c r="G673" s="523" t="s">
        <v>1564</v>
      </c>
      <c r="H673" s="392"/>
      <c r="K673" s="520" t="s">
        <v>19</v>
      </c>
      <c r="L673" s="339" t="s">
        <v>872</v>
      </c>
      <c r="M673" s="520" t="s">
        <v>104</v>
      </c>
      <c r="N673" s="358">
        <f t="shared" si="41"/>
        <v>7.1428571428571423</v>
      </c>
      <c r="O673" s="359">
        <v>6</v>
      </c>
      <c r="P673" s="523" t="s">
        <v>1724</v>
      </c>
    </row>
    <row r="674" spans="1:16" ht="11" customHeight="1">
      <c r="B674" s="520" t="s">
        <v>16</v>
      </c>
      <c r="C674" s="339" t="s">
        <v>880</v>
      </c>
      <c r="D674" s="520" t="s">
        <v>16</v>
      </c>
      <c r="E674" s="358">
        <f t="shared" si="40"/>
        <v>1.1904761904761905</v>
      </c>
      <c r="F674" s="359">
        <v>1</v>
      </c>
      <c r="G674" s="523" t="s">
        <v>1565</v>
      </c>
      <c r="H674" s="392"/>
      <c r="K674" s="520" t="s">
        <v>19</v>
      </c>
      <c r="L674" s="339" t="s">
        <v>871</v>
      </c>
      <c r="M674" s="520" t="s">
        <v>22</v>
      </c>
      <c r="N674" s="358">
        <f t="shared" si="41"/>
        <v>1.1904761904761905</v>
      </c>
      <c r="O674" s="359">
        <v>1</v>
      </c>
      <c r="P674" s="523" t="s">
        <v>1725</v>
      </c>
    </row>
    <row r="675" spans="1:16" ht="11" customHeight="1">
      <c r="B675" s="520" t="s">
        <v>16</v>
      </c>
      <c r="C675" s="339" t="s">
        <v>879</v>
      </c>
      <c r="D675" s="520" t="s">
        <v>16</v>
      </c>
      <c r="E675" s="358">
        <f t="shared" si="40"/>
        <v>1.1904761904761905</v>
      </c>
      <c r="F675" s="359">
        <v>1</v>
      </c>
      <c r="G675" s="523" t="s">
        <v>1566</v>
      </c>
      <c r="H675" s="392"/>
      <c r="K675" s="520" t="s">
        <v>19</v>
      </c>
      <c r="L675" s="339" t="s">
        <v>870</v>
      </c>
      <c r="M675" s="520" t="s">
        <v>16</v>
      </c>
      <c r="N675" s="358">
        <f t="shared" si="41"/>
        <v>1.1904761904761905</v>
      </c>
      <c r="O675" s="359">
        <v>1</v>
      </c>
      <c r="P675" s="523" t="s">
        <v>1726</v>
      </c>
    </row>
    <row r="676" spans="1:16" ht="11" customHeight="1">
      <c r="B676" s="520" t="s">
        <v>16</v>
      </c>
      <c r="C676" s="339" t="s">
        <v>878</v>
      </c>
      <c r="D676" s="520" t="s">
        <v>16</v>
      </c>
      <c r="E676" s="358">
        <f t="shared" si="40"/>
        <v>1.1904761904761905</v>
      </c>
      <c r="F676" s="359">
        <v>1</v>
      </c>
      <c r="G676" s="557" t="s">
        <v>1567</v>
      </c>
      <c r="H676" s="490"/>
      <c r="K676" s="520" t="s">
        <v>19</v>
      </c>
      <c r="L676" s="339" t="s">
        <v>869</v>
      </c>
      <c r="M676" s="520" t="s">
        <v>22</v>
      </c>
      <c r="N676" s="358">
        <f t="shared" si="41"/>
        <v>1.1904761904761905</v>
      </c>
      <c r="O676" s="359">
        <v>1</v>
      </c>
      <c r="P676" s="557" t="s">
        <v>1727</v>
      </c>
    </row>
    <row r="677" spans="1:16" ht="11" customHeight="1">
      <c r="B677" s="558"/>
      <c r="C677" s="351"/>
      <c r="D677" s="558"/>
      <c r="E677" s="559">
        <f>SUM(E669:E676)</f>
        <v>100</v>
      </c>
      <c r="F677" s="559">
        <f>SUM(F669:F676)</f>
        <v>84</v>
      </c>
      <c r="K677" s="558"/>
      <c r="L677" s="351"/>
      <c r="M677" s="558"/>
      <c r="N677" s="559">
        <f>SUM(N669:N676)</f>
        <v>99.999999999999986</v>
      </c>
      <c r="O677" s="559">
        <f>SUM(O669:O676)</f>
        <v>84</v>
      </c>
      <c r="P677" s="362"/>
    </row>
    <row r="678" spans="1:16" ht="11" customHeight="1">
      <c r="B678" s="363"/>
      <c r="C678" s="342"/>
      <c r="D678" s="363"/>
      <c r="E678" s="362"/>
      <c r="F678" s="362"/>
      <c r="K678" s="363"/>
      <c r="L678" s="342"/>
      <c r="M678" s="363"/>
      <c r="N678" s="362"/>
      <c r="O678" s="362"/>
      <c r="P678" s="362"/>
    </row>
    <row r="679" spans="1:16" ht="11" customHeight="1" thickBot="1">
      <c r="B679" s="363"/>
      <c r="C679" s="342"/>
      <c r="D679" s="363"/>
      <c r="E679" s="362"/>
      <c r="F679" s="362"/>
      <c r="K679" s="363"/>
      <c r="L679" s="342"/>
      <c r="M679" s="363"/>
      <c r="N679" s="362"/>
      <c r="O679" s="362"/>
      <c r="P679" s="362"/>
    </row>
    <row r="680" spans="1:16" ht="11" customHeight="1" thickBot="1">
      <c r="A680" s="314" t="s">
        <v>1970</v>
      </c>
      <c r="B680" s="516" t="s">
        <v>2628</v>
      </c>
      <c r="C680" s="344"/>
      <c r="D680" s="517"/>
      <c r="E680" s="517"/>
      <c r="F680" s="518"/>
      <c r="G680" s="664"/>
      <c r="K680" s="516" t="s">
        <v>2629</v>
      </c>
      <c r="L680" s="344"/>
      <c r="M680" s="517"/>
      <c r="N680" s="517"/>
      <c r="O680" s="518"/>
      <c r="P680" s="664"/>
    </row>
    <row r="681" spans="1:16" ht="11" customHeight="1">
      <c r="B681" s="517"/>
      <c r="C681" s="344"/>
      <c r="D681" s="517"/>
      <c r="E681" s="517"/>
      <c r="F681" s="518"/>
      <c r="G681" s="342"/>
      <c r="K681" s="517"/>
      <c r="L681" s="344"/>
      <c r="M681" s="517"/>
      <c r="N681" s="517"/>
      <c r="O681" s="518"/>
      <c r="P681" s="342"/>
    </row>
    <row r="682" spans="1:16" ht="11" customHeight="1">
      <c r="B682" s="345" t="s">
        <v>0</v>
      </c>
      <c r="C682" s="345" t="s">
        <v>1</v>
      </c>
      <c r="D682" s="345" t="s">
        <v>2</v>
      </c>
      <c r="E682" s="345" t="s">
        <v>3</v>
      </c>
      <c r="F682" s="519" t="s">
        <v>4</v>
      </c>
      <c r="G682" s="769" t="s">
        <v>1402</v>
      </c>
      <c r="K682" s="345" t="s">
        <v>45</v>
      </c>
      <c r="L682" s="345" t="s">
        <v>1</v>
      </c>
      <c r="M682" s="345" t="s">
        <v>46</v>
      </c>
      <c r="N682" s="345" t="s">
        <v>3</v>
      </c>
      <c r="O682" s="519" t="s">
        <v>4</v>
      </c>
      <c r="P682" s="519" t="s">
        <v>1402</v>
      </c>
    </row>
    <row r="683" spans="1:16" ht="11" customHeight="1">
      <c r="B683" s="520" t="s">
        <v>16</v>
      </c>
      <c r="C683" s="339" t="s">
        <v>2630</v>
      </c>
      <c r="D683" s="520" t="s">
        <v>16</v>
      </c>
      <c r="E683" s="358">
        <f t="shared" ref="E683:E704" si="42">SUM((F683/$F$705)*100)</f>
        <v>25.675675675675674</v>
      </c>
      <c r="F683" s="770">
        <v>19</v>
      </c>
      <c r="G683" s="670" t="s">
        <v>2631</v>
      </c>
      <c r="K683" s="520" t="s">
        <v>51</v>
      </c>
      <c r="L683" s="339" t="s">
        <v>2632</v>
      </c>
      <c r="M683" s="520" t="s">
        <v>22</v>
      </c>
      <c r="N683" s="358">
        <f t="shared" ref="N683:N689" si="43">SUM((O683/$O$690)*100)</f>
        <v>38.571428571428577</v>
      </c>
      <c r="O683" s="359">
        <v>27</v>
      </c>
      <c r="P683" s="670" t="s">
        <v>2633</v>
      </c>
    </row>
    <row r="684" spans="1:16" ht="11" customHeight="1">
      <c r="B684" s="520" t="s">
        <v>16</v>
      </c>
      <c r="C684" s="339" t="s">
        <v>2634</v>
      </c>
      <c r="D684" s="520" t="s">
        <v>16</v>
      </c>
      <c r="E684" s="358">
        <f t="shared" si="42"/>
        <v>16.216216216216218</v>
      </c>
      <c r="F684" s="770">
        <v>12</v>
      </c>
      <c r="G684" s="671" t="s">
        <v>2635</v>
      </c>
      <c r="K684" s="520" t="s">
        <v>22</v>
      </c>
      <c r="L684" s="771" t="s">
        <v>1045</v>
      </c>
      <c r="M684" s="520" t="s">
        <v>52</v>
      </c>
      <c r="N684" s="358">
        <f t="shared" si="43"/>
        <v>25.714285714285712</v>
      </c>
      <c r="O684" s="359">
        <v>18</v>
      </c>
      <c r="P684" s="671" t="s">
        <v>2636</v>
      </c>
    </row>
    <row r="685" spans="1:16" ht="11" customHeight="1">
      <c r="B685" s="520" t="s">
        <v>16</v>
      </c>
      <c r="C685" s="339" t="s">
        <v>2637</v>
      </c>
      <c r="D685" s="520" t="s">
        <v>16</v>
      </c>
      <c r="E685" s="358">
        <f t="shared" si="42"/>
        <v>10.810810810810811</v>
      </c>
      <c r="F685" s="770">
        <v>8</v>
      </c>
      <c r="G685" s="671" t="s">
        <v>2638</v>
      </c>
      <c r="K685" s="520" t="s">
        <v>9</v>
      </c>
      <c r="L685" s="772" t="s">
        <v>848</v>
      </c>
      <c r="M685" s="520" t="s">
        <v>16</v>
      </c>
      <c r="N685" s="358">
        <f t="shared" si="43"/>
        <v>18.571428571428573</v>
      </c>
      <c r="O685" s="359">
        <v>13</v>
      </c>
      <c r="P685" s="671" t="s">
        <v>1713</v>
      </c>
    </row>
    <row r="686" spans="1:16" ht="11" customHeight="1">
      <c r="B686" s="520" t="s">
        <v>16</v>
      </c>
      <c r="C686" s="339" t="s">
        <v>2639</v>
      </c>
      <c r="D686" s="520" t="s">
        <v>16</v>
      </c>
      <c r="E686" s="358">
        <f t="shared" si="42"/>
        <v>9.4594594594594597</v>
      </c>
      <c r="F686" s="770">
        <v>7</v>
      </c>
      <c r="G686" s="671" t="s">
        <v>2640</v>
      </c>
      <c r="K686" s="520" t="s">
        <v>19</v>
      </c>
      <c r="L686" s="339" t="s">
        <v>2641</v>
      </c>
      <c r="M686" s="520" t="s">
        <v>52</v>
      </c>
      <c r="N686" s="358">
        <f t="shared" si="43"/>
        <v>8.5714285714285712</v>
      </c>
      <c r="O686" s="359">
        <v>6</v>
      </c>
      <c r="P686" s="671" t="s">
        <v>2642</v>
      </c>
    </row>
    <row r="687" spans="1:16" ht="11" customHeight="1">
      <c r="B687" s="520" t="s">
        <v>16</v>
      </c>
      <c r="C687" s="339" t="s">
        <v>2643</v>
      </c>
      <c r="D687" s="520" t="s">
        <v>16</v>
      </c>
      <c r="E687" s="358">
        <f t="shared" si="42"/>
        <v>6.756756756756757</v>
      </c>
      <c r="F687" s="770">
        <v>5</v>
      </c>
      <c r="G687" s="671" t="s">
        <v>2644</v>
      </c>
      <c r="K687" s="520" t="s">
        <v>19</v>
      </c>
      <c r="L687" s="339" t="s">
        <v>2645</v>
      </c>
      <c r="M687" s="520" t="s">
        <v>22</v>
      </c>
      <c r="N687" s="358">
        <f t="shared" si="43"/>
        <v>4.2857142857142856</v>
      </c>
      <c r="O687" s="359">
        <v>3</v>
      </c>
      <c r="P687" s="671" t="s">
        <v>2646</v>
      </c>
    </row>
    <row r="688" spans="1:16" ht="11" customHeight="1">
      <c r="B688" s="520" t="s">
        <v>16</v>
      </c>
      <c r="C688" s="339" t="s">
        <v>2647</v>
      </c>
      <c r="D688" s="520" t="s">
        <v>22</v>
      </c>
      <c r="E688" s="358">
        <f t="shared" si="42"/>
        <v>5.4054054054054053</v>
      </c>
      <c r="F688" s="770">
        <v>4</v>
      </c>
      <c r="G688" s="671" t="s">
        <v>2648</v>
      </c>
      <c r="K688" s="520" t="s">
        <v>19</v>
      </c>
      <c r="L688" s="339" t="s">
        <v>2649</v>
      </c>
      <c r="M688" s="520" t="s">
        <v>52</v>
      </c>
      <c r="N688" s="358">
        <f t="shared" si="43"/>
        <v>2.8571428571428572</v>
      </c>
      <c r="O688" s="359">
        <v>2</v>
      </c>
      <c r="P688" s="671" t="s">
        <v>2650</v>
      </c>
    </row>
    <row r="689" spans="2:16" ht="11" customHeight="1">
      <c r="B689" s="520" t="s">
        <v>16</v>
      </c>
      <c r="C689" s="339" t="s">
        <v>2651</v>
      </c>
      <c r="D689" s="520" t="s">
        <v>16</v>
      </c>
      <c r="E689" s="358">
        <f t="shared" si="42"/>
        <v>2.7027027027027026</v>
      </c>
      <c r="F689" s="770">
        <v>2</v>
      </c>
      <c r="G689" s="671" t="s">
        <v>2652</v>
      </c>
      <c r="K689" s="520" t="s">
        <v>106</v>
      </c>
      <c r="L689" s="339" t="s">
        <v>2653</v>
      </c>
      <c r="M689" s="520" t="s">
        <v>16</v>
      </c>
      <c r="N689" s="358">
        <f t="shared" si="43"/>
        <v>1.4285714285714286</v>
      </c>
      <c r="O689" s="359">
        <v>1</v>
      </c>
      <c r="P689" s="684" t="s">
        <v>2654</v>
      </c>
    </row>
    <row r="690" spans="2:16" ht="11" customHeight="1">
      <c r="B690" s="520" t="s">
        <v>16</v>
      </c>
      <c r="C690" s="339" t="s">
        <v>2655</v>
      </c>
      <c r="D690" s="520" t="s">
        <v>16</v>
      </c>
      <c r="E690" s="358">
        <f t="shared" si="42"/>
        <v>2.7027027027027026</v>
      </c>
      <c r="F690" s="770">
        <v>2</v>
      </c>
      <c r="G690" s="671" t="s">
        <v>2656</v>
      </c>
      <c r="K690" s="558"/>
      <c r="L690" s="351"/>
      <c r="M690" s="558"/>
      <c r="N690" s="559">
        <f>SUM(N683:N689)</f>
        <v>100.00000000000001</v>
      </c>
      <c r="O690" s="559">
        <f>SUM(O683:O689)</f>
        <v>70</v>
      </c>
      <c r="P690" s="342"/>
    </row>
    <row r="691" spans="2:16" ht="11" customHeight="1">
      <c r="B691" s="520" t="s">
        <v>16</v>
      </c>
      <c r="C691" s="339" t="s">
        <v>2657</v>
      </c>
      <c r="D691" s="520" t="s">
        <v>16</v>
      </c>
      <c r="E691" s="358">
        <f t="shared" si="42"/>
        <v>2.7027027027027026</v>
      </c>
      <c r="F691" s="770">
        <v>2</v>
      </c>
      <c r="G691" s="671" t="s">
        <v>2658</v>
      </c>
      <c r="K691" s="773"/>
      <c r="L691" s="343"/>
      <c r="M691" s="773"/>
      <c r="N691" s="363"/>
      <c r="O691" s="774"/>
      <c r="P691" s="342"/>
    </row>
    <row r="692" spans="2:16" ht="11" customHeight="1">
      <c r="B692" s="520" t="s">
        <v>16</v>
      </c>
      <c r="C692" s="339" t="s">
        <v>2659</v>
      </c>
      <c r="D692" s="520" t="s">
        <v>22</v>
      </c>
      <c r="E692" s="358">
        <f t="shared" si="42"/>
        <v>1.3513513513513513</v>
      </c>
      <c r="F692" s="770">
        <v>1</v>
      </c>
      <c r="G692" s="671" t="s">
        <v>2660</v>
      </c>
      <c r="K692" s="363"/>
      <c r="L692" s="342"/>
      <c r="M692" s="363"/>
      <c r="N692" s="362"/>
      <c r="O692" s="362"/>
      <c r="P692" s="362"/>
    </row>
    <row r="693" spans="2:16" ht="11" customHeight="1">
      <c r="B693" s="520" t="s">
        <v>16</v>
      </c>
      <c r="C693" s="339" t="s">
        <v>2661</v>
      </c>
      <c r="D693" s="520" t="s">
        <v>16</v>
      </c>
      <c r="E693" s="358">
        <f t="shared" si="42"/>
        <v>1.3513513513513513</v>
      </c>
      <c r="F693" s="770">
        <v>1</v>
      </c>
      <c r="G693" s="671" t="s">
        <v>2662</v>
      </c>
      <c r="K693" s="363"/>
      <c r="L693" s="342"/>
      <c r="M693" s="363"/>
      <c r="N693" s="362"/>
      <c r="O693" s="362"/>
      <c r="P693" s="362"/>
    </row>
    <row r="694" spans="2:16" ht="11" customHeight="1">
      <c r="B694" s="520" t="s">
        <v>16</v>
      </c>
      <c r="C694" s="339" t="s">
        <v>2663</v>
      </c>
      <c r="D694" s="520" t="s">
        <v>16</v>
      </c>
      <c r="E694" s="358">
        <f t="shared" si="42"/>
        <v>1.3513513513513513</v>
      </c>
      <c r="F694" s="770">
        <v>1</v>
      </c>
      <c r="G694" s="671" t="s">
        <v>2664</v>
      </c>
      <c r="K694" s="363"/>
      <c r="L694" s="342"/>
      <c r="M694" s="363"/>
      <c r="N694" s="362"/>
      <c r="O694" s="362"/>
      <c r="P694" s="362"/>
    </row>
    <row r="695" spans="2:16" ht="11" customHeight="1">
      <c r="B695" s="520" t="s">
        <v>16</v>
      </c>
      <c r="C695" s="339" t="s">
        <v>2665</v>
      </c>
      <c r="D695" s="520" t="s">
        <v>16</v>
      </c>
      <c r="E695" s="358">
        <f t="shared" si="42"/>
        <v>1.3513513513513513</v>
      </c>
      <c r="F695" s="770">
        <v>1</v>
      </c>
      <c r="G695" s="671" t="s">
        <v>2666</v>
      </c>
      <c r="K695" s="363"/>
      <c r="L695" s="342"/>
      <c r="M695" s="363"/>
      <c r="N695" s="362"/>
      <c r="O695" s="362"/>
      <c r="P695" s="362"/>
    </row>
    <row r="696" spans="2:16" ht="11" customHeight="1">
      <c r="B696" s="520" t="s">
        <v>16</v>
      </c>
      <c r="C696" s="339" t="s">
        <v>2667</v>
      </c>
      <c r="D696" s="520" t="s">
        <v>16</v>
      </c>
      <c r="E696" s="358">
        <f t="shared" si="42"/>
        <v>1.3513513513513513</v>
      </c>
      <c r="F696" s="770">
        <v>1</v>
      </c>
      <c r="G696" s="671" t="s">
        <v>2668</v>
      </c>
      <c r="K696" s="363"/>
      <c r="L696" s="342"/>
      <c r="M696" s="363"/>
      <c r="N696" s="362"/>
      <c r="O696" s="362"/>
      <c r="P696" s="362"/>
    </row>
    <row r="697" spans="2:16" ht="11" customHeight="1">
      <c r="B697" s="520" t="s">
        <v>16</v>
      </c>
      <c r="C697" s="339" t="s">
        <v>2669</v>
      </c>
      <c r="D697" s="520" t="s">
        <v>16</v>
      </c>
      <c r="E697" s="358">
        <f t="shared" si="42"/>
        <v>1.3513513513513513</v>
      </c>
      <c r="F697" s="770">
        <v>1</v>
      </c>
      <c r="G697" s="671" t="s">
        <v>2670</v>
      </c>
      <c r="K697" s="363"/>
      <c r="L697" s="342"/>
      <c r="M697" s="363"/>
      <c r="N697" s="362"/>
      <c r="O697" s="362"/>
      <c r="P697" s="362"/>
    </row>
    <row r="698" spans="2:16" ht="11" customHeight="1">
      <c r="B698" s="520" t="s">
        <v>16</v>
      </c>
      <c r="C698" s="339" t="s">
        <v>2671</v>
      </c>
      <c r="D698" s="520" t="s">
        <v>16</v>
      </c>
      <c r="E698" s="358">
        <f t="shared" si="42"/>
        <v>1.3513513513513513</v>
      </c>
      <c r="F698" s="770">
        <v>1</v>
      </c>
      <c r="G698" s="671" t="s">
        <v>2672</v>
      </c>
      <c r="K698" s="363"/>
      <c r="L698" s="342"/>
      <c r="M698" s="363"/>
      <c r="N698" s="362"/>
      <c r="O698" s="362"/>
      <c r="P698" s="362"/>
    </row>
    <row r="699" spans="2:16" ht="11" customHeight="1">
      <c r="B699" s="520" t="s">
        <v>16</v>
      </c>
      <c r="C699" s="339" t="s">
        <v>2673</v>
      </c>
      <c r="D699" s="520" t="s">
        <v>16</v>
      </c>
      <c r="E699" s="358">
        <f t="shared" si="42"/>
        <v>1.3513513513513513</v>
      </c>
      <c r="F699" s="770">
        <v>1</v>
      </c>
      <c r="G699" s="671" t="s">
        <v>2674</v>
      </c>
      <c r="K699" s="363"/>
      <c r="L699" s="342"/>
      <c r="M699" s="363"/>
      <c r="N699" s="362"/>
      <c r="O699" s="362"/>
      <c r="P699" s="362"/>
    </row>
    <row r="700" spans="2:16" ht="11" customHeight="1">
      <c r="B700" s="520" t="s">
        <v>16</v>
      </c>
      <c r="C700" s="339" t="s">
        <v>2675</v>
      </c>
      <c r="D700" s="520" t="s">
        <v>16</v>
      </c>
      <c r="E700" s="358">
        <f t="shared" si="42"/>
        <v>1.3513513513513513</v>
      </c>
      <c r="F700" s="770">
        <v>1</v>
      </c>
      <c r="G700" s="671" t="s">
        <v>2676</v>
      </c>
      <c r="K700" s="363"/>
      <c r="L700" s="342"/>
      <c r="M700" s="363"/>
      <c r="N700" s="362"/>
      <c r="O700" s="362"/>
      <c r="P700" s="362"/>
    </row>
    <row r="701" spans="2:16" ht="11" customHeight="1">
      <c r="B701" s="520" t="s">
        <v>16</v>
      </c>
      <c r="C701" s="339" t="s">
        <v>2677</v>
      </c>
      <c r="D701" s="520" t="s">
        <v>16</v>
      </c>
      <c r="E701" s="358">
        <f t="shared" si="42"/>
        <v>1.3513513513513513</v>
      </c>
      <c r="F701" s="770">
        <v>1</v>
      </c>
      <c r="G701" s="671" t="s">
        <v>2678</v>
      </c>
      <c r="K701" s="363"/>
      <c r="L701" s="342"/>
      <c r="M701" s="363"/>
      <c r="N701" s="362"/>
      <c r="O701" s="362"/>
      <c r="P701" s="362"/>
    </row>
    <row r="702" spans="2:16" ht="11" customHeight="1">
      <c r="B702" s="520" t="s">
        <v>16</v>
      </c>
      <c r="C702" s="339" t="s">
        <v>2679</v>
      </c>
      <c r="D702" s="520" t="s">
        <v>16</v>
      </c>
      <c r="E702" s="358">
        <f t="shared" si="42"/>
        <v>1.3513513513513513</v>
      </c>
      <c r="F702" s="770">
        <v>1</v>
      </c>
      <c r="G702" s="671" t="s">
        <v>2680</v>
      </c>
      <c r="K702" s="363"/>
      <c r="L702" s="342"/>
      <c r="M702" s="363"/>
      <c r="N702" s="362"/>
      <c r="O702" s="362"/>
      <c r="P702" s="362"/>
    </row>
    <row r="703" spans="2:16" ht="11" customHeight="1">
      <c r="B703" s="520" t="s">
        <v>16</v>
      </c>
      <c r="C703" s="339" t="s">
        <v>2681</v>
      </c>
      <c r="D703" s="520" t="s">
        <v>16</v>
      </c>
      <c r="E703" s="358">
        <f t="shared" si="42"/>
        <v>1.3513513513513513</v>
      </c>
      <c r="F703" s="770">
        <v>1</v>
      </c>
      <c r="G703" s="671" t="s">
        <v>2682</v>
      </c>
      <c r="K703" s="363"/>
      <c r="L703" s="342"/>
      <c r="M703" s="363"/>
      <c r="N703" s="362"/>
      <c r="O703" s="362"/>
      <c r="P703" s="362"/>
    </row>
    <row r="704" spans="2:16" ht="11" customHeight="1">
      <c r="B704" s="520" t="s">
        <v>16</v>
      </c>
      <c r="C704" s="339" t="s">
        <v>2683</v>
      </c>
      <c r="D704" s="520" t="s">
        <v>16</v>
      </c>
      <c r="E704" s="358">
        <f t="shared" si="42"/>
        <v>1.3513513513513513</v>
      </c>
      <c r="F704" s="770">
        <v>1</v>
      </c>
      <c r="G704" s="684" t="s">
        <v>2684</v>
      </c>
      <c r="K704" s="363"/>
      <c r="L704" s="342"/>
      <c r="M704" s="363"/>
      <c r="N704" s="362"/>
      <c r="O704" s="362"/>
      <c r="P704" s="362"/>
    </row>
    <row r="705" spans="2:16" ht="11" customHeight="1">
      <c r="B705" s="558"/>
      <c r="C705" s="351"/>
      <c r="D705" s="558"/>
      <c r="E705" s="559">
        <f>SUM(E683:E704)</f>
        <v>100.00000000000004</v>
      </c>
      <c r="F705" s="559">
        <f>SUM(F683:F704)</f>
        <v>74</v>
      </c>
      <c r="G705" s="342"/>
      <c r="K705" s="363"/>
      <c r="L705" s="342"/>
      <c r="M705" s="363"/>
      <c r="N705" s="362"/>
      <c r="O705" s="362"/>
      <c r="P705" s="362"/>
    </row>
    <row r="706" spans="2:16" ht="11" customHeight="1">
      <c r="B706" s="773"/>
      <c r="C706" s="343"/>
      <c r="D706" s="773"/>
      <c r="E706" s="363"/>
      <c r="F706" s="774"/>
      <c r="G706" s="342"/>
      <c r="K706" s="363"/>
      <c r="L706" s="342"/>
      <c r="M706" s="363"/>
      <c r="N706" s="362"/>
      <c r="O706" s="362"/>
      <c r="P706" s="362"/>
    </row>
    <row r="707" spans="2:16" ht="11" customHeight="1">
      <c r="B707" s="516" t="s">
        <v>2685</v>
      </c>
      <c r="C707" s="344"/>
      <c r="D707" s="517"/>
      <c r="E707" s="517"/>
      <c r="F707" s="518"/>
      <c r="G707" s="664"/>
      <c r="H707" s="664"/>
      <c r="K707" s="516" t="s">
        <v>2686</v>
      </c>
      <c r="L707" s="344"/>
      <c r="M707" s="517"/>
      <c r="N707" s="517"/>
      <c r="O707" s="518"/>
      <c r="P707" s="664"/>
    </row>
    <row r="708" spans="2:16" ht="11" customHeight="1">
      <c r="B708" s="517"/>
      <c r="C708" s="344"/>
      <c r="D708" s="517"/>
      <c r="E708" s="517"/>
      <c r="F708" s="518"/>
      <c r="G708" s="342"/>
      <c r="H708" s="342"/>
      <c r="K708" s="517"/>
      <c r="L708" s="344"/>
      <c r="M708" s="517"/>
      <c r="N708" s="517"/>
      <c r="O708" s="518"/>
      <c r="P708" s="342"/>
    </row>
    <row r="709" spans="2:16" ht="11" customHeight="1">
      <c r="B709" s="345" t="s">
        <v>0</v>
      </c>
      <c r="C709" s="345" t="s">
        <v>1</v>
      </c>
      <c r="D709" s="345" t="s">
        <v>2</v>
      </c>
      <c r="E709" s="345" t="s">
        <v>3</v>
      </c>
      <c r="F709" s="519" t="s">
        <v>4</v>
      </c>
      <c r="G709" s="519" t="s">
        <v>1402</v>
      </c>
      <c r="H709" s="372" t="s">
        <v>1799</v>
      </c>
      <c r="K709" s="345" t="s">
        <v>45</v>
      </c>
      <c r="L709" s="345" t="s">
        <v>1</v>
      </c>
      <c r="M709" s="345" t="s">
        <v>46</v>
      </c>
      <c r="N709" s="345" t="s">
        <v>3</v>
      </c>
      <c r="O709" s="519" t="s">
        <v>4</v>
      </c>
      <c r="P709" s="519" t="s">
        <v>1402</v>
      </c>
    </row>
    <row r="710" spans="2:16" ht="11" customHeight="1">
      <c r="B710" s="520" t="s">
        <v>16</v>
      </c>
      <c r="C710" s="339" t="s">
        <v>2687</v>
      </c>
      <c r="D710" s="520" t="s">
        <v>16</v>
      </c>
      <c r="E710" s="358">
        <f t="shared" ref="E710:E742" si="44">SUM((F710/$F$743)*100)</f>
        <v>11.25</v>
      </c>
      <c r="F710" s="359">
        <v>9</v>
      </c>
      <c r="G710" s="671" t="s">
        <v>2688</v>
      </c>
      <c r="H710" s="670"/>
      <c r="K710" s="520" t="s">
        <v>51</v>
      </c>
      <c r="L710" s="339" t="s">
        <v>2689</v>
      </c>
      <c r="M710" s="520" t="s">
        <v>22</v>
      </c>
      <c r="N710" s="358">
        <f t="shared" ref="N710:N727" si="45">SUM((O710/$O$728)*100)</f>
        <v>15.517241379310345</v>
      </c>
      <c r="O710" s="359">
        <v>9</v>
      </c>
      <c r="P710" s="670" t="s">
        <v>2690</v>
      </c>
    </row>
    <row r="711" spans="2:16" ht="11" customHeight="1">
      <c r="B711" s="520" t="s">
        <v>16</v>
      </c>
      <c r="C711" s="339" t="s">
        <v>2691</v>
      </c>
      <c r="D711" s="520" t="s">
        <v>16</v>
      </c>
      <c r="E711" s="358">
        <f t="shared" si="44"/>
        <v>7.5</v>
      </c>
      <c r="F711" s="359">
        <v>6</v>
      </c>
      <c r="G711" s="671" t="s">
        <v>2692</v>
      </c>
      <c r="H711" s="671"/>
      <c r="K711" s="520" t="s">
        <v>9</v>
      </c>
      <c r="L711" s="339" t="s">
        <v>2693</v>
      </c>
      <c r="M711" s="520" t="s">
        <v>16</v>
      </c>
      <c r="N711" s="358">
        <f t="shared" si="45"/>
        <v>15.517241379310345</v>
      </c>
      <c r="O711" s="359">
        <v>9</v>
      </c>
      <c r="P711" s="671" t="s">
        <v>2694</v>
      </c>
    </row>
    <row r="712" spans="2:16" ht="11" customHeight="1">
      <c r="B712" s="520" t="s">
        <v>16</v>
      </c>
      <c r="C712" s="339" t="s">
        <v>2695</v>
      </c>
      <c r="D712" s="520" t="s">
        <v>16</v>
      </c>
      <c r="E712" s="358">
        <f t="shared" si="44"/>
        <v>7.5</v>
      </c>
      <c r="F712" s="359">
        <v>6</v>
      </c>
      <c r="G712" s="671" t="s">
        <v>2696</v>
      </c>
      <c r="H712" s="678"/>
      <c r="K712" s="520" t="s">
        <v>55</v>
      </c>
      <c r="L712" s="339" t="s">
        <v>2697</v>
      </c>
      <c r="M712" s="520" t="s">
        <v>16</v>
      </c>
      <c r="N712" s="358">
        <f t="shared" si="45"/>
        <v>10.344827586206897</v>
      </c>
      <c r="O712" s="359">
        <v>6</v>
      </c>
      <c r="P712" s="671" t="s">
        <v>2698</v>
      </c>
    </row>
    <row r="713" spans="2:16" ht="11" customHeight="1">
      <c r="B713" s="520" t="s">
        <v>16</v>
      </c>
      <c r="C713" s="339" t="s">
        <v>2699</v>
      </c>
      <c r="D713" s="520" t="s">
        <v>16</v>
      </c>
      <c r="E713" s="358">
        <f t="shared" si="44"/>
        <v>7.5</v>
      </c>
      <c r="F713" s="359">
        <v>6</v>
      </c>
      <c r="G713" s="671" t="s">
        <v>2700</v>
      </c>
      <c r="H713" s="671" t="s">
        <v>2701</v>
      </c>
      <c r="K713" s="520" t="s">
        <v>19</v>
      </c>
      <c r="L713" s="339" t="s">
        <v>2702</v>
      </c>
      <c r="M713" s="520" t="s">
        <v>104</v>
      </c>
      <c r="N713" s="358">
        <f t="shared" si="45"/>
        <v>8.6206896551724146</v>
      </c>
      <c r="O713" s="359">
        <v>5</v>
      </c>
      <c r="P713" s="671" t="s">
        <v>2703</v>
      </c>
    </row>
    <row r="714" spans="2:16" ht="11" customHeight="1">
      <c r="B714" s="520" t="s">
        <v>16</v>
      </c>
      <c r="C714" s="339" t="s">
        <v>2704</v>
      </c>
      <c r="D714" s="520" t="s">
        <v>16</v>
      </c>
      <c r="E714" s="358">
        <f t="shared" si="44"/>
        <v>6.25</v>
      </c>
      <c r="F714" s="359">
        <v>5</v>
      </c>
      <c r="G714" s="671" t="s">
        <v>2705</v>
      </c>
      <c r="H714" s="678"/>
      <c r="K714" s="533" t="s">
        <v>22</v>
      </c>
      <c r="L714" s="775" t="s">
        <v>652</v>
      </c>
      <c r="M714" s="533" t="s">
        <v>52</v>
      </c>
      <c r="N714" s="535">
        <f t="shared" si="45"/>
        <v>8.6206896551724146</v>
      </c>
      <c r="O714" s="536">
        <v>5</v>
      </c>
      <c r="P714" s="776" t="s">
        <v>1677</v>
      </c>
    </row>
    <row r="715" spans="2:16" ht="11" customHeight="1">
      <c r="B715" s="520" t="s">
        <v>16</v>
      </c>
      <c r="C715" s="339" t="s">
        <v>2706</v>
      </c>
      <c r="D715" s="520" t="s">
        <v>16</v>
      </c>
      <c r="E715" s="358">
        <f t="shared" si="44"/>
        <v>5</v>
      </c>
      <c r="F715" s="359">
        <v>4</v>
      </c>
      <c r="G715" s="671" t="s">
        <v>2707</v>
      </c>
      <c r="H715" s="678"/>
      <c r="K715" s="520" t="s">
        <v>19</v>
      </c>
      <c r="L715" s="777" t="s">
        <v>2708</v>
      </c>
      <c r="M715" s="520" t="s">
        <v>16</v>
      </c>
      <c r="N715" s="358">
        <f t="shared" si="45"/>
        <v>5.1724137931034484</v>
      </c>
      <c r="O715" s="359">
        <v>3</v>
      </c>
      <c r="P715" s="671" t="s">
        <v>2709</v>
      </c>
    </row>
    <row r="716" spans="2:16" ht="11" customHeight="1">
      <c r="B716" s="520" t="s">
        <v>16</v>
      </c>
      <c r="C716" s="339" t="s">
        <v>2710</v>
      </c>
      <c r="D716" s="520" t="s">
        <v>16</v>
      </c>
      <c r="E716" s="358">
        <f t="shared" si="44"/>
        <v>5</v>
      </c>
      <c r="F716" s="359">
        <v>4</v>
      </c>
      <c r="G716" s="671" t="s">
        <v>2711</v>
      </c>
      <c r="H716" s="683"/>
      <c r="K716" s="520" t="s">
        <v>55</v>
      </c>
      <c r="L716" s="339" t="s">
        <v>2712</v>
      </c>
      <c r="M716" s="520" t="s">
        <v>16</v>
      </c>
      <c r="N716" s="358">
        <f t="shared" si="45"/>
        <v>5.1724137931034484</v>
      </c>
      <c r="O716" s="359">
        <v>3</v>
      </c>
      <c r="P716" s="671" t="s">
        <v>2713</v>
      </c>
    </row>
    <row r="717" spans="2:16" ht="11" customHeight="1" thickBot="1">
      <c r="B717" s="520" t="s">
        <v>16</v>
      </c>
      <c r="C717" s="339" t="s">
        <v>2714</v>
      </c>
      <c r="D717" s="520" t="s">
        <v>16</v>
      </c>
      <c r="E717" s="358">
        <f t="shared" si="44"/>
        <v>5</v>
      </c>
      <c r="F717" s="359">
        <v>4</v>
      </c>
      <c r="G717" s="671" t="s">
        <v>2715</v>
      </c>
      <c r="H717" s="678"/>
      <c r="K717" s="520" t="s">
        <v>9</v>
      </c>
      <c r="L717" s="339" t="s">
        <v>2716</v>
      </c>
      <c r="M717" s="520" t="s">
        <v>16</v>
      </c>
      <c r="N717" s="358">
        <f t="shared" si="45"/>
        <v>5.1724137931034484</v>
      </c>
      <c r="O717" s="359">
        <v>3</v>
      </c>
      <c r="P717" s="671" t="s">
        <v>2717</v>
      </c>
    </row>
    <row r="718" spans="2:16" ht="11" customHeight="1" thickBot="1">
      <c r="B718" s="520" t="s">
        <v>16</v>
      </c>
      <c r="C718" s="339" t="s">
        <v>2718</v>
      </c>
      <c r="D718" s="520" t="s">
        <v>16</v>
      </c>
      <c r="E718" s="358">
        <f t="shared" si="44"/>
        <v>3.75</v>
      </c>
      <c r="F718" s="359">
        <v>3</v>
      </c>
      <c r="G718" s="671" t="s">
        <v>2719</v>
      </c>
      <c r="H718" s="678"/>
      <c r="K718" s="690" t="s">
        <v>22</v>
      </c>
      <c r="L718" s="778" t="s">
        <v>293</v>
      </c>
      <c r="M718" s="692" t="s">
        <v>52</v>
      </c>
      <c r="N718" s="693">
        <f t="shared" si="45"/>
        <v>5.1724137931034484</v>
      </c>
      <c r="O718" s="694">
        <v>3</v>
      </c>
      <c r="P718" s="779" t="s">
        <v>1811</v>
      </c>
    </row>
    <row r="719" spans="2:16" ht="11" customHeight="1">
      <c r="B719" s="520" t="s">
        <v>16</v>
      </c>
      <c r="C719" s="339" t="s">
        <v>2720</v>
      </c>
      <c r="D719" s="520" t="s">
        <v>16</v>
      </c>
      <c r="E719" s="358">
        <f t="shared" si="44"/>
        <v>3.75</v>
      </c>
      <c r="F719" s="359">
        <v>3</v>
      </c>
      <c r="G719" s="671" t="s">
        <v>2721</v>
      </c>
      <c r="H719" s="678"/>
      <c r="K719" s="520" t="s">
        <v>19</v>
      </c>
      <c r="L719" s="339" t="s">
        <v>2722</v>
      </c>
      <c r="M719" s="520" t="s">
        <v>16</v>
      </c>
      <c r="N719" s="358">
        <f t="shared" si="45"/>
        <v>3.4482758620689653</v>
      </c>
      <c r="O719" s="359">
        <v>2</v>
      </c>
      <c r="P719" s="671" t="s">
        <v>2723</v>
      </c>
    </row>
    <row r="720" spans="2:16" ht="11" customHeight="1">
      <c r="B720" s="520" t="s">
        <v>16</v>
      </c>
      <c r="C720" s="339" t="s">
        <v>2724</v>
      </c>
      <c r="D720" s="520" t="s">
        <v>16</v>
      </c>
      <c r="E720" s="358">
        <f t="shared" si="44"/>
        <v>3.75</v>
      </c>
      <c r="F720" s="359">
        <v>3</v>
      </c>
      <c r="G720" s="671" t="s">
        <v>2725</v>
      </c>
      <c r="H720" s="678"/>
      <c r="K720" s="520" t="s">
        <v>19</v>
      </c>
      <c r="L720" s="780" t="s">
        <v>289</v>
      </c>
      <c r="M720" s="520" t="s">
        <v>16</v>
      </c>
      <c r="N720" s="358">
        <f t="shared" si="45"/>
        <v>3.4482758620689653</v>
      </c>
      <c r="O720" s="359">
        <v>2</v>
      </c>
      <c r="P720" s="671" t="s">
        <v>1337</v>
      </c>
    </row>
    <row r="721" spans="2:16" ht="11" customHeight="1">
      <c r="B721" s="520" t="s">
        <v>16</v>
      </c>
      <c r="C721" s="339" t="s">
        <v>2726</v>
      </c>
      <c r="D721" s="520" t="s">
        <v>16</v>
      </c>
      <c r="E721" s="358">
        <f t="shared" si="44"/>
        <v>2.5</v>
      </c>
      <c r="F721" s="359">
        <v>2</v>
      </c>
      <c r="G721" s="671" t="s">
        <v>2727</v>
      </c>
      <c r="H721" s="678"/>
      <c r="K721" s="520" t="s">
        <v>22</v>
      </c>
      <c r="L721" s="339" t="s">
        <v>2728</v>
      </c>
      <c r="M721" s="520" t="s">
        <v>52</v>
      </c>
      <c r="N721" s="358">
        <f t="shared" si="45"/>
        <v>3.4482758620689653</v>
      </c>
      <c r="O721" s="359">
        <v>2</v>
      </c>
      <c r="P721" s="671" t="s">
        <v>2729</v>
      </c>
    </row>
    <row r="722" spans="2:16" ht="11" customHeight="1">
      <c r="B722" s="520" t="s">
        <v>16</v>
      </c>
      <c r="C722" s="339" t="s">
        <v>2730</v>
      </c>
      <c r="D722" s="520" t="s">
        <v>16</v>
      </c>
      <c r="E722" s="358">
        <f t="shared" si="44"/>
        <v>2.5</v>
      </c>
      <c r="F722" s="359">
        <v>2</v>
      </c>
      <c r="G722" s="671" t="s">
        <v>2731</v>
      </c>
      <c r="H722" s="678"/>
      <c r="K722" s="520" t="s">
        <v>51</v>
      </c>
      <c r="L722" s="339" t="s">
        <v>2732</v>
      </c>
      <c r="M722" s="520" t="s">
        <v>104</v>
      </c>
      <c r="N722" s="358">
        <f t="shared" si="45"/>
        <v>1.7241379310344827</v>
      </c>
      <c r="O722" s="359">
        <v>1</v>
      </c>
      <c r="P722" s="671" t="s">
        <v>2733</v>
      </c>
    </row>
    <row r="723" spans="2:16" ht="11" customHeight="1">
      <c r="B723" s="520" t="s">
        <v>16</v>
      </c>
      <c r="C723" s="339" t="s">
        <v>2734</v>
      </c>
      <c r="D723" s="520" t="s">
        <v>16</v>
      </c>
      <c r="E723" s="358">
        <f t="shared" si="44"/>
        <v>2.5</v>
      </c>
      <c r="F723" s="359">
        <v>2</v>
      </c>
      <c r="G723" s="671" t="s">
        <v>2735</v>
      </c>
      <c r="H723" s="678"/>
      <c r="K723" s="520" t="s">
        <v>55</v>
      </c>
      <c r="L723" s="339" t="s">
        <v>2736</v>
      </c>
      <c r="M723" s="520" t="s">
        <v>16</v>
      </c>
      <c r="N723" s="358">
        <f t="shared" si="45"/>
        <v>1.7241379310344827</v>
      </c>
      <c r="O723" s="359">
        <v>1</v>
      </c>
      <c r="P723" s="671" t="s">
        <v>2737</v>
      </c>
    </row>
    <row r="724" spans="2:16" ht="11" customHeight="1">
      <c r="B724" s="520" t="s">
        <v>16</v>
      </c>
      <c r="C724" s="339" t="s">
        <v>2738</v>
      </c>
      <c r="D724" s="520" t="s">
        <v>16</v>
      </c>
      <c r="E724" s="358">
        <f t="shared" si="44"/>
        <v>2.5</v>
      </c>
      <c r="F724" s="359">
        <v>2</v>
      </c>
      <c r="G724" s="671" t="s">
        <v>2739</v>
      </c>
      <c r="H724" s="678"/>
      <c r="K724" s="520" t="s">
        <v>55</v>
      </c>
      <c r="L724" s="339" t="s">
        <v>2740</v>
      </c>
      <c r="M724" s="520" t="s">
        <v>16</v>
      </c>
      <c r="N724" s="358">
        <f t="shared" si="45"/>
        <v>1.7241379310344827</v>
      </c>
      <c r="O724" s="359">
        <v>1</v>
      </c>
      <c r="P724" s="671" t="s">
        <v>2741</v>
      </c>
    </row>
    <row r="725" spans="2:16" ht="11" customHeight="1">
      <c r="B725" s="520" t="s">
        <v>16</v>
      </c>
      <c r="C725" s="339" t="s">
        <v>2742</v>
      </c>
      <c r="D725" s="520" t="s">
        <v>16</v>
      </c>
      <c r="E725" s="358">
        <f t="shared" si="44"/>
        <v>2.5</v>
      </c>
      <c r="F725" s="359">
        <v>2</v>
      </c>
      <c r="G725" s="671" t="s">
        <v>2743</v>
      </c>
      <c r="H725" s="678"/>
      <c r="K725" s="520" t="s">
        <v>55</v>
      </c>
      <c r="L725" s="339" t="s">
        <v>2744</v>
      </c>
      <c r="M725" s="520" t="s">
        <v>52</v>
      </c>
      <c r="N725" s="358">
        <f t="shared" si="45"/>
        <v>1.7241379310344827</v>
      </c>
      <c r="O725" s="359">
        <v>1</v>
      </c>
      <c r="P725" s="671" t="s">
        <v>2745</v>
      </c>
    </row>
    <row r="726" spans="2:16" ht="11" customHeight="1">
      <c r="B726" s="520" t="s">
        <v>9</v>
      </c>
      <c r="C726" s="339" t="s">
        <v>2746</v>
      </c>
      <c r="D726" s="520" t="s">
        <v>16</v>
      </c>
      <c r="E726" s="358">
        <f t="shared" si="44"/>
        <v>1.25</v>
      </c>
      <c r="F726" s="359">
        <v>1</v>
      </c>
      <c r="G726" s="671" t="s">
        <v>2747</v>
      </c>
      <c r="H726" s="678"/>
      <c r="K726" s="520" t="s">
        <v>19</v>
      </c>
      <c r="L726" s="339" t="s">
        <v>2748</v>
      </c>
      <c r="M726" s="520" t="s">
        <v>22</v>
      </c>
      <c r="N726" s="358">
        <f t="shared" si="45"/>
        <v>1.7241379310344827</v>
      </c>
      <c r="O726" s="359">
        <v>1</v>
      </c>
      <c r="P726" s="671" t="s">
        <v>2749</v>
      </c>
    </row>
    <row r="727" spans="2:16" ht="11" customHeight="1">
      <c r="B727" s="520" t="s">
        <v>16</v>
      </c>
      <c r="C727" s="339" t="s">
        <v>2750</v>
      </c>
      <c r="D727" s="520" t="s">
        <v>22</v>
      </c>
      <c r="E727" s="358">
        <f t="shared" si="44"/>
        <v>1.25</v>
      </c>
      <c r="F727" s="359">
        <v>1</v>
      </c>
      <c r="G727" s="671" t="s">
        <v>2751</v>
      </c>
      <c r="H727" s="678"/>
      <c r="K727" s="520" t="s">
        <v>22</v>
      </c>
      <c r="L727" s="777" t="s">
        <v>2708</v>
      </c>
      <c r="M727" s="520" t="s">
        <v>16</v>
      </c>
      <c r="N727" s="358">
        <f t="shared" si="45"/>
        <v>1.7241379310344827</v>
      </c>
      <c r="O727" s="359">
        <v>1</v>
      </c>
      <c r="P727" s="684" t="s">
        <v>2752</v>
      </c>
    </row>
    <row r="728" spans="2:16" ht="11" customHeight="1">
      <c r="B728" s="520" t="s">
        <v>16</v>
      </c>
      <c r="C728" s="339" t="s">
        <v>2753</v>
      </c>
      <c r="D728" s="520" t="s">
        <v>22</v>
      </c>
      <c r="E728" s="358">
        <f t="shared" si="44"/>
        <v>1.25</v>
      </c>
      <c r="F728" s="359">
        <v>1</v>
      </c>
      <c r="G728" s="671" t="s">
        <v>2754</v>
      </c>
      <c r="H728" s="678"/>
      <c r="K728" s="558"/>
      <c r="L728" s="351"/>
      <c r="M728" s="558"/>
      <c r="N728" s="559">
        <f>SUM(N710:N727)</f>
        <v>99.999999999999957</v>
      </c>
      <c r="O728" s="559">
        <f>SUM(O710:O727)</f>
        <v>58</v>
      </c>
      <c r="P728" s="342"/>
    </row>
    <row r="729" spans="2:16" ht="11" customHeight="1">
      <c r="B729" s="520" t="s">
        <v>16</v>
      </c>
      <c r="C729" s="339" t="s">
        <v>2755</v>
      </c>
      <c r="D729" s="520" t="s">
        <v>16</v>
      </c>
      <c r="E729" s="358">
        <f t="shared" si="44"/>
        <v>1.25</v>
      </c>
      <c r="F729" s="359">
        <v>1</v>
      </c>
      <c r="G729" s="671" t="s">
        <v>2756</v>
      </c>
      <c r="H729" s="678"/>
      <c r="K729" s="773"/>
      <c r="L729" s="343"/>
      <c r="M729" s="773"/>
      <c r="N729" s="363"/>
      <c r="O729" s="774"/>
      <c r="P729" s="342"/>
    </row>
    <row r="730" spans="2:16" ht="11" customHeight="1">
      <c r="B730" s="520" t="s">
        <v>16</v>
      </c>
      <c r="C730" s="339" t="s">
        <v>2757</v>
      </c>
      <c r="D730" s="520" t="s">
        <v>16</v>
      </c>
      <c r="E730" s="358">
        <f t="shared" si="44"/>
        <v>1.25</v>
      </c>
      <c r="F730" s="359">
        <v>1</v>
      </c>
      <c r="G730" s="671" t="s">
        <v>2758</v>
      </c>
      <c r="H730" s="678"/>
      <c r="K730" s="363"/>
      <c r="L730" s="342"/>
      <c r="M730" s="363"/>
      <c r="N730" s="362"/>
      <c r="O730" s="362"/>
      <c r="P730" s="362"/>
    </row>
    <row r="731" spans="2:16" ht="11" customHeight="1">
      <c r="B731" s="520" t="s">
        <v>16</v>
      </c>
      <c r="C731" s="339" t="s">
        <v>2759</v>
      </c>
      <c r="D731" s="520" t="s">
        <v>16</v>
      </c>
      <c r="E731" s="358">
        <f t="shared" si="44"/>
        <v>1.25</v>
      </c>
      <c r="F731" s="359">
        <v>1</v>
      </c>
      <c r="G731" s="671" t="s">
        <v>2760</v>
      </c>
      <c r="H731" s="678"/>
      <c r="K731" s="363"/>
      <c r="L731" s="342"/>
      <c r="M731" s="363"/>
      <c r="N731" s="362"/>
      <c r="O731" s="362"/>
      <c r="P731" s="362"/>
    </row>
    <row r="732" spans="2:16" ht="11" customHeight="1">
      <c r="B732" s="520" t="s">
        <v>16</v>
      </c>
      <c r="C732" s="339" t="s">
        <v>2761</v>
      </c>
      <c r="D732" s="520" t="s">
        <v>16</v>
      </c>
      <c r="E732" s="358">
        <f t="shared" si="44"/>
        <v>1.25</v>
      </c>
      <c r="F732" s="359">
        <v>1</v>
      </c>
      <c r="G732" s="671" t="s">
        <v>2762</v>
      </c>
      <c r="H732" s="678"/>
      <c r="K732" s="363"/>
      <c r="L732" s="342"/>
      <c r="M732" s="363"/>
      <c r="N732" s="362"/>
      <c r="O732" s="362"/>
      <c r="P732" s="362"/>
    </row>
    <row r="733" spans="2:16" ht="11" customHeight="1">
      <c r="B733" s="520" t="s">
        <v>16</v>
      </c>
      <c r="C733" s="339" t="s">
        <v>2763</v>
      </c>
      <c r="D733" s="520" t="s">
        <v>16</v>
      </c>
      <c r="E733" s="358">
        <f t="shared" si="44"/>
        <v>1.25</v>
      </c>
      <c r="F733" s="359">
        <v>1</v>
      </c>
      <c r="G733" s="671" t="s">
        <v>2764</v>
      </c>
      <c r="H733" s="678"/>
      <c r="K733" s="363"/>
      <c r="L733" s="342"/>
      <c r="M733" s="363"/>
      <c r="N733" s="362"/>
      <c r="O733" s="362"/>
      <c r="P733" s="362"/>
    </row>
    <row r="734" spans="2:16" ht="11" customHeight="1">
      <c r="B734" s="520" t="s">
        <v>16</v>
      </c>
      <c r="C734" s="339" t="s">
        <v>2765</v>
      </c>
      <c r="D734" s="520" t="s">
        <v>16</v>
      </c>
      <c r="E734" s="358">
        <f t="shared" si="44"/>
        <v>1.25</v>
      </c>
      <c r="F734" s="359">
        <v>1</v>
      </c>
      <c r="G734" s="671" t="s">
        <v>2766</v>
      </c>
      <c r="H734" s="678"/>
      <c r="K734" s="363"/>
      <c r="L734" s="342"/>
      <c r="M734" s="363"/>
      <c r="N734" s="362"/>
      <c r="O734" s="362"/>
      <c r="P734" s="362"/>
    </row>
    <row r="735" spans="2:16" ht="11" customHeight="1">
      <c r="B735" s="520" t="s">
        <v>16</v>
      </c>
      <c r="C735" s="339" t="s">
        <v>2767</v>
      </c>
      <c r="D735" s="520" t="s">
        <v>16</v>
      </c>
      <c r="E735" s="358">
        <f t="shared" si="44"/>
        <v>1.25</v>
      </c>
      <c r="F735" s="359">
        <v>1</v>
      </c>
      <c r="G735" s="671" t="s">
        <v>2768</v>
      </c>
      <c r="H735" s="678"/>
      <c r="K735" s="363"/>
      <c r="L735" s="342"/>
      <c r="M735" s="363"/>
      <c r="N735" s="362"/>
      <c r="O735" s="362"/>
      <c r="P735" s="362"/>
    </row>
    <row r="736" spans="2:16" ht="11" customHeight="1">
      <c r="B736" s="520" t="s">
        <v>16</v>
      </c>
      <c r="C736" s="339" t="s">
        <v>2769</v>
      </c>
      <c r="D736" s="520" t="s">
        <v>16</v>
      </c>
      <c r="E736" s="358">
        <f t="shared" si="44"/>
        <v>1.25</v>
      </c>
      <c r="F736" s="359">
        <v>1</v>
      </c>
      <c r="G736" s="671" t="s">
        <v>2770</v>
      </c>
      <c r="H736" s="678"/>
      <c r="K736" s="363"/>
      <c r="L736" s="342"/>
      <c r="M736" s="363"/>
      <c r="N736" s="362"/>
      <c r="O736" s="362"/>
      <c r="P736" s="362"/>
    </row>
    <row r="737" spans="1:17" ht="11" customHeight="1">
      <c r="B737" s="520" t="s">
        <v>16</v>
      </c>
      <c r="C737" s="339" t="s">
        <v>2771</v>
      </c>
      <c r="D737" s="520" t="s">
        <v>16</v>
      </c>
      <c r="E737" s="358">
        <f t="shared" si="44"/>
        <v>1.25</v>
      </c>
      <c r="F737" s="359">
        <v>1</v>
      </c>
      <c r="G737" s="671" t="s">
        <v>2772</v>
      </c>
      <c r="H737" s="678"/>
      <c r="K737" s="363"/>
      <c r="L737" s="342"/>
      <c r="M737" s="363"/>
      <c r="N737" s="362"/>
      <c r="O737" s="362"/>
      <c r="P737" s="362"/>
    </row>
    <row r="738" spans="1:17" ht="11" customHeight="1">
      <c r="B738" s="520" t="s">
        <v>16</v>
      </c>
      <c r="C738" s="339" t="s">
        <v>2773</v>
      </c>
      <c r="D738" s="520" t="s">
        <v>16</v>
      </c>
      <c r="E738" s="358">
        <f t="shared" si="44"/>
        <v>1.25</v>
      </c>
      <c r="F738" s="359">
        <v>1</v>
      </c>
      <c r="G738" s="671" t="s">
        <v>2774</v>
      </c>
      <c r="H738" s="678"/>
      <c r="K738" s="363"/>
      <c r="L738" s="342"/>
      <c r="M738" s="363"/>
      <c r="N738" s="362"/>
      <c r="O738" s="362"/>
      <c r="P738" s="362"/>
    </row>
    <row r="739" spans="1:17" ht="11" customHeight="1">
      <c r="B739" s="520" t="s">
        <v>16</v>
      </c>
      <c r="C739" s="339" t="s">
        <v>2775</v>
      </c>
      <c r="D739" s="520" t="s">
        <v>16</v>
      </c>
      <c r="E739" s="358">
        <f t="shared" si="44"/>
        <v>1.25</v>
      </c>
      <c r="F739" s="359">
        <v>1</v>
      </c>
      <c r="G739" s="671" t="s">
        <v>2776</v>
      </c>
      <c r="H739" s="678"/>
      <c r="K739" s="363"/>
      <c r="L739" s="342"/>
      <c r="M739" s="363"/>
      <c r="N739" s="362"/>
      <c r="O739" s="362"/>
      <c r="P739" s="362"/>
    </row>
    <row r="740" spans="1:17" ht="11" customHeight="1">
      <c r="B740" s="520" t="s">
        <v>16</v>
      </c>
      <c r="C740" s="339" t="s">
        <v>2777</v>
      </c>
      <c r="D740" s="520" t="s">
        <v>16</v>
      </c>
      <c r="E740" s="358">
        <f t="shared" si="44"/>
        <v>1.25</v>
      </c>
      <c r="F740" s="359">
        <v>1</v>
      </c>
      <c r="G740" s="671" t="s">
        <v>2778</v>
      </c>
      <c r="H740" s="678"/>
      <c r="K740" s="363"/>
      <c r="L740" s="342"/>
      <c r="M740" s="363"/>
      <c r="N740" s="362"/>
      <c r="O740" s="362"/>
      <c r="P740" s="362"/>
    </row>
    <row r="741" spans="1:17" ht="11" customHeight="1">
      <c r="B741" s="520" t="s">
        <v>16</v>
      </c>
      <c r="C741" s="339" t="s">
        <v>2779</v>
      </c>
      <c r="D741" s="520" t="s">
        <v>16</v>
      </c>
      <c r="E741" s="358">
        <f t="shared" si="44"/>
        <v>1.25</v>
      </c>
      <c r="F741" s="359">
        <v>1</v>
      </c>
      <c r="G741" s="671" t="s">
        <v>2780</v>
      </c>
      <c r="H741" s="678"/>
      <c r="K741" s="363"/>
      <c r="L741" s="342"/>
      <c r="M741" s="363"/>
      <c r="N741" s="362"/>
      <c r="O741" s="362"/>
      <c r="P741" s="362"/>
    </row>
    <row r="742" spans="1:17" ht="11" customHeight="1">
      <c r="B742" s="520" t="s">
        <v>16</v>
      </c>
      <c r="C742" s="339" t="s">
        <v>2781</v>
      </c>
      <c r="D742" s="520" t="s">
        <v>16</v>
      </c>
      <c r="E742" s="358">
        <f t="shared" si="44"/>
        <v>1.25</v>
      </c>
      <c r="F742" s="359">
        <v>1</v>
      </c>
      <c r="G742" s="781" t="s">
        <v>2782</v>
      </c>
      <c r="H742" s="766"/>
      <c r="K742" s="363"/>
      <c r="L742" s="342"/>
      <c r="M742" s="363"/>
      <c r="N742" s="362"/>
      <c r="O742" s="362"/>
      <c r="P742" s="362"/>
    </row>
    <row r="743" spans="1:17" ht="11" customHeight="1">
      <c r="B743" s="558"/>
      <c r="C743" s="351"/>
      <c r="D743" s="558"/>
      <c r="E743" s="559">
        <f>SUM(E710:E742)</f>
        <v>100</v>
      </c>
      <c r="F743" s="559">
        <f>SUM(F710:F742)</f>
        <v>80</v>
      </c>
      <c r="G743" s="342"/>
      <c r="H743" s="356"/>
      <c r="K743" s="363"/>
      <c r="L743" s="342"/>
      <c r="M743" s="363"/>
      <c r="N743" s="362"/>
      <c r="O743" s="362"/>
      <c r="P743" s="362"/>
    </row>
    <row r="744" spans="1:17" ht="11" customHeight="1">
      <c r="B744" s="363"/>
      <c r="C744" s="342"/>
      <c r="D744" s="363"/>
      <c r="E744" s="362"/>
      <c r="F744" s="362"/>
      <c r="K744" s="363"/>
      <c r="L744" s="342"/>
      <c r="M744" s="363"/>
      <c r="N744" s="362"/>
      <c r="O744" s="362"/>
      <c r="P744" s="362"/>
    </row>
    <row r="745" spans="1:17" ht="11" customHeight="1">
      <c r="B745" s="363"/>
      <c r="C745" s="342"/>
      <c r="D745" s="363"/>
      <c r="E745" s="362"/>
      <c r="F745" s="362"/>
      <c r="K745" s="363"/>
      <c r="L745" s="342"/>
      <c r="M745" s="363"/>
      <c r="N745" s="362"/>
      <c r="O745" s="362"/>
      <c r="P745" s="362"/>
    </row>
    <row r="746" spans="1:17" ht="11" customHeight="1" thickBot="1">
      <c r="E746" s="460"/>
      <c r="F746" s="460"/>
    </row>
    <row r="747" spans="1:17" ht="11" customHeight="1" thickBot="1">
      <c r="A747" s="314" t="s">
        <v>1970</v>
      </c>
      <c r="B747" s="331" t="s">
        <v>2609</v>
      </c>
      <c r="J747" s="314" t="s">
        <v>1970</v>
      </c>
      <c r="K747" s="331" t="s">
        <v>785</v>
      </c>
    </row>
    <row r="748" spans="1:17" ht="11" customHeight="1">
      <c r="B748" s="369" t="s">
        <v>0</v>
      </c>
      <c r="C748" s="352" t="s">
        <v>1</v>
      </c>
      <c r="D748" s="352" t="s">
        <v>2</v>
      </c>
      <c r="E748" s="352" t="s">
        <v>3</v>
      </c>
      <c r="F748" s="352" t="s">
        <v>4</v>
      </c>
      <c r="G748" s="372" t="s">
        <v>1402</v>
      </c>
      <c r="K748" s="369" t="s">
        <v>45</v>
      </c>
      <c r="L748" s="352" t="s">
        <v>1</v>
      </c>
      <c r="M748" s="352" t="s">
        <v>46</v>
      </c>
      <c r="N748" s="352" t="s">
        <v>3</v>
      </c>
      <c r="O748" s="352" t="s">
        <v>4</v>
      </c>
      <c r="P748" s="372" t="s">
        <v>1402</v>
      </c>
      <c r="Q748" s="372" t="s">
        <v>1799</v>
      </c>
    </row>
    <row r="749" spans="1:17" ht="11" customHeight="1">
      <c r="B749" s="405" t="s">
        <v>16</v>
      </c>
      <c r="C749" s="404" t="s">
        <v>776</v>
      </c>
      <c r="D749" s="405" t="s">
        <v>16</v>
      </c>
      <c r="E749" s="581">
        <f t="shared" ref="E749:E757" si="46">F749*100/$F$758</f>
        <v>46.153846153846153</v>
      </c>
      <c r="F749" s="496">
        <v>42</v>
      </c>
      <c r="G749" s="379" t="s">
        <v>1281</v>
      </c>
      <c r="K749" s="405" t="s">
        <v>106</v>
      </c>
      <c r="L749" s="404" t="s">
        <v>792</v>
      </c>
      <c r="M749" s="405" t="s">
        <v>22</v>
      </c>
      <c r="N749" s="581">
        <f t="shared" ref="N749:N760" si="47">O749*100/$O$761</f>
        <v>64.772727272727266</v>
      </c>
      <c r="O749" s="496">
        <v>57</v>
      </c>
      <c r="P749" s="379" t="s">
        <v>1791</v>
      </c>
      <c r="Q749" s="379" t="s">
        <v>1792</v>
      </c>
    </row>
    <row r="750" spans="1:17" ht="11" customHeight="1">
      <c r="B750" s="405" t="s">
        <v>16</v>
      </c>
      <c r="C750" s="404" t="s">
        <v>780</v>
      </c>
      <c r="D750" s="405" t="s">
        <v>16</v>
      </c>
      <c r="E750" s="581">
        <f t="shared" si="46"/>
        <v>20.87912087912088</v>
      </c>
      <c r="F750" s="407">
        <v>19</v>
      </c>
      <c r="G750" s="391" t="s">
        <v>1285</v>
      </c>
      <c r="K750" s="405" t="s">
        <v>106</v>
      </c>
      <c r="L750" s="404" t="s">
        <v>791</v>
      </c>
      <c r="M750" s="405" t="s">
        <v>52</v>
      </c>
      <c r="N750" s="581">
        <f t="shared" si="47"/>
        <v>9.0909090909090917</v>
      </c>
      <c r="O750" s="407">
        <v>8</v>
      </c>
      <c r="P750" s="391" t="s">
        <v>1364</v>
      </c>
      <c r="Q750" s="392"/>
    </row>
    <row r="751" spans="1:17" ht="11" customHeight="1">
      <c r="B751" s="405" t="s">
        <v>16</v>
      </c>
      <c r="C751" s="404" t="s">
        <v>781</v>
      </c>
      <c r="D751" s="405" t="s">
        <v>16</v>
      </c>
      <c r="E751" s="581">
        <f t="shared" si="46"/>
        <v>12.087912087912088</v>
      </c>
      <c r="F751" s="407">
        <v>11</v>
      </c>
      <c r="G751" s="391" t="s">
        <v>1286</v>
      </c>
      <c r="K751" s="405" t="s">
        <v>106</v>
      </c>
      <c r="L751" s="404" t="s">
        <v>786</v>
      </c>
      <c r="M751" s="405" t="s">
        <v>22</v>
      </c>
      <c r="N751" s="581">
        <f t="shared" si="47"/>
        <v>6.8181818181818183</v>
      </c>
      <c r="O751" s="407">
        <v>6</v>
      </c>
      <c r="P751" s="391" t="s">
        <v>1358</v>
      </c>
      <c r="Q751" s="392"/>
    </row>
    <row r="752" spans="1:17" ht="11" customHeight="1">
      <c r="B752" s="405" t="s">
        <v>16</v>
      </c>
      <c r="C752" s="404" t="s">
        <v>779</v>
      </c>
      <c r="D752" s="405" t="s">
        <v>16</v>
      </c>
      <c r="E752" s="581">
        <f t="shared" si="46"/>
        <v>10.989010989010989</v>
      </c>
      <c r="F752" s="407">
        <v>10</v>
      </c>
      <c r="G752" s="391" t="s">
        <v>1284</v>
      </c>
      <c r="K752" s="405" t="s">
        <v>106</v>
      </c>
      <c r="L752" s="404" t="s">
        <v>790</v>
      </c>
      <c r="M752" s="405" t="s">
        <v>22</v>
      </c>
      <c r="N752" s="581">
        <f t="shared" si="47"/>
        <v>5.6818181818181817</v>
      </c>
      <c r="O752" s="407">
        <v>5</v>
      </c>
      <c r="P752" s="391" t="s">
        <v>1363</v>
      </c>
      <c r="Q752" s="392"/>
    </row>
    <row r="753" spans="2:17" ht="11" customHeight="1">
      <c r="B753" s="405" t="s">
        <v>16</v>
      </c>
      <c r="C753" s="404" t="s">
        <v>778</v>
      </c>
      <c r="D753" s="405" t="s">
        <v>22</v>
      </c>
      <c r="E753" s="581">
        <f t="shared" si="46"/>
        <v>3.2967032967032965</v>
      </c>
      <c r="F753" s="407">
        <v>3</v>
      </c>
      <c r="G753" s="391" t="s">
        <v>1283</v>
      </c>
      <c r="K753" s="405" t="s">
        <v>9</v>
      </c>
      <c r="L753" s="404" t="s">
        <v>793</v>
      </c>
      <c r="M753" s="405" t="s">
        <v>123</v>
      </c>
      <c r="N753" s="581">
        <f t="shared" si="47"/>
        <v>4.5454545454545459</v>
      </c>
      <c r="O753" s="407">
        <v>4</v>
      </c>
      <c r="P753" s="391" t="s">
        <v>1366</v>
      </c>
      <c r="Q753" s="392"/>
    </row>
    <row r="754" spans="2:17" ht="11" customHeight="1">
      <c r="B754" s="405" t="s">
        <v>16</v>
      </c>
      <c r="C754" s="404" t="s">
        <v>782</v>
      </c>
      <c r="D754" s="405" t="s">
        <v>16</v>
      </c>
      <c r="E754" s="581">
        <f t="shared" si="46"/>
        <v>3.2967032967032965</v>
      </c>
      <c r="F754" s="407">
        <v>3</v>
      </c>
      <c r="G754" s="391" t="s">
        <v>1287</v>
      </c>
      <c r="K754" s="405" t="s">
        <v>106</v>
      </c>
      <c r="L754" s="404" t="s">
        <v>794</v>
      </c>
      <c r="M754" s="405" t="s">
        <v>22</v>
      </c>
      <c r="N754" s="581">
        <f t="shared" si="47"/>
        <v>2.2727272727272729</v>
      </c>
      <c r="O754" s="407">
        <v>2</v>
      </c>
      <c r="P754" s="391" t="s">
        <v>1357</v>
      </c>
      <c r="Q754" s="392"/>
    </row>
    <row r="755" spans="2:17" ht="11" customHeight="1">
      <c r="B755" s="405" t="s">
        <v>16</v>
      </c>
      <c r="C755" s="404" t="s">
        <v>777</v>
      </c>
      <c r="D755" s="405" t="s">
        <v>16</v>
      </c>
      <c r="E755" s="581">
        <f t="shared" si="46"/>
        <v>1.098901098901099</v>
      </c>
      <c r="F755" s="407">
        <v>1</v>
      </c>
      <c r="G755" s="391" t="s">
        <v>1282</v>
      </c>
      <c r="K755" s="405" t="s">
        <v>106</v>
      </c>
      <c r="L755" s="404" t="s">
        <v>795</v>
      </c>
      <c r="M755" s="405" t="s">
        <v>22</v>
      </c>
      <c r="N755" s="581">
        <f t="shared" si="47"/>
        <v>1.1363636363636365</v>
      </c>
      <c r="O755" s="407">
        <v>1</v>
      </c>
      <c r="P755" s="391" t="s">
        <v>1359</v>
      </c>
      <c r="Q755" s="392"/>
    </row>
    <row r="756" spans="2:17" ht="11" customHeight="1">
      <c r="B756" s="405" t="s">
        <v>16</v>
      </c>
      <c r="C756" s="404" t="s">
        <v>783</v>
      </c>
      <c r="D756" s="405" t="s">
        <v>16</v>
      </c>
      <c r="E756" s="581">
        <f t="shared" si="46"/>
        <v>1.098901098901099</v>
      </c>
      <c r="F756" s="407">
        <v>1</v>
      </c>
      <c r="G756" s="391" t="s">
        <v>1289</v>
      </c>
      <c r="K756" s="405" t="s">
        <v>106</v>
      </c>
      <c r="L756" s="404" t="s">
        <v>787</v>
      </c>
      <c r="M756" s="405" t="s">
        <v>22</v>
      </c>
      <c r="N756" s="581">
        <f t="shared" si="47"/>
        <v>1.1363636363636365</v>
      </c>
      <c r="O756" s="407">
        <v>1</v>
      </c>
      <c r="P756" s="391" t="s">
        <v>1360</v>
      </c>
      <c r="Q756" s="392"/>
    </row>
    <row r="757" spans="2:17" ht="11" customHeight="1">
      <c r="B757" s="487" t="s">
        <v>16</v>
      </c>
      <c r="C757" s="455" t="s">
        <v>784</v>
      </c>
      <c r="D757" s="487" t="s">
        <v>16</v>
      </c>
      <c r="E757" s="589">
        <f t="shared" si="46"/>
        <v>1.098901098901099</v>
      </c>
      <c r="F757" s="457">
        <v>1</v>
      </c>
      <c r="G757" s="458" t="s">
        <v>1288</v>
      </c>
      <c r="K757" s="405" t="s">
        <v>106</v>
      </c>
      <c r="L757" s="404" t="s">
        <v>788</v>
      </c>
      <c r="M757" s="405" t="s">
        <v>22</v>
      </c>
      <c r="N757" s="581">
        <f t="shared" si="47"/>
        <v>1.1363636363636365</v>
      </c>
      <c r="O757" s="407">
        <v>1</v>
      </c>
      <c r="P757" s="391" t="s">
        <v>1361</v>
      </c>
      <c r="Q757" s="392"/>
    </row>
    <row r="758" spans="2:17" ht="11" customHeight="1">
      <c r="F758" s="460">
        <f>SUM(F749:F757)</f>
        <v>91</v>
      </c>
      <c r="K758" s="405" t="s">
        <v>106</v>
      </c>
      <c r="L758" s="404" t="s">
        <v>789</v>
      </c>
      <c r="M758" s="405" t="s">
        <v>22</v>
      </c>
      <c r="N758" s="581">
        <f t="shared" si="47"/>
        <v>1.1363636363636365</v>
      </c>
      <c r="O758" s="407">
        <v>1</v>
      </c>
      <c r="P758" s="391" t="s">
        <v>1362</v>
      </c>
      <c r="Q758" s="392"/>
    </row>
    <row r="759" spans="2:17" ht="11" customHeight="1">
      <c r="K759" s="405" t="s">
        <v>106</v>
      </c>
      <c r="L759" s="404" t="s">
        <v>796</v>
      </c>
      <c r="M759" s="405" t="s">
        <v>22</v>
      </c>
      <c r="N759" s="581">
        <f t="shared" si="47"/>
        <v>1.1363636363636365</v>
      </c>
      <c r="O759" s="407">
        <v>1</v>
      </c>
      <c r="P759" s="391" t="s">
        <v>1365</v>
      </c>
      <c r="Q759" s="392"/>
    </row>
    <row r="760" spans="2:17" ht="11" customHeight="1">
      <c r="K760" s="487" t="s">
        <v>106</v>
      </c>
      <c r="L760" s="455" t="s">
        <v>797</v>
      </c>
      <c r="M760" s="487" t="s">
        <v>22</v>
      </c>
      <c r="N760" s="589">
        <f t="shared" si="47"/>
        <v>1.1363636363636365</v>
      </c>
      <c r="O760" s="457">
        <v>1</v>
      </c>
      <c r="P760" s="458" t="s">
        <v>1367</v>
      </c>
      <c r="Q760" s="490"/>
    </row>
    <row r="761" spans="2:17" ht="11" customHeight="1">
      <c r="N761" s="460">
        <f>SUM(N749:N760)</f>
        <v>100.00000000000001</v>
      </c>
      <c r="O761" s="460">
        <f>SUM(O749:O760)</f>
        <v>88</v>
      </c>
      <c r="P761" s="460"/>
    </row>
    <row r="768" spans="2:17" ht="11" customHeight="1" thickBot="1"/>
    <row r="769" spans="1:17" ht="11" customHeight="1" thickBot="1">
      <c r="A769" s="313" t="s">
        <v>1969</v>
      </c>
      <c r="B769" s="331" t="s">
        <v>2607</v>
      </c>
      <c r="J769" s="313" t="s">
        <v>1969</v>
      </c>
      <c r="K769" s="331" t="s">
        <v>844</v>
      </c>
    </row>
    <row r="770" spans="1:17" ht="11" customHeight="1">
      <c r="B770" s="369" t="s">
        <v>0</v>
      </c>
      <c r="C770" s="352" t="s">
        <v>1</v>
      </c>
      <c r="D770" s="352" t="s">
        <v>2</v>
      </c>
      <c r="E770" s="352" t="s">
        <v>3</v>
      </c>
      <c r="F770" s="352" t="s">
        <v>4</v>
      </c>
      <c r="G770" s="372" t="s">
        <v>1402</v>
      </c>
      <c r="H770" s="372" t="s">
        <v>1799</v>
      </c>
      <c r="I770" s="373"/>
      <c r="K770" s="369" t="s">
        <v>45</v>
      </c>
      <c r="L770" s="352" t="s">
        <v>1</v>
      </c>
      <c r="M770" s="352" t="s">
        <v>46</v>
      </c>
      <c r="N770" s="352" t="s">
        <v>3</v>
      </c>
      <c r="O770" s="352" t="s">
        <v>4</v>
      </c>
      <c r="P770" s="372" t="s">
        <v>1402</v>
      </c>
      <c r="Q770" s="372" t="s">
        <v>1799</v>
      </c>
    </row>
    <row r="771" spans="1:17" ht="11" customHeight="1">
      <c r="B771" s="405" t="s">
        <v>16</v>
      </c>
      <c r="C771" s="404" t="s">
        <v>734</v>
      </c>
      <c r="D771" s="405" t="s">
        <v>16</v>
      </c>
      <c r="E771" s="581">
        <f t="shared" ref="E771:E784" si="48">F771*100/$F$785</f>
        <v>48.101265822784811</v>
      </c>
      <c r="F771" s="496">
        <v>38</v>
      </c>
      <c r="G771" s="379" t="s">
        <v>1771</v>
      </c>
      <c r="H771" s="379" t="s">
        <v>1770</v>
      </c>
      <c r="I771" s="404"/>
      <c r="K771" s="782" t="s">
        <v>55</v>
      </c>
      <c r="L771" s="783" t="s">
        <v>735</v>
      </c>
      <c r="M771" s="782" t="s">
        <v>52</v>
      </c>
      <c r="N771" s="784">
        <f t="shared" ref="N771:N780" si="49">O771*100/$O$781</f>
        <v>44.615384615384613</v>
      </c>
      <c r="O771" s="785">
        <v>29</v>
      </c>
      <c r="P771" s="379" t="s">
        <v>1793</v>
      </c>
      <c r="Q771" s="379" t="s">
        <v>1794</v>
      </c>
    </row>
    <row r="772" spans="1:17" ht="11" customHeight="1">
      <c r="B772" s="405" t="s">
        <v>16</v>
      </c>
      <c r="C772" s="404" t="s">
        <v>736</v>
      </c>
      <c r="D772" s="405" t="s">
        <v>16</v>
      </c>
      <c r="E772" s="581">
        <f t="shared" si="48"/>
        <v>13.924050632911392</v>
      </c>
      <c r="F772" s="407">
        <v>11</v>
      </c>
      <c r="G772" s="391" t="s">
        <v>1772</v>
      </c>
      <c r="H772" s="391" t="s">
        <v>1773</v>
      </c>
      <c r="I772" s="404"/>
      <c r="K772" s="405" t="s">
        <v>55</v>
      </c>
      <c r="L772" s="404" t="s">
        <v>737</v>
      </c>
      <c r="M772" s="405" t="s">
        <v>16</v>
      </c>
      <c r="N772" s="581">
        <f t="shared" si="49"/>
        <v>21.53846153846154</v>
      </c>
      <c r="O772" s="407">
        <v>14</v>
      </c>
      <c r="P772" s="391" t="s">
        <v>1376</v>
      </c>
      <c r="Q772" s="392"/>
    </row>
    <row r="773" spans="1:17" ht="11" customHeight="1">
      <c r="B773" s="405" t="s">
        <v>16</v>
      </c>
      <c r="C773" s="404" t="s">
        <v>739</v>
      </c>
      <c r="D773" s="405" t="s">
        <v>16</v>
      </c>
      <c r="E773" s="581">
        <f t="shared" si="48"/>
        <v>5.0632911392405067</v>
      </c>
      <c r="F773" s="407">
        <v>4</v>
      </c>
      <c r="G773" s="391" t="s">
        <v>1293</v>
      </c>
      <c r="H773" s="392"/>
      <c r="K773" s="405" t="s">
        <v>102</v>
      </c>
      <c r="L773" s="404" t="s">
        <v>740</v>
      </c>
      <c r="M773" s="405" t="s">
        <v>123</v>
      </c>
      <c r="N773" s="581">
        <f t="shared" si="49"/>
        <v>16.923076923076923</v>
      </c>
      <c r="O773" s="407">
        <v>11</v>
      </c>
      <c r="P773" s="391" t="s">
        <v>1369</v>
      </c>
      <c r="Q773" s="392"/>
    </row>
    <row r="774" spans="1:17" ht="11" customHeight="1">
      <c r="B774" s="405" t="s">
        <v>16</v>
      </c>
      <c r="C774" s="404" t="s">
        <v>741</v>
      </c>
      <c r="D774" s="405" t="s">
        <v>22</v>
      </c>
      <c r="E774" s="581">
        <f t="shared" si="48"/>
        <v>3.7974683544303796</v>
      </c>
      <c r="F774" s="407">
        <v>3</v>
      </c>
      <c r="G774" s="391" t="s">
        <v>1294</v>
      </c>
      <c r="H774" s="392"/>
      <c r="K774" s="405" t="s">
        <v>19</v>
      </c>
      <c r="L774" s="404" t="s">
        <v>742</v>
      </c>
      <c r="M774" s="405" t="s">
        <v>16</v>
      </c>
      <c r="N774" s="581">
        <f t="shared" si="49"/>
        <v>4.615384615384615</v>
      </c>
      <c r="O774" s="407">
        <v>3</v>
      </c>
      <c r="P774" s="391" t="s">
        <v>1373</v>
      </c>
      <c r="Q774" s="392"/>
    </row>
    <row r="775" spans="1:17" ht="11" customHeight="1">
      <c r="B775" s="405" t="s">
        <v>16</v>
      </c>
      <c r="C775" s="404" t="s">
        <v>743</v>
      </c>
      <c r="D775" s="405" t="s">
        <v>16</v>
      </c>
      <c r="E775" s="581">
        <f t="shared" si="48"/>
        <v>3.7974683544303796</v>
      </c>
      <c r="F775" s="407">
        <v>3</v>
      </c>
      <c r="G775" s="391" t="s">
        <v>1292</v>
      </c>
      <c r="H775" s="392"/>
      <c r="K775" s="405" t="s">
        <v>55</v>
      </c>
      <c r="L775" s="436" t="s">
        <v>758</v>
      </c>
      <c r="M775" s="405" t="s">
        <v>52</v>
      </c>
      <c r="N775" s="581">
        <f t="shared" si="49"/>
        <v>3.0769230769230771</v>
      </c>
      <c r="O775" s="407">
        <v>2</v>
      </c>
      <c r="P775" s="391" t="s">
        <v>1371</v>
      </c>
      <c r="Q775" s="392"/>
    </row>
    <row r="776" spans="1:17" ht="11" customHeight="1">
      <c r="B776" s="405" t="s">
        <v>16</v>
      </c>
      <c r="C776" s="404" t="s">
        <v>744</v>
      </c>
      <c r="D776" s="405" t="s">
        <v>22</v>
      </c>
      <c r="E776" s="581">
        <f t="shared" si="48"/>
        <v>3.7974683544303796</v>
      </c>
      <c r="F776" s="407">
        <v>3</v>
      </c>
      <c r="G776" s="391" t="s">
        <v>1290</v>
      </c>
      <c r="H776" s="392"/>
      <c r="K776" s="405" t="s">
        <v>55</v>
      </c>
      <c r="L776" s="404" t="s">
        <v>745</v>
      </c>
      <c r="M776" s="405" t="s">
        <v>16</v>
      </c>
      <c r="N776" s="581">
        <f t="shared" si="49"/>
        <v>3.0769230769230771</v>
      </c>
      <c r="O776" s="407">
        <v>2</v>
      </c>
      <c r="P776" s="391" t="s">
        <v>1374</v>
      </c>
      <c r="Q776" s="392"/>
    </row>
    <row r="777" spans="1:17" ht="11" customHeight="1">
      <c r="B777" s="405" t="s">
        <v>16</v>
      </c>
      <c r="C777" s="404" t="s">
        <v>746</v>
      </c>
      <c r="D777" s="405" t="s">
        <v>16</v>
      </c>
      <c r="E777" s="581">
        <f t="shared" si="48"/>
        <v>3.7974683544303796</v>
      </c>
      <c r="F777" s="407">
        <v>3</v>
      </c>
      <c r="G777" s="391" t="s">
        <v>1291</v>
      </c>
      <c r="H777" s="392"/>
      <c r="K777" s="405" t="s">
        <v>102</v>
      </c>
      <c r="L777" s="404" t="s">
        <v>747</v>
      </c>
      <c r="M777" s="405" t="s">
        <v>123</v>
      </c>
      <c r="N777" s="581">
        <f t="shared" si="49"/>
        <v>1.5384615384615385</v>
      </c>
      <c r="O777" s="407">
        <v>1</v>
      </c>
      <c r="P777" s="391" t="s">
        <v>1368</v>
      </c>
      <c r="Q777" s="392"/>
    </row>
    <row r="778" spans="1:17" ht="11" customHeight="1">
      <c r="B778" s="405" t="s">
        <v>16</v>
      </c>
      <c r="C778" s="404" t="s">
        <v>748</v>
      </c>
      <c r="D778" s="405" t="s">
        <v>16</v>
      </c>
      <c r="E778" s="581">
        <f t="shared" si="48"/>
        <v>3.7974683544303796</v>
      </c>
      <c r="F778" s="407">
        <v>3</v>
      </c>
      <c r="G778" s="391" t="s">
        <v>1295</v>
      </c>
      <c r="H778" s="392"/>
      <c r="K778" s="405" t="s">
        <v>55</v>
      </c>
      <c r="L778" s="404" t="s">
        <v>749</v>
      </c>
      <c r="M778" s="405" t="s">
        <v>16</v>
      </c>
      <c r="N778" s="581">
        <f t="shared" si="49"/>
        <v>1.5384615384615385</v>
      </c>
      <c r="O778" s="407">
        <v>1</v>
      </c>
      <c r="P778" s="391" t="s">
        <v>1375</v>
      </c>
      <c r="Q778" s="392"/>
    </row>
    <row r="779" spans="1:17" ht="11" customHeight="1">
      <c r="B779" s="405" t="s">
        <v>16</v>
      </c>
      <c r="C779" s="404" t="s">
        <v>750</v>
      </c>
      <c r="D779" s="405" t="s">
        <v>16</v>
      </c>
      <c r="E779" s="581">
        <f t="shared" si="48"/>
        <v>3.7974683544303796</v>
      </c>
      <c r="F779" s="407">
        <v>3</v>
      </c>
      <c r="G779" s="391" t="s">
        <v>1300</v>
      </c>
      <c r="H779" s="392"/>
      <c r="K779" s="786" t="s">
        <v>22</v>
      </c>
      <c r="L779" s="596" t="s">
        <v>325</v>
      </c>
      <c r="M779" s="786" t="s">
        <v>22</v>
      </c>
      <c r="N779" s="787">
        <f t="shared" si="49"/>
        <v>1.5384615384615385</v>
      </c>
      <c r="O779" s="788">
        <v>1</v>
      </c>
      <c r="P779" s="789" t="s">
        <v>1372</v>
      </c>
      <c r="Q779" s="391"/>
    </row>
    <row r="780" spans="1:17" ht="11" customHeight="1">
      <c r="B780" s="405" t="s">
        <v>16</v>
      </c>
      <c r="C780" s="404" t="s">
        <v>753</v>
      </c>
      <c r="D780" s="405" t="s">
        <v>16</v>
      </c>
      <c r="E780" s="581">
        <f t="shared" si="48"/>
        <v>2.5316455696202533</v>
      </c>
      <c r="F780" s="407">
        <v>2</v>
      </c>
      <c r="G780" s="391" t="s">
        <v>1298</v>
      </c>
      <c r="H780" s="392"/>
      <c r="K780" s="487" t="s">
        <v>106</v>
      </c>
      <c r="L780" s="455" t="s">
        <v>754</v>
      </c>
      <c r="M780" s="487" t="s">
        <v>16</v>
      </c>
      <c r="N780" s="589">
        <f t="shared" si="49"/>
        <v>1.5384615384615385</v>
      </c>
      <c r="O780" s="457">
        <v>1</v>
      </c>
      <c r="P780" s="458" t="s">
        <v>1370</v>
      </c>
      <c r="Q780" s="490"/>
    </row>
    <row r="781" spans="1:17" ht="11" customHeight="1">
      <c r="B781" s="405" t="s">
        <v>16</v>
      </c>
      <c r="C781" s="404" t="s">
        <v>755</v>
      </c>
      <c r="D781" s="405" t="s">
        <v>16</v>
      </c>
      <c r="E781" s="581">
        <f t="shared" si="48"/>
        <v>2.5316455696202533</v>
      </c>
      <c r="F781" s="407">
        <v>2</v>
      </c>
      <c r="G781" s="391" t="s">
        <v>1297</v>
      </c>
      <c r="H781" s="392"/>
      <c r="O781" s="460">
        <f>SUM(O771:O780)</f>
        <v>65</v>
      </c>
      <c r="P781" s="460"/>
    </row>
    <row r="782" spans="1:17" ht="11" customHeight="1">
      <c r="B782" s="405" t="s">
        <v>16</v>
      </c>
      <c r="C782" s="404" t="s">
        <v>756</v>
      </c>
      <c r="D782" s="405" t="s">
        <v>16</v>
      </c>
      <c r="E782" s="581">
        <f t="shared" si="48"/>
        <v>2.5316455696202533</v>
      </c>
      <c r="F782" s="407">
        <v>2</v>
      </c>
      <c r="G782" s="391" t="s">
        <v>1299</v>
      </c>
      <c r="H782" s="392"/>
    </row>
    <row r="783" spans="1:17" ht="11" customHeight="1">
      <c r="B783" s="761" t="s">
        <v>16</v>
      </c>
      <c r="C783" s="762" t="s">
        <v>731</v>
      </c>
      <c r="D783" s="761" t="s">
        <v>16</v>
      </c>
      <c r="E783" s="763">
        <f t="shared" si="48"/>
        <v>1.2658227848101267</v>
      </c>
      <c r="F783" s="790">
        <v>1</v>
      </c>
      <c r="G783" s="791" t="s">
        <v>1278</v>
      </c>
      <c r="H783" s="392"/>
    </row>
    <row r="784" spans="1:17" ht="11" customHeight="1">
      <c r="B784" s="487" t="s">
        <v>16</v>
      </c>
      <c r="C784" s="455" t="s">
        <v>757</v>
      </c>
      <c r="D784" s="487" t="s">
        <v>16</v>
      </c>
      <c r="E784" s="589">
        <f t="shared" si="48"/>
        <v>1.2658227848101267</v>
      </c>
      <c r="F784" s="457">
        <v>1</v>
      </c>
      <c r="G784" s="458" t="s">
        <v>1296</v>
      </c>
      <c r="H784" s="490"/>
    </row>
    <row r="785" spans="2:16" ht="11" customHeight="1">
      <c r="E785" s="460">
        <f>SUM(E771:E784)</f>
        <v>99.999999999999986</v>
      </c>
      <c r="F785" s="460">
        <f>SUM(F771:F784)</f>
        <v>79</v>
      </c>
    </row>
    <row r="786" spans="2:16" ht="11" customHeight="1">
      <c r="G786" s="501"/>
    </row>
    <row r="788" spans="2:16" ht="11" customHeight="1">
      <c r="B788" s="331" t="s">
        <v>2608</v>
      </c>
      <c r="K788" s="331" t="s">
        <v>766</v>
      </c>
    </row>
    <row r="789" spans="2:16" ht="11" customHeight="1">
      <c r="B789" s="369" t="s">
        <v>0</v>
      </c>
      <c r="C789" s="352" t="s">
        <v>1</v>
      </c>
      <c r="D789" s="352" t="s">
        <v>2</v>
      </c>
      <c r="E789" s="352" t="s">
        <v>3</v>
      </c>
      <c r="F789" s="352" t="s">
        <v>4</v>
      </c>
      <c r="G789" s="372" t="s">
        <v>1402</v>
      </c>
      <c r="K789" s="369" t="s">
        <v>45</v>
      </c>
      <c r="L789" s="352" t="s">
        <v>1</v>
      </c>
      <c r="M789" s="352" t="s">
        <v>46</v>
      </c>
      <c r="N789" s="352" t="s">
        <v>3</v>
      </c>
      <c r="O789" s="352" t="s">
        <v>4</v>
      </c>
      <c r="P789" s="372" t="s">
        <v>1402</v>
      </c>
    </row>
    <row r="790" spans="2:16" ht="11" customHeight="1">
      <c r="B790" s="405" t="s">
        <v>16</v>
      </c>
      <c r="C790" s="404" t="s">
        <v>762</v>
      </c>
      <c r="D790" s="405" t="s">
        <v>16</v>
      </c>
      <c r="E790" s="581">
        <f t="shared" ref="E790:E795" si="50">F790*100/$F$796</f>
        <v>79.347826086956516</v>
      </c>
      <c r="F790" s="496">
        <v>73</v>
      </c>
      <c r="G790" s="379" t="s">
        <v>1304</v>
      </c>
      <c r="K790" s="405" t="s">
        <v>9</v>
      </c>
      <c r="L790" s="404" t="s">
        <v>769</v>
      </c>
      <c r="M790" s="405" t="s">
        <v>16</v>
      </c>
      <c r="N790" s="581">
        <f t="shared" ref="N790:N797" si="51">O790*100/$O$798</f>
        <v>65.217391304347828</v>
      </c>
      <c r="O790" s="496">
        <v>60</v>
      </c>
      <c r="P790" s="379" t="s">
        <v>1381</v>
      </c>
    </row>
    <row r="791" spans="2:16" ht="11" customHeight="1">
      <c r="B791" s="405" t="s">
        <v>16</v>
      </c>
      <c r="C791" s="404" t="s">
        <v>760</v>
      </c>
      <c r="D791" s="405" t="s">
        <v>16</v>
      </c>
      <c r="E791" s="581">
        <f t="shared" si="50"/>
        <v>8.695652173913043</v>
      </c>
      <c r="F791" s="407">
        <v>8</v>
      </c>
      <c r="G791" s="391" t="s">
        <v>1302</v>
      </c>
      <c r="K791" s="405" t="s">
        <v>55</v>
      </c>
      <c r="L791" s="404" t="s">
        <v>772</v>
      </c>
      <c r="M791" s="405" t="s">
        <v>16</v>
      </c>
      <c r="N791" s="581">
        <f t="shared" si="51"/>
        <v>28.260869565217391</v>
      </c>
      <c r="O791" s="407">
        <v>26</v>
      </c>
      <c r="P791" s="391" t="s">
        <v>1384</v>
      </c>
    </row>
    <row r="792" spans="2:16" ht="11" customHeight="1">
      <c r="B792" s="405" t="s">
        <v>16</v>
      </c>
      <c r="C792" s="404" t="s">
        <v>761</v>
      </c>
      <c r="D792" s="405" t="s">
        <v>16</v>
      </c>
      <c r="E792" s="581">
        <f t="shared" si="50"/>
        <v>6.5217391304347823</v>
      </c>
      <c r="F792" s="407">
        <v>6</v>
      </c>
      <c r="G792" s="391" t="s">
        <v>1303</v>
      </c>
      <c r="K792" s="405" t="s">
        <v>55</v>
      </c>
      <c r="L792" s="404" t="s">
        <v>767</v>
      </c>
      <c r="M792" s="405" t="s">
        <v>16</v>
      </c>
      <c r="N792" s="581">
        <f t="shared" si="51"/>
        <v>1.0869565217391304</v>
      </c>
      <c r="O792" s="407">
        <v>1</v>
      </c>
      <c r="P792" s="391" t="s">
        <v>1378</v>
      </c>
    </row>
    <row r="793" spans="2:16" ht="11" customHeight="1">
      <c r="B793" s="405" t="s">
        <v>16</v>
      </c>
      <c r="C793" s="404" t="s">
        <v>763</v>
      </c>
      <c r="D793" s="405" t="s">
        <v>16</v>
      </c>
      <c r="E793" s="581">
        <f t="shared" si="50"/>
        <v>3.2608695652173911</v>
      </c>
      <c r="F793" s="407">
        <v>3</v>
      </c>
      <c r="G793" s="391" t="s">
        <v>1305</v>
      </c>
      <c r="K793" s="405" t="s">
        <v>55</v>
      </c>
      <c r="L793" s="404" t="s">
        <v>771</v>
      </c>
      <c r="M793" s="405" t="s">
        <v>16</v>
      </c>
      <c r="N793" s="581">
        <f t="shared" si="51"/>
        <v>1.0869565217391304</v>
      </c>
      <c r="O793" s="407">
        <v>1</v>
      </c>
      <c r="P793" s="391" t="s">
        <v>1383</v>
      </c>
    </row>
    <row r="794" spans="2:16" ht="11" customHeight="1">
      <c r="B794" s="405" t="s">
        <v>16</v>
      </c>
      <c r="C794" s="404" t="s">
        <v>765</v>
      </c>
      <c r="D794" s="405" t="s">
        <v>16</v>
      </c>
      <c r="E794" s="581">
        <f t="shared" si="50"/>
        <v>1.0869565217391304</v>
      </c>
      <c r="F794" s="407">
        <v>1</v>
      </c>
      <c r="G794" s="391" t="s">
        <v>1301</v>
      </c>
      <c r="K794" s="405" t="s">
        <v>9</v>
      </c>
      <c r="L794" s="404" t="s">
        <v>774</v>
      </c>
      <c r="M794" s="405" t="s">
        <v>16</v>
      </c>
      <c r="N794" s="581">
        <f t="shared" si="51"/>
        <v>1.0869565217391304</v>
      </c>
      <c r="O794" s="407">
        <v>1</v>
      </c>
      <c r="P794" s="391" t="s">
        <v>1379</v>
      </c>
    </row>
    <row r="795" spans="2:16" ht="11" customHeight="1">
      <c r="B795" s="487" t="s">
        <v>16</v>
      </c>
      <c r="C795" s="455" t="s">
        <v>764</v>
      </c>
      <c r="D795" s="487" t="s">
        <v>16</v>
      </c>
      <c r="E795" s="589">
        <f t="shared" si="50"/>
        <v>1.0869565217391304</v>
      </c>
      <c r="F795" s="457">
        <v>1</v>
      </c>
      <c r="G795" s="458" t="s">
        <v>1306</v>
      </c>
      <c r="K795" s="405" t="s">
        <v>9</v>
      </c>
      <c r="L795" s="404" t="s">
        <v>768</v>
      </c>
      <c r="M795" s="405" t="s">
        <v>16</v>
      </c>
      <c r="N795" s="581">
        <f t="shared" si="51"/>
        <v>1.0869565217391304</v>
      </c>
      <c r="O795" s="407">
        <v>1</v>
      </c>
      <c r="P795" s="391" t="s">
        <v>1380</v>
      </c>
    </row>
    <row r="796" spans="2:16" ht="11" customHeight="1">
      <c r="E796" s="460">
        <f>SUM(E790:E795)</f>
        <v>99.999999999999986</v>
      </c>
      <c r="F796" s="460">
        <f>SUM(F790:F795)</f>
        <v>92</v>
      </c>
      <c r="K796" s="405" t="s">
        <v>9</v>
      </c>
      <c r="L796" s="404" t="s">
        <v>770</v>
      </c>
      <c r="M796" s="405" t="s">
        <v>16</v>
      </c>
      <c r="N796" s="581">
        <f t="shared" si="51"/>
        <v>1.0869565217391304</v>
      </c>
      <c r="O796" s="407">
        <v>1</v>
      </c>
      <c r="P796" s="391" t="s">
        <v>1382</v>
      </c>
    </row>
    <row r="797" spans="2:16" ht="11" customHeight="1">
      <c r="K797" s="792" t="s">
        <v>106</v>
      </c>
      <c r="L797" s="793" t="s">
        <v>773</v>
      </c>
      <c r="M797" s="792" t="s">
        <v>52</v>
      </c>
      <c r="N797" s="794">
        <f t="shared" si="51"/>
        <v>1.0869565217391304</v>
      </c>
      <c r="O797" s="795">
        <v>1</v>
      </c>
      <c r="P797" s="796" t="s">
        <v>1377</v>
      </c>
    </row>
    <row r="798" spans="2:16" ht="11" customHeight="1">
      <c r="N798" s="460">
        <f>SUM(N790:N797)</f>
        <v>99.999999999999972</v>
      </c>
      <c r="O798" s="460">
        <f>SUM(O790:O797)</f>
        <v>92</v>
      </c>
      <c r="P798" s="609"/>
    </row>
    <row r="799" spans="2:16" ht="11" customHeight="1">
      <c r="P799" s="609"/>
    </row>
    <row r="800" spans="2:16" ht="11" customHeight="1" thickBot="1">
      <c r="P800" s="609"/>
    </row>
    <row r="801" spans="1:17" ht="11" customHeight="1" thickBot="1">
      <c r="A801" s="313" t="s">
        <v>1969</v>
      </c>
      <c r="B801" s="331" t="s">
        <v>2605</v>
      </c>
      <c r="J801" s="313" t="s">
        <v>1969</v>
      </c>
      <c r="K801" s="331" t="s">
        <v>1025</v>
      </c>
      <c r="P801" s="609"/>
    </row>
    <row r="802" spans="1:17" ht="11" customHeight="1">
      <c r="B802" s="369" t="s">
        <v>0</v>
      </c>
      <c r="C802" s="352" t="s">
        <v>1</v>
      </c>
      <c r="D802" s="352" t="s">
        <v>2</v>
      </c>
      <c r="E802" s="352" t="s">
        <v>3</v>
      </c>
      <c r="F802" s="352" t="s">
        <v>4</v>
      </c>
      <c r="G802" s="372" t="s">
        <v>1402</v>
      </c>
      <c r="K802" s="369" t="s">
        <v>45</v>
      </c>
      <c r="L802" s="352" t="s">
        <v>1</v>
      </c>
      <c r="M802" s="352" t="s">
        <v>46</v>
      </c>
      <c r="N802" s="352" t="s">
        <v>3</v>
      </c>
      <c r="O802" s="352" t="s">
        <v>4</v>
      </c>
      <c r="P802" s="372" t="s">
        <v>1402</v>
      </c>
      <c r="Q802" s="372" t="s">
        <v>1799</v>
      </c>
    </row>
    <row r="803" spans="1:17" ht="11" customHeight="1">
      <c r="B803" s="405" t="s">
        <v>16</v>
      </c>
      <c r="C803" s="404" t="s">
        <v>1026</v>
      </c>
      <c r="D803" s="405" t="s">
        <v>22</v>
      </c>
      <c r="E803" s="581">
        <f>F803*100/$F$806</f>
        <v>74.193548387096769</v>
      </c>
      <c r="F803" s="496">
        <v>23</v>
      </c>
      <c r="G803" s="379" t="s">
        <v>1308</v>
      </c>
      <c r="K803" s="405" t="s">
        <v>22</v>
      </c>
      <c r="L803" s="797" t="s">
        <v>1030</v>
      </c>
      <c r="M803" s="405" t="s">
        <v>635</v>
      </c>
      <c r="N803" s="581">
        <f>O803*100/$O$807</f>
        <v>56.756756756756758</v>
      </c>
      <c r="O803" s="496">
        <v>42</v>
      </c>
      <c r="P803" s="379" t="s">
        <v>1388</v>
      </c>
      <c r="Q803" s="380"/>
    </row>
    <row r="804" spans="1:17" ht="11" customHeight="1">
      <c r="B804" s="405" t="s">
        <v>16</v>
      </c>
      <c r="C804" s="404" t="s">
        <v>1027</v>
      </c>
      <c r="D804" s="405" t="s">
        <v>16</v>
      </c>
      <c r="E804" s="581">
        <f>F804*100/$F$806</f>
        <v>22.580645161290324</v>
      </c>
      <c r="F804" s="407">
        <v>7</v>
      </c>
      <c r="G804" s="391" t="s">
        <v>1309</v>
      </c>
      <c r="K804" s="405" t="s">
        <v>19</v>
      </c>
      <c r="L804" s="404" t="s">
        <v>1031</v>
      </c>
      <c r="M804" s="405" t="s">
        <v>16</v>
      </c>
      <c r="N804" s="581">
        <f>O804*100/$O$807</f>
        <v>40.54054054054054</v>
      </c>
      <c r="O804" s="407">
        <v>30</v>
      </c>
      <c r="P804" s="391" t="s">
        <v>1795</v>
      </c>
      <c r="Q804" s="391" t="s">
        <v>1796</v>
      </c>
    </row>
    <row r="805" spans="1:17" ht="11" customHeight="1">
      <c r="B805" s="487" t="s">
        <v>16</v>
      </c>
      <c r="C805" s="455" t="s">
        <v>1028</v>
      </c>
      <c r="D805" s="487" t="s">
        <v>22</v>
      </c>
      <c r="E805" s="589">
        <f>F805*100/$F$806</f>
        <v>3.225806451612903</v>
      </c>
      <c r="F805" s="457">
        <v>1</v>
      </c>
      <c r="G805" s="458" t="s">
        <v>1307</v>
      </c>
      <c r="H805" s="440" t="s">
        <v>2333</v>
      </c>
      <c r="I805" s="356"/>
      <c r="K805" s="405" t="s">
        <v>19</v>
      </c>
      <c r="L805" s="404" t="s">
        <v>1385</v>
      </c>
      <c r="M805" s="405" t="s">
        <v>635</v>
      </c>
      <c r="N805" s="581">
        <f>O805*100/$O$807</f>
        <v>1.3513513513513513</v>
      </c>
      <c r="O805" s="407">
        <v>1</v>
      </c>
      <c r="P805" s="391" t="s">
        <v>1386</v>
      </c>
      <c r="Q805" s="392"/>
    </row>
    <row r="806" spans="1:17" ht="11" customHeight="1">
      <c r="E806" s="798">
        <f>SUM(E803:E805)</f>
        <v>99.999999999999986</v>
      </c>
      <c r="F806" s="798">
        <f>SUM(F803:F805)</f>
        <v>31</v>
      </c>
      <c r="K806" s="487" t="s">
        <v>19</v>
      </c>
      <c r="L806" s="455" t="s">
        <v>1032</v>
      </c>
      <c r="M806" s="487" t="s">
        <v>16</v>
      </c>
      <c r="N806" s="589">
        <f>O806*100/$O$807</f>
        <v>1.3513513513513513</v>
      </c>
      <c r="O806" s="457">
        <v>1</v>
      </c>
      <c r="P806" s="458" t="s">
        <v>1387</v>
      </c>
      <c r="Q806" s="490"/>
    </row>
    <row r="807" spans="1:17" ht="11" customHeight="1">
      <c r="B807" s="440" t="s">
        <v>1277</v>
      </c>
      <c r="N807" s="460">
        <f>SUM(N803:N806)</f>
        <v>100</v>
      </c>
      <c r="O807" s="460">
        <f>SUM(O803:O806)</f>
        <v>74</v>
      </c>
      <c r="P807" s="609"/>
    </row>
    <row r="808" spans="1:17" ht="11" customHeight="1">
      <c r="P808" s="609"/>
    </row>
    <row r="810" spans="1:17" ht="11" customHeight="1">
      <c r="P810" s="609"/>
    </row>
    <row r="811" spans="1:17" ht="11" customHeight="1">
      <c r="P811" s="609"/>
    </row>
    <row r="812" spans="1:17" ht="11" customHeight="1">
      <c r="B812" s="331" t="s">
        <v>2606</v>
      </c>
      <c r="K812" s="331" t="s">
        <v>842</v>
      </c>
      <c r="P812" s="609"/>
    </row>
    <row r="813" spans="1:17" ht="11" customHeight="1">
      <c r="B813" s="369" t="s">
        <v>0</v>
      </c>
      <c r="C813" s="352" t="s">
        <v>1</v>
      </c>
      <c r="D813" s="352" t="s">
        <v>2</v>
      </c>
      <c r="E813" s="352" t="s">
        <v>3</v>
      </c>
      <c r="F813" s="352" t="s">
        <v>4</v>
      </c>
      <c r="G813" s="372" t="s">
        <v>1402</v>
      </c>
      <c r="K813" s="369" t="s">
        <v>45</v>
      </c>
      <c r="L813" s="352" t="s">
        <v>1</v>
      </c>
      <c r="M813" s="352" t="s">
        <v>46</v>
      </c>
      <c r="N813" s="352" t="s">
        <v>3</v>
      </c>
      <c r="O813" s="352" t="s">
        <v>4</v>
      </c>
      <c r="P813" s="372" t="s">
        <v>1402</v>
      </c>
      <c r="Q813" s="372" t="s">
        <v>1799</v>
      </c>
    </row>
    <row r="814" spans="1:17" ht="11" customHeight="1">
      <c r="B814" s="405" t="s">
        <v>16</v>
      </c>
      <c r="C814" s="404" t="s">
        <v>813</v>
      </c>
      <c r="D814" s="405" t="s">
        <v>16</v>
      </c>
      <c r="E814" s="581">
        <f t="shared" ref="E814:E840" si="52">F814*100/$F$841</f>
        <v>11.904761904761905</v>
      </c>
      <c r="F814" s="496">
        <v>10</v>
      </c>
      <c r="G814" s="379" t="s">
        <v>1332</v>
      </c>
      <c r="K814" s="799" t="s">
        <v>19</v>
      </c>
      <c r="L814" s="800" t="s">
        <v>834</v>
      </c>
      <c r="M814" s="799" t="s">
        <v>16</v>
      </c>
      <c r="N814" s="801">
        <f t="shared" ref="N814:N826" si="53">O814*100/$O$827</f>
        <v>28.125</v>
      </c>
      <c r="O814" s="802">
        <v>18</v>
      </c>
      <c r="P814" s="379" t="s">
        <v>1398</v>
      </c>
      <c r="Q814" s="380"/>
    </row>
    <row r="815" spans="1:17" ht="11" customHeight="1">
      <c r="B815" s="405" t="s">
        <v>16</v>
      </c>
      <c r="C815" s="404" t="s">
        <v>812</v>
      </c>
      <c r="D815" s="405" t="s">
        <v>22</v>
      </c>
      <c r="E815" s="581">
        <f t="shared" si="52"/>
        <v>9.5238095238095237</v>
      </c>
      <c r="F815" s="407">
        <v>8</v>
      </c>
      <c r="G815" s="391" t="s">
        <v>1331</v>
      </c>
      <c r="K815" s="512" t="s">
        <v>51</v>
      </c>
      <c r="L815" s="513" t="s">
        <v>50</v>
      </c>
      <c r="M815" s="512" t="s">
        <v>52</v>
      </c>
      <c r="N815" s="803">
        <f t="shared" si="53"/>
        <v>14.0625</v>
      </c>
      <c r="O815" s="515">
        <v>9</v>
      </c>
      <c r="P815" s="391" t="s">
        <v>1798</v>
      </c>
      <c r="Q815" s="391" t="s">
        <v>1797</v>
      </c>
    </row>
    <row r="816" spans="1:17" ht="11" customHeight="1">
      <c r="B816" s="405" t="s">
        <v>16</v>
      </c>
      <c r="C816" s="404" t="s">
        <v>805</v>
      </c>
      <c r="D816" s="405" t="s">
        <v>16</v>
      </c>
      <c r="E816" s="581">
        <f t="shared" si="52"/>
        <v>8.3333333333333339</v>
      </c>
      <c r="F816" s="407">
        <v>7</v>
      </c>
      <c r="G816" s="391" t="s">
        <v>1323</v>
      </c>
      <c r="K816" s="405" t="s">
        <v>51</v>
      </c>
      <c r="L816" s="404" t="s">
        <v>832</v>
      </c>
      <c r="M816" s="405" t="s">
        <v>123</v>
      </c>
      <c r="N816" s="581">
        <f t="shared" si="53"/>
        <v>10.9375</v>
      </c>
      <c r="O816" s="407">
        <v>7</v>
      </c>
      <c r="P816" s="391" t="s">
        <v>1395</v>
      </c>
      <c r="Q816" s="392"/>
    </row>
    <row r="817" spans="2:18" ht="11" customHeight="1">
      <c r="B817" s="405" t="s">
        <v>16</v>
      </c>
      <c r="C817" s="404" t="s">
        <v>807</v>
      </c>
      <c r="D817" s="405" t="s">
        <v>16</v>
      </c>
      <c r="E817" s="581">
        <f t="shared" si="52"/>
        <v>8.3333333333333339</v>
      </c>
      <c r="F817" s="407">
        <v>7</v>
      </c>
      <c r="G817" s="391" t="s">
        <v>1325</v>
      </c>
      <c r="K817" s="405" t="s">
        <v>106</v>
      </c>
      <c r="L817" s="404" t="s">
        <v>827</v>
      </c>
      <c r="M817" s="405" t="s">
        <v>16</v>
      </c>
      <c r="N817" s="581">
        <f t="shared" si="53"/>
        <v>9.375</v>
      </c>
      <c r="O817" s="407">
        <v>6</v>
      </c>
      <c r="P817" s="391" t="s">
        <v>1390</v>
      </c>
      <c r="Q817" s="392"/>
    </row>
    <row r="818" spans="2:18" ht="11" customHeight="1">
      <c r="B818" s="405" t="s">
        <v>16</v>
      </c>
      <c r="C818" s="404" t="s">
        <v>800</v>
      </c>
      <c r="D818" s="405" t="s">
        <v>16</v>
      </c>
      <c r="E818" s="581">
        <f t="shared" si="52"/>
        <v>8.3333333333333339</v>
      </c>
      <c r="F818" s="407">
        <v>7</v>
      </c>
      <c r="G818" s="391" t="s">
        <v>1311</v>
      </c>
      <c r="K818" s="405" t="s">
        <v>51</v>
      </c>
      <c r="L818" s="404" t="s">
        <v>833</v>
      </c>
      <c r="M818" s="405" t="s">
        <v>16</v>
      </c>
      <c r="N818" s="581">
        <f t="shared" si="53"/>
        <v>7.8125</v>
      </c>
      <c r="O818" s="407">
        <v>5</v>
      </c>
      <c r="P818" s="391" t="s">
        <v>1397</v>
      </c>
      <c r="Q818" s="392"/>
    </row>
    <row r="819" spans="2:18" ht="11" customHeight="1">
      <c r="B819" s="405" t="s">
        <v>16</v>
      </c>
      <c r="C819" s="404" t="s">
        <v>808</v>
      </c>
      <c r="D819" s="405" t="s">
        <v>16</v>
      </c>
      <c r="E819" s="581">
        <f t="shared" si="52"/>
        <v>7.1428571428571432</v>
      </c>
      <c r="F819" s="407">
        <v>6</v>
      </c>
      <c r="G819" s="391" t="s">
        <v>1327</v>
      </c>
      <c r="K819" s="405" t="s">
        <v>106</v>
      </c>
      <c r="L819" s="404" t="s">
        <v>828</v>
      </c>
      <c r="M819" s="405" t="s">
        <v>16</v>
      </c>
      <c r="N819" s="581">
        <f t="shared" si="53"/>
        <v>7.8125</v>
      </c>
      <c r="O819" s="407">
        <v>5</v>
      </c>
      <c r="P819" s="391" t="s">
        <v>1391</v>
      </c>
      <c r="Q819" s="392"/>
    </row>
    <row r="820" spans="2:18" ht="11" customHeight="1">
      <c r="B820" s="405" t="s">
        <v>16</v>
      </c>
      <c r="C820" s="404" t="s">
        <v>804</v>
      </c>
      <c r="D820" s="405" t="s">
        <v>16</v>
      </c>
      <c r="E820" s="581">
        <f t="shared" si="52"/>
        <v>5.9523809523809526</v>
      </c>
      <c r="F820" s="407">
        <v>5</v>
      </c>
      <c r="G820" s="391" t="s">
        <v>1322</v>
      </c>
      <c r="K820" s="405" t="s">
        <v>19</v>
      </c>
      <c r="L820" s="404" t="s">
        <v>831</v>
      </c>
      <c r="M820" s="405" t="s">
        <v>635</v>
      </c>
      <c r="N820" s="581">
        <f t="shared" si="53"/>
        <v>6.25</v>
      </c>
      <c r="O820" s="407">
        <v>4</v>
      </c>
      <c r="P820" s="391" t="s">
        <v>1394</v>
      </c>
      <c r="Q820" s="392"/>
    </row>
    <row r="821" spans="2:18" ht="11" customHeight="1">
      <c r="B821" s="405" t="s">
        <v>16</v>
      </c>
      <c r="C821" s="404" t="s">
        <v>822</v>
      </c>
      <c r="D821" s="405" t="s">
        <v>16</v>
      </c>
      <c r="E821" s="581">
        <f t="shared" si="52"/>
        <v>4.7619047619047619</v>
      </c>
      <c r="F821" s="407">
        <v>4</v>
      </c>
      <c r="G821" s="391" t="s">
        <v>1320</v>
      </c>
      <c r="K821" s="405" t="s">
        <v>106</v>
      </c>
      <c r="L821" s="404" t="s">
        <v>826</v>
      </c>
      <c r="M821" s="405" t="s">
        <v>22</v>
      </c>
      <c r="N821" s="581">
        <f t="shared" si="53"/>
        <v>4.6875</v>
      </c>
      <c r="O821" s="407">
        <v>3</v>
      </c>
      <c r="P821" s="391" t="s">
        <v>1389</v>
      </c>
      <c r="Q821" s="392"/>
    </row>
    <row r="822" spans="2:18" ht="11" customHeight="1">
      <c r="B822" s="405" t="s">
        <v>16</v>
      </c>
      <c r="C822" s="404" t="s">
        <v>803</v>
      </c>
      <c r="D822" s="405" t="s">
        <v>16</v>
      </c>
      <c r="E822" s="581">
        <f t="shared" si="52"/>
        <v>4.7619047619047619</v>
      </c>
      <c r="F822" s="407">
        <v>4</v>
      </c>
      <c r="G822" s="391" t="s">
        <v>1318</v>
      </c>
      <c r="K822" s="405" t="s">
        <v>51</v>
      </c>
      <c r="L822" s="404" t="s">
        <v>829</v>
      </c>
      <c r="M822" s="405" t="s">
        <v>52</v>
      </c>
      <c r="N822" s="581">
        <f t="shared" si="53"/>
        <v>4.6875</v>
      </c>
      <c r="O822" s="407">
        <v>3</v>
      </c>
      <c r="P822" s="391" t="s">
        <v>1393</v>
      </c>
      <c r="Q822" s="392"/>
    </row>
    <row r="823" spans="2:18" ht="11" customHeight="1">
      <c r="B823" s="405" t="s">
        <v>16</v>
      </c>
      <c r="C823" s="404" t="s">
        <v>801</v>
      </c>
      <c r="D823" s="405" t="s">
        <v>22</v>
      </c>
      <c r="E823" s="581">
        <f t="shared" si="52"/>
        <v>3.5714285714285716</v>
      </c>
      <c r="F823" s="407">
        <v>3</v>
      </c>
      <c r="G823" s="391" t="s">
        <v>1314</v>
      </c>
      <c r="K823" s="405" t="s">
        <v>51</v>
      </c>
      <c r="L823" s="404" t="s">
        <v>837</v>
      </c>
      <c r="M823" s="405" t="s">
        <v>123</v>
      </c>
      <c r="N823" s="581">
        <f t="shared" si="53"/>
        <v>1.5625</v>
      </c>
      <c r="O823" s="407">
        <v>1</v>
      </c>
      <c r="P823" s="391" t="s">
        <v>1396</v>
      </c>
      <c r="Q823" s="392"/>
    </row>
    <row r="824" spans="2:18" ht="11" customHeight="1">
      <c r="B824" s="405" t="s">
        <v>16</v>
      </c>
      <c r="C824" s="404" t="s">
        <v>816</v>
      </c>
      <c r="D824" s="405" t="s">
        <v>16</v>
      </c>
      <c r="E824" s="581">
        <f t="shared" si="52"/>
        <v>3.5714285714285716</v>
      </c>
      <c r="F824" s="407">
        <v>3</v>
      </c>
      <c r="G824" s="391" t="s">
        <v>1335</v>
      </c>
      <c r="K824" s="405" t="s">
        <v>51</v>
      </c>
      <c r="L824" s="404" t="s">
        <v>838</v>
      </c>
      <c r="M824" s="405" t="s">
        <v>22</v>
      </c>
      <c r="N824" s="588">
        <f t="shared" si="53"/>
        <v>1.5625</v>
      </c>
      <c r="O824" s="407">
        <v>1</v>
      </c>
      <c r="P824" s="391" t="s">
        <v>1399</v>
      </c>
      <c r="Q824" s="392"/>
    </row>
    <row r="825" spans="2:18" ht="11" customHeight="1">
      <c r="B825" s="405" t="s">
        <v>16</v>
      </c>
      <c r="C825" s="404" t="s">
        <v>809</v>
      </c>
      <c r="D825" s="405" t="s">
        <v>22</v>
      </c>
      <c r="E825" s="581">
        <f t="shared" si="52"/>
        <v>2.3809523809523809</v>
      </c>
      <c r="F825" s="407">
        <v>2</v>
      </c>
      <c r="G825" s="391" t="s">
        <v>1328</v>
      </c>
      <c r="K825" s="405" t="s">
        <v>19</v>
      </c>
      <c r="L825" s="404" t="s">
        <v>836</v>
      </c>
      <c r="M825" s="405" t="s">
        <v>52</v>
      </c>
      <c r="N825" s="581">
        <f t="shared" si="53"/>
        <v>1.5625</v>
      </c>
      <c r="O825" s="407">
        <v>1</v>
      </c>
      <c r="P825" s="391" t="s">
        <v>1392</v>
      </c>
      <c r="Q825" s="392"/>
    </row>
    <row r="826" spans="2:18" ht="11" customHeight="1">
      <c r="B826" s="405" t="s">
        <v>16</v>
      </c>
      <c r="C826" s="404" t="s">
        <v>824</v>
      </c>
      <c r="D826" s="405" t="s">
        <v>16</v>
      </c>
      <c r="E826" s="581">
        <f t="shared" si="52"/>
        <v>2.3809523809523809</v>
      </c>
      <c r="F826" s="407">
        <v>2</v>
      </c>
      <c r="G826" s="391" t="s">
        <v>1326</v>
      </c>
      <c r="K826" s="487" t="s">
        <v>51</v>
      </c>
      <c r="L826" s="455" t="s">
        <v>835</v>
      </c>
      <c r="M826" s="487" t="s">
        <v>16</v>
      </c>
      <c r="N826" s="589">
        <f t="shared" si="53"/>
        <v>1.5625</v>
      </c>
      <c r="O826" s="457">
        <v>1</v>
      </c>
      <c r="P826" s="458" t="s">
        <v>1400</v>
      </c>
      <c r="Q826" s="490"/>
      <c r="R826" s="404" t="s">
        <v>1401</v>
      </c>
    </row>
    <row r="827" spans="2:18" ht="11" customHeight="1">
      <c r="B827" s="405" t="s">
        <v>16</v>
      </c>
      <c r="C827" s="404" t="s">
        <v>802</v>
      </c>
      <c r="D827" s="405" t="s">
        <v>16</v>
      </c>
      <c r="E827" s="581">
        <f t="shared" si="52"/>
        <v>2.3809523809523809</v>
      </c>
      <c r="F827" s="407">
        <v>2</v>
      </c>
      <c r="G827" s="391" t="s">
        <v>1315</v>
      </c>
      <c r="N827" s="460">
        <f>SUM(N814:N826)</f>
        <v>100</v>
      </c>
      <c r="O827" s="460">
        <f>SUM(O814:O826)</f>
        <v>64</v>
      </c>
      <c r="P827" s="460"/>
    </row>
    <row r="828" spans="2:18" ht="11" customHeight="1">
      <c r="B828" s="405" t="s">
        <v>16</v>
      </c>
      <c r="C828" s="404" t="s">
        <v>811</v>
      </c>
      <c r="D828" s="405" t="s">
        <v>16</v>
      </c>
      <c r="E828" s="581">
        <f t="shared" si="52"/>
        <v>2.3809523809523809</v>
      </c>
      <c r="F828" s="407">
        <v>2</v>
      </c>
      <c r="G828" s="391" t="s">
        <v>1330</v>
      </c>
      <c r="O828" s="590"/>
      <c r="P828" s="590"/>
    </row>
    <row r="829" spans="2:18" ht="11" customHeight="1">
      <c r="B829" s="405" t="s">
        <v>16</v>
      </c>
      <c r="C829" s="404" t="s">
        <v>820</v>
      </c>
      <c r="D829" s="405" t="s">
        <v>16</v>
      </c>
      <c r="E829" s="581">
        <f t="shared" si="52"/>
        <v>1.1904761904761905</v>
      </c>
      <c r="F829" s="407">
        <v>1</v>
      </c>
      <c r="G829" s="391" t="s">
        <v>1317</v>
      </c>
      <c r="K829" s="440" t="s">
        <v>841</v>
      </c>
    </row>
    <row r="830" spans="2:18" ht="11" customHeight="1">
      <c r="B830" s="405" t="s">
        <v>16</v>
      </c>
      <c r="C830" s="404" t="s">
        <v>814</v>
      </c>
      <c r="D830" s="405" t="s">
        <v>16</v>
      </c>
      <c r="E830" s="581">
        <f t="shared" si="52"/>
        <v>1.1904761904761905</v>
      </c>
      <c r="F830" s="407">
        <v>1</v>
      </c>
      <c r="G830" s="391" t="s">
        <v>1333</v>
      </c>
      <c r="K830" s="405" t="s">
        <v>19</v>
      </c>
      <c r="L830" s="404" t="s">
        <v>830</v>
      </c>
      <c r="M830" s="405" t="s">
        <v>635</v>
      </c>
      <c r="O830" s="407">
        <v>19</v>
      </c>
      <c r="P830" s="609"/>
    </row>
    <row r="831" spans="2:18" ht="11" customHeight="1">
      <c r="B831" s="405" t="s">
        <v>16</v>
      </c>
      <c r="C831" s="404" t="s">
        <v>815</v>
      </c>
      <c r="D831" s="405" t="s">
        <v>16</v>
      </c>
      <c r="E831" s="581">
        <f t="shared" si="52"/>
        <v>1.1904761904761905</v>
      </c>
      <c r="F831" s="407">
        <v>1</v>
      </c>
      <c r="G831" s="391" t="s">
        <v>1334</v>
      </c>
    </row>
    <row r="832" spans="2:18" ht="11" customHeight="1">
      <c r="B832" s="405" t="s">
        <v>16</v>
      </c>
      <c r="C832" s="404" t="s">
        <v>823</v>
      </c>
      <c r="D832" s="405" t="s">
        <v>16</v>
      </c>
      <c r="E832" s="581">
        <f t="shared" si="52"/>
        <v>1.1904761904761905</v>
      </c>
      <c r="F832" s="407">
        <v>1</v>
      </c>
      <c r="G832" s="391" t="s">
        <v>1321</v>
      </c>
    </row>
    <row r="833" spans="1:17" ht="11" customHeight="1">
      <c r="B833" s="405" t="s">
        <v>16</v>
      </c>
      <c r="C833" s="404" t="s">
        <v>806</v>
      </c>
      <c r="D833" s="405" t="s">
        <v>16</v>
      </c>
      <c r="E833" s="581">
        <f t="shared" si="52"/>
        <v>1.1904761904761905</v>
      </c>
      <c r="F833" s="407">
        <v>1</v>
      </c>
      <c r="G833" s="391" t="s">
        <v>1324</v>
      </c>
    </row>
    <row r="834" spans="1:17" ht="11" customHeight="1">
      <c r="B834" s="405" t="s">
        <v>16</v>
      </c>
      <c r="C834" s="404" t="s">
        <v>799</v>
      </c>
      <c r="D834" s="405" t="s">
        <v>16</v>
      </c>
      <c r="E834" s="581">
        <f t="shared" si="52"/>
        <v>1.1904761904761905</v>
      </c>
      <c r="F834" s="407">
        <v>1</v>
      </c>
      <c r="G834" s="391" t="s">
        <v>1310</v>
      </c>
    </row>
    <row r="835" spans="1:17" ht="11" customHeight="1">
      <c r="B835" s="405" t="s">
        <v>16</v>
      </c>
      <c r="C835" s="404" t="s">
        <v>818</v>
      </c>
      <c r="D835" s="405" t="s">
        <v>16</v>
      </c>
      <c r="E835" s="581">
        <f t="shared" si="52"/>
        <v>1.1904761904761905</v>
      </c>
      <c r="F835" s="407">
        <v>1</v>
      </c>
      <c r="G835" s="391" t="s">
        <v>1312</v>
      </c>
    </row>
    <row r="836" spans="1:17" ht="11" customHeight="1">
      <c r="B836" s="405" t="s">
        <v>16</v>
      </c>
      <c r="C836" s="404" t="s">
        <v>825</v>
      </c>
      <c r="D836" s="405" t="s">
        <v>16</v>
      </c>
      <c r="E836" s="581">
        <f t="shared" si="52"/>
        <v>1.1904761904761905</v>
      </c>
      <c r="F836" s="407">
        <v>1</v>
      </c>
      <c r="G836" s="391" t="s">
        <v>1313</v>
      </c>
      <c r="H836" s="440" t="s">
        <v>2327</v>
      </c>
    </row>
    <row r="837" spans="1:17" ht="11" customHeight="1">
      <c r="B837" s="405" t="s">
        <v>16</v>
      </c>
      <c r="C837" s="404" t="s">
        <v>821</v>
      </c>
      <c r="D837" s="405" t="s">
        <v>16</v>
      </c>
      <c r="E837" s="581">
        <f t="shared" si="52"/>
        <v>1.1904761904761905</v>
      </c>
      <c r="F837" s="407">
        <v>1</v>
      </c>
      <c r="G837" s="391" t="s">
        <v>1319</v>
      </c>
    </row>
    <row r="838" spans="1:17" ht="11" customHeight="1">
      <c r="B838" s="405" t="s">
        <v>16</v>
      </c>
      <c r="C838" s="404" t="s">
        <v>810</v>
      </c>
      <c r="D838" s="405" t="s">
        <v>16</v>
      </c>
      <c r="E838" s="581">
        <f t="shared" si="52"/>
        <v>1.1904761904761905</v>
      </c>
      <c r="F838" s="407">
        <v>1</v>
      </c>
      <c r="G838" s="391" t="s">
        <v>1329</v>
      </c>
    </row>
    <row r="839" spans="1:17" ht="11" customHeight="1">
      <c r="B839" s="405" t="s">
        <v>16</v>
      </c>
      <c r="C839" s="404" t="s">
        <v>819</v>
      </c>
      <c r="D839" s="405" t="s">
        <v>16</v>
      </c>
      <c r="E839" s="581">
        <f t="shared" si="52"/>
        <v>1.1904761904761905</v>
      </c>
      <c r="F839" s="407">
        <v>1</v>
      </c>
      <c r="G839" s="391" t="s">
        <v>1316</v>
      </c>
    </row>
    <row r="840" spans="1:17" ht="11" customHeight="1">
      <c r="B840" s="487" t="s">
        <v>16</v>
      </c>
      <c r="C840" s="455" t="s">
        <v>817</v>
      </c>
      <c r="D840" s="487" t="s">
        <v>16</v>
      </c>
      <c r="E840" s="589">
        <f t="shared" si="52"/>
        <v>1.1904761904761905</v>
      </c>
      <c r="F840" s="457">
        <v>1</v>
      </c>
      <c r="G840" s="458" t="s">
        <v>1336</v>
      </c>
    </row>
    <row r="841" spans="1:17" ht="11" customHeight="1">
      <c r="E841" s="460">
        <f>SUM(E814:E840)</f>
        <v>99.999999999999986</v>
      </c>
      <c r="F841" s="460">
        <f>SUM(F814:F840)</f>
        <v>84</v>
      </c>
    </row>
    <row r="842" spans="1:17" ht="11" customHeight="1">
      <c r="E842" s="460"/>
      <c r="F842" s="460"/>
    </row>
    <row r="843" spans="1:17" ht="11" customHeight="1">
      <c r="E843" s="460"/>
      <c r="F843" s="460"/>
    </row>
    <row r="844" spans="1:17" ht="11" customHeight="1">
      <c r="E844" s="460"/>
      <c r="F844" s="460"/>
    </row>
    <row r="845" spans="1:17" ht="11" customHeight="1" thickBot="1">
      <c r="E845" s="460"/>
      <c r="F845" s="460"/>
    </row>
    <row r="846" spans="1:17" ht="11" customHeight="1" thickBot="1">
      <c r="A846" s="317" t="s">
        <v>2189</v>
      </c>
      <c r="B846" s="331" t="s">
        <v>2604</v>
      </c>
      <c r="J846" s="317" t="s">
        <v>2189</v>
      </c>
      <c r="K846" s="331" t="s">
        <v>2290</v>
      </c>
    </row>
    <row r="847" spans="1:17" ht="11" customHeight="1">
      <c r="B847" s="369" t="s">
        <v>0</v>
      </c>
      <c r="C847" s="352" t="s">
        <v>1</v>
      </c>
      <c r="D847" s="352" t="s">
        <v>2</v>
      </c>
      <c r="E847" s="352" t="s">
        <v>3</v>
      </c>
      <c r="F847" s="352" t="s">
        <v>4</v>
      </c>
      <c r="G847" s="372" t="s">
        <v>1402</v>
      </c>
      <c r="K847" s="369" t="s">
        <v>45</v>
      </c>
      <c r="L847" s="352" t="s">
        <v>1</v>
      </c>
      <c r="M847" s="352" t="s">
        <v>46</v>
      </c>
      <c r="N847" s="369" t="s">
        <v>3</v>
      </c>
      <c r="O847" s="352" t="s">
        <v>4</v>
      </c>
      <c r="P847" s="372" t="s">
        <v>1402</v>
      </c>
      <c r="Q847" s="372" t="s">
        <v>1799</v>
      </c>
    </row>
    <row r="848" spans="1:17" ht="11" customHeight="1">
      <c r="B848" s="520" t="s">
        <v>16</v>
      </c>
      <c r="C848" s="404" t="s">
        <v>1994</v>
      </c>
      <c r="D848" s="520" t="s">
        <v>16</v>
      </c>
      <c r="E848" s="581">
        <f t="shared" ref="E848:E859" si="54">F848*100/$F$860</f>
        <v>28.395061728395063</v>
      </c>
      <c r="F848" s="496">
        <v>23</v>
      </c>
      <c r="G848" s="379" t="s">
        <v>1995</v>
      </c>
      <c r="K848" s="520" t="s">
        <v>55</v>
      </c>
      <c r="L848" s="404" t="s">
        <v>2012</v>
      </c>
      <c r="M848" s="804" t="s">
        <v>16</v>
      </c>
      <c r="N848" s="805">
        <f t="shared" ref="N848:N861" si="55">O848*100/$O$862</f>
        <v>17.647058823529413</v>
      </c>
      <c r="O848" s="590">
        <v>12</v>
      </c>
      <c r="P848" s="379" t="s">
        <v>2013</v>
      </c>
      <c r="Q848" s="380"/>
    </row>
    <row r="849" spans="2:17" ht="11" customHeight="1">
      <c r="B849" s="520" t="s">
        <v>16</v>
      </c>
      <c r="C849" s="404" t="s">
        <v>1983</v>
      </c>
      <c r="D849" s="520" t="s">
        <v>16</v>
      </c>
      <c r="E849" s="581">
        <f t="shared" si="54"/>
        <v>17.283950617283949</v>
      </c>
      <c r="F849" s="407">
        <v>14</v>
      </c>
      <c r="G849" s="391" t="s">
        <v>1984</v>
      </c>
      <c r="K849" s="405" t="s">
        <v>19</v>
      </c>
      <c r="L849" s="404" t="s">
        <v>2016</v>
      </c>
      <c r="M849" s="408" t="s">
        <v>104</v>
      </c>
      <c r="N849" s="581">
        <f t="shared" si="55"/>
        <v>13.235294117647058</v>
      </c>
      <c r="O849" s="590">
        <v>9</v>
      </c>
      <c r="P849" s="391" t="s">
        <v>2017</v>
      </c>
      <c r="Q849" s="392"/>
    </row>
    <row r="850" spans="2:17" ht="11" customHeight="1">
      <c r="B850" s="520" t="s">
        <v>16</v>
      </c>
      <c r="C850" s="404" t="s">
        <v>2002</v>
      </c>
      <c r="D850" s="520" t="s">
        <v>16</v>
      </c>
      <c r="E850" s="581">
        <f t="shared" si="54"/>
        <v>12.345679012345679</v>
      </c>
      <c r="F850" s="407">
        <v>10</v>
      </c>
      <c r="G850" s="391" t="s">
        <v>2003</v>
      </c>
      <c r="K850" s="520" t="s">
        <v>106</v>
      </c>
      <c r="L850" s="404" t="s">
        <v>2006</v>
      </c>
      <c r="M850" s="408" t="s">
        <v>104</v>
      </c>
      <c r="N850" s="581">
        <f t="shared" si="55"/>
        <v>10.294117647058824</v>
      </c>
      <c r="O850" s="590">
        <v>7</v>
      </c>
      <c r="P850" s="391" t="s">
        <v>2007</v>
      </c>
      <c r="Q850" s="392"/>
    </row>
    <row r="851" spans="2:17" ht="11" customHeight="1">
      <c r="B851" s="520" t="s">
        <v>16</v>
      </c>
      <c r="C851" s="404" t="s">
        <v>1986</v>
      </c>
      <c r="D851" s="520" t="s">
        <v>16</v>
      </c>
      <c r="E851" s="581">
        <f t="shared" si="54"/>
        <v>11.111111111111111</v>
      </c>
      <c r="F851" s="407">
        <v>9</v>
      </c>
      <c r="G851" s="391" t="s">
        <v>1987</v>
      </c>
      <c r="K851" s="405" t="s">
        <v>22</v>
      </c>
      <c r="L851" s="404" t="s">
        <v>2014</v>
      </c>
      <c r="M851" s="804" t="s">
        <v>52</v>
      </c>
      <c r="N851" s="581">
        <f t="shared" si="55"/>
        <v>10.294117647058824</v>
      </c>
      <c r="O851" s="590">
        <v>7</v>
      </c>
      <c r="P851" s="391" t="s">
        <v>2015</v>
      </c>
      <c r="Q851" s="392"/>
    </row>
    <row r="852" spans="2:17" ht="11" customHeight="1">
      <c r="B852" s="520" t="s">
        <v>16</v>
      </c>
      <c r="C852" s="404" t="s">
        <v>1982</v>
      </c>
      <c r="D852" s="520" t="s">
        <v>22</v>
      </c>
      <c r="E852" s="581">
        <f t="shared" si="54"/>
        <v>8.6419753086419746</v>
      </c>
      <c r="F852" s="407">
        <v>7</v>
      </c>
      <c r="G852" s="391" t="s">
        <v>1985</v>
      </c>
      <c r="K852" s="405" t="s">
        <v>9</v>
      </c>
      <c r="L852" s="404" t="s">
        <v>2024</v>
      </c>
      <c r="M852" s="408" t="s">
        <v>16</v>
      </c>
      <c r="N852" s="581">
        <f t="shared" si="55"/>
        <v>8.8235294117647065</v>
      </c>
      <c r="O852" s="590">
        <v>6</v>
      </c>
      <c r="P852" s="391" t="s">
        <v>2025</v>
      </c>
      <c r="Q852" s="391" t="s">
        <v>2026</v>
      </c>
    </row>
    <row r="853" spans="2:17" ht="11" customHeight="1">
      <c r="B853" s="520" t="s">
        <v>16</v>
      </c>
      <c r="C853" s="404" t="s">
        <v>1998</v>
      </c>
      <c r="D853" s="520" t="s">
        <v>16</v>
      </c>
      <c r="E853" s="581">
        <f t="shared" si="54"/>
        <v>6.1728395061728394</v>
      </c>
      <c r="F853" s="407">
        <v>5</v>
      </c>
      <c r="G853" s="391" t="s">
        <v>1999</v>
      </c>
      <c r="K853" s="405" t="s">
        <v>9</v>
      </c>
      <c r="L853" s="404" t="s">
        <v>2020</v>
      </c>
      <c r="M853" s="408" t="s">
        <v>123</v>
      </c>
      <c r="N853" s="581">
        <f t="shared" si="55"/>
        <v>8.8235294117647065</v>
      </c>
      <c r="O853" s="590">
        <v>6</v>
      </c>
      <c r="P853" s="391" t="s">
        <v>2021</v>
      </c>
      <c r="Q853" s="392"/>
    </row>
    <row r="854" spans="2:17" ht="11" customHeight="1">
      <c r="B854" s="520" t="s">
        <v>16</v>
      </c>
      <c r="C854" s="404" t="s">
        <v>2004</v>
      </c>
      <c r="D854" s="520" t="s">
        <v>16</v>
      </c>
      <c r="E854" s="581">
        <f t="shared" si="54"/>
        <v>6.1728395061728394</v>
      </c>
      <c r="F854" s="407">
        <v>5</v>
      </c>
      <c r="G854" s="391" t="s">
        <v>2005</v>
      </c>
      <c r="K854" s="405" t="s">
        <v>22</v>
      </c>
      <c r="L854" s="806" t="s">
        <v>2027</v>
      </c>
      <c r="M854" s="807" t="s">
        <v>22</v>
      </c>
      <c r="N854" s="581">
        <f t="shared" si="55"/>
        <v>7.3529411764705879</v>
      </c>
      <c r="O854" s="590">
        <v>5</v>
      </c>
      <c r="P854" s="808" t="s">
        <v>2028</v>
      </c>
      <c r="Q854" s="392"/>
    </row>
    <row r="855" spans="2:17" ht="11" customHeight="1">
      <c r="B855" s="520" t="s">
        <v>16</v>
      </c>
      <c r="C855" s="404" t="s">
        <v>1996</v>
      </c>
      <c r="D855" s="520" t="s">
        <v>16</v>
      </c>
      <c r="E855" s="581">
        <f t="shared" si="54"/>
        <v>3.7037037037037037</v>
      </c>
      <c r="F855" s="407">
        <v>3</v>
      </c>
      <c r="G855" s="391" t="s">
        <v>1997</v>
      </c>
      <c r="K855" s="405" t="s">
        <v>51</v>
      </c>
      <c r="L855" s="404" t="s">
        <v>2031</v>
      </c>
      <c r="M855" s="408" t="s">
        <v>104</v>
      </c>
      <c r="N855" s="581">
        <f t="shared" si="55"/>
        <v>7.3529411764705879</v>
      </c>
      <c r="O855" s="590">
        <v>5</v>
      </c>
      <c r="P855" s="391" t="s">
        <v>2032</v>
      </c>
      <c r="Q855" s="392"/>
    </row>
    <row r="856" spans="2:17" ht="11" customHeight="1">
      <c r="B856" s="520" t="s">
        <v>16</v>
      </c>
      <c r="C856" s="404" t="s">
        <v>1988</v>
      </c>
      <c r="D856" s="520" t="s">
        <v>16</v>
      </c>
      <c r="E856" s="581">
        <f t="shared" si="54"/>
        <v>2.4691358024691357</v>
      </c>
      <c r="F856" s="407">
        <v>2</v>
      </c>
      <c r="G856" s="391" t="s">
        <v>1989</v>
      </c>
      <c r="K856" s="520" t="s">
        <v>55</v>
      </c>
      <c r="L856" s="404" t="s">
        <v>2018</v>
      </c>
      <c r="M856" s="804" t="s">
        <v>16</v>
      </c>
      <c r="N856" s="581">
        <f t="shared" si="55"/>
        <v>5.882352941176471</v>
      </c>
      <c r="O856" s="590">
        <v>4</v>
      </c>
      <c r="P856" s="391" t="s">
        <v>2019</v>
      </c>
      <c r="Q856" s="392"/>
    </row>
    <row r="857" spans="2:17" ht="11" customHeight="1">
      <c r="B857" s="520" t="s">
        <v>16</v>
      </c>
      <c r="C857" s="404" t="s">
        <v>1990</v>
      </c>
      <c r="D857" s="520" t="s">
        <v>16</v>
      </c>
      <c r="E857" s="581">
        <f t="shared" si="54"/>
        <v>1.2345679012345678</v>
      </c>
      <c r="F857" s="407">
        <v>1</v>
      </c>
      <c r="G857" s="391" t="s">
        <v>1991</v>
      </c>
      <c r="K857" s="520" t="s">
        <v>106</v>
      </c>
      <c r="L857" s="404" t="s">
        <v>2008</v>
      </c>
      <c r="M857" s="804" t="s">
        <v>16</v>
      </c>
      <c r="N857" s="581">
        <f t="shared" si="55"/>
        <v>2.9411764705882355</v>
      </c>
      <c r="O857" s="590">
        <v>2</v>
      </c>
      <c r="P857" s="391" t="s">
        <v>2009</v>
      </c>
      <c r="Q857" s="392"/>
    </row>
    <row r="858" spans="2:17" ht="11" customHeight="1">
      <c r="B858" s="520" t="s">
        <v>16</v>
      </c>
      <c r="C858" s="404" t="s">
        <v>1992</v>
      </c>
      <c r="D858" s="520" t="s">
        <v>16</v>
      </c>
      <c r="E858" s="581">
        <f t="shared" si="54"/>
        <v>1.2345679012345678</v>
      </c>
      <c r="F858" s="407">
        <v>1</v>
      </c>
      <c r="G858" s="391" t="s">
        <v>1993</v>
      </c>
      <c r="K858" s="520" t="s">
        <v>55</v>
      </c>
      <c r="L858" s="404" t="s">
        <v>2022</v>
      </c>
      <c r="M858" s="804" t="s">
        <v>16</v>
      </c>
      <c r="N858" s="581">
        <f t="shared" si="55"/>
        <v>2.9411764705882355</v>
      </c>
      <c r="O858" s="590">
        <v>2</v>
      </c>
      <c r="P858" s="391" t="s">
        <v>2023</v>
      </c>
      <c r="Q858" s="392"/>
    </row>
    <row r="859" spans="2:17" ht="11" customHeight="1">
      <c r="B859" s="745" t="s">
        <v>16</v>
      </c>
      <c r="C859" s="455" t="s">
        <v>2000</v>
      </c>
      <c r="D859" s="745" t="s">
        <v>16</v>
      </c>
      <c r="E859" s="589">
        <f t="shared" si="54"/>
        <v>1.2345679012345678</v>
      </c>
      <c r="F859" s="457">
        <v>1</v>
      </c>
      <c r="G859" s="458" t="s">
        <v>2001</v>
      </c>
      <c r="K859" s="520" t="s">
        <v>106</v>
      </c>
      <c r="L859" s="404" t="s">
        <v>2010</v>
      </c>
      <c r="M859" s="804" t="s">
        <v>141</v>
      </c>
      <c r="N859" s="581">
        <f t="shared" si="55"/>
        <v>1.4705882352941178</v>
      </c>
      <c r="O859" s="590">
        <v>1</v>
      </c>
      <c r="P859" s="391" t="s">
        <v>2011</v>
      </c>
      <c r="Q859" s="392"/>
    </row>
    <row r="860" spans="2:17" ht="11" customHeight="1">
      <c r="E860" s="460">
        <f>SUM(E848:E859)</f>
        <v>100</v>
      </c>
      <c r="F860" s="460">
        <f>SUM(F848:F859)</f>
        <v>81</v>
      </c>
      <c r="K860" s="405" t="s">
        <v>55</v>
      </c>
      <c r="L860" s="806" t="s">
        <v>2027</v>
      </c>
      <c r="M860" s="807" t="s">
        <v>22</v>
      </c>
      <c r="N860" s="581">
        <f t="shared" si="55"/>
        <v>1.4705882352941178</v>
      </c>
      <c r="O860" s="590">
        <v>1</v>
      </c>
      <c r="P860" s="808" t="s">
        <v>2028</v>
      </c>
      <c r="Q860" s="392"/>
    </row>
    <row r="861" spans="2:17" ht="11" customHeight="1">
      <c r="F861" s="590"/>
      <c r="K861" s="487" t="s">
        <v>51</v>
      </c>
      <c r="L861" s="455" t="s">
        <v>2029</v>
      </c>
      <c r="M861" s="488" t="s">
        <v>104</v>
      </c>
      <c r="N861" s="589">
        <f t="shared" si="55"/>
        <v>1.4705882352941178</v>
      </c>
      <c r="O861" s="746">
        <v>1</v>
      </c>
      <c r="P861" s="458" t="s">
        <v>2030</v>
      </c>
      <c r="Q861" s="490"/>
    </row>
    <row r="862" spans="2:17" ht="11" customHeight="1">
      <c r="F862" s="590"/>
      <c r="N862" s="460">
        <f>SUM(N848:N861)</f>
        <v>100</v>
      </c>
      <c r="O862" s="460">
        <f>SUM(O848:O861)</f>
        <v>68</v>
      </c>
    </row>
    <row r="863" spans="2:17" ht="11" customHeight="1">
      <c r="N863" s="583"/>
      <c r="O863" s="590"/>
    </row>
    <row r="864" spans="2:17" ht="11" customHeight="1">
      <c r="B864" s="331" t="s">
        <v>2291</v>
      </c>
      <c r="K864" s="331" t="s">
        <v>2291</v>
      </c>
      <c r="N864" s="583"/>
      <c r="O864" s="590"/>
    </row>
    <row r="865" spans="2:16" ht="11" customHeight="1">
      <c r="B865" s="369" t="s">
        <v>0</v>
      </c>
      <c r="C865" s="352" t="s">
        <v>1</v>
      </c>
      <c r="D865" s="352" t="s">
        <v>2</v>
      </c>
      <c r="E865" s="352" t="s">
        <v>3</v>
      </c>
      <c r="F865" s="352" t="s">
        <v>4</v>
      </c>
      <c r="G865" s="372" t="s">
        <v>1402</v>
      </c>
      <c r="H865" s="372" t="s">
        <v>1799</v>
      </c>
      <c r="K865" s="369" t="s">
        <v>45</v>
      </c>
      <c r="L865" s="352" t="s">
        <v>1</v>
      </c>
      <c r="M865" s="352" t="s">
        <v>46</v>
      </c>
      <c r="N865" s="369" t="s">
        <v>3</v>
      </c>
      <c r="O865" s="352" t="s">
        <v>4</v>
      </c>
      <c r="P865" s="372" t="s">
        <v>1402</v>
      </c>
    </row>
    <row r="866" spans="2:16" ht="11" customHeight="1">
      <c r="B866" s="520" t="s">
        <v>16</v>
      </c>
      <c r="C866" s="404" t="s">
        <v>2057</v>
      </c>
      <c r="D866" s="520" t="s">
        <v>16</v>
      </c>
      <c r="E866" s="581">
        <f t="shared" ref="E866:E897" si="56">F866*100/$F$916</f>
        <v>5.9523809523809526</v>
      </c>
      <c r="F866" s="590">
        <v>5</v>
      </c>
      <c r="G866" s="379" t="s">
        <v>2058</v>
      </c>
      <c r="H866" s="392"/>
      <c r="K866" s="520" t="s">
        <v>106</v>
      </c>
      <c r="L866" s="404" t="s">
        <v>2085</v>
      </c>
      <c r="M866" s="405" t="s">
        <v>52</v>
      </c>
      <c r="N866" s="581">
        <f t="shared" ref="N866:N895" si="57">O866*100/$O$896</f>
        <v>25.974025974025974</v>
      </c>
      <c r="O866" s="590">
        <v>20</v>
      </c>
      <c r="P866" s="379" t="s">
        <v>2086</v>
      </c>
    </row>
    <row r="867" spans="2:16" ht="11" customHeight="1">
      <c r="B867" s="520" t="s">
        <v>16</v>
      </c>
      <c r="C867" s="404" t="s">
        <v>2043</v>
      </c>
      <c r="D867" s="520" t="s">
        <v>16</v>
      </c>
      <c r="E867" s="581">
        <f t="shared" si="56"/>
        <v>4.7619047619047619</v>
      </c>
      <c r="F867" s="590">
        <v>4</v>
      </c>
      <c r="G867" s="391" t="s">
        <v>2044</v>
      </c>
      <c r="H867" s="392"/>
      <c r="K867" s="520" t="s">
        <v>22</v>
      </c>
      <c r="L867" s="404" t="s">
        <v>2105</v>
      </c>
      <c r="M867" s="405" t="s">
        <v>52</v>
      </c>
      <c r="N867" s="581">
        <f t="shared" si="57"/>
        <v>7.7922077922077921</v>
      </c>
      <c r="O867" s="590">
        <v>6</v>
      </c>
      <c r="P867" s="391" t="s">
        <v>2106</v>
      </c>
    </row>
    <row r="868" spans="2:16" ht="11" customHeight="1">
      <c r="B868" s="520" t="s">
        <v>22</v>
      </c>
      <c r="C868" s="404" t="s">
        <v>2033</v>
      </c>
      <c r="D868" s="520" t="s">
        <v>22</v>
      </c>
      <c r="E868" s="581">
        <f t="shared" si="56"/>
        <v>4.7619047619047619</v>
      </c>
      <c r="F868" s="590">
        <v>4</v>
      </c>
      <c r="G868" s="391" t="s">
        <v>2034</v>
      </c>
      <c r="H868" s="392"/>
      <c r="K868" s="520" t="s">
        <v>51</v>
      </c>
      <c r="L868" s="404" t="s">
        <v>2107</v>
      </c>
      <c r="M868" s="520" t="s">
        <v>52</v>
      </c>
      <c r="N868" s="581">
        <f t="shared" si="57"/>
        <v>6.4935064935064934</v>
      </c>
      <c r="O868" s="590">
        <v>5</v>
      </c>
      <c r="P868" s="391" t="s">
        <v>2108</v>
      </c>
    </row>
    <row r="869" spans="2:16" ht="11" customHeight="1">
      <c r="B869" s="520" t="s">
        <v>16</v>
      </c>
      <c r="C869" s="404" t="s">
        <v>2041</v>
      </c>
      <c r="D869" s="520" t="s">
        <v>16</v>
      </c>
      <c r="E869" s="581">
        <f t="shared" si="56"/>
        <v>4.7619047619047619</v>
      </c>
      <c r="F869" s="590">
        <v>4</v>
      </c>
      <c r="G869" s="391" t="s">
        <v>2042</v>
      </c>
      <c r="H869" s="392"/>
      <c r="I869" s="330" t="s">
        <v>2292</v>
      </c>
      <c r="K869" s="520" t="s">
        <v>106</v>
      </c>
      <c r="L869" s="404" t="s">
        <v>2160</v>
      </c>
      <c r="M869" s="520" t="s">
        <v>104</v>
      </c>
      <c r="N869" s="581">
        <f t="shared" si="57"/>
        <v>5.1948051948051948</v>
      </c>
      <c r="O869" s="590">
        <v>4</v>
      </c>
      <c r="P869" s="391" t="s">
        <v>2161</v>
      </c>
    </row>
    <row r="870" spans="2:16" ht="11" customHeight="1">
      <c r="B870" s="520" t="s">
        <v>16</v>
      </c>
      <c r="C870" s="404" t="s">
        <v>2055</v>
      </c>
      <c r="D870" s="520" t="s">
        <v>16</v>
      </c>
      <c r="E870" s="581">
        <f t="shared" si="56"/>
        <v>3.5714285714285716</v>
      </c>
      <c r="F870" s="590">
        <v>3</v>
      </c>
      <c r="G870" s="391" t="s">
        <v>2056</v>
      </c>
      <c r="H870" s="392"/>
      <c r="K870" s="520" t="s">
        <v>22</v>
      </c>
      <c r="L870" s="404" t="s">
        <v>2169</v>
      </c>
      <c r="M870" s="520" t="s">
        <v>16</v>
      </c>
      <c r="N870" s="581">
        <f t="shared" si="57"/>
        <v>5.1948051948051948</v>
      </c>
      <c r="O870" s="590">
        <v>4</v>
      </c>
      <c r="P870" s="391" t="s">
        <v>2170</v>
      </c>
    </row>
    <row r="871" spans="2:16" ht="11" customHeight="1">
      <c r="B871" s="520" t="s">
        <v>9</v>
      </c>
      <c r="C871" s="404" t="s">
        <v>2037</v>
      </c>
      <c r="D871" s="405" t="s">
        <v>16</v>
      </c>
      <c r="E871" s="581">
        <f t="shared" si="56"/>
        <v>3.5714285714285716</v>
      </c>
      <c r="F871" s="590">
        <v>3</v>
      </c>
      <c r="G871" s="391" t="s">
        <v>2038</v>
      </c>
      <c r="H871" s="392"/>
      <c r="K871" s="520" t="s">
        <v>51</v>
      </c>
      <c r="L871" s="404" t="s">
        <v>2097</v>
      </c>
      <c r="M871" s="520" t="s">
        <v>635</v>
      </c>
      <c r="N871" s="581">
        <f t="shared" si="57"/>
        <v>5.1948051948051948</v>
      </c>
      <c r="O871" s="590">
        <v>4</v>
      </c>
      <c r="P871" s="391" t="s">
        <v>2098</v>
      </c>
    </row>
    <row r="872" spans="2:16" ht="11" customHeight="1">
      <c r="B872" s="520" t="s">
        <v>9</v>
      </c>
      <c r="C872" s="404" t="s">
        <v>2039</v>
      </c>
      <c r="D872" s="405" t="s">
        <v>16</v>
      </c>
      <c r="E872" s="581">
        <f t="shared" si="56"/>
        <v>3.5714285714285716</v>
      </c>
      <c r="F872" s="590">
        <v>3</v>
      </c>
      <c r="G872" s="392" t="s">
        <v>2040</v>
      </c>
      <c r="H872" s="392"/>
      <c r="K872" s="520" t="s">
        <v>106</v>
      </c>
      <c r="L872" s="404" t="s">
        <v>2089</v>
      </c>
      <c r="M872" s="520" t="s">
        <v>141</v>
      </c>
      <c r="N872" s="581">
        <f t="shared" si="57"/>
        <v>3.8961038961038961</v>
      </c>
      <c r="O872" s="590">
        <v>3</v>
      </c>
      <c r="P872" s="391" t="s">
        <v>2090</v>
      </c>
    </row>
    <row r="873" spans="2:16" ht="11" customHeight="1">
      <c r="B873" s="520" t="s">
        <v>16</v>
      </c>
      <c r="C873" s="404" t="s">
        <v>2059</v>
      </c>
      <c r="D873" s="520" t="s">
        <v>16</v>
      </c>
      <c r="E873" s="581">
        <f t="shared" si="56"/>
        <v>3.5714285714285716</v>
      </c>
      <c r="F873" s="590">
        <v>3</v>
      </c>
      <c r="G873" s="391" t="s">
        <v>2060</v>
      </c>
      <c r="H873" s="392"/>
      <c r="K873" s="520" t="s">
        <v>22</v>
      </c>
      <c r="L873" s="404" t="s">
        <v>2109</v>
      </c>
      <c r="M873" s="405" t="s">
        <v>123</v>
      </c>
      <c r="N873" s="581">
        <f t="shared" si="57"/>
        <v>3.8961038961038961</v>
      </c>
      <c r="O873" s="590">
        <v>3</v>
      </c>
      <c r="P873" s="391" t="s">
        <v>2110</v>
      </c>
    </row>
    <row r="874" spans="2:16" ht="11" customHeight="1">
      <c r="B874" s="520" t="s">
        <v>16</v>
      </c>
      <c r="C874" s="404" t="s">
        <v>2073</v>
      </c>
      <c r="D874" s="520" t="s">
        <v>16</v>
      </c>
      <c r="E874" s="581">
        <f t="shared" si="56"/>
        <v>3.5714285714285716</v>
      </c>
      <c r="F874" s="590">
        <v>3</v>
      </c>
      <c r="G874" s="391" t="s">
        <v>2074</v>
      </c>
      <c r="H874" s="392"/>
      <c r="K874" s="520" t="s">
        <v>9</v>
      </c>
      <c r="L874" s="404" t="s">
        <v>2183</v>
      </c>
      <c r="M874" s="405" t="s">
        <v>635</v>
      </c>
      <c r="N874" s="581">
        <f t="shared" si="57"/>
        <v>2.5974025974025974</v>
      </c>
      <c r="O874" s="590">
        <v>2</v>
      </c>
      <c r="P874" s="391" t="s">
        <v>2184</v>
      </c>
    </row>
    <row r="875" spans="2:16" ht="11" customHeight="1">
      <c r="B875" s="520" t="s">
        <v>16</v>
      </c>
      <c r="C875" s="404" t="s">
        <v>2053</v>
      </c>
      <c r="D875" s="520" t="s">
        <v>16</v>
      </c>
      <c r="E875" s="581">
        <f t="shared" si="56"/>
        <v>3.5714285714285716</v>
      </c>
      <c r="F875" s="590">
        <v>3</v>
      </c>
      <c r="G875" s="391" t="s">
        <v>2054</v>
      </c>
      <c r="H875" s="392"/>
      <c r="K875" s="520" t="s">
        <v>106</v>
      </c>
      <c r="L875" s="404" t="s">
        <v>2163</v>
      </c>
      <c r="M875" s="520" t="s">
        <v>16</v>
      </c>
      <c r="N875" s="581">
        <f t="shared" si="57"/>
        <v>2.5974025974025974</v>
      </c>
      <c r="O875" s="590">
        <v>2</v>
      </c>
      <c r="P875" s="391" t="s">
        <v>2164</v>
      </c>
    </row>
    <row r="876" spans="2:16" ht="11" customHeight="1">
      <c r="B876" s="520" t="s">
        <v>16</v>
      </c>
      <c r="C876" s="404" t="s">
        <v>2140</v>
      </c>
      <c r="D876" s="520" t="s">
        <v>16</v>
      </c>
      <c r="E876" s="581">
        <f t="shared" si="56"/>
        <v>2.3809523809523809</v>
      </c>
      <c r="F876" s="590">
        <v>2</v>
      </c>
      <c r="G876" s="391" t="s">
        <v>2141</v>
      </c>
      <c r="H876" s="392"/>
      <c r="K876" s="520" t="s">
        <v>51</v>
      </c>
      <c r="L876" s="404" t="s">
        <v>2091</v>
      </c>
      <c r="M876" s="405" t="s">
        <v>22</v>
      </c>
      <c r="N876" s="581">
        <f t="shared" si="57"/>
        <v>2.5974025974025974</v>
      </c>
      <c r="O876" s="590">
        <v>2</v>
      </c>
      <c r="P876" s="391" t="s">
        <v>2092</v>
      </c>
    </row>
    <row r="877" spans="2:16" ht="11" customHeight="1">
      <c r="B877" s="520" t="s">
        <v>16</v>
      </c>
      <c r="C877" s="404" t="s">
        <v>2069</v>
      </c>
      <c r="D877" s="520" t="s">
        <v>16</v>
      </c>
      <c r="E877" s="581">
        <f t="shared" si="56"/>
        <v>2.3809523809523809</v>
      </c>
      <c r="F877" s="590">
        <v>2</v>
      </c>
      <c r="G877" s="391" t="s">
        <v>2070</v>
      </c>
      <c r="H877" s="392"/>
      <c r="K877" s="520" t="s">
        <v>106</v>
      </c>
      <c r="L877" s="404" t="s">
        <v>2087</v>
      </c>
      <c r="M877" s="520" t="s">
        <v>16</v>
      </c>
      <c r="N877" s="581">
        <f t="shared" si="57"/>
        <v>2.5974025974025974</v>
      </c>
      <c r="O877" s="590">
        <v>2</v>
      </c>
      <c r="P877" s="391" t="s">
        <v>2088</v>
      </c>
    </row>
    <row r="878" spans="2:16" ht="11" customHeight="1">
      <c r="B878" s="520" t="s">
        <v>16</v>
      </c>
      <c r="C878" s="404" t="s">
        <v>2045</v>
      </c>
      <c r="D878" s="520" t="s">
        <v>16</v>
      </c>
      <c r="E878" s="581">
        <f t="shared" si="56"/>
        <v>2.3809523809523809</v>
      </c>
      <c r="F878" s="590">
        <v>2</v>
      </c>
      <c r="G878" s="391" t="s">
        <v>2046</v>
      </c>
      <c r="H878" s="392"/>
      <c r="K878" s="520" t="s">
        <v>19</v>
      </c>
      <c r="L878" s="404" t="s">
        <v>2101</v>
      </c>
      <c r="M878" s="405" t="s">
        <v>635</v>
      </c>
      <c r="N878" s="581">
        <f t="shared" si="57"/>
        <v>2.5974025974025974</v>
      </c>
      <c r="O878" s="590">
        <v>2</v>
      </c>
      <c r="P878" s="391" t="s">
        <v>2102</v>
      </c>
    </row>
    <row r="879" spans="2:16" ht="11" customHeight="1">
      <c r="B879" s="520" t="s">
        <v>16</v>
      </c>
      <c r="C879" s="404" t="s">
        <v>2137</v>
      </c>
      <c r="D879" s="520" t="s">
        <v>16</v>
      </c>
      <c r="E879" s="581">
        <f t="shared" si="56"/>
        <v>2.3809523809523809</v>
      </c>
      <c r="F879" s="590">
        <v>2</v>
      </c>
      <c r="G879" s="391" t="s">
        <v>2138</v>
      </c>
      <c r="H879" s="391" t="s">
        <v>2139</v>
      </c>
      <c r="K879" s="542" t="s">
        <v>9</v>
      </c>
      <c r="L879" s="657" t="s">
        <v>225</v>
      </c>
      <c r="M879" s="656" t="s">
        <v>52</v>
      </c>
      <c r="N879" s="658">
        <f t="shared" si="57"/>
        <v>2.5974025974025974</v>
      </c>
      <c r="O879" s="809">
        <v>2</v>
      </c>
      <c r="P879" s="391" t="s">
        <v>2100</v>
      </c>
    </row>
    <row r="880" spans="2:16" ht="11" customHeight="1">
      <c r="B880" s="520" t="s">
        <v>16</v>
      </c>
      <c r="C880" s="404" t="s">
        <v>2063</v>
      </c>
      <c r="D880" s="520" t="s">
        <v>16</v>
      </c>
      <c r="E880" s="581">
        <f t="shared" si="56"/>
        <v>2.3809523809523809</v>
      </c>
      <c r="F880" s="590">
        <v>2</v>
      </c>
      <c r="G880" s="391" t="s">
        <v>2064</v>
      </c>
      <c r="H880" s="392"/>
      <c r="K880" s="520" t="s">
        <v>106</v>
      </c>
      <c r="L880" s="404" t="s">
        <v>2158</v>
      </c>
      <c r="M880" s="405" t="s">
        <v>141</v>
      </c>
      <c r="N880" s="581">
        <f t="shared" si="57"/>
        <v>1.2987012987012987</v>
      </c>
      <c r="O880" s="590">
        <v>1</v>
      </c>
      <c r="P880" s="391" t="s">
        <v>2159</v>
      </c>
    </row>
    <row r="881" spans="2:16" ht="11" customHeight="1">
      <c r="B881" s="520" t="s">
        <v>16</v>
      </c>
      <c r="C881" s="404" t="s">
        <v>2049</v>
      </c>
      <c r="D881" s="520" t="s">
        <v>16</v>
      </c>
      <c r="E881" s="581">
        <f t="shared" si="56"/>
        <v>2.3809523809523809</v>
      </c>
      <c r="F881" s="590">
        <v>2</v>
      </c>
      <c r="G881" s="391" t="s">
        <v>2050</v>
      </c>
      <c r="H881" s="392"/>
      <c r="K881" s="810" t="s">
        <v>106</v>
      </c>
      <c r="L881" s="508" t="s">
        <v>140</v>
      </c>
      <c r="M881" s="520" t="s">
        <v>141</v>
      </c>
      <c r="N881" s="581">
        <f t="shared" si="57"/>
        <v>1.2987012987012987</v>
      </c>
      <c r="O881" s="590">
        <v>1</v>
      </c>
      <c r="P881" s="391" t="s">
        <v>2162</v>
      </c>
    </row>
    <row r="882" spans="2:16" ht="11" customHeight="1">
      <c r="B882" s="520" t="s">
        <v>16</v>
      </c>
      <c r="C882" s="404" t="s">
        <v>2071</v>
      </c>
      <c r="D882" s="520" t="s">
        <v>22</v>
      </c>
      <c r="E882" s="581">
        <f t="shared" si="56"/>
        <v>2.3809523809523809</v>
      </c>
      <c r="F882" s="590">
        <v>2</v>
      </c>
      <c r="G882" s="391" t="s">
        <v>2072</v>
      </c>
      <c r="H882" s="392"/>
      <c r="K882" s="520" t="s">
        <v>9</v>
      </c>
      <c r="L882" s="404" t="s">
        <v>2179</v>
      </c>
      <c r="M882" s="405" t="s">
        <v>16</v>
      </c>
      <c r="N882" s="581">
        <f t="shared" si="57"/>
        <v>1.2987012987012987</v>
      </c>
      <c r="O882" s="590">
        <v>1</v>
      </c>
      <c r="P882" s="391" t="s">
        <v>2180</v>
      </c>
    </row>
    <row r="883" spans="2:16" ht="11" customHeight="1">
      <c r="B883" s="520" t="s">
        <v>16</v>
      </c>
      <c r="C883" s="404" t="s">
        <v>2119</v>
      </c>
      <c r="D883" s="520" t="s">
        <v>16</v>
      </c>
      <c r="E883" s="581">
        <f t="shared" si="56"/>
        <v>2.3809523809523809</v>
      </c>
      <c r="F883" s="590">
        <v>2</v>
      </c>
      <c r="G883" s="391" t="s">
        <v>2120</v>
      </c>
      <c r="H883" s="392"/>
      <c r="K883" s="520" t="s">
        <v>9</v>
      </c>
      <c r="L883" s="404" t="s">
        <v>2187</v>
      </c>
      <c r="M883" s="405" t="s">
        <v>635</v>
      </c>
      <c r="N883" s="581">
        <f t="shared" si="57"/>
        <v>1.2987012987012987</v>
      </c>
      <c r="O883" s="590">
        <v>1</v>
      </c>
      <c r="P883" s="391" t="s">
        <v>2188</v>
      </c>
    </row>
    <row r="884" spans="2:16" ht="11" customHeight="1">
      <c r="B884" s="520" t="s">
        <v>16</v>
      </c>
      <c r="C884" s="404" t="s">
        <v>2083</v>
      </c>
      <c r="D884" s="520" t="s">
        <v>16</v>
      </c>
      <c r="E884" s="581">
        <f t="shared" si="56"/>
        <v>2.3809523809523809</v>
      </c>
      <c r="F884" s="590">
        <v>2</v>
      </c>
      <c r="G884" s="391" t="s">
        <v>2084</v>
      </c>
      <c r="H884" s="392"/>
      <c r="K884" s="520" t="s">
        <v>55</v>
      </c>
      <c r="L884" s="404" t="s">
        <v>2175</v>
      </c>
      <c r="M884" s="405" t="s">
        <v>16</v>
      </c>
      <c r="N884" s="581">
        <f t="shared" si="57"/>
        <v>1.2987012987012987</v>
      </c>
      <c r="O884" s="590">
        <v>1</v>
      </c>
      <c r="P884" s="391" t="s">
        <v>2176</v>
      </c>
    </row>
    <row r="885" spans="2:16" ht="11" customHeight="1">
      <c r="B885" s="520" t="s">
        <v>16</v>
      </c>
      <c r="C885" s="404" t="s">
        <v>2131</v>
      </c>
      <c r="D885" s="520" t="s">
        <v>16</v>
      </c>
      <c r="E885" s="581">
        <f t="shared" si="56"/>
        <v>1.1904761904761905</v>
      </c>
      <c r="F885" s="590">
        <v>1</v>
      </c>
      <c r="G885" s="391" t="s">
        <v>2132</v>
      </c>
      <c r="H885" s="392"/>
      <c r="K885" s="520" t="s">
        <v>19</v>
      </c>
      <c r="L885" s="404" t="s">
        <v>2093</v>
      </c>
      <c r="M885" s="405" t="s">
        <v>123</v>
      </c>
      <c r="N885" s="581">
        <f t="shared" si="57"/>
        <v>1.2987012987012987</v>
      </c>
      <c r="O885" s="590">
        <v>1</v>
      </c>
      <c r="P885" s="391" t="s">
        <v>2094</v>
      </c>
    </row>
    <row r="886" spans="2:16" ht="11" customHeight="1">
      <c r="B886" s="520" t="s">
        <v>16</v>
      </c>
      <c r="C886" s="404" t="s">
        <v>2123</v>
      </c>
      <c r="D886" s="520" t="s">
        <v>16</v>
      </c>
      <c r="E886" s="581">
        <f t="shared" si="56"/>
        <v>1.1904761904761905</v>
      </c>
      <c r="F886" s="590">
        <v>1</v>
      </c>
      <c r="G886" s="391" t="s">
        <v>2124</v>
      </c>
      <c r="H886" s="392"/>
      <c r="K886" s="520" t="s">
        <v>22</v>
      </c>
      <c r="L886" s="811" t="s">
        <v>1886</v>
      </c>
      <c r="M886" s="520" t="s">
        <v>16</v>
      </c>
      <c r="N886" s="581">
        <f t="shared" si="57"/>
        <v>1.2987012987012987</v>
      </c>
      <c r="O886" s="590">
        <v>1</v>
      </c>
      <c r="P886" s="391" t="s">
        <v>2174</v>
      </c>
    </row>
    <row r="887" spans="2:16" ht="11" customHeight="1">
      <c r="B887" s="520" t="s">
        <v>16</v>
      </c>
      <c r="C887" s="404" t="s">
        <v>2165</v>
      </c>
      <c r="D887" s="405" t="s">
        <v>16</v>
      </c>
      <c r="E887" s="581">
        <f t="shared" si="56"/>
        <v>1.1904761904761905</v>
      </c>
      <c r="F887" s="590">
        <v>1</v>
      </c>
      <c r="G887" s="391" t="s">
        <v>2166</v>
      </c>
      <c r="H887" s="392"/>
      <c r="K887" s="520" t="s">
        <v>22</v>
      </c>
      <c r="L887" s="447" t="s">
        <v>111</v>
      </c>
      <c r="M887" s="812" t="s">
        <v>123</v>
      </c>
      <c r="N887" s="581">
        <f t="shared" si="57"/>
        <v>1.2987012987012987</v>
      </c>
      <c r="O887" s="590">
        <v>1</v>
      </c>
      <c r="P887" s="391" t="s">
        <v>2173</v>
      </c>
    </row>
    <row r="888" spans="2:16" ht="11" customHeight="1">
      <c r="B888" s="520" t="s">
        <v>16</v>
      </c>
      <c r="C888" s="404" t="s">
        <v>2117</v>
      </c>
      <c r="D888" s="520" t="s">
        <v>16</v>
      </c>
      <c r="E888" s="581">
        <f t="shared" si="56"/>
        <v>1.1904761904761905</v>
      </c>
      <c r="F888" s="590">
        <v>1</v>
      </c>
      <c r="G888" s="391" t="s">
        <v>2118</v>
      </c>
      <c r="H888" s="392"/>
      <c r="K888" s="520" t="s">
        <v>51</v>
      </c>
      <c r="L888" s="404" t="s">
        <v>2103</v>
      </c>
      <c r="M888" s="405" t="s">
        <v>16</v>
      </c>
      <c r="N888" s="581">
        <f t="shared" si="57"/>
        <v>1.2987012987012987</v>
      </c>
      <c r="O888" s="590">
        <v>1</v>
      </c>
      <c r="P888" s="391" t="s">
        <v>2104</v>
      </c>
    </row>
    <row r="889" spans="2:16" ht="11" customHeight="1">
      <c r="B889" s="520" t="s">
        <v>16</v>
      </c>
      <c r="C889" s="404" t="s">
        <v>2127</v>
      </c>
      <c r="D889" s="520" t="s">
        <v>16</v>
      </c>
      <c r="E889" s="581">
        <f t="shared" si="56"/>
        <v>1.1904761904761905</v>
      </c>
      <c r="F889" s="590">
        <v>1</v>
      </c>
      <c r="G889" s="391" t="s">
        <v>2128</v>
      </c>
      <c r="H889" s="392"/>
      <c r="K889" s="520" t="s">
        <v>51</v>
      </c>
      <c r="L889" s="404" t="s">
        <v>2181</v>
      </c>
      <c r="M889" s="520" t="s">
        <v>16</v>
      </c>
      <c r="N889" s="581">
        <f t="shared" si="57"/>
        <v>1.2987012987012987</v>
      </c>
      <c r="O889" s="590">
        <v>1</v>
      </c>
      <c r="P889" s="391" t="s">
        <v>2182</v>
      </c>
    </row>
    <row r="890" spans="2:16" ht="11" customHeight="1">
      <c r="B890" s="520" t="s">
        <v>16</v>
      </c>
      <c r="C890" s="404" t="s">
        <v>2051</v>
      </c>
      <c r="D890" s="520" t="s">
        <v>16</v>
      </c>
      <c r="E890" s="581">
        <f t="shared" si="56"/>
        <v>1.1904761904761905</v>
      </c>
      <c r="F890" s="590">
        <v>1</v>
      </c>
      <c r="G890" s="391" t="s">
        <v>2052</v>
      </c>
      <c r="H890" s="392"/>
      <c r="K890" s="520" t="s">
        <v>19</v>
      </c>
      <c r="L890" s="404" t="s">
        <v>2185</v>
      </c>
      <c r="M890" s="405" t="s">
        <v>104</v>
      </c>
      <c r="N890" s="581">
        <f t="shared" si="57"/>
        <v>1.2987012987012987</v>
      </c>
      <c r="O890" s="590">
        <v>1</v>
      </c>
      <c r="P890" s="391" t="s">
        <v>2186</v>
      </c>
    </row>
    <row r="891" spans="2:16" ht="11" customHeight="1">
      <c r="B891" s="520" t="s">
        <v>16</v>
      </c>
      <c r="C891" s="404" t="s">
        <v>2133</v>
      </c>
      <c r="D891" s="520" t="s">
        <v>16</v>
      </c>
      <c r="E891" s="581">
        <f t="shared" si="56"/>
        <v>1.1904761904761905</v>
      </c>
      <c r="F891" s="590">
        <v>1</v>
      </c>
      <c r="G891" s="391" t="s">
        <v>2134</v>
      </c>
      <c r="H891" s="392"/>
      <c r="K891" s="520" t="s">
        <v>22</v>
      </c>
      <c r="L891" s="813" t="s">
        <v>2167</v>
      </c>
      <c r="M891" s="814" t="s">
        <v>16</v>
      </c>
      <c r="N891" s="581">
        <f t="shared" si="57"/>
        <v>1.2987012987012987</v>
      </c>
      <c r="O891" s="590">
        <v>1</v>
      </c>
      <c r="P891" s="391" t="s">
        <v>2168</v>
      </c>
    </row>
    <row r="892" spans="2:16" ht="11" customHeight="1">
      <c r="B892" s="520" t="s">
        <v>16</v>
      </c>
      <c r="C892" s="404" t="s">
        <v>2154</v>
      </c>
      <c r="D892" s="520" t="s">
        <v>16</v>
      </c>
      <c r="E892" s="581">
        <f t="shared" si="56"/>
        <v>1.1904761904761905</v>
      </c>
      <c r="F892" s="590">
        <v>1</v>
      </c>
      <c r="G892" s="391" t="s">
        <v>2155</v>
      </c>
      <c r="H892" s="392"/>
      <c r="K892" s="520" t="s">
        <v>22</v>
      </c>
      <c r="L892" s="404" t="s">
        <v>2095</v>
      </c>
      <c r="M892" s="405" t="s">
        <v>16</v>
      </c>
      <c r="N892" s="581">
        <f t="shared" si="57"/>
        <v>1.2987012987012987</v>
      </c>
      <c r="O892" s="590">
        <v>1</v>
      </c>
      <c r="P892" s="391" t="s">
        <v>2096</v>
      </c>
    </row>
    <row r="893" spans="2:16" ht="11" customHeight="1">
      <c r="B893" s="520" t="s">
        <v>16</v>
      </c>
      <c r="C893" s="404" t="s">
        <v>2156</v>
      </c>
      <c r="D893" s="520" t="s">
        <v>16</v>
      </c>
      <c r="E893" s="581">
        <f t="shared" si="56"/>
        <v>1.1904761904761905</v>
      </c>
      <c r="F893" s="590">
        <v>1</v>
      </c>
      <c r="G893" s="391" t="s">
        <v>2157</v>
      </c>
      <c r="H893" s="392"/>
      <c r="K893" s="520" t="s">
        <v>51</v>
      </c>
      <c r="L893" s="404" t="s">
        <v>2177</v>
      </c>
      <c r="M893" s="520" t="s">
        <v>123</v>
      </c>
      <c r="N893" s="581">
        <f t="shared" si="57"/>
        <v>1.2987012987012987</v>
      </c>
      <c r="O893" s="590">
        <v>1</v>
      </c>
      <c r="P893" s="391" t="s">
        <v>2178</v>
      </c>
    </row>
    <row r="894" spans="2:16" ht="11" customHeight="1">
      <c r="B894" s="520" t="s">
        <v>16</v>
      </c>
      <c r="C894" s="404" t="s">
        <v>2061</v>
      </c>
      <c r="D894" s="520" t="s">
        <v>16</v>
      </c>
      <c r="E894" s="581">
        <f t="shared" si="56"/>
        <v>1.1904761904761905</v>
      </c>
      <c r="F894" s="590">
        <v>1</v>
      </c>
      <c r="G894" s="391" t="s">
        <v>2062</v>
      </c>
      <c r="H894" s="392"/>
      <c r="K894" s="520" t="s">
        <v>22</v>
      </c>
      <c r="L894" s="404" t="s">
        <v>2171</v>
      </c>
      <c r="M894" s="520" t="s">
        <v>16</v>
      </c>
      <c r="N894" s="581">
        <f t="shared" si="57"/>
        <v>1.2987012987012987</v>
      </c>
      <c r="O894" s="590">
        <v>1</v>
      </c>
      <c r="P894" s="391" t="s">
        <v>2172</v>
      </c>
    </row>
    <row r="895" spans="2:16" ht="11" customHeight="1">
      <c r="B895" s="520" t="s">
        <v>16</v>
      </c>
      <c r="C895" s="404" t="s">
        <v>2142</v>
      </c>
      <c r="D895" s="520" t="s">
        <v>16</v>
      </c>
      <c r="E895" s="581">
        <f t="shared" si="56"/>
        <v>1.1904761904761905</v>
      </c>
      <c r="F895" s="590">
        <v>1</v>
      </c>
      <c r="G895" s="391" t="s">
        <v>2143</v>
      </c>
      <c r="H895" s="392"/>
      <c r="K895" s="815" t="s">
        <v>51</v>
      </c>
      <c r="L895" s="816" t="s">
        <v>146</v>
      </c>
      <c r="M895" s="817" t="s">
        <v>52</v>
      </c>
      <c r="N895" s="818">
        <f t="shared" si="57"/>
        <v>1.2987012987012987</v>
      </c>
      <c r="O895" s="819">
        <v>1</v>
      </c>
      <c r="P895" s="458" t="s">
        <v>2099</v>
      </c>
    </row>
    <row r="896" spans="2:16" ht="11" customHeight="1">
      <c r="B896" s="520" t="s">
        <v>16</v>
      </c>
      <c r="C896" s="404" t="s">
        <v>2113</v>
      </c>
      <c r="D896" s="520" t="s">
        <v>16</v>
      </c>
      <c r="E896" s="581">
        <f t="shared" si="56"/>
        <v>1.1904761904761905</v>
      </c>
      <c r="F896" s="590">
        <v>1</v>
      </c>
      <c r="G896" s="391" t="s">
        <v>2114</v>
      </c>
      <c r="H896" s="392"/>
      <c r="N896" s="460">
        <f>SUM(N866:N895)</f>
        <v>100.00000000000004</v>
      </c>
      <c r="O896" s="460">
        <f>SUM(O866:O895)</f>
        <v>77</v>
      </c>
    </row>
    <row r="897" spans="2:15" ht="11" customHeight="1">
      <c r="B897" s="520" t="s">
        <v>16</v>
      </c>
      <c r="C897" s="404" t="s">
        <v>2135</v>
      </c>
      <c r="D897" s="520" t="s">
        <v>16</v>
      </c>
      <c r="E897" s="581">
        <f t="shared" si="56"/>
        <v>1.1904761904761905</v>
      </c>
      <c r="F897" s="590">
        <v>1</v>
      </c>
      <c r="G897" s="391" t="s">
        <v>2136</v>
      </c>
      <c r="H897" s="392"/>
      <c r="O897" s="590"/>
    </row>
    <row r="898" spans="2:15" ht="11" customHeight="1">
      <c r="B898" s="520" t="s">
        <v>16</v>
      </c>
      <c r="C898" s="404" t="s">
        <v>2067</v>
      </c>
      <c r="D898" s="520" t="s">
        <v>16</v>
      </c>
      <c r="E898" s="581">
        <f t="shared" ref="E898:E915" si="58">F898*100/$F$916</f>
        <v>1.1904761904761905</v>
      </c>
      <c r="F898" s="590">
        <v>1</v>
      </c>
      <c r="G898" s="391" t="s">
        <v>2068</v>
      </c>
      <c r="H898" s="392"/>
      <c r="O898" s="590"/>
    </row>
    <row r="899" spans="2:15" ht="11" customHeight="1">
      <c r="B899" s="520" t="s">
        <v>16</v>
      </c>
      <c r="C899" s="404" t="s">
        <v>2075</v>
      </c>
      <c r="D899" s="520" t="s">
        <v>16</v>
      </c>
      <c r="E899" s="581">
        <f t="shared" si="58"/>
        <v>1.1904761904761905</v>
      </c>
      <c r="F899" s="590">
        <v>1</v>
      </c>
      <c r="G899" s="391" t="s">
        <v>2076</v>
      </c>
      <c r="H899" s="392"/>
      <c r="O899" s="590"/>
    </row>
    <row r="900" spans="2:15" ht="11" customHeight="1">
      <c r="B900" s="520" t="s">
        <v>16</v>
      </c>
      <c r="C900" s="404" t="s">
        <v>2081</v>
      </c>
      <c r="D900" s="520" t="s">
        <v>16</v>
      </c>
      <c r="E900" s="581">
        <f t="shared" si="58"/>
        <v>1.1904761904761905</v>
      </c>
      <c r="F900" s="590">
        <v>1</v>
      </c>
      <c r="G900" s="391" t="s">
        <v>2082</v>
      </c>
      <c r="H900" s="392"/>
      <c r="O900" s="590"/>
    </row>
    <row r="901" spans="2:15" ht="11" customHeight="1">
      <c r="B901" s="520" t="s">
        <v>16</v>
      </c>
      <c r="C901" s="404" t="s">
        <v>2152</v>
      </c>
      <c r="D901" s="520" t="s">
        <v>16</v>
      </c>
      <c r="E901" s="581">
        <f t="shared" si="58"/>
        <v>1.1904761904761905</v>
      </c>
      <c r="F901" s="590">
        <v>1</v>
      </c>
      <c r="G901" s="391" t="s">
        <v>2153</v>
      </c>
      <c r="H901" s="392"/>
      <c r="O901" s="590"/>
    </row>
    <row r="902" spans="2:15" ht="11" customHeight="1">
      <c r="B902" s="520" t="s">
        <v>16</v>
      </c>
      <c r="C902" s="404" t="s">
        <v>2129</v>
      </c>
      <c r="D902" s="520" t="s">
        <v>16</v>
      </c>
      <c r="E902" s="581">
        <f t="shared" si="58"/>
        <v>1.1904761904761905</v>
      </c>
      <c r="F902" s="590">
        <v>1</v>
      </c>
      <c r="G902" s="391" t="s">
        <v>2130</v>
      </c>
      <c r="H902" s="392"/>
      <c r="O902" s="590"/>
    </row>
    <row r="903" spans="2:15" ht="11" customHeight="1">
      <c r="B903" s="520" t="s">
        <v>16</v>
      </c>
      <c r="C903" s="404" t="s">
        <v>2148</v>
      </c>
      <c r="D903" s="520" t="s">
        <v>16</v>
      </c>
      <c r="E903" s="581">
        <f t="shared" si="58"/>
        <v>1.1904761904761905</v>
      </c>
      <c r="F903" s="590">
        <v>1</v>
      </c>
      <c r="G903" s="391" t="s">
        <v>2149</v>
      </c>
      <c r="H903" s="392"/>
    </row>
    <row r="904" spans="2:15" ht="11" customHeight="1">
      <c r="B904" s="520" t="s">
        <v>16</v>
      </c>
      <c r="C904" s="404" t="s">
        <v>2077</v>
      </c>
      <c r="D904" s="520" t="s">
        <v>16</v>
      </c>
      <c r="E904" s="581">
        <f t="shared" si="58"/>
        <v>1.1904761904761905</v>
      </c>
      <c r="F904" s="590">
        <v>1</v>
      </c>
      <c r="G904" s="391" t="s">
        <v>2078</v>
      </c>
      <c r="H904" s="392"/>
    </row>
    <row r="905" spans="2:15" ht="11" customHeight="1">
      <c r="B905" s="520" t="s">
        <v>16</v>
      </c>
      <c r="C905" s="404" t="s">
        <v>2079</v>
      </c>
      <c r="D905" s="520" t="s">
        <v>16</v>
      </c>
      <c r="E905" s="581">
        <f t="shared" si="58"/>
        <v>1.1904761904761905</v>
      </c>
      <c r="F905" s="590">
        <v>1</v>
      </c>
      <c r="G905" s="391" t="s">
        <v>2080</v>
      </c>
      <c r="H905" s="392"/>
    </row>
    <row r="906" spans="2:15" ht="11" customHeight="1">
      <c r="B906" s="520" t="s">
        <v>22</v>
      </c>
      <c r="C906" s="404" t="s">
        <v>2035</v>
      </c>
      <c r="D906" s="520" t="s">
        <v>16</v>
      </c>
      <c r="E906" s="581">
        <f t="shared" si="58"/>
        <v>1.1904761904761905</v>
      </c>
      <c r="F906" s="590">
        <v>1</v>
      </c>
      <c r="G906" s="391" t="s">
        <v>2036</v>
      </c>
      <c r="H906" s="392"/>
    </row>
    <row r="907" spans="2:15" ht="11" customHeight="1">
      <c r="B907" s="520" t="s">
        <v>16</v>
      </c>
      <c r="C907" s="404" t="s">
        <v>2111</v>
      </c>
      <c r="D907" s="520" t="s">
        <v>16</v>
      </c>
      <c r="E907" s="581">
        <f t="shared" si="58"/>
        <v>1.1904761904761905</v>
      </c>
      <c r="F907" s="590">
        <v>1</v>
      </c>
      <c r="G907" s="391" t="s">
        <v>2112</v>
      </c>
      <c r="H907" s="392"/>
    </row>
    <row r="908" spans="2:15" ht="11" customHeight="1">
      <c r="B908" s="520" t="s">
        <v>16</v>
      </c>
      <c r="C908" s="404" t="s">
        <v>2121</v>
      </c>
      <c r="D908" s="520" t="s">
        <v>16</v>
      </c>
      <c r="E908" s="581">
        <f t="shared" si="58"/>
        <v>1.1904761904761905</v>
      </c>
      <c r="F908" s="590">
        <v>1</v>
      </c>
      <c r="G908" s="391" t="s">
        <v>2122</v>
      </c>
      <c r="H908" s="392"/>
    </row>
    <row r="909" spans="2:15" ht="11" customHeight="1">
      <c r="B909" s="520" t="s">
        <v>16</v>
      </c>
      <c r="C909" s="404" t="s">
        <v>2144</v>
      </c>
      <c r="D909" s="520" t="s">
        <v>16</v>
      </c>
      <c r="E909" s="581">
        <f t="shared" si="58"/>
        <v>1.1904761904761905</v>
      </c>
      <c r="F909" s="590">
        <v>1</v>
      </c>
      <c r="G909" s="391" t="s">
        <v>2145</v>
      </c>
      <c r="H909" s="392"/>
    </row>
    <row r="910" spans="2:15" ht="11" customHeight="1">
      <c r="B910" s="520" t="s">
        <v>16</v>
      </c>
      <c r="C910" s="404" t="s">
        <v>2146</v>
      </c>
      <c r="D910" s="520" t="s">
        <v>16</v>
      </c>
      <c r="E910" s="581">
        <f t="shared" si="58"/>
        <v>1.1904761904761905</v>
      </c>
      <c r="F910" s="590">
        <v>1</v>
      </c>
      <c r="G910" s="391" t="s">
        <v>2147</v>
      </c>
      <c r="H910" s="392"/>
    </row>
    <row r="911" spans="2:15" ht="11" customHeight="1">
      <c r="B911" s="520" t="s">
        <v>16</v>
      </c>
      <c r="C911" s="404" t="s">
        <v>2150</v>
      </c>
      <c r="D911" s="520" t="s">
        <v>16</v>
      </c>
      <c r="E911" s="581">
        <f t="shared" si="58"/>
        <v>1.1904761904761905</v>
      </c>
      <c r="F911" s="590">
        <v>1</v>
      </c>
      <c r="G911" s="391" t="s">
        <v>2151</v>
      </c>
      <c r="H911" s="392"/>
    </row>
    <row r="912" spans="2:15" ht="11" customHeight="1">
      <c r="B912" s="520" t="s">
        <v>16</v>
      </c>
      <c r="C912" s="404" t="s">
        <v>2047</v>
      </c>
      <c r="D912" s="520" t="s">
        <v>16</v>
      </c>
      <c r="E912" s="581">
        <f t="shared" si="58"/>
        <v>1.1904761904761905</v>
      </c>
      <c r="F912" s="590">
        <v>1</v>
      </c>
      <c r="G912" s="391" t="s">
        <v>2048</v>
      </c>
      <c r="H912" s="392"/>
    </row>
    <row r="913" spans="1:17" ht="11" customHeight="1">
      <c r="B913" s="520" t="s">
        <v>16</v>
      </c>
      <c r="C913" s="404" t="s">
        <v>2115</v>
      </c>
      <c r="D913" s="520" t="s">
        <v>16</v>
      </c>
      <c r="E913" s="581">
        <f t="shared" si="58"/>
        <v>1.1904761904761905</v>
      </c>
      <c r="F913" s="590">
        <v>1</v>
      </c>
      <c r="G913" s="391" t="s">
        <v>2116</v>
      </c>
      <c r="H913" s="392"/>
    </row>
    <row r="914" spans="1:17" ht="11" customHeight="1">
      <c r="B914" s="520" t="s">
        <v>16</v>
      </c>
      <c r="C914" s="404" t="s">
        <v>2065</v>
      </c>
      <c r="D914" s="520" t="s">
        <v>16</v>
      </c>
      <c r="E914" s="581">
        <f t="shared" si="58"/>
        <v>1.1904761904761905</v>
      </c>
      <c r="F914" s="590">
        <v>1</v>
      </c>
      <c r="G914" s="391" t="s">
        <v>2066</v>
      </c>
      <c r="H914" s="392"/>
    </row>
    <row r="915" spans="1:17" ht="11" customHeight="1">
      <c r="B915" s="745" t="s">
        <v>16</v>
      </c>
      <c r="C915" s="455" t="s">
        <v>2125</v>
      </c>
      <c r="D915" s="745" t="s">
        <v>16</v>
      </c>
      <c r="E915" s="589">
        <f t="shared" si="58"/>
        <v>1.1904761904761905</v>
      </c>
      <c r="F915" s="746">
        <v>1</v>
      </c>
      <c r="G915" s="458" t="s">
        <v>2126</v>
      </c>
      <c r="H915" s="490"/>
    </row>
    <row r="916" spans="1:17" ht="11" customHeight="1">
      <c r="E916" s="460">
        <f>SUM(E866:E915)</f>
        <v>99.999999999999972</v>
      </c>
      <c r="F916" s="460">
        <f>SUM(F866:F915)</f>
        <v>84</v>
      </c>
    </row>
    <row r="919" spans="1:17" ht="11" customHeight="1" thickBot="1"/>
    <row r="920" spans="1:17" ht="11" customHeight="1" thickBot="1">
      <c r="A920" s="313" t="s">
        <v>1969</v>
      </c>
      <c r="B920" s="331" t="s">
        <v>2558</v>
      </c>
      <c r="K920" s="331" t="s">
        <v>2921</v>
      </c>
      <c r="N920" s="583"/>
      <c r="O920" s="590"/>
    </row>
    <row r="921" spans="1:17" ht="11" customHeight="1">
      <c r="B921" s="369" t="s">
        <v>0</v>
      </c>
      <c r="C921" s="352" t="s">
        <v>1</v>
      </c>
      <c r="D921" s="352" t="s">
        <v>2</v>
      </c>
      <c r="E921" s="352" t="s">
        <v>3</v>
      </c>
      <c r="F921" s="352" t="s">
        <v>4</v>
      </c>
      <c r="G921" s="372" t="s">
        <v>1402</v>
      </c>
      <c r="H921" s="372" t="s">
        <v>1799</v>
      </c>
      <c r="K921" s="369" t="s">
        <v>45</v>
      </c>
      <c r="L921" s="352" t="s">
        <v>1</v>
      </c>
      <c r="M921" s="352" t="s">
        <v>46</v>
      </c>
      <c r="N921" s="369" t="s">
        <v>3</v>
      </c>
      <c r="O921" s="352" t="s">
        <v>4</v>
      </c>
      <c r="P921" s="372" t="s">
        <v>1402</v>
      </c>
      <c r="Q921" s="372" t="s">
        <v>1799</v>
      </c>
    </row>
    <row r="922" spans="1:17" ht="11" customHeight="1">
      <c r="B922" s="820" t="s">
        <v>16</v>
      </c>
      <c r="C922" s="821" t="s">
        <v>2344</v>
      </c>
      <c r="D922" s="820" t="s">
        <v>16</v>
      </c>
      <c r="E922" s="822">
        <f t="shared" ref="E922:E947" si="59">F922*100/$F$948</f>
        <v>23.076923076923077</v>
      </c>
      <c r="F922" s="823">
        <v>18</v>
      </c>
      <c r="G922" s="824" t="s">
        <v>2346</v>
      </c>
      <c r="H922" s="379" t="s">
        <v>2347</v>
      </c>
      <c r="K922" s="520" t="s">
        <v>19</v>
      </c>
      <c r="L922" s="404" t="s">
        <v>2922</v>
      </c>
      <c r="M922" s="405" t="s">
        <v>123</v>
      </c>
      <c r="N922" s="581">
        <f t="shared" ref="N922:N933" si="60">O922*100/$O$934</f>
        <v>22.222222222222221</v>
      </c>
      <c r="O922" s="590">
        <v>16</v>
      </c>
      <c r="P922" s="379" t="s">
        <v>2923</v>
      </c>
      <c r="Q922" s="380"/>
    </row>
    <row r="923" spans="1:17" ht="11" customHeight="1">
      <c r="B923" s="520" t="s">
        <v>16</v>
      </c>
      <c r="C923" s="404" t="s">
        <v>2354</v>
      </c>
      <c r="D923" s="520" t="s">
        <v>16</v>
      </c>
      <c r="E923" s="581">
        <f t="shared" si="59"/>
        <v>8.9743589743589745</v>
      </c>
      <c r="F923" s="590">
        <v>7</v>
      </c>
      <c r="G923" s="391" t="s">
        <v>2355</v>
      </c>
      <c r="H923" s="392"/>
      <c r="K923" s="520" t="s">
        <v>22</v>
      </c>
      <c r="L923" s="825" t="s">
        <v>2924</v>
      </c>
      <c r="M923" s="520" t="s">
        <v>16</v>
      </c>
      <c r="N923" s="581">
        <f t="shared" si="60"/>
        <v>12.5</v>
      </c>
      <c r="O923" s="590">
        <v>9</v>
      </c>
      <c r="P923" s="391" t="s">
        <v>2925</v>
      </c>
      <c r="Q923" s="392"/>
    </row>
    <row r="924" spans="1:17" ht="11" customHeight="1">
      <c r="B924" s="520" t="s">
        <v>16</v>
      </c>
      <c r="C924" s="404" t="s">
        <v>2352</v>
      </c>
      <c r="D924" s="520" t="s">
        <v>16</v>
      </c>
      <c r="E924" s="581">
        <f t="shared" si="59"/>
        <v>8.9743589743589745</v>
      </c>
      <c r="F924" s="590">
        <v>7</v>
      </c>
      <c r="G924" s="391" t="s">
        <v>2353</v>
      </c>
      <c r="H924" s="392"/>
      <c r="K924" s="520" t="s">
        <v>106</v>
      </c>
      <c r="L924" s="404" t="s">
        <v>2926</v>
      </c>
      <c r="M924" s="520" t="s">
        <v>16</v>
      </c>
      <c r="N924" s="581">
        <f t="shared" si="60"/>
        <v>9.7222222222222214</v>
      </c>
      <c r="O924" s="590">
        <v>7</v>
      </c>
      <c r="P924" s="391" t="s">
        <v>2927</v>
      </c>
      <c r="Q924" s="392"/>
    </row>
    <row r="925" spans="1:17" ht="11" customHeight="1">
      <c r="B925" s="520" t="s">
        <v>16</v>
      </c>
      <c r="C925" s="404" t="s">
        <v>2384</v>
      </c>
      <c r="D925" s="520" t="s">
        <v>16</v>
      </c>
      <c r="E925" s="581">
        <f t="shared" si="59"/>
        <v>7.6923076923076925</v>
      </c>
      <c r="F925" s="590">
        <v>6</v>
      </c>
      <c r="G925" s="391" t="s">
        <v>2385</v>
      </c>
      <c r="H925" s="392"/>
      <c r="K925" s="520" t="s">
        <v>22</v>
      </c>
      <c r="L925" s="404" t="s">
        <v>2928</v>
      </c>
      <c r="M925" s="405" t="s">
        <v>16</v>
      </c>
      <c r="N925" s="581">
        <f t="shared" si="60"/>
        <v>9.7222222222222214</v>
      </c>
      <c r="O925" s="590">
        <v>7</v>
      </c>
      <c r="P925" s="391" t="s">
        <v>2929</v>
      </c>
      <c r="Q925" s="392"/>
    </row>
    <row r="926" spans="1:17" ht="11" customHeight="1">
      <c r="B926" s="520" t="s">
        <v>16</v>
      </c>
      <c r="C926" s="404" t="s">
        <v>2376</v>
      </c>
      <c r="D926" s="520" t="s">
        <v>16</v>
      </c>
      <c r="E926" s="581">
        <f t="shared" si="59"/>
        <v>5.1282051282051286</v>
      </c>
      <c r="F926" s="590">
        <v>4</v>
      </c>
      <c r="G926" s="391" t="s">
        <v>2377</v>
      </c>
      <c r="H926" s="392"/>
      <c r="K926" s="520" t="s">
        <v>106</v>
      </c>
      <c r="L926" s="404" t="s">
        <v>2930</v>
      </c>
      <c r="M926" s="520" t="s">
        <v>52</v>
      </c>
      <c r="N926" s="581">
        <f t="shared" si="60"/>
        <v>9.7222222222222214</v>
      </c>
      <c r="O926" s="590">
        <v>7</v>
      </c>
      <c r="P926" s="391" t="s">
        <v>2931</v>
      </c>
      <c r="Q926" s="392"/>
    </row>
    <row r="927" spans="1:17" ht="11" customHeight="1">
      <c r="B927" s="520" t="s">
        <v>16</v>
      </c>
      <c r="C927" s="404" t="s">
        <v>2340</v>
      </c>
      <c r="D927" s="520" t="s">
        <v>16</v>
      </c>
      <c r="E927" s="581">
        <f t="shared" si="59"/>
        <v>5.1282051282051286</v>
      </c>
      <c r="F927" s="590">
        <v>4</v>
      </c>
      <c r="G927" s="391" t="s">
        <v>2341</v>
      </c>
      <c r="H927" s="392"/>
      <c r="K927" s="520" t="s">
        <v>106</v>
      </c>
      <c r="L927" s="404" t="s">
        <v>2932</v>
      </c>
      <c r="M927" s="405" t="s">
        <v>16</v>
      </c>
      <c r="N927" s="581">
        <f t="shared" si="60"/>
        <v>8.3333333333333339</v>
      </c>
      <c r="O927" s="590">
        <v>6</v>
      </c>
      <c r="P927" s="391" t="s">
        <v>2933</v>
      </c>
      <c r="Q927" s="391" t="s">
        <v>2934</v>
      </c>
    </row>
    <row r="928" spans="1:17" ht="11" customHeight="1">
      <c r="B928" s="520" t="s">
        <v>16</v>
      </c>
      <c r="C928" s="404" t="s">
        <v>2380</v>
      </c>
      <c r="D928" s="520" t="s">
        <v>16</v>
      </c>
      <c r="E928" s="581">
        <f t="shared" si="59"/>
        <v>3.8461538461538463</v>
      </c>
      <c r="F928" s="590">
        <v>3</v>
      </c>
      <c r="G928" s="391" t="s">
        <v>2381</v>
      </c>
      <c r="H928" s="392"/>
      <c r="K928" s="520" t="s">
        <v>9</v>
      </c>
      <c r="L928" s="404" t="s">
        <v>2935</v>
      </c>
      <c r="M928" s="520" t="s">
        <v>123</v>
      </c>
      <c r="N928" s="581">
        <f t="shared" si="60"/>
        <v>6.9444444444444446</v>
      </c>
      <c r="O928" s="590">
        <v>5</v>
      </c>
      <c r="P928" s="391" t="s">
        <v>2936</v>
      </c>
      <c r="Q928" s="392"/>
    </row>
    <row r="929" spans="2:18" ht="11" customHeight="1">
      <c r="B929" s="520" t="s">
        <v>16</v>
      </c>
      <c r="C929" s="404" t="s">
        <v>2372</v>
      </c>
      <c r="D929" s="520" t="s">
        <v>16</v>
      </c>
      <c r="E929" s="581">
        <f t="shared" si="59"/>
        <v>3.8461538461538463</v>
      </c>
      <c r="F929" s="590">
        <v>3</v>
      </c>
      <c r="G929" s="391" t="s">
        <v>2373</v>
      </c>
      <c r="H929" s="392"/>
      <c r="K929" s="598" t="s">
        <v>51</v>
      </c>
      <c r="L929" s="826" t="s">
        <v>559</v>
      </c>
      <c r="M929" s="584" t="s">
        <v>16</v>
      </c>
      <c r="N929" s="581">
        <f t="shared" si="60"/>
        <v>6.9444444444444446</v>
      </c>
      <c r="O929" s="590">
        <v>5</v>
      </c>
      <c r="P929" s="827" t="s">
        <v>1350</v>
      </c>
      <c r="Q929" s="392"/>
    </row>
    <row r="930" spans="2:18" ht="11" customHeight="1">
      <c r="B930" s="520" t="s">
        <v>16</v>
      </c>
      <c r="C930" s="404" t="s">
        <v>2374</v>
      </c>
      <c r="D930" s="520" t="s">
        <v>16</v>
      </c>
      <c r="E930" s="581">
        <f t="shared" si="59"/>
        <v>3.8461538461538463</v>
      </c>
      <c r="F930" s="590">
        <v>3</v>
      </c>
      <c r="G930" s="391" t="s">
        <v>2375</v>
      </c>
      <c r="H930" s="392"/>
      <c r="K930" s="520" t="s">
        <v>106</v>
      </c>
      <c r="L930" s="404" t="s">
        <v>2937</v>
      </c>
      <c r="M930" s="520" t="s">
        <v>16</v>
      </c>
      <c r="N930" s="581">
        <f t="shared" si="60"/>
        <v>5.5555555555555554</v>
      </c>
      <c r="O930" s="590">
        <v>4</v>
      </c>
      <c r="P930" s="391" t="s">
        <v>2938</v>
      </c>
      <c r="Q930" s="392"/>
    </row>
    <row r="931" spans="2:18" ht="11" customHeight="1">
      <c r="B931" s="520" t="s">
        <v>16</v>
      </c>
      <c r="C931" s="356" t="s">
        <v>2366</v>
      </c>
      <c r="D931" s="520" t="s">
        <v>16</v>
      </c>
      <c r="E931" s="581">
        <f t="shared" si="59"/>
        <v>2.5641025641025643</v>
      </c>
      <c r="F931" s="590">
        <v>2</v>
      </c>
      <c r="G931" s="391" t="s">
        <v>2367</v>
      </c>
      <c r="H931" s="392"/>
      <c r="K931" s="520" t="s">
        <v>102</v>
      </c>
      <c r="L931" s="404" t="s">
        <v>2939</v>
      </c>
      <c r="M931" s="520" t="s">
        <v>52</v>
      </c>
      <c r="N931" s="581">
        <f t="shared" si="60"/>
        <v>5.5555555555555554</v>
      </c>
      <c r="O931" s="590">
        <v>4</v>
      </c>
      <c r="P931" s="391" t="s">
        <v>2940</v>
      </c>
      <c r="Q931" s="392"/>
      <c r="R931" s="330" t="s">
        <v>2941</v>
      </c>
    </row>
    <row r="932" spans="2:18" ht="11" customHeight="1">
      <c r="B932" s="520" t="s">
        <v>16</v>
      </c>
      <c r="C932" s="404" t="s">
        <v>2368</v>
      </c>
      <c r="D932" s="520" t="s">
        <v>16</v>
      </c>
      <c r="E932" s="581">
        <f t="shared" si="59"/>
        <v>2.5641025641025643</v>
      </c>
      <c r="F932" s="590">
        <v>2</v>
      </c>
      <c r="G932" s="391" t="s">
        <v>2369</v>
      </c>
      <c r="H932" s="392"/>
      <c r="K932" s="520" t="s">
        <v>55</v>
      </c>
      <c r="L932" s="404" t="s">
        <v>2942</v>
      </c>
      <c r="M932" s="405" t="s">
        <v>52</v>
      </c>
      <c r="N932" s="581">
        <f t="shared" si="60"/>
        <v>1.3888888888888888</v>
      </c>
      <c r="O932" s="590">
        <v>1</v>
      </c>
      <c r="P932" s="391" t="s">
        <v>2943</v>
      </c>
      <c r="Q932" s="392"/>
    </row>
    <row r="933" spans="2:18" ht="11" customHeight="1">
      <c r="B933" s="520" t="s">
        <v>16</v>
      </c>
      <c r="C933" s="404" t="s">
        <v>2382</v>
      </c>
      <c r="D933" s="520" t="s">
        <v>16</v>
      </c>
      <c r="E933" s="581">
        <f t="shared" si="59"/>
        <v>2.5641025641025643</v>
      </c>
      <c r="F933" s="590">
        <v>2</v>
      </c>
      <c r="G933" s="391" t="s">
        <v>2383</v>
      </c>
      <c r="H933" s="392"/>
      <c r="K933" s="745" t="s">
        <v>9</v>
      </c>
      <c r="L933" s="455" t="s">
        <v>2944</v>
      </c>
      <c r="M933" s="745" t="s">
        <v>52</v>
      </c>
      <c r="N933" s="589">
        <f t="shared" si="60"/>
        <v>1.3888888888888888</v>
      </c>
      <c r="O933" s="746">
        <v>1</v>
      </c>
      <c r="P933" s="458" t="s">
        <v>2945</v>
      </c>
      <c r="Q933" s="490"/>
    </row>
    <row r="934" spans="2:18" ht="11" customHeight="1">
      <c r="B934" s="520" t="s">
        <v>16</v>
      </c>
      <c r="C934" s="404" t="s">
        <v>2350</v>
      </c>
      <c r="D934" s="520" t="s">
        <v>16</v>
      </c>
      <c r="E934" s="581">
        <f t="shared" si="59"/>
        <v>2.5641025641025643</v>
      </c>
      <c r="F934" s="590">
        <v>2</v>
      </c>
      <c r="G934" s="391" t="s">
        <v>2351</v>
      </c>
      <c r="H934" s="392"/>
      <c r="N934" s="460">
        <f>SUM(N922:N933)</f>
        <v>99.999999999999986</v>
      </c>
      <c r="O934" s="460">
        <f>SUM(O922:O933)</f>
        <v>72</v>
      </c>
    </row>
    <row r="935" spans="2:18" ht="11" customHeight="1">
      <c r="B935" s="520" t="s">
        <v>16</v>
      </c>
      <c r="C935" s="404" t="s">
        <v>2378</v>
      </c>
      <c r="D935" s="520" t="s">
        <v>16</v>
      </c>
      <c r="E935" s="581">
        <f t="shared" si="59"/>
        <v>2.5641025641025643</v>
      </c>
      <c r="F935" s="590">
        <v>2</v>
      </c>
      <c r="G935" s="391" t="s">
        <v>2379</v>
      </c>
      <c r="H935" s="392"/>
      <c r="O935" s="590"/>
    </row>
    <row r="936" spans="2:18" ht="11" customHeight="1">
      <c r="B936" s="520" t="s">
        <v>16</v>
      </c>
      <c r="C936" s="404" t="s">
        <v>2360</v>
      </c>
      <c r="D936" s="520" t="s">
        <v>16</v>
      </c>
      <c r="E936" s="581">
        <f t="shared" si="59"/>
        <v>2.5641025641025643</v>
      </c>
      <c r="F936" s="590">
        <v>2</v>
      </c>
      <c r="G936" s="391" t="s">
        <v>2361</v>
      </c>
      <c r="H936" s="392"/>
      <c r="O936" s="590"/>
    </row>
    <row r="937" spans="2:18" ht="11" customHeight="1">
      <c r="B937" s="520" t="s">
        <v>16</v>
      </c>
      <c r="C937" s="404" t="s">
        <v>2358</v>
      </c>
      <c r="D937" s="520" t="s">
        <v>16</v>
      </c>
      <c r="E937" s="581">
        <f t="shared" si="59"/>
        <v>1.2820512820512822</v>
      </c>
      <c r="F937" s="590">
        <v>1</v>
      </c>
      <c r="G937" s="391" t="s">
        <v>2359</v>
      </c>
      <c r="H937" s="392"/>
      <c r="O937" s="590"/>
    </row>
    <row r="938" spans="2:18" ht="11" customHeight="1">
      <c r="B938" s="520" t="s">
        <v>16</v>
      </c>
      <c r="C938" s="404" t="s">
        <v>2357</v>
      </c>
      <c r="D938" s="520" t="s">
        <v>16</v>
      </c>
      <c r="E938" s="581">
        <f t="shared" si="59"/>
        <v>1.2820512820512822</v>
      </c>
      <c r="F938" s="590">
        <v>1</v>
      </c>
      <c r="G938" s="391" t="s">
        <v>2356</v>
      </c>
      <c r="H938" s="392"/>
    </row>
    <row r="939" spans="2:18" ht="11" customHeight="1">
      <c r="B939" s="520" t="s">
        <v>16</v>
      </c>
      <c r="C939" s="404" t="s">
        <v>2364</v>
      </c>
      <c r="D939" s="520" t="s">
        <v>16</v>
      </c>
      <c r="E939" s="581">
        <f t="shared" si="59"/>
        <v>1.2820512820512822</v>
      </c>
      <c r="F939" s="590">
        <v>1</v>
      </c>
      <c r="G939" s="391" t="s">
        <v>2365</v>
      </c>
      <c r="H939" s="392"/>
    </row>
    <row r="940" spans="2:18" ht="11" customHeight="1">
      <c r="B940" s="520" t="s">
        <v>16</v>
      </c>
      <c r="C940" s="404" t="s">
        <v>2370</v>
      </c>
      <c r="D940" s="520" t="s">
        <v>16</v>
      </c>
      <c r="E940" s="581">
        <f t="shared" si="59"/>
        <v>1.2820512820512822</v>
      </c>
      <c r="F940" s="590">
        <v>1</v>
      </c>
      <c r="G940" s="391" t="s">
        <v>2371</v>
      </c>
      <c r="H940" s="392"/>
    </row>
    <row r="941" spans="2:18" ht="11" customHeight="1">
      <c r="B941" s="520" t="s">
        <v>16</v>
      </c>
      <c r="C941" s="404" t="s">
        <v>2390</v>
      </c>
      <c r="D941" s="520" t="s">
        <v>16</v>
      </c>
      <c r="E941" s="581">
        <f t="shared" si="59"/>
        <v>1.2820512820512822</v>
      </c>
      <c r="F941" s="590">
        <v>1</v>
      </c>
      <c r="G941" s="391" t="s">
        <v>2391</v>
      </c>
      <c r="H941" s="392"/>
    </row>
    <row r="942" spans="2:18" ht="11" customHeight="1">
      <c r="B942" s="520" t="s">
        <v>16</v>
      </c>
      <c r="C942" s="404" t="s">
        <v>2338</v>
      </c>
      <c r="D942" s="405" t="s">
        <v>16</v>
      </c>
      <c r="E942" s="581">
        <f t="shared" si="59"/>
        <v>1.2820512820512822</v>
      </c>
      <c r="F942" s="590">
        <v>1</v>
      </c>
      <c r="G942" s="391" t="s">
        <v>2339</v>
      </c>
      <c r="H942" s="392"/>
    </row>
    <row r="943" spans="2:18" ht="11" customHeight="1">
      <c r="B943" s="520" t="s">
        <v>16</v>
      </c>
      <c r="C943" s="404" t="s">
        <v>2342</v>
      </c>
      <c r="D943" s="520" t="s">
        <v>16</v>
      </c>
      <c r="E943" s="581">
        <f t="shared" si="59"/>
        <v>1.2820512820512822</v>
      </c>
      <c r="F943" s="590">
        <v>1</v>
      </c>
      <c r="G943" s="391" t="s">
        <v>2343</v>
      </c>
      <c r="H943" s="392"/>
    </row>
    <row r="944" spans="2:18" ht="11" customHeight="1">
      <c r="B944" s="520" t="s">
        <v>16</v>
      </c>
      <c r="C944" s="404" t="s">
        <v>2348</v>
      </c>
      <c r="D944" s="520" t="s">
        <v>16</v>
      </c>
      <c r="E944" s="581">
        <f t="shared" si="59"/>
        <v>1.2820512820512822</v>
      </c>
      <c r="F944" s="590">
        <v>1</v>
      </c>
      <c r="G944" s="391" t="s">
        <v>2349</v>
      </c>
      <c r="H944" s="392"/>
    </row>
    <row r="945" spans="2:17" ht="11" customHeight="1">
      <c r="B945" s="520" t="s">
        <v>16</v>
      </c>
      <c r="C945" s="404" t="s">
        <v>2388</v>
      </c>
      <c r="D945" s="520" t="s">
        <v>16</v>
      </c>
      <c r="E945" s="581">
        <f t="shared" si="59"/>
        <v>1.2820512820512822</v>
      </c>
      <c r="F945" s="590">
        <v>1</v>
      </c>
      <c r="G945" s="391" t="s">
        <v>2389</v>
      </c>
      <c r="H945" s="392"/>
    </row>
    <row r="946" spans="2:17" ht="11" customHeight="1">
      <c r="B946" s="520" t="s">
        <v>16</v>
      </c>
      <c r="C946" s="404" t="s">
        <v>2362</v>
      </c>
      <c r="D946" s="520" t="s">
        <v>16</v>
      </c>
      <c r="E946" s="581">
        <f t="shared" si="59"/>
        <v>1.2820512820512822</v>
      </c>
      <c r="F946" s="590">
        <v>1</v>
      </c>
      <c r="G946" s="391" t="s">
        <v>2363</v>
      </c>
      <c r="H946" s="392"/>
    </row>
    <row r="947" spans="2:17" ht="11" customHeight="1">
      <c r="B947" s="745" t="s">
        <v>16</v>
      </c>
      <c r="C947" s="455" t="s">
        <v>2386</v>
      </c>
      <c r="D947" s="745" t="s">
        <v>16</v>
      </c>
      <c r="E947" s="589">
        <f t="shared" si="59"/>
        <v>1.2820512820512822</v>
      </c>
      <c r="F947" s="746">
        <v>1</v>
      </c>
      <c r="G947" s="458" t="s">
        <v>2387</v>
      </c>
      <c r="H947" s="490"/>
    </row>
    <row r="948" spans="2:17" ht="11" customHeight="1">
      <c r="E948" s="460">
        <f>SUM(E922:E947)</f>
        <v>100.00000000000006</v>
      </c>
      <c r="F948" s="460">
        <f>SUM(F922:F947)</f>
        <v>78</v>
      </c>
    </row>
    <row r="949" spans="2:17" ht="11" customHeight="1">
      <c r="F949" s="590"/>
    </row>
    <row r="950" spans="2:17" ht="11" customHeight="1">
      <c r="F950" s="590"/>
    </row>
    <row r="951" spans="2:17" ht="11" customHeight="1">
      <c r="B951" s="331" t="s">
        <v>2559</v>
      </c>
      <c r="K951" s="331" t="s">
        <v>2560</v>
      </c>
    </row>
    <row r="952" spans="2:17" ht="11" customHeight="1">
      <c r="B952" s="369" t="s">
        <v>0</v>
      </c>
      <c r="C952" s="352" t="s">
        <v>1</v>
      </c>
      <c r="D952" s="352" t="s">
        <v>2</v>
      </c>
      <c r="E952" s="352" t="s">
        <v>3</v>
      </c>
      <c r="F952" s="352" t="s">
        <v>4</v>
      </c>
      <c r="G952" s="372" t="s">
        <v>1402</v>
      </c>
      <c r="H952" s="748" t="s">
        <v>1799</v>
      </c>
      <c r="K952" s="369" t="s">
        <v>45</v>
      </c>
      <c r="L952" s="352" t="s">
        <v>1</v>
      </c>
      <c r="M952" s="352" t="s">
        <v>46</v>
      </c>
      <c r="N952" s="352" t="s">
        <v>3</v>
      </c>
      <c r="O952" s="352" t="s">
        <v>4</v>
      </c>
      <c r="P952" s="372" t="s">
        <v>1402</v>
      </c>
      <c r="Q952" s="372" t="s">
        <v>1799</v>
      </c>
    </row>
    <row r="953" spans="2:17" ht="11" customHeight="1">
      <c r="B953" s="520" t="s">
        <v>16</v>
      </c>
      <c r="C953" s="404" t="s">
        <v>2446</v>
      </c>
      <c r="D953" s="520" t="s">
        <v>16</v>
      </c>
      <c r="E953" s="581">
        <f t="shared" ref="E953:E998" si="61">F953*100/$F$999</f>
        <v>8.3333333333333339</v>
      </c>
      <c r="F953" s="496">
        <v>6</v>
      </c>
      <c r="G953" s="404" t="s">
        <v>2447</v>
      </c>
      <c r="H953" s="380"/>
      <c r="K953" s="520" t="s">
        <v>22</v>
      </c>
      <c r="L953" s="404" t="s">
        <v>2507</v>
      </c>
      <c r="M953" s="520" t="s">
        <v>16</v>
      </c>
      <c r="N953" s="581">
        <f t="shared" ref="N953:N993" si="62">O953*100/$O$994</f>
        <v>12.698412698412698</v>
      </c>
      <c r="O953" s="590">
        <v>8</v>
      </c>
      <c r="P953" s="379" t="s">
        <v>2508</v>
      </c>
      <c r="Q953" s="380"/>
    </row>
    <row r="954" spans="2:17" ht="11" customHeight="1">
      <c r="B954" s="520" t="s">
        <v>16</v>
      </c>
      <c r="C954" s="404" t="s">
        <v>2452</v>
      </c>
      <c r="D954" s="520" t="s">
        <v>16</v>
      </c>
      <c r="E954" s="581">
        <f t="shared" si="61"/>
        <v>5.5555555555555554</v>
      </c>
      <c r="F954" s="407">
        <v>4</v>
      </c>
      <c r="G954" s="404" t="s">
        <v>2453</v>
      </c>
      <c r="H954" s="392"/>
      <c r="K954" s="520" t="s">
        <v>106</v>
      </c>
      <c r="L954" s="404" t="s">
        <v>2485</v>
      </c>
      <c r="M954" s="405" t="s">
        <v>16</v>
      </c>
      <c r="N954" s="581">
        <f t="shared" si="62"/>
        <v>6.3492063492063489</v>
      </c>
      <c r="O954" s="590">
        <v>4</v>
      </c>
      <c r="P954" s="391" t="s">
        <v>2486</v>
      </c>
      <c r="Q954" s="392"/>
    </row>
    <row r="955" spans="2:17" ht="11" customHeight="1">
      <c r="B955" s="520" t="s">
        <v>16</v>
      </c>
      <c r="C955" s="404" t="s">
        <v>2398</v>
      </c>
      <c r="D955" s="520" t="s">
        <v>16</v>
      </c>
      <c r="E955" s="581">
        <f t="shared" si="61"/>
        <v>4.166666666666667</v>
      </c>
      <c r="F955" s="407">
        <v>3</v>
      </c>
      <c r="G955" s="404" t="s">
        <v>2399</v>
      </c>
      <c r="H955" s="392"/>
      <c r="K955" s="520" t="s">
        <v>22</v>
      </c>
      <c r="L955" s="404" t="s">
        <v>2491</v>
      </c>
      <c r="M955" s="405" t="s">
        <v>16</v>
      </c>
      <c r="N955" s="581">
        <f t="shared" si="62"/>
        <v>4.7619047619047619</v>
      </c>
      <c r="O955" s="590">
        <v>3</v>
      </c>
      <c r="P955" s="391" t="s">
        <v>2492</v>
      </c>
      <c r="Q955" s="392"/>
    </row>
    <row r="956" spans="2:17" ht="11" customHeight="1">
      <c r="B956" s="520" t="s">
        <v>16</v>
      </c>
      <c r="C956" s="404" t="s">
        <v>2477</v>
      </c>
      <c r="D956" s="520" t="s">
        <v>16</v>
      </c>
      <c r="E956" s="581">
        <f t="shared" si="61"/>
        <v>4.166666666666667</v>
      </c>
      <c r="F956" s="407">
        <v>3</v>
      </c>
      <c r="G956" s="404" t="s">
        <v>2478</v>
      </c>
      <c r="H956" s="392"/>
      <c r="K956" s="520" t="s">
        <v>22</v>
      </c>
      <c r="L956" s="404" t="s">
        <v>2503</v>
      </c>
      <c r="M956" s="520" t="s">
        <v>52</v>
      </c>
      <c r="N956" s="581">
        <f t="shared" si="62"/>
        <v>4.7619047619047619</v>
      </c>
      <c r="O956" s="590">
        <v>3</v>
      </c>
      <c r="P956" s="391" t="s">
        <v>2504</v>
      </c>
      <c r="Q956" s="392"/>
    </row>
    <row r="957" spans="2:17" ht="11" customHeight="1">
      <c r="B957" s="520" t="s">
        <v>16</v>
      </c>
      <c r="C957" s="404" t="s">
        <v>2448</v>
      </c>
      <c r="D957" s="520" t="s">
        <v>16</v>
      </c>
      <c r="E957" s="581">
        <f t="shared" si="61"/>
        <v>2.7777777777777777</v>
      </c>
      <c r="F957" s="407">
        <v>2</v>
      </c>
      <c r="G957" s="404" t="s">
        <v>2449</v>
      </c>
      <c r="H957" s="392"/>
      <c r="K957" s="520" t="s">
        <v>55</v>
      </c>
      <c r="L957" s="404" t="s">
        <v>2533</v>
      </c>
      <c r="M957" s="405" t="s">
        <v>123</v>
      </c>
      <c r="N957" s="581">
        <f t="shared" si="62"/>
        <v>3.1746031746031744</v>
      </c>
      <c r="O957" s="590">
        <v>2</v>
      </c>
      <c r="P957" s="391" t="s">
        <v>2534</v>
      </c>
      <c r="Q957" s="392"/>
    </row>
    <row r="958" spans="2:17" ht="11" customHeight="1">
      <c r="B958" s="520" t="s">
        <v>16</v>
      </c>
      <c r="C958" s="404" t="s">
        <v>2426</v>
      </c>
      <c r="D958" s="520" t="s">
        <v>16</v>
      </c>
      <c r="E958" s="581">
        <f t="shared" si="61"/>
        <v>2.7777777777777777</v>
      </c>
      <c r="F958" s="407">
        <v>2</v>
      </c>
      <c r="G958" s="404" t="s">
        <v>2427</v>
      </c>
      <c r="H958" s="392"/>
      <c r="K958" s="520" t="s">
        <v>19</v>
      </c>
      <c r="L958" s="404" t="s">
        <v>2495</v>
      </c>
      <c r="M958" s="520" t="s">
        <v>104</v>
      </c>
      <c r="N958" s="581">
        <f t="shared" si="62"/>
        <v>3.1746031746031744</v>
      </c>
      <c r="O958" s="590">
        <v>2</v>
      </c>
      <c r="P958" s="391" t="s">
        <v>2496</v>
      </c>
      <c r="Q958" s="392"/>
    </row>
    <row r="959" spans="2:17" ht="11" customHeight="1">
      <c r="B959" s="520" t="s">
        <v>16</v>
      </c>
      <c r="C959" s="404" t="s">
        <v>2470</v>
      </c>
      <c r="D959" s="520" t="s">
        <v>16</v>
      </c>
      <c r="E959" s="581">
        <f t="shared" si="61"/>
        <v>2.7777777777777777</v>
      </c>
      <c r="F959" s="407">
        <v>2</v>
      </c>
      <c r="G959" s="404" t="s">
        <v>2471</v>
      </c>
      <c r="H959" s="392"/>
      <c r="K959" s="520" t="s">
        <v>19</v>
      </c>
      <c r="L959" s="404" t="s">
        <v>2512</v>
      </c>
      <c r="M959" s="405" t="s">
        <v>16</v>
      </c>
      <c r="N959" s="581">
        <f t="shared" si="62"/>
        <v>3.1746031746031744</v>
      </c>
      <c r="O959" s="590">
        <v>2</v>
      </c>
      <c r="P959" s="391" t="s">
        <v>2513</v>
      </c>
      <c r="Q959" s="392"/>
    </row>
    <row r="960" spans="2:17" ht="11" customHeight="1">
      <c r="B960" s="520" t="s">
        <v>16</v>
      </c>
      <c r="C960" s="404" t="s">
        <v>2450</v>
      </c>
      <c r="D960" s="520" t="s">
        <v>16</v>
      </c>
      <c r="E960" s="581">
        <f t="shared" si="61"/>
        <v>2.7777777777777777</v>
      </c>
      <c r="F960" s="407">
        <v>2</v>
      </c>
      <c r="G960" s="404" t="s">
        <v>2451</v>
      </c>
      <c r="H960" s="392"/>
      <c r="K960" s="828" t="s">
        <v>22</v>
      </c>
      <c r="L960" s="463" t="s">
        <v>637</v>
      </c>
      <c r="M960" s="828" t="s">
        <v>16</v>
      </c>
      <c r="N960" s="619">
        <f t="shared" si="62"/>
        <v>3.1746031746031744</v>
      </c>
      <c r="O960" s="829">
        <v>2</v>
      </c>
      <c r="P960" s="391" t="s">
        <v>2509</v>
      </c>
      <c r="Q960" s="392"/>
    </row>
    <row r="961" spans="2:17" ht="11" customHeight="1">
      <c r="B961" s="520" t="s">
        <v>16</v>
      </c>
      <c r="C961" s="404" t="s">
        <v>2418</v>
      </c>
      <c r="D961" s="520" t="s">
        <v>16</v>
      </c>
      <c r="E961" s="581">
        <f t="shared" si="61"/>
        <v>2.7777777777777777</v>
      </c>
      <c r="F961" s="407">
        <v>2</v>
      </c>
      <c r="G961" s="404" t="s">
        <v>2419</v>
      </c>
      <c r="H961" s="392"/>
      <c r="K961" s="830" t="s">
        <v>9</v>
      </c>
      <c r="L961" s="800" t="s">
        <v>834</v>
      </c>
      <c r="M961" s="830" t="s">
        <v>635</v>
      </c>
      <c r="N961" s="801">
        <f t="shared" si="62"/>
        <v>3.1746031746031744</v>
      </c>
      <c r="O961" s="831">
        <v>2</v>
      </c>
      <c r="P961" s="391" t="s">
        <v>2555</v>
      </c>
      <c r="Q961" s="392"/>
    </row>
    <row r="962" spans="2:17" ht="11" customHeight="1">
      <c r="B962" s="520" t="s">
        <v>16</v>
      </c>
      <c r="C962" s="356" t="s">
        <v>2456</v>
      </c>
      <c r="D962" s="520" t="s">
        <v>16</v>
      </c>
      <c r="E962" s="581">
        <f t="shared" si="61"/>
        <v>2.7777777777777777</v>
      </c>
      <c r="F962" s="407">
        <v>2</v>
      </c>
      <c r="G962" s="404" t="s">
        <v>2457</v>
      </c>
      <c r="H962" s="392"/>
      <c r="K962" s="520" t="s">
        <v>9</v>
      </c>
      <c r="L962" s="404" t="s">
        <v>2539</v>
      </c>
      <c r="M962" s="520" t="s">
        <v>52</v>
      </c>
      <c r="N962" s="581">
        <f t="shared" si="62"/>
        <v>3.1746031746031744</v>
      </c>
      <c r="O962" s="590">
        <v>2</v>
      </c>
      <c r="P962" s="391" t="s">
        <v>2540</v>
      </c>
      <c r="Q962" s="392"/>
    </row>
    <row r="963" spans="2:17" ht="11" customHeight="1">
      <c r="B963" s="520" t="s">
        <v>16</v>
      </c>
      <c r="C963" s="404" t="s">
        <v>2464</v>
      </c>
      <c r="D963" s="520" t="s">
        <v>16</v>
      </c>
      <c r="E963" s="581">
        <f t="shared" si="61"/>
        <v>2.7777777777777777</v>
      </c>
      <c r="F963" s="407">
        <v>2</v>
      </c>
      <c r="G963" s="404" t="s">
        <v>2465</v>
      </c>
      <c r="H963" s="392"/>
      <c r="K963" s="520" t="s">
        <v>9</v>
      </c>
      <c r="L963" s="404" t="s">
        <v>2549</v>
      </c>
      <c r="M963" s="520" t="s">
        <v>52</v>
      </c>
      <c r="N963" s="581">
        <f t="shared" si="62"/>
        <v>3.1746031746031744</v>
      </c>
      <c r="O963" s="590">
        <v>2</v>
      </c>
      <c r="P963" s="391" t="s">
        <v>2550</v>
      </c>
      <c r="Q963" s="392"/>
    </row>
    <row r="964" spans="2:17" ht="11" customHeight="1">
      <c r="B964" s="520" t="s">
        <v>16</v>
      </c>
      <c r="C964" s="404" t="s">
        <v>2404</v>
      </c>
      <c r="D964" s="520" t="s">
        <v>16</v>
      </c>
      <c r="E964" s="581">
        <f t="shared" si="61"/>
        <v>2.7777777777777777</v>
      </c>
      <c r="F964" s="407">
        <v>2</v>
      </c>
      <c r="G964" s="404" t="s">
        <v>2405</v>
      </c>
      <c r="H964" s="392"/>
      <c r="K964" s="520" t="s">
        <v>19</v>
      </c>
      <c r="L964" s="404" t="s">
        <v>2551</v>
      </c>
      <c r="M964" s="520" t="s">
        <v>52</v>
      </c>
      <c r="N964" s="581">
        <f t="shared" si="62"/>
        <v>3.1746031746031744</v>
      </c>
      <c r="O964" s="590">
        <v>2</v>
      </c>
      <c r="P964" s="391" t="s">
        <v>2552</v>
      </c>
      <c r="Q964" s="392"/>
    </row>
    <row r="965" spans="2:17" ht="11" customHeight="1">
      <c r="B965" s="520" t="s">
        <v>16</v>
      </c>
      <c r="C965" s="404" t="s">
        <v>2414</v>
      </c>
      <c r="D965" s="520" t="s">
        <v>16</v>
      </c>
      <c r="E965" s="581">
        <f t="shared" si="61"/>
        <v>2.7777777777777777</v>
      </c>
      <c r="F965" s="407">
        <v>2</v>
      </c>
      <c r="G965" s="404" t="s">
        <v>2415</v>
      </c>
      <c r="H965" s="392"/>
      <c r="K965" s="520" t="s">
        <v>9</v>
      </c>
      <c r="L965" s="404" t="s">
        <v>2531</v>
      </c>
      <c r="M965" s="520" t="s">
        <v>123</v>
      </c>
      <c r="N965" s="581">
        <f t="shared" si="62"/>
        <v>1.5873015873015872</v>
      </c>
      <c r="O965" s="590">
        <v>1</v>
      </c>
      <c r="P965" s="391" t="s">
        <v>2532</v>
      </c>
      <c r="Q965" s="392"/>
    </row>
    <row r="966" spans="2:17" ht="11" customHeight="1">
      <c r="B966" s="820" t="s">
        <v>16</v>
      </c>
      <c r="C966" s="821" t="s">
        <v>2344</v>
      </c>
      <c r="D966" s="820" t="s">
        <v>16</v>
      </c>
      <c r="E966" s="822">
        <f t="shared" si="61"/>
        <v>2.7777777777777777</v>
      </c>
      <c r="F966" s="832">
        <v>2</v>
      </c>
      <c r="G966" s="821" t="s">
        <v>2345</v>
      </c>
      <c r="H966" s="392"/>
      <c r="K966" s="520" t="s">
        <v>102</v>
      </c>
      <c r="L966" s="404" t="s">
        <v>2484</v>
      </c>
      <c r="M966" s="520" t="s">
        <v>104</v>
      </c>
      <c r="N966" s="581">
        <f t="shared" si="62"/>
        <v>1.5873015873015872</v>
      </c>
      <c r="O966" s="590">
        <v>1</v>
      </c>
      <c r="P966" s="391" t="s">
        <v>2487</v>
      </c>
      <c r="Q966" s="392"/>
    </row>
    <row r="967" spans="2:17" ht="11" customHeight="1">
      <c r="B967" s="520" t="s">
        <v>16</v>
      </c>
      <c r="C967" s="404" t="s">
        <v>2406</v>
      </c>
      <c r="D967" s="520" t="s">
        <v>16</v>
      </c>
      <c r="E967" s="581">
        <f t="shared" si="61"/>
        <v>2.7777777777777777</v>
      </c>
      <c r="F967" s="407">
        <v>2</v>
      </c>
      <c r="G967" s="404" t="s">
        <v>2407</v>
      </c>
      <c r="H967" s="392"/>
      <c r="K967" s="520" t="s">
        <v>9</v>
      </c>
      <c r="L967" s="404" t="s">
        <v>2529</v>
      </c>
      <c r="M967" s="520" t="s">
        <v>16</v>
      </c>
      <c r="N967" s="581">
        <f t="shared" si="62"/>
        <v>1.5873015873015872</v>
      </c>
      <c r="O967" s="590">
        <v>1</v>
      </c>
      <c r="P967" s="391" t="s">
        <v>2530</v>
      </c>
      <c r="Q967" s="392"/>
    </row>
    <row r="968" spans="2:17" ht="11" customHeight="1">
      <c r="B968" s="520" t="s">
        <v>16</v>
      </c>
      <c r="C968" s="404" t="s">
        <v>2458</v>
      </c>
      <c r="D968" s="520" t="s">
        <v>16</v>
      </c>
      <c r="E968" s="581">
        <f t="shared" si="61"/>
        <v>2.7777777777777777</v>
      </c>
      <c r="F968" s="407">
        <v>2</v>
      </c>
      <c r="G968" s="404" t="s">
        <v>2459</v>
      </c>
      <c r="H968" s="392"/>
      <c r="K968" s="520" t="s">
        <v>9</v>
      </c>
      <c r="L968" s="404" t="s">
        <v>2499</v>
      </c>
      <c r="M968" s="520" t="s">
        <v>52</v>
      </c>
      <c r="N968" s="581">
        <f t="shared" si="62"/>
        <v>1.5873015873015872</v>
      </c>
      <c r="O968" s="590">
        <v>1</v>
      </c>
      <c r="P968" s="391" t="s">
        <v>2500</v>
      </c>
      <c r="Q968" s="392"/>
    </row>
    <row r="969" spans="2:17" ht="11" customHeight="1">
      <c r="B969" s="520" t="s">
        <v>16</v>
      </c>
      <c r="C969" s="404" t="s">
        <v>2462</v>
      </c>
      <c r="D969" s="520" t="s">
        <v>16</v>
      </c>
      <c r="E969" s="581">
        <f t="shared" si="61"/>
        <v>2.7777777777777777</v>
      </c>
      <c r="F969" s="407">
        <v>2</v>
      </c>
      <c r="G969" s="404" t="s">
        <v>2463</v>
      </c>
      <c r="H969" s="392"/>
      <c r="K969" s="520" t="s">
        <v>9</v>
      </c>
      <c r="L969" s="404" t="s">
        <v>2526</v>
      </c>
      <c r="M969" s="405" t="s">
        <v>123</v>
      </c>
      <c r="N969" s="581">
        <f t="shared" si="62"/>
        <v>1.5873015873015872</v>
      </c>
      <c r="O969" s="590">
        <v>1</v>
      </c>
      <c r="P969" s="391" t="s">
        <v>2527</v>
      </c>
      <c r="Q969" s="392"/>
    </row>
    <row r="970" spans="2:17" ht="11" customHeight="1">
      <c r="B970" s="520" t="s">
        <v>16</v>
      </c>
      <c r="C970" s="404" t="s">
        <v>2468</v>
      </c>
      <c r="D970" s="520" t="s">
        <v>16</v>
      </c>
      <c r="E970" s="581">
        <f t="shared" si="61"/>
        <v>2.7777777777777777</v>
      </c>
      <c r="F970" s="407">
        <v>2</v>
      </c>
      <c r="G970" s="404" t="s">
        <v>2469</v>
      </c>
      <c r="H970" s="391" t="s">
        <v>2472</v>
      </c>
      <c r="K970" s="520" t="s">
        <v>9</v>
      </c>
      <c r="L970" s="404" t="s">
        <v>2535</v>
      </c>
      <c r="M970" s="520" t="s">
        <v>123</v>
      </c>
      <c r="N970" s="581">
        <f t="shared" si="62"/>
        <v>1.5873015873015872</v>
      </c>
      <c r="O970" s="590">
        <v>1</v>
      </c>
      <c r="P970" s="391" t="s">
        <v>2536</v>
      </c>
      <c r="Q970" s="392"/>
    </row>
    <row r="971" spans="2:17" ht="11" customHeight="1">
      <c r="B971" s="520" t="s">
        <v>16</v>
      </c>
      <c r="C971" s="404" t="s">
        <v>2394</v>
      </c>
      <c r="D971" s="520" t="s">
        <v>16</v>
      </c>
      <c r="E971" s="581">
        <f t="shared" si="61"/>
        <v>1.3888888888888888</v>
      </c>
      <c r="F971" s="407">
        <v>1</v>
      </c>
      <c r="G971" s="404" t="s">
        <v>2395</v>
      </c>
      <c r="H971" s="392"/>
      <c r="K971" s="520" t="s">
        <v>19</v>
      </c>
      <c r="L971" s="404" t="s">
        <v>2514</v>
      </c>
      <c r="M971" s="520" t="s">
        <v>16</v>
      </c>
      <c r="N971" s="581">
        <f t="shared" si="62"/>
        <v>1.5873015873015872</v>
      </c>
      <c r="O971" s="590">
        <v>1</v>
      </c>
      <c r="P971" s="391" t="s">
        <v>2515</v>
      </c>
      <c r="Q971" s="392"/>
    </row>
    <row r="972" spans="2:17" ht="11" customHeight="1">
      <c r="B972" s="520" t="s">
        <v>16</v>
      </c>
      <c r="C972" s="404" t="s">
        <v>2434</v>
      </c>
      <c r="D972" s="520" t="s">
        <v>16</v>
      </c>
      <c r="E972" s="581">
        <f t="shared" si="61"/>
        <v>1.3888888888888888</v>
      </c>
      <c r="F972" s="407">
        <v>1</v>
      </c>
      <c r="G972" s="404" t="s">
        <v>2435</v>
      </c>
      <c r="H972" s="392"/>
      <c r="K972" s="520" t="s">
        <v>51</v>
      </c>
      <c r="L972" s="404" t="s">
        <v>2523</v>
      </c>
      <c r="M972" s="405" t="s">
        <v>104</v>
      </c>
      <c r="N972" s="581">
        <f t="shared" si="62"/>
        <v>1.5873015873015872</v>
      </c>
      <c r="O972" s="590">
        <v>1</v>
      </c>
      <c r="P972" s="391" t="s">
        <v>2524</v>
      </c>
      <c r="Q972" s="392"/>
    </row>
    <row r="973" spans="2:17" ht="11" customHeight="1">
      <c r="B973" s="520" t="s">
        <v>16</v>
      </c>
      <c r="C973" s="404" t="s">
        <v>2392</v>
      </c>
      <c r="D973" s="520" t="s">
        <v>16</v>
      </c>
      <c r="E973" s="581">
        <f t="shared" si="61"/>
        <v>1.3888888888888888</v>
      </c>
      <c r="F973" s="407">
        <v>1</v>
      </c>
      <c r="G973" s="404" t="s">
        <v>2393</v>
      </c>
      <c r="H973" s="392"/>
      <c r="K973" s="520" t="s">
        <v>9</v>
      </c>
      <c r="L973" s="404" t="s">
        <v>2537</v>
      </c>
      <c r="M973" s="520" t="s">
        <v>16</v>
      </c>
      <c r="N973" s="581">
        <f t="shared" si="62"/>
        <v>1.5873015873015872</v>
      </c>
      <c r="O973" s="590">
        <v>1</v>
      </c>
      <c r="P973" s="391" t="s">
        <v>2538</v>
      </c>
      <c r="Q973" s="392"/>
    </row>
    <row r="974" spans="2:17" ht="11" customHeight="1">
      <c r="B974" s="520" t="s">
        <v>16</v>
      </c>
      <c r="C974" s="404" t="s">
        <v>2408</v>
      </c>
      <c r="D974" s="520" t="s">
        <v>16</v>
      </c>
      <c r="E974" s="581">
        <f t="shared" si="61"/>
        <v>1.3888888888888888</v>
      </c>
      <c r="F974" s="407">
        <v>1</v>
      </c>
      <c r="G974" s="404" t="s">
        <v>2409</v>
      </c>
      <c r="H974" s="392"/>
      <c r="K974" s="520" t="s">
        <v>55</v>
      </c>
      <c r="L974" s="404" t="s">
        <v>2545</v>
      </c>
      <c r="M974" s="405" t="s">
        <v>16</v>
      </c>
      <c r="N974" s="581">
        <f t="shared" si="62"/>
        <v>1.5873015873015872</v>
      </c>
      <c r="O974" s="590">
        <v>1</v>
      </c>
      <c r="P974" s="391" t="s">
        <v>2546</v>
      </c>
      <c r="Q974" s="392"/>
    </row>
    <row r="975" spans="2:17" ht="11" customHeight="1">
      <c r="B975" s="520" t="s">
        <v>16</v>
      </c>
      <c r="C975" s="404" t="s">
        <v>2475</v>
      </c>
      <c r="D975" s="520" t="s">
        <v>16</v>
      </c>
      <c r="E975" s="581">
        <f t="shared" si="61"/>
        <v>1.3888888888888888</v>
      </c>
      <c r="F975" s="407">
        <v>1</v>
      </c>
      <c r="G975" s="404" t="s">
        <v>2476</v>
      </c>
      <c r="H975" s="392"/>
      <c r="K975" s="520" t="s">
        <v>106</v>
      </c>
      <c r="L975" s="404" t="s">
        <v>2488</v>
      </c>
      <c r="M975" s="520" t="s">
        <v>635</v>
      </c>
      <c r="N975" s="581">
        <f t="shared" si="62"/>
        <v>1.5873015873015872</v>
      </c>
      <c r="O975" s="590">
        <v>1</v>
      </c>
      <c r="P975" s="391" t="s">
        <v>2489</v>
      </c>
      <c r="Q975" s="392"/>
    </row>
    <row r="976" spans="2:17" ht="11" customHeight="1">
      <c r="B976" s="520" t="s">
        <v>16</v>
      </c>
      <c r="C976" s="404" t="s">
        <v>2438</v>
      </c>
      <c r="D976" s="520" t="s">
        <v>16</v>
      </c>
      <c r="E976" s="581">
        <f t="shared" si="61"/>
        <v>1.3888888888888888</v>
      </c>
      <c r="F976" s="407">
        <v>1</v>
      </c>
      <c r="G976" s="404" t="s">
        <v>2439</v>
      </c>
      <c r="H976" s="392"/>
      <c r="K976" s="520" t="s">
        <v>55</v>
      </c>
      <c r="L976" s="404" t="s">
        <v>2519</v>
      </c>
      <c r="M976" s="520" t="s">
        <v>22</v>
      </c>
      <c r="N976" s="581">
        <f t="shared" si="62"/>
        <v>1.5873015873015872</v>
      </c>
      <c r="O976" s="590">
        <v>1</v>
      </c>
      <c r="P976" s="391" t="s">
        <v>2520</v>
      </c>
      <c r="Q976" s="392"/>
    </row>
    <row r="977" spans="2:17" ht="11" customHeight="1">
      <c r="B977" s="520" t="s">
        <v>16</v>
      </c>
      <c r="C977" s="404" t="s">
        <v>2440</v>
      </c>
      <c r="D977" s="520" t="s">
        <v>16</v>
      </c>
      <c r="E977" s="581">
        <f t="shared" si="61"/>
        <v>1.3888888888888888</v>
      </c>
      <c r="F977" s="407">
        <v>1</v>
      </c>
      <c r="G977" s="404" t="s">
        <v>2441</v>
      </c>
      <c r="H977" s="392"/>
      <c r="K977" s="520" t="s">
        <v>55</v>
      </c>
      <c r="L977" s="404" t="s">
        <v>2521</v>
      </c>
      <c r="M977" s="520" t="s">
        <v>635</v>
      </c>
      <c r="N977" s="581">
        <f t="shared" si="62"/>
        <v>1.5873015873015872</v>
      </c>
      <c r="O977" s="590">
        <v>1</v>
      </c>
      <c r="P977" s="391" t="s">
        <v>2522</v>
      </c>
      <c r="Q977" s="392"/>
    </row>
    <row r="978" spans="2:17" ht="11" customHeight="1">
      <c r="B978" s="520" t="s">
        <v>16</v>
      </c>
      <c r="C978" s="404" t="s">
        <v>2396</v>
      </c>
      <c r="D978" s="520" t="s">
        <v>16</v>
      </c>
      <c r="E978" s="581">
        <f t="shared" si="61"/>
        <v>1.3888888888888888</v>
      </c>
      <c r="F978" s="407">
        <v>1</v>
      </c>
      <c r="G978" s="404" t="s">
        <v>2397</v>
      </c>
      <c r="H978" s="392"/>
      <c r="K978" s="520" t="s">
        <v>19</v>
      </c>
      <c r="L978" s="404" t="s">
        <v>2493</v>
      </c>
      <c r="M978" s="405" t="s">
        <v>635</v>
      </c>
      <c r="N978" s="581">
        <f t="shared" si="62"/>
        <v>1.5873015873015872</v>
      </c>
      <c r="O978" s="590">
        <v>1</v>
      </c>
      <c r="P978" s="391" t="s">
        <v>2494</v>
      </c>
      <c r="Q978" s="392"/>
    </row>
    <row r="979" spans="2:17" ht="11" customHeight="1">
      <c r="B979" s="520" t="s">
        <v>16</v>
      </c>
      <c r="C979" s="404" t="s">
        <v>2400</v>
      </c>
      <c r="D979" s="520" t="s">
        <v>16</v>
      </c>
      <c r="E979" s="581">
        <f t="shared" si="61"/>
        <v>1.3888888888888888</v>
      </c>
      <c r="F979" s="407">
        <v>1</v>
      </c>
      <c r="G979" s="404" t="s">
        <v>2401</v>
      </c>
      <c r="H979" s="392"/>
      <c r="K979" s="520" t="s">
        <v>19</v>
      </c>
      <c r="L979" s="404" t="s">
        <v>2543</v>
      </c>
      <c r="M979" s="405" t="s">
        <v>16</v>
      </c>
      <c r="N979" s="581">
        <f t="shared" si="62"/>
        <v>1.5873015873015872</v>
      </c>
      <c r="O979" s="590">
        <v>1</v>
      </c>
      <c r="P979" s="391" t="s">
        <v>2544</v>
      </c>
      <c r="Q979" s="392"/>
    </row>
    <row r="980" spans="2:17" ht="11" customHeight="1">
      <c r="B980" s="520" t="s">
        <v>16</v>
      </c>
      <c r="C980" s="404" t="s">
        <v>2416</v>
      </c>
      <c r="D980" s="520" t="s">
        <v>16</v>
      </c>
      <c r="E980" s="581">
        <f t="shared" si="61"/>
        <v>1.3888888888888888</v>
      </c>
      <c r="F980" s="407">
        <v>1</v>
      </c>
      <c r="G980" s="404" t="s">
        <v>2417</v>
      </c>
      <c r="H980" s="392"/>
      <c r="K980" s="520" t="s">
        <v>9</v>
      </c>
      <c r="L980" s="404" t="s">
        <v>2497</v>
      </c>
      <c r="M980" s="405" t="s">
        <v>16</v>
      </c>
      <c r="N980" s="581">
        <f t="shared" si="62"/>
        <v>1.5873015873015872</v>
      </c>
      <c r="O980" s="590">
        <v>1</v>
      </c>
      <c r="P980" s="391" t="s">
        <v>2498</v>
      </c>
      <c r="Q980" s="392"/>
    </row>
    <row r="981" spans="2:17" ht="11" customHeight="1">
      <c r="B981" s="520" t="s">
        <v>16</v>
      </c>
      <c r="C981" s="404" t="s">
        <v>2422</v>
      </c>
      <c r="D981" s="520" t="s">
        <v>16</v>
      </c>
      <c r="E981" s="581">
        <f t="shared" si="61"/>
        <v>1.3888888888888888</v>
      </c>
      <c r="F981" s="407">
        <v>1</v>
      </c>
      <c r="G981" s="404" t="s">
        <v>2423</v>
      </c>
      <c r="H981" s="392"/>
      <c r="K981" s="570" t="s">
        <v>9</v>
      </c>
      <c r="L981" s="450" t="s">
        <v>115</v>
      </c>
      <c r="M981" s="570" t="s">
        <v>16</v>
      </c>
      <c r="N981" s="833">
        <f t="shared" si="62"/>
        <v>1.5873015873015872</v>
      </c>
      <c r="O981" s="834">
        <v>1</v>
      </c>
      <c r="P981" s="391" t="s">
        <v>2528</v>
      </c>
      <c r="Q981" s="392"/>
    </row>
    <row r="982" spans="2:17" ht="11" customHeight="1">
      <c r="B982" s="520" t="s">
        <v>16</v>
      </c>
      <c r="C982" s="404" t="s">
        <v>2428</v>
      </c>
      <c r="D982" s="520" t="s">
        <v>16</v>
      </c>
      <c r="E982" s="581">
        <f t="shared" si="61"/>
        <v>1.3888888888888888</v>
      </c>
      <c r="F982" s="407">
        <v>1</v>
      </c>
      <c r="G982" s="404" t="s">
        <v>2429</v>
      </c>
      <c r="H982" s="392"/>
      <c r="K982" s="686" t="s">
        <v>22</v>
      </c>
      <c r="L982" s="835" t="s">
        <v>658</v>
      </c>
      <c r="M982" s="836" t="s">
        <v>16</v>
      </c>
      <c r="N982" s="837">
        <f t="shared" si="62"/>
        <v>1.5873015873015872</v>
      </c>
      <c r="O982" s="838">
        <v>1</v>
      </c>
      <c r="P982" s="391" t="s">
        <v>2516</v>
      </c>
      <c r="Q982" s="392"/>
    </row>
    <row r="983" spans="2:17" ht="11" customHeight="1">
      <c r="B983" s="520" t="s">
        <v>16</v>
      </c>
      <c r="C983" s="404" t="s">
        <v>2442</v>
      </c>
      <c r="D983" s="520" t="s">
        <v>16</v>
      </c>
      <c r="E983" s="581">
        <f t="shared" si="61"/>
        <v>1.3888888888888888</v>
      </c>
      <c r="F983" s="407">
        <v>1</v>
      </c>
      <c r="G983" s="404" t="s">
        <v>2443</v>
      </c>
      <c r="H983" s="392"/>
      <c r="K983" s="520" t="s">
        <v>22</v>
      </c>
      <c r="L983" s="404" t="s">
        <v>2517</v>
      </c>
      <c r="M983" s="520" t="s">
        <v>16</v>
      </c>
      <c r="N983" s="581">
        <f t="shared" si="62"/>
        <v>1.5873015873015872</v>
      </c>
      <c r="O983" s="590">
        <v>1</v>
      </c>
      <c r="P983" s="391" t="s">
        <v>2518</v>
      </c>
      <c r="Q983" s="392"/>
    </row>
    <row r="984" spans="2:17" ht="11" customHeight="1">
      <c r="B984" s="520" t="s">
        <v>16</v>
      </c>
      <c r="C984" s="404" t="s">
        <v>2436</v>
      </c>
      <c r="D984" s="520" t="s">
        <v>16</v>
      </c>
      <c r="E984" s="581">
        <f t="shared" si="61"/>
        <v>1.3888888888888888</v>
      </c>
      <c r="F984" s="407">
        <v>1</v>
      </c>
      <c r="G984" s="404" t="s">
        <v>2437</v>
      </c>
      <c r="H984" s="391"/>
      <c r="K984" s="520" t="s">
        <v>22</v>
      </c>
      <c r="L984" s="404" t="s">
        <v>2510</v>
      </c>
      <c r="M984" s="520" t="s">
        <v>16</v>
      </c>
      <c r="N984" s="581">
        <f t="shared" si="62"/>
        <v>1.5873015873015872</v>
      </c>
      <c r="O984" s="590">
        <v>1</v>
      </c>
      <c r="P984" s="391" t="s">
        <v>2511</v>
      </c>
      <c r="Q984" s="392"/>
    </row>
    <row r="985" spans="2:17" ht="11" customHeight="1">
      <c r="B985" s="520" t="s">
        <v>16</v>
      </c>
      <c r="C985" s="404" t="s">
        <v>2454</v>
      </c>
      <c r="D985" s="520" t="s">
        <v>16</v>
      </c>
      <c r="E985" s="581">
        <f t="shared" si="61"/>
        <v>1.3888888888888888</v>
      </c>
      <c r="F985" s="407">
        <v>1</v>
      </c>
      <c r="G985" s="404" t="s">
        <v>2455</v>
      </c>
      <c r="H985" s="392"/>
      <c r="K985" s="751" t="s">
        <v>106</v>
      </c>
      <c r="L985" s="839" t="s">
        <v>773</v>
      </c>
      <c r="M985" s="840" t="s">
        <v>52</v>
      </c>
      <c r="N985" s="841">
        <f t="shared" si="62"/>
        <v>1.5873015873015872</v>
      </c>
      <c r="O985" s="842">
        <v>1</v>
      </c>
      <c r="P985" s="843" t="s">
        <v>1377</v>
      </c>
      <c r="Q985" s="392"/>
    </row>
    <row r="986" spans="2:17" ht="11" customHeight="1">
      <c r="B986" s="520" t="s">
        <v>16</v>
      </c>
      <c r="C986" s="404" t="s">
        <v>2473</v>
      </c>
      <c r="D986" s="520" t="s">
        <v>16</v>
      </c>
      <c r="E986" s="581">
        <f t="shared" si="61"/>
        <v>1.3888888888888888</v>
      </c>
      <c r="F986" s="407">
        <v>1</v>
      </c>
      <c r="G986" s="404" t="s">
        <v>2474</v>
      </c>
      <c r="H986" s="392"/>
      <c r="K986" s="844" t="s">
        <v>106</v>
      </c>
      <c r="L986" s="845" t="s">
        <v>311</v>
      </c>
      <c r="M986" s="846" t="s">
        <v>52</v>
      </c>
      <c r="N986" s="847">
        <f t="shared" si="62"/>
        <v>1.5873015873015872</v>
      </c>
      <c r="O986" s="848">
        <v>1</v>
      </c>
      <c r="P986" s="391" t="s">
        <v>2490</v>
      </c>
      <c r="Q986" s="392"/>
    </row>
    <row r="987" spans="2:17" ht="11" customHeight="1">
      <c r="B987" s="520" t="s">
        <v>16</v>
      </c>
      <c r="C987" s="404" t="s">
        <v>2412</v>
      </c>
      <c r="D987" s="520" t="s">
        <v>16</v>
      </c>
      <c r="E987" s="581">
        <f t="shared" si="61"/>
        <v>1.3888888888888888</v>
      </c>
      <c r="F987" s="407">
        <v>1</v>
      </c>
      <c r="G987" s="404" t="s">
        <v>2413</v>
      </c>
      <c r="H987" s="392"/>
      <c r="K987" s="520" t="s">
        <v>19</v>
      </c>
      <c r="L987" s="404" t="s">
        <v>2553</v>
      </c>
      <c r="M987" s="520" t="s">
        <v>16</v>
      </c>
      <c r="N987" s="581">
        <f t="shared" si="62"/>
        <v>1.5873015873015872</v>
      </c>
      <c r="O987" s="590">
        <v>1</v>
      </c>
      <c r="P987" s="391" t="s">
        <v>2554</v>
      </c>
      <c r="Q987" s="392"/>
    </row>
    <row r="988" spans="2:17" ht="11" customHeight="1">
      <c r="B988" s="520" t="s">
        <v>16</v>
      </c>
      <c r="C988" s="404" t="s">
        <v>2430</v>
      </c>
      <c r="D988" s="520" t="s">
        <v>16</v>
      </c>
      <c r="E988" s="581">
        <f t="shared" si="61"/>
        <v>1.3888888888888888</v>
      </c>
      <c r="F988" s="407">
        <v>1</v>
      </c>
      <c r="G988" s="404" t="s">
        <v>2431</v>
      </c>
      <c r="H988" s="392"/>
      <c r="K988" s="849" t="s">
        <v>22</v>
      </c>
      <c r="L988" s="783" t="s">
        <v>735</v>
      </c>
      <c r="M988" s="782" t="s">
        <v>16</v>
      </c>
      <c r="N988" s="784">
        <f t="shared" si="62"/>
        <v>1.5873015873015872</v>
      </c>
      <c r="O988" s="850">
        <v>1</v>
      </c>
      <c r="P988" s="391" t="s">
        <v>2525</v>
      </c>
      <c r="Q988" s="392"/>
    </row>
    <row r="989" spans="2:17" ht="11" customHeight="1">
      <c r="B989" s="520" t="s">
        <v>16</v>
      </c>
      <c r="C989" s="404" t="s">
        <v>2432</v>
      </c>
      <c r="D989" s="520" t="s">
        <v>16</v>
      </c>
      <c r="E989" s="581">
        <f t="shared" si="61"/>
        <v>1.3888888888888888</v>
      </c>
      <c r="F989" s="407">
        <v>1</v>
      </c>
      <c r="G989" s="404" t="s">
        <v>2433</v>
      </c>
      <c r="H989" s="392"/>
      <c r="K989" s="520" t="s">
        <v>51</v>
      </c>
      <c r="L989" s="404" t="s">
        <v>2541</v>
      </c>
      <c r="M989" s="520" t="s">
        <v>52</v>
      </c>
      <c r="N989" s="581">
        <f t="shared" si="62"/>
        <v>1.5873015873015872</v>
      </c>
      <c r="O989" s="590">
        <v>1</v>
      </c>
      <c r="P989" s="391" t="s">
        <v>2542</v>
      </c>
      <c r="Q989" s="392"/>
    </row>
    <row r="990" spans="2:17" ht="11" customHeight="1">
      <c r="B990" s="520" t="s">
        <v>16</v>
      </c>
      <c r="C990" s="404" t="s">
        <v>2420</v>
      </c>
      <c r="D990" s="520" t="s">
        <v>16</v>
      </c>
      <c r="E990" s="581">
        <f t="shared" si="61"/>
        <v>1.3888888888888888</v>
      </c>
      <c r="F990" s="407">
        <v>1</v>
      </c>
      <c r="G990" s="404" t="s">
        <v>2421</v>
      </c>
      <c r="H990" s="392"/>
      <c r="K990" s="520" t="s">
        <v>19</v>
      </c>
      <c r="L990" s="404" t="s">
        <v>2556</v>
      </c>
      <c r="M990" s="520" t="s">
        <v>16</v>
      </c>
      <c r="N990" s="581">
        <f t="shared" si="62"/>
        <v>1.5873015873015872</v>
      </c>
      <c r="O990" s="590">
        <v>1</v>
      </c>
      <c r="P990" s="391" t="s">
        <v>2557</v>
      </c>
      <c r="Q990" s="392"/>
    </row>
    <row r="991" spans="2:17" ht="11" customHeight="1">
      <c r="B991" s="520" t="s">
        <v>16</v>
      </c>
      <c r="C991" s="404" t="s">
        <v>2479</v>
      </c>
      <c r="D991" s="520" t="s">
        <v>16</v>
      </c>
      <c r="E991" s="581">
        <f t="shared" si="61"/>
        <v>1.3888888888888888</v>
      </c>
      <c r="F991" s="407">
        <v>1</v>
      </c>
      <c r="G991" s="404" t="s">
        <v>2480</v>
      </c>
      <c r="H991" s="392"/>
      <c r="K991" s="520" t="s">
        <v>19</v>
      </c>
      <c r="L991" s="404" t="s">
        <v>2547</v>
      </c>
      <c r="M991" s="405" t="s">
        <v>16</v>
      </c>
      <c r="N991" s="581">
        <f t="shared" si="62"/>
        <v>1.5873015873015872</v>
      </c>
      <c r="O991" s="590">
        <v>1</v>
      </c>
      <c r="P991" s="391" t="s">
        <v>2548</v>
      </c>
      <c r="Q991" s="392"/>
    </row>
    <row r="992" spans="2:17" ht="11" customHeight="1">
      <c r="B992" s="520" t="s">
        <v>16</v>
      </c>
      <c r="C992" s="404" t="s">
        <v>2402</v>
      </c>
      <c r="D992" s="520" t="s">
        <v>16</v>
      </c>
      <c r="E992" s="581">
        <f t="shared" si="61"/>
        <v>1.3888888888888888</v>
      </c>
      <c r="F992" s="407">
        <v>1</v>
      </c>
      <c r="G992" s="404" t="s">
        <v>2403</v>
      </c>
      <c r="H992" s="392"/>
      <c r="K992" s="520" t="s">
        <v>22</v>
      </c>
      <c r="L992" s="404" t="s">
        <v>2501</v>
      </c>
      <c r="M992" s="405" t="s">
        <v>52</v>
      </c>
      <c r="N992" s="581">
        <f t="shared" si="62"/>
        <v>1.5873015873015872</v>
      </c>
      <c r="O992" s="590">
        <v>1</v>
      </c>
      <c r="P992" s="391" t="s">
        <v>2502</v>
      </c>
      <c r="Q992" s="392"/>
    </row>
    <row r="993" spans="1:17" ht="11" customHeight="1">
      <c r="B993" s="520" t="s">
        <v>16</v>
      </c>
      <c r="C993" s="404" t="s">
        <v>2410</v>
      </c>
      <c r="D993" s="520" t="s">
        <v>16</v>
      </c>
      <c r="E993" s="581">
        <f t="shared" si="61"/>
        <v>1.3888888888888888</v>
      </c>
      <c r="F993" s="407">
        <v>1</v>
      </c>
      <c r="G993" s="404" t="s">
        <v>2411</v>
      </c>
      <c r="H993" s="392"/>
      <c r="K993" s="745" t="s">
        <v>22</v>
      </c>
      <c r="L993" s="455" t="s">
        <v>2505</v>
      </c>
      <c r="M993" s="745" t="s">
        <v>52</v>
      </c>
      <c r="N993" s="589">
        <f t="shared" si="62"/>
        <v>1.5873015873015872</v>
      </c>
      <c r="O993" s="746">
        <v>1</v>
      </c>
      <c r="P993" s="458" t="s">
        <v>2506</v>
      </c>
      <c r="Q993" s="490"/>
    </row>
    <row r="994" spans="1:17" ht="11" customHeight="1">
      <c r="B994" s="520" t="s">
        <v>16</v>
      </c>
      <c r="C994" s="404" t="s">
        <v>2466</v>
      </c>
      <c r="D994" s="520" t="s">
        <v>16</v>
      </c>
      <c r="E994" s="581">
        <f t="shared" si="61"/>
        <v>1.3888888888888888</v>
      </c>
      <c r="F994" s="407">
        <v>1</v>
      </c>
      <c r="G994" s="404" t="s">
        <v>2467</v>
      </c>
      <c r="H994" s="392"/>
      <c r="N994" s="460">
        <f>SUM(N953:N993)</f>
        <v>99.999999999999901</v>
      </c>
      <c r="O994" s="460">
        <f>SUM(O953:O993)</f>
        <v>63</v>
      </c>
    </row>
    <row r="995" spans="1:17" ht="11" customHeight="1">
      <c r="B995" s="520" t="s">
        <v>16</v>
      </c>
      <c r="C995" s="404" t="s">
        <v>2424</v>
      </c>
      <c r="D995" s="520" t="s">
        <v>16</v>
      </c>
      <c r="E995" s="581">
        <f t="shared" si="61"/>
        <v>1.3888888888888888</v>
      </c>
      <c r="F995" s="407">
        <v>1</v>
      </c>
      <c r="G995" s="404" t="s">
        <v>2425</v>
      </c>
      <c r="H995" s="392"/>
      <c r="O995" s="590"/>
    </row>
    <row r="996" spans="1:17" ht="11" customHeight="1">
      <c r="B996" s="520" t="s">
        <v>16</v>
      </c>
      <c r="C996" s="404" t="s">
        <v>2444</v>
      </c>
      <c r="D996" s="520" t="s">
        <v>16</v>
      </c>
      <c r="E996" s="581">
        <f t="shared" si="61"/>
        <v>1.3888888888888888</v>
      </c>
      <c r="F996" s="407">
        <v>1</v>
      </c>
      <c r="G996" s="404" t="s">
        <v>2445</v>
      </c>
      <c r="H996" s="392"/>
      <c r="O996" s="590"/>
    </row>
    <row r="997" spans="1:17" ht="11" customHeight="1">
      <c r="B997" s="520" t="s">
        <v>2482</v>
      </c>
      <c r="C997" s="404" t="s">
        <v>2481</v>
      </c>
      <c r="D997" s="520" t="s">
        <v>16</v>
      </c>
      <c r="E997" s="581">
        <f t="shared" si="61"/>
        <v>1.3888888888888888</v>
      </c>
      <c r="F997" s="407">
        <v>1</v>
      </c>
      <c r="G997" s="404" t="s">
        <v>2483</v>
      </c>
      <c r="H997" s="392"/>
      <c r="O997" s="590"/>
    </row>
    <row r="998" spans="1:17" ht="11" customHeight="1">
      <c r="B998" s="745" t="s">
        <v>16</v>
      </c>
      <c r="C998" s="455" t="s">
        <v>2460</v>
      </c>
      <c r="D998" s="745" t="s">
        <v>16</v>
      </c>
      <c r="E998" s="589">
        <f t="shared" si="61"/>
        <v>1.3888888888888888</v>
      </c>
      <c r="F998" s="457">
        <v>1</v>
      </c>
      <c r="G998" s="455" t="s">
        <v>2461</v>
      </c>
      <c r="H998" s="490"/>
    </row>
    <row r="999" spans="1:17" ht="11" customHeight="1">
      <c r="E999" s="597">
        <f>SUM(E953:E998)</f>
        <v>99.999999999999929</v>
      </c>
      <c r="F999" s="460">
        <f>SUM(F953:F998)</f>
        <v>72</v>
      </c>
    </row>
    <row r="1002" spans="1:17" ht="11" customHeight="1" thickBot="1"/>
    <row r="1003" spans="1:17" ht="12" customHeight="1" thickBot="1">
      <c r="A1003" s="315" t="s">
        <v>1971</v>
      </c>
      <c r="B1003" s="516" t="s">
        <v>2603</v>
      </c>
      <c r="C1003" s="344"/>
      <c r="D1003" s="517"/>
      <c r="E1003" s="517"/>
      <c r="F1003" s="518"/>
      <c r="G1003" s="344"/>
      <c r="H1003" s="851"/>
      <c r="I1003" s="851"/>
      <c r="J1003" s="315" t="s">
        <v>1971</v>
      </c>
      <c r="K1003" s="516" t="s">
        <v>941</v>
      </c>
      <c r="L1003" s="344"/>
      <c r="M1003" s="517"/>
      <c r="N1003" s="517"/>
      <c r="O1003" s="518"/>
      <c r="P1003" s="518"/>
    </row>
    <row r="1004" spans="1:17" ht="11" customHeight="1">
      <c r="B1004" s="517"/>
      <c r="C1004" s="344"/>
      <c r="D1004" s="517"/>
      <c r="E1004" s="517"/>
      <c r="F1004" s="518"/>
      <c r="G1004" s="343"/>
      <c r="H1004" s="852"/>
      <c r="I1004" s="852"/>
      <c r="K1004" s="517"/>
      <c r="L1004" s="344"/>
      <c r="M1004" s="517"/>
      <c r="N1004" s="517"/>
      <c r="O1004" s="518"/>
      <c r="P1004" s="518"/>
    </row>
    <row r="1005" spans="1:17" ht="11" customHeight="1">
      <c r="B1005" s="345" t="s">
        <v>0</v>
      </c>
      <c r="C1005" s="345" t="s">
        <v>1</v>
      </c>
      <c r="D1005" s="345" t="s">
        <v>2</v>
      </c>
      <c r="E1005" s="345" t="s">
        <v>3</v>
      </c>
      <c r="F1005" s="519" t="s">
        <v>4</v>
      </c>
      <c r="G1005" s="371" t="s">
        <v>1402</v>
      </c>
      <c r="H1005" s="372" t="s">
        <v>1799</v>
      </c>
      <c r="I1005" s="853"/>
      <c r="K1005" s="345" t="s">
        <v>45</v>
      </c>
      <c r="L1005" s="345" t="s">
        <v>1</v>
      </c>
      <c r="M1005" s="345" t="s">
        <v>46</v>
      </c>
      <c r="N1005" s="345" t="s">
        <v>3</v>
      </c>
      <c r="O1005" s="519" t="s">
        <v>4</v>
      </c>
      <c r="P1005" s="371" t="s">
        <v>1402</v>
      </c>
      <c r="Q1005" s="372" t="s">
        <v>1799</v>
      </c>
    </row>
    <row r="1006" spans="1:17" ht="11" customHeight="1">
      <c r="B1006" s="520" t="s">
        <v>9</v>
      </c>
      <c r="C1006" s="339" t="s">
        <v>932</v>
      </c>
      <c r="D1006" s="520" t="s">
        <v>9</v>
      </c>
      <c r="E1006" s="358">
        <f t="shared" ref="E1006:E1018" si="63">SUM((F1006/$F$1019)*100)</f>
        <v>55.555555555555557</v>
      </c>
      <c r="F1006" s="359">
        <v>50</v>
      </c>
      <c r="G1006" s="522" t="s">
        <v>1568</v>
      </c>
      <c r="H1006" s="854"/>
      <c r="I1006" s="853"/>
      <c r="K1006" s="520" t="s">
        <v>51</v>
      </c>
      <c r="L1006" s="339" t="s">
        <v>940</v>
      </c>
      <c r="M1006" s="520" t="s">
        <v>104</v>
      </c>
      <c r="N1006" s="358">
        <f t="shared" ref="N1006:N1013" si="64">SUM((O1006/$O$1014)*100)</f>
        <v>46.25</v>
      </c>
      <c r="O1006" s="359">
        <v>37</v>
      </c>
      <c r="P1006" s="522" t="s">
        <v>1728</v>
      </c>
      <c r="Q1006" s="380" t="s">
        <v>1824</v>
      </c>
    </row>
    <row r="1007" spans="1:17" ht="11" customHeight="1">
      <c r="B1007" s="520" t="s">
        <v>16</v>
      </c>
      <c r="C1007" s="339" t="s">
        <v>931</v>
      </c>
      <c r="D1007" s="520" t="s">
        <v>16</v>
      </c>
      <c r="E1007" s="358">
        <f t="shared" si="63"/>
        <v>12.222222222222221</v>
      </c>
      <c r="F1007" s="359">
        <v>11</v>
      </c>
      <c r="G1007" s="523" t="s">
        <v>1569</v>
      </c>
      <c r="H1007" s="392" t="s">
        <v>1826</v>
      </c>
      <c r="I1007" s="664"/>
      <c r="K1007" s="520" t="s">
        <v>51</v>
      </c>
      <c r="L1007" s="339" t="s">
        <v>939</v>
      </c>
      <c r="M1007" s="520" t="s">
        <v>123</v>
      </c>
      <c r="N1007" s="358">
        <f t="shared" si="64"/>
        <v>22.5</v>
      </c>
      <c r="O1007" s="359">
        <v>18</v>
      </c>
      <c r="P1007" s="523" t="s">
        <v>1729</v>
      </c>
      <c r="Q1007" s="392"/>
    </row>
    <row r="1008" spans="1:17" ht="11" customHeight="1">
      <c r="B1008" s="520" t="s">
        <v>16</v>
      </c>
      <c r="C1008" s="339" t="s">
        <v>930</v>
      </c>
      <c r="D1008" s="520" t="s">
        <v>16</v>
      </c>
      <c r="E1008" s="358">
        <f t="shared" si="63"/>
        <v>10</v>
      </c>
      <c r="F1008" s="359">
        <v>9</v>
      </c>
      <c r="G1008" s="523" t="s">
        <v>1570</v>
      </c>
      <c r="H1008" s="683"/>
      <c r="I1008" s="664"/>
      <c r="K1008" s="598" t="s">
        <v>9</v>
      </c>
      <c r="L1008" s="855" t="s">
        <v>430</v>
      </c>
      <c r="M1008" s="598" t="s">
        <v>22</v>
      </c>
      <c r="N1008" s="856">
        <f t="shared" si="64"/>
        <v>18.75</v>
      </c>
      <c r="O1008" s="857">
        <v>15</v>
      </c>
      <c r="P1008" s="523" t="s">
        <v>1730</v>
      </c>
      <c r="Q1008" s="392"/>
    </row>
    <row r="1009" spans="2:17" ht="11" customHeight="1">
      <c r="B1009" s="520" t="s">
        <v>16</v>
      </c>
      <c r="C1009" s="339" t="s">
        <v>929</v>
      </c>
      <c r="D1009" s="520" t="s">
        <v>16</v>
      </c>
      <c r="E1009" s="358">
        <f t="shared" si="63"/>
        <v>7.7777777777777777</v>
      </c>
      <c r="F1009" s="359">
        <v>7</v>
      </c>
      <c r="G1009" s="523" t="s">
        <v>1571</v>
      </c>
      <c r="H1009" s="683"/>
      <c r="I1009" s="664"/>
      <c r="K1009" s="520" t="s">
        <v>55</v>
      </c>
      <c r="L1009" s="339" t="s">
        <v>938</v>
      </c>
      <c r="M1009" s="520" t="s">
        <v>16</v>
      </c>
      <c r="N1009" s="358">
        <f t="shared" si="64"/>
        <v>5</v>
      </c>
      <c r="O1009" s="359">
        <v>4</v>
      </c>
      <c r="P1009" s="523" t="s">
        <v>1731</v>
      </c>
      <c r="Q1009" s="392"/>
    </row>
    <row r="1010" spans="2:17" ht="11" customHeight="1">
      <c r="B1010" s="520" t="s">
        <v>16</v>
      </c>
      <c r="C1010" s="339" t="s">
        <v>928</v>
      </c>
      <c r="D1010" s="520" t="s">
        <v>16</v>
      </c>
      <c r="E1010" s="358">
        <f t="shared" si="63"/>
        <v>3.3333333333333335</v>
      </c>
      <c r="F1010" s="359">
        <v>3</v>
      </c>
      <c r="G1010" s="523" t="s">
        <v>1572</v>
      </c>
      <c r="H1010" s="683"/>
      <c r="I1010" s="664"/>
      <c r="K1010" s="520" t="s">
        <v>22</v>
      </c>
      <c r="L1010" s="339" t="s">
        <v>937</v>
      </c>
      <c r="M1010" s="520" t="s">
        <v>16</v>
      </c>
      <c r="N1010" s="358">
        <f t="shared" si="64"/>
        <v>3.75</v>
      </c>
      <c r="O1010" s="359">
        <v>3</v>
      </c>
      <c r="P1010" s="523" t="s">
        <v>1732</v>
      </c>
      <c r="Q1010" s="392"/>
    </row>
    <row r="1011" spans="2:17" ht="11" customHeight="1">
      <c r="B1011" s="520" t="s">
        <v>16</v>
      </c>
      <c r="C1011" s="339" t="s">
        <v>927</v>
      </c>
      <c r="D1011" s="520" t="s">
        <v>16</v>
      </c>
      <c r="E1011" s="358">
        <f t="shared" si="63"/>
        <v>2.2222222222222223</v>
      </c>
      <c r="F1011" s="359">
        <v>2</v>
      </c>
      <c r="G1011" s="523" t="s">
        <v>1573</v>
      </c>
      <c r="H1011" s="683"/>
      <c r="I1011" s="664"/>
      <c r="K1011" s="520" t="s">
        <v>51</v>
      </c>
      <c r="L1011" s="339" t="s">
        <v>936</v>
      </c>
      <c r="M1011" s="520" t="s">
        <v>123</v>
      </c>
      <c r="N1011" s="358">
        <f t="shared" si="64"/>
        <v>1.25</v>
      </c>
      <c r="O1011" s="359">
        <v>1</v>
      </c>
      <c r="P1011" s="523" t="s">
        <v>1733</v>
      </c>
      <c r="Q1011" s="392"/>
    </row>
    <row r="1012" spans="2:17" ht="11" customHeight="1">
      <c r="B1012" s="520" t="s">
        <v>16</v>
      </c>
      <c r="C1012" s="339" t="s">
        <v>926</v>
      </c>
      <c r="D1012" s="520" t="s">
        <v>16</v>
      </c>
      <c r="E1012" s="358">
        <f t="shared" si="63"/>
        <v>2.2222222222222223</v>
      </c>
      <c r="F1012" s="359">
        <v>2</v>
      </c>
      <c r="G1012" s="523" t="s">
        <v>1574</v>
      </c>
      <c r="H1012" s="683"/>
      <c r="I1012" s="664"/>
      <c r="K1012" s="520" t="s">
        <v>9</v>
      </c>
      <c r="L1012" s="339" t="s">
        <v>935</v>
      </c>
      <c r="M1012" s="520" t="s">
        <v>22</v>
      </c>
      <c r="N1012" s="358">
        <f t="shared" si="64"/>
        <v>1.25</v>
      </c>
      <c r="O1012" s="359">
        <v>1</v>
      </c>
      <c r="P1012" s="523" t="s">
        <v>1734</v>
      </c>
      <c r="Q1012" s="392"/>
    </row>
    <row r="1013" spans="2:17" ht="11" customHeight="1">
      <c r="B1013" s="520" t="s">
        <v>16</v>
      </c>
      <c r="C1013" s="339" t="s">
        <v>925</v>
      </c>
      <c r="D1013" s="520" t="s">
        <v>16</v>
      </c>
      <c r="E1013" s="358">
        <f t="shared" si="63"/>
        <v>1.1111111111111112</v>
      </c>
      <c r="F1013" s="359">
        <v>1</v>
      </c>
      <c r="G1013" s="523" t="s">
        <v>1575</v>
      </c>
      <c r="H1013" s="683"/>
      <c r="I1013" s="664"/>
      <c r="K1013" s="520" t="s">
        <v>9</v>
      </c>
      <c r="L1013" s="339" t="s">
        <v>934</v>
      </c>
      <c r="M1013" s="520" t="s">
        <v>52</v>
      </c>
      <c r="N1013" s="358">
        <f t="shared" si="64"/>
        <v>1.25</v>
      </c>
      <c r="O1013" s="359">
        <v>1</v>
      </c>
      <c r="P1013" s="557" t="s">
        <v>1735</v>
      </c>
      <c r="Q1013" s="490"/>
    </row>
    <row r="1014" spans="2:17" ht="11" customHeight="1">
      <c r="B1014" s="520" t="s">
        <v>16</v>
      </c>
      <c r="C1014" s="339" t="s">
        <v>924</v>
      </c>
      <c r="D1014" s="520" t="s">
        <v>16</v>
      </c>
      <c r="E1014" s="358">
        <f t="shared" si="63"/>
        <v>1.1111111111111112</v>
      </c>
      <c r="F1014" s="359">
        <v>1</v>
      </c>
      <c r="G1014" s="523" t="s">
        <v>1576</v>
      </c>
      <c r="H1014" s="683"/>
      <c r="I1014" s="664"/>
      <c r="K1014" s="558"/>
      <c r="L1014" s="351"/>
      <c r="M1014" s="558"/>
      <c r="N1014" s="559">
        <f>SUM(N1006:N1013)</f>
        <v>100</v>
      </c>
      <c r="O1014" s="559">
        <f>SUM(O1006:O1013)</f>
        <v>80</v>
      </c>
      <c r="P1014" s="767"/>
    </row>
    <row r="1015" spans="2:17" ht="11" customHeight="1">
      <c r="B1015" s="520" t="s">
        <v>16</v>
      </c>
      <c r="C1015" s="339" t="s">
        <v>923</v>
      </c>
      <c r="D1015" s="520" t="s">
        <v>16</v>
      </c>
      <c r="E1015" s="358">
        <f t="shared" si="63"/>
        <v>1.1111111111111112</v>
      </c>
      <c r="F1015" s="359">
        <v>1</v>
      </c>
      <c r="G1015" s="523" t="s">
        <v>1577</v>
      </c>
      <c r="H1015" s="683"/>
      <c r="I1015" s="664"/>
      <c r="P1015" s="744"/>
    </row>
    <row r="1016" spans="2:17" ht="11" customHeight="1">
      <c r="B1016" s="520" t="s">
        <v>16</v>
      </c>
      <c r="C1016" s="339" t="s">
        <v>922</v>
      </c>
      <c r="D1016" s="520" t="s">
        <v>16</v>
      </c>
      <c r="E1016" s="358">
        <f t="shared" si="63"/>
        <v>1.1111111111111112</v>
      </c>
      <c r="F1016" s="359">
        <v>1</v>
      </c>
      <c r="G1016" s="523" t="s">
        <v>1578</v>
      </c>
      <c r="H1016" s="683"/>
      <c r="I1016" s="664"/>
      <c r="P1016" s="744"/>
    </row>
    <row r="1017" spans="2:17" ht="11" customHeight="1">
      <c r="B1017" s="520" t="s">
        <v>16</v>
      </c>
      <c r="C1017" s="339" t="s">
        <v>921</v>
      </c>
      <c r="D1017" s="520" t="s">
        <v>16</v>
      </c>
      <c r="E1017" s="358">
        <f t="shared" si="63"/>
        <v>1.1111111111111112</v>
      </c>
      <c r="F1017" s="359">
        <v>1</v>
      </c>
      <c r="G1017" s="523" t="s">
        <v>1579</v>
      </c>
      <c r="H1017" s="683"/>
      <c r="I1017" s="664"/>
      <c r="P1017" s="744"/>
    </row>
    <row r="1018" spans="2:17" ht="11" customHeight="1">
      <c r="B1018" s="520" t="s">
        <v>16</v>
      </c>
      <c r="C1018" s="339" t="s">
        <v>920</v>
      </c>
      <c r="D1018" s="520" t="s">
        <v>16</v>
      </c>
      <c r="E1018" s="358">
        <f t="shared" si="63"/>
        <v>1.1111111111111112</v>
      </c>
      <c r="F1018" s="359">
        <v>1</v>
      </c>
      <c r="G1018" s="557" t="s">
        <v>1580</v>
      </c>
      <c r="H1018" s="685"/>
      <c r="I1018" s="664"/>
      <c r="P1018" s="744"/>
    </row>
    <row r="1019" spans="2:17" ht="11" customHeight="1">
      <c r="B1019" s="558"/>
      <c r="C1019" s="351"/>
      <c r="D1019" s="558"/>
      <c r="E1019" s="559">
        <f>SUM(E1006:E1018)</f>
        <v>100.00000000000001</v>
      </c>
      <c r="F1019" s="559">
        <f>SUM(F1006:F1018)</f>
        <v>90</v>
      </c>
      <c r="G1019" s="767"/>
      <c r="H1019" s="664"/>
      <c r="I1019" s="664"/>
      <c r="P1019" s="744"/>
    </row>
    <row r="1020" spans="2:17" ht="11" customHeight="1">
      <c r="B1020" s="701"/>
      <c r="C1020" s="664"/>
      <c r="D1020" s="701"/>
      <c r="E1020" s="701"/>
      <c r="F1020" s="702"/>
      <c r="G1020" s="858"/>
      <c r="H1020" s="664"/>
      <c r="I1020" s="664"/>
      <c r="P1020" s="744"/>
    </row>
    <row r="1021" spans="2:17" ht="11" customHeight="1">
      <c r="B1021" s="701"/>
      <c r="C1021" s="664"/>
      <c r="D1021" s="701"/>
      <c r="E1021" s="701"/>
      <c r="F1021" s="702"/>
      <c r="G1021" s="858"/>
      <c r="H1021" s="664"/>
      <c r="I1021" s="664"/>
      <c r="P1021" s="744"/>
    </row>
    <row r="1022" spans="2:17" ht="11" customHeight="1">
      <c r="B1022" s="516" t="s">
        <v>2602</v>
      </c>
      <c r="C1022" s="344"/>
      <c r="D1022" s="517"/>
      <c r="E1022" s="517"/>
      <c r="F1022" s="518"/>
      <c r="G1022" s="747"/>
      <c r="H1022" s="664"/>
      <c r="I1022" s="664"/>
      <c r="K1022" s="516" t="s">
        <v>956</v>
      </c>
      <c r="L1022" s="344"/>
      <c r="M1022" s="517"/>
      <c r="N1022" s="517"/>
      <c r="O1022" s="518"/>
      <c r="P1022" s="747"/>
    </row>
    <row r="1023" spans="2:17" ht="11" customHeight="1">
      <c r="B1023" s="517"/>
      <c r="C1023" s="344"/>
      <c r="D1023" s="517"/>
      <c r="E1023" s="517"/>
      <c r="F1023" s="518"/>
      <c r="G1023" s="747"/>
      <c r="K1023" s="517"/>
      <c r="L1023" s="344"/>
      <c r="M1023" s="517"/>
      <c r="N1023" s="517"/>
      <c r="O1023" s="518"/>
      <c r="P1023" s="747"/>
    </row>
    <row r="1024" spans="2:17" ht="11" customHeight="1">
      <c r="B1024" s="345" t="s">
        <v>0</v>
      </c>
      <c r="C1024" s="345" t="s">
        <v>1</v>
      </c>
      <c r="D1024" s="345" t="s">
        <v>2</v>
      </c>
      <c r="E1024" s="345" t="s">
        <v>3</v>
      </c>
      <c r="F1024" s="519" t="s">
        <v>4</v>
      </c>
      <c r="G1024" s="371" t="s">
        <v>1402</v>
      </c>
      <c r="K1024" s="345" t="s">
        <v>45</v>
      </c>
      <c r="L1024" s="345" t="s">
        <v>1</v>
      </c>
      <c r="M1024" s="345" t="s">
        <v>46</v>
      </c>
      <c r="N1024" s="345" t="s">
        <v>3</v>
      </c>
      <c r="O1024" s="519" t="s">
        <v>4</v>
      </c>
      <c r="P1024" s="371" t="s">
        <v>1402</v>
      </c>
      <c r="Q1024" s="372" t="s">
        <v>1799</v>
      </c>
    </row>
    <row r="1025" spans="2:17" ht="11" customHeight="1">
      <c r="B1025" s="520" t="s">
        <v>16</v>
      </c>
      <c r="C1025" s="339" t="s">
        <v>996</v>
      </c>
      <c r="D1025" s="520" t="s">
        <v>16</v>
      </c>
      <c r="E1025" s="358">
        <f t="shared" ref="E1025:E1064" si="65">SUM((F1025/$F$1065)*100)</f>
        <v>8.75</v>
      </c>
      <c r="F1025" s="359">
        <v>7</v>
      </c>
      <c r="G1025" s="522" t="s">
        <v>1581</v>
      </c>
      <c r="K1025" s="520" t="s">
        <v>106</v>
      </c>
      <c r="L1025" s="339" t="s">
        <v>955</v>
      </c>
      <c r="M1025" s="520" t="s">
        <v>16</v>
      </c>
      <c r="N1025" s="358">
        <f t="shared" ref="N1025:N1038" si="66">SUM((O1025/$O$1039)*100)</f>
        <v>17.543859649122805</v>
      </c>
      <c r="O1025" s="359">
        <v>10</v>
      </c>
      <c r="P1025" s="522" t="s">
        <v>1736</v>
      </c>
      <c r="Q1025" s="380"/>
    </row>
    <row r="1026" spans="2:17" ht="11" customHeight="1">
      <c r="B1026" s="520" t="s">
        <v>16</v>
      </c>
      <c r="C1026" s="339" t="s">
        <v>995</v>
      </c>
      <c r="D1026" s="520" t="s">
        <v>16</v>
      </c>
      <c r="E1026" s="358">
        <f t="shared" si="65"/>
        <v>5</v>
      </c>
      <c r="F1026" s="359">
        <v>4</v>
      </c>
      <c r="G1026" s="523" t="s">
        <v>1582</v>
      </c>
      <c r="K1026" s="520" t="s">
        <v>102</v>
      </c>
      <c r="L1026" s="339" t="s">
        <v>954</v>
      </c>
      <c r="M1026" s="520" t="s">
        <v>16</v>
      </c>
      <c r="N1026" s="358">
        <f t="shared" si="66"/>
        <v>15.789473684210526</v>
      </c>
      <c r="O1026" s="359">
        <v>9</v>
      </c>
      <c r="P1026" s="523" t="s">
        <v>1737</v>
      </c>
      <c r="Q1026" s="392"/>
    </row>
    <row r="1027" spans="2:17" ht="11" customHeight="1">
      <c r="B1027" s="520" t="s">
        <v>16</v>
      </c>
      <c r="C1027" s="339" t="s">
        <v>994</v>
      </c>
      <c r="D1027" s="520" t="s">
        <v>16</v>
      </c>
      <c r="E1027" s="358">
        <f t="shared" si="65"/>
        <v>5</v>
      </c>
      <c r="F1027" s="359">
        <v>4</v>
      </c>
      <c r="G1027" s="523" t="s">
        <v>1583</v>
      </c>
      <c r="K1027" s="520" t="s">
        <v>19</v>
      </c>
      <c r="L1027" s="339" t="s">
        <v>953</v>
      </c>
      <c r="M1027" s="520" t="s">
        <v>16</v>
      </c>
      <c r="N1027" s="358">
        <f t="shared" si="66"/>
        <v>14.035087719298245</v>
      </c>
      <c r="O1027" s="359">
        <v>8</v>
      </c>
      <c r="P1027" s="523" t="s">
        <v>1738</v>
      </c>
      <c r="Q1027" s="392"/>
    </row>
    <row r="1028" spans="2:17" ht="11" customHeight="1">
      <c r="B1028" s="520" t="s">
        <v>16</v>
      </c>
      <c r="C1028" s="339" t="s">
        <v>993</v>
      </c>
      <c r="D1028" s="520" t="s">
        <v>16</v>
      </c>
      <c r="E1028" s="358">
        <f t="shared" si="65"/>
        <v>5</v>
      </c>
      <c r="F1028" s="359">
        <v>4</v>
      </c>
      <c r="G1028" s="523" t="s">
        <v>1584</v>
      </c>
      <c r="K1028" s="520" t="s">
        <v>19</v>
      </c>
      <c r="L1028" s="339" t="s">
        <v>952</v>
      </c>
      <c r="M1028" s="520" t="s">
        <v>52</v>
      </c>
      <c r="N1028" s="358">
        <f t="shared" si="66"/>
        <v>14.035087719298245</v>
      </c>
      <c r="O1028" s="359">
        <v>8</v>
      </c>
      <c r="P1028" s="523" t="s">
        <v>1825</v>
      </c>
      <c r="Q1028" s="392" t="s">
        <v>1739</v>
      </c>
    </row>
    <row r="1029" spans="2:17" ht="11" customHeight="1">
      <c r="B1029" s="520" t="s">
        <v>16</v>
      </c>
      <c r="C1029" s="339" t="s">
        <v>992</v>
      </c>
      <c r="D1029" s="520" t="s">
        <v>16</v>
      </c>
      <c r="E1029" s="358">
        <f t="shared" si="65"/>
        <v>5</v>
      </c>
      <c r="F1029" s="359">
        <v>4</v>
      </c>
      <c r="G1029" s="523" t="s">
        <v>1585</v>
      </c>
      <c r="K1029" s="520" t="s">
        <v>19</v>
      </c>
      <c r="L1029" s="339" t="s">
        <v>951</v>
      </c>
      <c r="M1029" s="520" t="s">
        <v>22</v>
      </c>
      <c r="N1029" s="358">
        <f t="shared" si="66"/>
        <v>7.0175438596491224</v>
      </c>
      <c r="O1029" s="359">
        <v>4</v>
      </c>
      <c r="P1029" s="523" t="s">
        <v>1740</v>
      </c>
      <c r="Q1029" s="392"/>
    </row>
    <row r="1030" spans="2:17" ht="11" customHeight="1">
      <c r="B1030" s="520" t="s">
        <v>16</v>
      </c>
      <c r="C1030" s="339" t="s">
        <v>991</v>
      </c>
      <c r="D1030" s="520" t="s">
        <v>16</v>
      </c>
      <c r="E1030" s="358">
        <f t="shared" si="65"/>
        <v>5</v>
      </c>
      <c r="F1030" s="359">
        <v>4</v>
      </c>
      <c r="G1030" s="523" t="s">
        <v>1586</v>
      </c>
      <c r="K1030" s="520" t="s">
        <v>19</v>
      </c>
      <c r="L1030" s="339" t="s">
        <v>950</v>
      </c>
      <c r="M1030" s="520" t="s">
        <v>16</v>
      </c>
      <c r="N1030" s="358">
        <f t="shared" si="66"/>
        <v>7.0175438596491224</v>
      </c>
      <c r="O1030" s="359">
        <v>4</v>
      </c>
      <c r="P1030" s="523" t="s">
        <v>1741</v>
      </c>
      <c r="Q1030" s="392"/>
    </row>
    <row r="1031" spans="2:17" ht="11" customHeight="1">
      <c r="B1031" s="520" t="s">
        <v>16</v>
      </c>
      <c r="C1031" s="339" t="s">
        <v>990</v>
      </c>
      <c r="D1031" s="520" t="s">
        <v>16</v>
      </c>
      <c r="E1031" s="358">
        <f t="shared" si="65"/>
        <v>3.75</v>
      </c>
      <c r="F1031" s="359">
        <v>3</v>
      </c>
      <c r="G1031" s="523" t="s">
        <v>1587</v>
      </c>
      <c r="K1031" s="520" t="s">
        <v>19</v>
      </c>
      <c r="L1031" s="339" t="s">
        <v>949</v>
      </c>
      <c r="M1031" s="520" t="s">
        <v>16</v>
      </c>
      <c r="N1031" s="358">
        <f t="shared" si="66"/>
        <v>7.0175438596491224</v>
      </c>
      <c r="O1031" s="359">
        <v>4</v>
      </c>
      <c r="P1031" s="523" t="s">
        <v>1742</v>
      </c>
      <c r="Q1031" s="392"/>
    </row>
    <row r="1032" spans="2:17" ht="11" customHeight="1">
      <c r="B1032" s="520" t="s">
        <v>16</v>
      </c>
      <c r="C1032" s="339" t="s">
        <v>989</v>
      </c>
      <c r="D1032" s="520" t="s">
        <v>16</v>
      </c>
      <c r="E1032" s="358">
        <f t="shared" si="65"/>
        <v>3.75</v>
      </c>
      <c r="F1032" s="359">
        <v>3</v>
      </c>
      <c r="G1032" s="523" t="s">
        <v>1588</v>
      </c>
      <c r="K1032" s="520" t="s">
        <v>19</v>
      </c>
      <c r="L1032" s="859" t="s">
        <v>948</v>
      </c>
      <c r="M1032" s="860" t="s">
        <v>104</v>
      </c>
      <c r="N1032" s="358">
        <f t="shared" si="66"/>
        <v>5.2631578947368416</v>
      </c>
      <c r="O1032" s="359">
        <v>3</v>
      </c>
      <c r="P1032" s="523" t="s">
        <v>1743</v>
      </c>
      <c r="Q1032" s="392"/>
    </row>
    <row r="1033" spans="2:17" ht="11" customHeight="1">
      <c r="B1033" s="520" t="s">
        <v>16</v>
      </c>
      <c r="C1033" s="339" t="s">
        <v>988</v>
      </c>
      <c r="D1033" s="520" t="s">
        <v>16</v>
      </c>
      <c r="E1033" s="358">
        <f t="shared" si="65"/>
        <v>3.75</v>
      </c>
      <c r="F1033" s="359">
        <v>3</v>
      </c>
      <c r="G1033" s="523" t="s">
        <v>1589</v>
      </c>
      <c r="K1033" s="520" t="s">
        <v>19</v>
      </c>
      <c r="L1033" s="339" t="s">
        <v>947</v>
      </c>
      <c r="M1033" s="520" t="s">
        <v>16</v>
      </c>
      <c r="N1033" s="358">
        <f t="shared" si="66"/>
        <v>3.5087719298245612</v>
      </c>
      <c r="O1033" s="359">
        <v>2</v>
      </c>
      <c r="P1033" s="523" t="s">
        <v>1744</v>
      </c>
      <c r="Q1033" s="392"/>
    </row>
    <row r="1034" spans="2:17" ht="11" customHeight="1">
      <c r="B1034" s="520" t="s">
        <v>16</v>
      </c>
      <c r="C1034" s="339" t="s">
        <v>987</v>
      </c>
      <c r="D1034" s="520" t="s">
        <v>16</v>
      </c>
      <c r="E1034" s="358">
        <f t="shared" si="65"/>
        <v>3.75</v>
      </c>
      <c r="F1034" s="359">
        <v>3</v>
      </c>
      <c r="G1034" s="523" t="s">
        <v>1590</v>
      </c>
      <c r="K1034" s="520" t="s">
        <v>19</v>
      </c>
      <c r="L1034" s="339" t="s">
        <v>946</v>
      </c>
      <c r="M1034" s="520" t="s">
        <v>22</v>
      </c>
      <c r="N1034" s="358">
        <f t="shared" si="66"/>
        <v>1.7543859649122806</v>
      </c>
      <c r="O1034" s="359">
        <v>1</v>
      </c>
      <c r="P1034" s="523" t="s">
        <v>1745</v>
      </c>
      <c r="Q1034" s="392"/>
    </row>
    <row r="1035" spans="2:17" ht="11" customHeight="1">
      <c r="B1035" s="520" t="s">
        <v>16</v>
      </c>
      <c r="C1035" s="339" t="s">
        <v>986</v>
      </c>
      <c r="D1035" s="520" t="s">
        <v>16</v>
      </c>
      <c r="E1035" s="358">
        <f t="shared" si="65"/>
        <v>3.75</v>
      </c>
      <c r="F1035" s="359">
        <v>3</v>
      </c>
      <c r="G1035" s="523" t="s">
        <v>1591</v>
      </c>
      <c r="K1035" s="520" t="s">
        <v>19</v>
      </c>
      <c r="L1035" s="339" t="s">
        <v>945</v>
      </c>
      <c r="M1035" s="520" t="s">
        <v>22</v>
      </c>
      <c r="N1035" s="358">
        <f t="shared" si="66"/>
        <v>1.7543859649122806</v>
      </c>
      <c r="O1035" s="359">
        <v>1</v>
      </c>
      <c r="P1035" s="523" t="s">
        <v>1746</v>
      </c>
      <c r="Q1035" s="392"/>
    </row>
    <row r="1036" spans="2:17" ht="11" customHeight="1">
      <c r="B1036" s="520" t="s">
        <v>16</v>
      </c>
      <c r="C1036" s="339" t="s">
        <v>985</v>
      </c>
      <c r="D1036" s="520" t="s">
        <v>16</v>
      </c>
      <c r="E1036" s="358">
        <f t="shared" si="65"/>
        <v>2.5</v>
      </c>
      <c r="F1036" s="359">
        <v>2</v>
      </c>
      <c r="G1036" s="523" t="s">
        <v>1592</v>
      </c>
      <c r="K1036" s="520" t="s">
        <v>19</v>
      </c>
      <c r="L1036" s="339" t="s">
        <v>944</v>
      </c>
      <c r="M1036" s="520" t="s">
        <v>104</v>
      </c>
      <c r="N1036" s="358">
        <f t="shared" si="66"/>
        <v>1.7543859649122806</v>
      </c>
      <c r="O1036" s="359">
        <v>1</v>
      </c>
      <c r="P1036" s="523" t="s">
        <v>1747</v>
      </c>
      <c r="Q1036" s="392"/>
    </row>
    <row r="1037" spans="2:17" ht="11" customHeight="1">
      <c r="B1037" s="520" t="s">
        <v>16</v>
      </c>
      <c r="C1037" s="339" t="s">
        <v>973</v>
      </c>
      <c r="D1037" s="520" t="s">
        <v>22</v>
      </c>
      <c r="E1037" s="358">
        <f t="shared" si="65"/>
        <v>2.5</v>
      </c>
      <c r="F1037" s="359">
        <v>2</v>
      </c>
      <c r="G1037" s="523" t="s">
        <v>1593</v>
      </c>
      <c r="K1037" s="520" t="s">
        <v>106</v>
      </c>
      <c r="L1037" s="339" t="s">
        <v>943</v>
      </c>
      <c r="M1037" s="520" t="s">
        <v>16</v>
      </c>
      <c r="N1037" s="358">
        <f t="shared" si="66"/>
        <v>1.7543859649122806</v>
      </c>
      <c r="O1037" s="359">
        <v>1</v>
      </c>
      <c r="P1037" s="523" t="s">
        <v>1748</v>
      </c>
      <c r="Q1037" s="392"/>
    </row>
    <row r="1038" spans="2:17" ht="11" customHeight="1">
      <c r="B1038" s="520" t="s">
        <v>16</v>
      </c>
      <c r="C1038" s="339" t="s">
        <v>984</v>
      </c>
      <c r="D1038" s="520" t="s">
        <v>16</v>
      </c>
      <c r="E1038" s="358">
        <f t="shared" si="65"/>
        <v>2.5</v>
      </c>
      <c r="F1038" s="359">
        <v>2</v>
      </c>
      <c r="G1038" s="523" t="s">
        <v>1594</v>
      </c>
      <c r="K1038" s="520" t="s">
        <v>106</v>
      </c>
      <c r="L1038" s="339" t="s">
        <v>942</v>
      </c>
      <c r="M1038" s="520" t="s">
        <v>16</v>
      </c>
      <c r="N1038" s="358">
        <f t="shared" si="66"/>
        <v>1.7543859649122806</v>
      </c>
      <c r="O1038" s="359">
        <v>1</v>
      </c>
      <c r="P1038" s="557" t="s">
        <v>1749</v>
      </c>
      <c r="Q1038" s="490"/>
    </row>
    <row r="1039" spans="2:17" ht="11" customHeight="1">
      <c r="B1039" s="520" t="s">
        <v>16</v>
      </c>
      <c r="C1039" s="339" t="s">
        <v>983</v>
      </c>
      <c r="D1039" s="520" t="s">
        <v>16</v>
      </c>
      <c r="E1039" s="358">
        <f t="shared" si="65"/>
        <v>2.5</v>
      </c>
      <c r="F1039" s="359">
        <v>2</v>
      </c>
      <c r="G1039" s="523" t="s">
        <v>1595</v>
      </c>
      <c r="K1039" s="558"/>
      <c r="L1039" s="351"/>
      <c r="M1039" s="558"/>
      <c r="N1039" s="559">
        <f>SUM(N1025:N1038)</f>
        <v>99.999999999999957</v>
      </c>
      <c r="O1039" s="559">
        <f>SUM(O1025:O1038)</f>
        <v>57</v>
      </c>
      <c r="P1039" s="362"/>
    </row>
    <row r="1040" spans="2:17" ht="11" customHeight="1">
      <c r="B1040" s="520" t="s">
        <v>16</v>
      </c>
      <c r="C1040" s="339" t="s">
        <v>982</v>
      </c>
      <c r="D1040" s="520" t="s">
        <v>16</v>
      </c>
      <c r="E1040" s="358">
        <f t="shared" si="65"/>
        <v>2.5</v>
      </c>
      <c r="F1040" s="359">
        <v>2</v>
      </c>
      <c r="G1040" s="523" t="s">
        <v>1596</v>
      </c>
    </row>
    <row r="1041" spans="2:7" ht="11" customHeight="1">
      <c r="B1041" s="520" t="s">
        <v>16</v>
      </c>
      <c r="C1041" s="339" t="s">
        <v>981</v>
      </c>
      <c r="D1041" s="520" t="s">
        <v>16</v>
      </c>
      <c r="E1041" s="358">
        <f t="shared" si="65"/>
        <v>2.5</v>
      </c>
      <c r="F1041" s="359">
        <v>2</v>
      </c>
      <c r="G1041" s="523" t="s">
        <v>1597</v>
      </c>
    </row>
    <row r="1042" spans="2:7" ht="11" customHeight="1">
      <c r="B1042" s="520" t="s">
        <v>16</v>
      </c>
      <c r="C1042" s="339" t="s">
        <v>980</v>
      </c>
      <c r="D1042" s="520" t="s">
        <v>16</v>
      </c>
      <c r="E1042" s="358">
        <f t="shared" si="65"/>
        <v>2.5</v>
      </c>
      <c r="F1042" s="359">
        <v>2</v>
      </c>
      <c r="G1042" s="523" t="s">
        <v>1598</v>
      </c>
    </row>
    <row r="1043" spans="2:7" ht="11" customHeight="1">
      <c r="B1043" s="520" t="s">
        <v>16</v>
      </c>
      <c r="C1043" s="339" t="s">
        <v>979</v>
      </c>
      <c r="D1043" s="520" t="s">
        <v>16</v>
      </c>
      <c r="E1043" s="358">
        <f t="shared" si="65"/>
        <v>2.5</v>
      </c>
      <c r="F1043" s="359">
        <v>2</v>
      </c>
      <c r="G1043" s="523" t="s">
        <v>1599</v>
      </c>
    </row>
    <row r="1044" spans="2:7" ht="11" customHeight="1">
      <c r="B1044" s="520" t="s">
        <v>16</v>
      </c>
      <c r="C1044" s="339" t="s">
        <v>978</v>
      </c>
      <c r="D1044" s="520" t="s">
        <v>16</v>
      </c>
      <c r="E1044" s="358">
        <f t="shared" si="65"/>
        <v>2.5</v>
      </c>
      <c r="F1044" s="359">
        <v>2</v>
      </c>
      <c r="G1044" s="523" t="s">
        <v>1600</v>
      </c>
    </row>
    <row r="1045" spans="2:7" ht="11" customHeight="1">
      <c r="B1045" s="520" t="s">
        <v>16</v>
      </c>
      <c r="C1045" s="339" t="s">
        <v>977</v>
      </c>
      <c r="D1045" s="520" t="s">
        <v>9</v>
      </c>
      <c r="E1045" s="358">
        <f t="shared" si="65"/>
        <v>1.25</v>
      </c>
      <c r="F1045" s="359">
        <v>1</v>
      </c>
      <c r="G1045" s="523" t="s">
        <v>1601</v>
      </c>
    </row>
    <row r="1046" spans="2:7" ht="11" customHeight="1">
      <c r="B1046" s="520" t="s">
        <v>16</v>
      </c>
      <c r="C1046" s="339" t="s">
        <v>976</v>
      </c>
      <c r="D1046" s="520" t="s">
        <v>16</v>
      </c>
      <c r="E1046" s="358">
        <f t="shared" si="65"/>
        <v>1.25</v>
      </c>
      <c r="F1046" s="359">
        <v>1</v>
      </c>
      <c r="G1046" s="523" t="s">
        <v>1602</v>
      </c>
    </row>
    <row r="1047" spans="2:7" ht="11" customHeight="1">
      <c r="B1047" s="520" t="s">
        <v>16</v>
      </c>
      <c r="C1047" s="339" t="s">
        <v>975</v>
      </c>
      <c r="D1047" s="520" t="s">
        <v>16</v>
      </c>
      <c r="E1047" s="358">
        <f t="shared" si="65"/>
        <v>1.25</v>
      </c>
      <c r="F1047" s="359">
        <v>1</v>
      </c>
      <c r="G1047" s="523" t="s">
        <v>1603</v>
      </c>
    </row>
    <row r="1048" spans="2:7" ht="11" customHeight="1">
      <c r="B1048" s="520" t="s">
        <v>16</v>
      </c>
      <c r="C1048" s="339" t="s">
        <v>974</v>
      </c>
      <c r="D1048" s="520" t="s">
        <v>16</v>
      </c>
      <c r="E1048" s="358">
        <f t="shared" si="65"/>
        <v>1.25</v>
      </c>
      <c r="F1048" s="359">
        <v>1</v>
      </c>
      <c r="G1048" s="523" t="s">
        <v>1604</v>
      </c>
    </row>
    <row r="1049" spans="2:7" ht="11" customHeight="1">
      <c r="B1049" s="520" t="s">
        <v>16</v>
      </c>
      <c r="C1049" s="339" t="s">
        <v>972</v>
      </c>
      <c r="D1049" s="520" t="s">
        <v>16</v>
      </c>
      <c r="E1049" s="358">
        <f t="shared" si="65"/>
        <v>1.25</v>
      </c>
      <c r="F1049" s="359">
        <v>1</v>
      </c>
      <c r="G1049" s="523" t="s">
        <v>1605</v>
      </c>
    </row>
    <row r="1050" spans="2:7" ht="11" customHeight="1">
      <c r="B1050" s="520" t="s">
        <v>16</v>
      </c>
      <c r="C1050" s="339" t="s">
        <v>971</v>
      </c>
      <c r="D1050" s="520" t="s">
        <v>16</v>
      </c>
      <c r="E1050" s="358">
        <f t="shared" si="65"/>
        <v>1.25</v>
      </c>
      <c r="F1050" s="359">
        <v>1</v>
      </c>
      <c r="G1050" s="523" t="s">
        <v>1606</v>
      </c>
    </row>
    <row r="1051" spans="2:7" ht="11" customHeight="1">
      <c r="B1051" s="520" t="s">
        <v>16</v>
      </c>
      <c r="C1051" s="339" t="s">
        <v>970</v>
      </c>
      <c r="D1051" s="520" t="s">
        <v>22</v>
      </c>
      <c r="E1051" s="358">
        <f t="shared" si="65"/>
        <v>1.25</v>
      </c>
      <c r="F1051" s="359">
        <v>1</v>
      </c>
      <c r="G1051" s="523" t="s">
        <v>1607</v>
      </c>
    </row>
    <row r="1052" spans="2:7" ht="11" customHeight="1">
      <c r="B1052" s="520" t="s">
        <v>16</v>
      </c>
      <c r="C1052" s="339" t="s">
        <v>969</v>
      </c>
      <c r="D1052" s="520" t="s">
        <v>16</v>
      </c>
      <c r="E1052" s="358">
        <f t="shared" si="65"/>
        <v>1.25</v>
      </c>
      <c r="F1052" s="359">
        <v>1</v>
      </c>
      <c r="G1052" s="523" t="s">
        <v>1608</v>
      </c>
    </row>
    <row r="1053" spans="2:7" ht="11" customHeight="1">
      <c r="B1053" s="520" t="s">
        <v>16</v>
      </c>
      <c r="C1053" s="339" t="s">
        <v>968</v>
      </c>
      <c r="D1053" s="520" t="s">
        <v>16</v>
      </c>
      <c r="E1053" s="358">
        <f t="shared" si="65"/>
        <v>1.25</v>
      </c>
      <c r="F1053" s="359">
        <v>1</v>
      </c>
      <c r="G1053" s="523" t="s">
        <v>1609</v>
      </c>
    </row>
    <row r="1054" spans="2:7" ht="11" customHeight="1">
      <c r="B1054" s="520" t="s">
        <v>16</v>
      </c>
      <c r="C1054" s="339" t="s">
        <v>967</v>
      </c>
      <c r="D1054" s="520" t="s">
        <v>16</v>
      </c>
      <c r="E1054" s="358">
        <f t="shared" si="65"/>
        <v>1.25</v>
      </c>
      <c r="F1054" s="359">
        <v>1</v>
      </c>
      <c r="G1054" s="523" t="s">
        <v>1610</v>
      </c>
    </row>
    <row r="1055" spans="2:7" ht="11" customHeight="1">
      <c r="B1055" s="520" t="s">
        <v>16</v>
      </c>
      <c r="C1055" s="339" t="s">
        <v>966</v>
      </c>
      <c r="D1055" s="520" t="s">
        <v>16</v>
      </c>
      <c r="E1055" s="358">
        <f t="shared" si="65"/>
        <v>1.25</v>
      </c>
      <c r="F1055" s="359">
        <v>1</v>
      </c>
      <c r="G1055" s="523" t="s">
        <v>1611</v>
      </c>
    </row>
    <row r="1056" spans="2:7" ht="11" customHeight="1">
      <c r="B1056" s="520" t="s">
        <v>9</v>
      </c>
      <c r="C1056" s="339" t="s">
        <v>965</v>
      </c>
      <c r="D1056" s="520" t="s">
        <v>16</v>
      </c>
      <c r="E1056" s="358">
        <f t="shared" si="65"/>
        <v>1.25</v>
      </c>
      <c r="F1056" s="359">
        <v>1</v>
      </c>
      <c r="G1056" s="523" t="s">
        <v>1612</v>
      </c>
    </row>
    <row r="1057" spans="1:10" ht="11" customHeight="1">
      <c r="B1057" s="520" t="s">
        <v>16</v>
      </c>
      <c r="C1057" s="339" t="s">
        <v>964</v>
      </c>
      <c r="D1057" s="520" t="s">
        <v>22</v>
      </c>
      <c r="E1057" s="358">
        <f t="shared" si="65"/>
        <v>1.25</v>
      </c>
      <c r="F1057" s="359">
        <v>1</v>
      </c>
      <c r="G1057" s="523" t="s">
        <v>1613</v>
      </c>
    </row>
    <row r="1058" spans="1:10" ht="11" customHeight="1">
      <c r="B1058" s="520" t="s">
        <v>16</v>
      </c>
      <c r="C1058" s="339" t="s">
        <v>963</v>
      </c>
      <c r="D1058" s="520" t="s">
        <v>16</v>
      </c>
      <c r="E1058" s="358">
        <f t="shared" si="65"/>
        <v>1.25</v>
      </c>
      <c r="F1058" s="359">
        <v>1</v>
      </c>
      <c r="G1058" s="523" t="s">
        <v>1614</v>
      </c>
    </row>
    <row r="1059" spans="1:10" ht="11" customHeight="1">
      <c r="B1059" s="520" t="s">
        <v>16</v>
      </c>
      <c r="C1059" s="339" t="s">
        <v>962</v>
      </c>
      <c r="D1059" s="520" t="s">
        <v>16</v>
      </c>
      <c r="E1059" s="358">
        <f t="shared" si="65"/>
        <v>1.25</v>
      </c>
      <c r="F1059" s="359">
        <v>1</v>
      </c>
      <c r="G1059" s="523" t="s">
        <v>1615</v>
      </c>
    </row>
    <row r="1060" spans="1:10" ht="11" customHeight="1">
      <c r="B1060" s="520" t="s">
        <v>16</v>
      </c>
      <c r="C1060" s="339" t="s">
        <v>961</v>
      </c>
      <c r="D1060" s="520" t="s">
        <v>16</v>
      </c>
      <c r="E1060" s="358">
        <f t="shared" si="65"/>
        <v>1.25</v>
      </c>
      <c r="F1060" s="359">
        <v>1</v>
      </c>
      <c r="G1060" s="523" t="s">
        <v>1616</v>
      </c>
    </row>
    <row r="1061" spans="1:10" ht="11" customHeight="1">
      <c r="B1061" s="520" t="s">
        <v>16</v>
      </c>
      <c r="C1061" s="339" t="s">
        <v>960</v>
      </c>
      <c r="D1061" s="520" t="s">
        <v>16</v>
      </c>
      <c r="E1061" s="358">
        <f t="shared" si="65"/>
        <v>1.25</v>
      </c>
      <c r="F1061" s="359">
        <v>1</v>
      </c>
      <c r="G1061" s="523" t="s">
        <v>1617</v>
      </c>
    </row>
    <row r="1062" spans="1:10" ht="11" customHeight="1">
      <c r="B1062" s="520" t="s">
        <v>16</v>
      </c>
      <c r="C1062" s="339" t="s">
        <v>959</v>
      </c>
      <c r="D1062" s="520" t="s">
        <v>16</v>
      </c>
      <c r="E1062" s="358">
        <f t="shared" si="65"/>
        <v>1.25</v>
      </c>
      <c r="F1062" s="359">
        <v>1</v>
      </c>
      <c r="G1062" s="523" t="s">
        <v>1618</v>
      </c>
    </row>
    <row r="1063" spans="1:10" ht="11" customHeight="1">
      <c r="B1063" s="520" t="s">
        <v>16</v>
      </c>
      <c r="C1063" s="339" t="s">
        <v>958</v>
      </c>
      <c r="D1063" s="520" t="s">
        <v>16</v>
      </c>
      <c r="E1063" s="358">
        <f t="shared" si="65"/>
        <v>1.25</v>
      </c>
      <c r="F1063" s="359">
        <v>1</v>
      </c>
      <c r="G1063" s="523" t="s">
        <v>1619</v>
      </c>
    </row>
    <row r="1064" spans="1:10" ht="11" customHeight="1">
      <c r="B1064" s="520" t="s">
        <v>16</v>
      </c>
      <c r="C1064" s="339" t="s">
        <v>957</v>
      </c>
      <c r="D1064" s="520" t="s">
        <v>16</v>
      </c>
      <c r="E1064" s="358">
        <f t="shared" si="65"/>
        <v>1.25</v>
      </c>
      <c r="F1064" s="359">
        <v>1</v>
      </c>
      <c r="G1064" s="557" t="s">
        <v>1620</v>
      </c>
    </row>
    <row r="1065" spans="1:10" ht="11" customHeight="1">
      <c r="B1065" s="558"/>
      <c r="C1065" s="351"/>
      <c r="D1065" s="558"/>
      <c r="E1065" s="559">
        <f>SUM(E1025:E1064)</f>
        <v>100</v>
      </c>
      <c r="F1065" s="559">
        <f>SUM(F1025:F1064)</f>
        <v>80</v>
      </c>
    </row>
    <row r="1067" spans="1:10" ht="11" customHeight="1" thickBot="1">
      <c r="B1067" s="330" t="s">
        <v>1889</v>
      </c>
    </row>
    <row r="1068" spans="1:10" ht="11" customHeight="1" thickBot="1">
      <c r="A1068" s="366" t="s">
        <v>1975</v>
      </c>
      <c r="B1068" s="331" t="s">
        <v>2600</v>
      </c>
      <c r="J1068" s="366" t="s">
        <v>1975</v>
      </c>
    </row>
    <row r="1069" spans="1:10" ht="11" customHeight="1">
      <c r="B1069" s="369" t="s">
        <v>0</v>
      </c>
      <c r="C1069" s="352" t="s">
        <v>1</v>
      </c>
      <c r="D1069" s="352" t="s">
        <v>2</v>
      </c>
      <c r="E1069" s="352" t="s">
        <v>3</v>
      </c>
      <c r="F1069" s="352" t="s">
        <v>4</v>
      </c>
      <c r="G1069" s="372" t="s">
        <v>1402</v>
      </c>
      <c r="H1069" s="372" t="s">
        <v>1799</v>
      </c>
    </row>
    <row r="1070" spans="1:10" ht="11" customHeight="1">
      <c r="B1070" s="861" t="s">
        <v>16</v>
      </c>
      <c r="C1070" s="862" t="s">
        <v>1867</v>
      </c>
      <c r="D1070" s="861" t="s">
        <v>16</v>
      </c>
      <c r="E1070" s="805">
        <f>F1070*100/$F$1072</f>
        <v>98.94736842105263</v>
      </c>
      <c r="F1070" s="769">
        <v>94</v>
      </c>
      <c r="G1070" s="862" t="s">
        <v>1868</v>
      </c>
      <c r="H1070" s="582" t="s">
        <v>1870</v>
      </c>
    </row>
    <row r="1071" spans="1:10" ht="11" customHeight="1">
      <c r="B1071" s="745" t="s">
        <v>16</v>
      </c>
      <c r="C1071" s="455" t="s">
        <v>1871</v>
      </c>
      <c r="D1071" s="745" t="s">
        <v>16</v>
      </c>
      <c r="E1071" s="589">
        <f>F1071*100/$F$1072</f>
        <v>1.0526315789473684</v>
      </c>
      <c r="F1071" s="863">
        <v>1</v>
      </c>
      <c r="G1071" s="455" t="s">
        <v>1869</v>
      </c>
      <c r="H1071" s="490"/>
    </row>
    <row r="1072" spans="1:10" ht="11" customHeight="1">
      <c r="F1072" s="864">
        <f>SUM(F1070:F1071)</f>
        <v>95</v>
      </c>
    </row>
    <row r="1084" spans="2:17" ht="11" customHeight="1">
      <c r="B1084" s="331" t="s">
        <v>2601</v>
      </c>
      <c r="K1084" s="331" t="s">
        <v>1872</v>
      </c>
    </row>
    <row r="1085" spans="2:17" ht="11" customHeight="1">
      <c r="B1085" s="369" t="s">
        <v>0</v>
      </c>
      <c r="C1085" s="352" t="s">
        <v>1</v>
      </c>
      <c r="D1085" s="352" t="s">
        <v>2</v>
      </c>
      <c r="E1085" s="352" t="s">
        <v>3</v>
      </c>
      <c r="F1085" s="352" t="s">
        <v>4</v>
      </c>
      <c r="G1085" s="372" t="s">
        <v>1402</v>
      </c>
      <c r="H1085" s="372" t="s">
        <v>1799</v>
      </c>
      <c r="K1085" s="369" t="s">
        <v>45</v>
      </c>
      <c r="L1085" s="352" t="s">
        <v>1</v>
      </c>
      <c r="M1085" s="352" t="s">
        <v>46</v>
      </c>
      <c r="N1085" s="352" t="s">
        <v>3</v>
      </c>
      <c r="O1085" s="352" t="s">
        <v>4</v>
      </c>
      <c r="P1085" s="372" t="s">
        <v>1402</v>
      </c>
      <c r="Q1085" s="372" t="s">
        <v>1799</v>
      </c>
    </row>
    <row r="1086" spans="2:17" ht="11" customHeight="1">
      <c r="B1086" s="520" t="s">
        <v>16</v>
      </c>
      <c r="C1086" s="404" t="s">
        <v>1843</v>
      </c>
      <c r="D1086" s="520" t="s">
        <v>16</v>
      </c>
      <c r="E1086" s="581">
        <f t="shared" ref="E1086:E1096" si="67">F1086*100/$F$1097</f>
        <v>30.107526881720432</v>
      </c>
      <c r="F1086" s="496">
        <v>28</v>
      </c>
      <c r="G1086" s="379" t="s">
        <v>1864</v>
      </c>
      <c r="H1086" s="379" t="s">
        <v>1844</v>
      </c>
      <c r="K1086" s="405" t="s">
        <v>19</v>
      </c>
      <c r="L1086" s="811" t="s">
        <v>1886</v>
      </c>
      <c r="M1086" s="405" t="s">
        <v>16</v>
      </c>
      <c r="N1086" s="581">
        <f t="shared" ref="N1086:N1093" si="68">O1086*100/$O$1094</f>
        <v>40.229885057471265</v>
      </c>
      <c r="O1086" s="496">
        <v>35</v>
      </c>
      <c r="P1086" s="379" t="s">
        <v>1887</v>
      </c>
      <c r="Q1086" s="379" t="s">
        <v>1888</v>
      </c>
    </row>
    <row r="1087" spans="2:17" ht="11" customHeight="1">
      <c r="B1087" s="520" t="s">
        <v>16</v>
      </c>
      <c r="C1087" s="404" t="s">
        <v>1851</v>
      </c>
      <c r="D1087" s="520" t="s">
        <v>16</v>
      </c>
      <c r="E1087" s="581">
        <f t="shared" si="67"/>
        <v>19.35483870967742</v>
      </c>
      <c r="F1087" s="407">
        <v>18</v>
      </c>
      <c r="G1087" s="391" t="s">
        <v>1852</v>
      </c>
      <c r="H1087" s="392"/>
      <c r="K1087" s="520" t="s">
        <v>19</v>
      </c>
      <c r="L1087" s="404" t="s">
        <v>1880</v>
      </c>
      <c r="M1087" s="520" t="s">
        <v>16</v>
      </c>
      <c r="N1087" s="581">
        <f t="shared" si="68"/>
        <v>20.689655172413794</v>
      </c>
      <c r="O1087" s="407">
        <v>18</v>
      </c>
      <c r="P1087" s="391" t="s">
        <v>1881</v>
      </c>
      <c r="Q1087" s="392"/>
    </row>
    <row r="1088" spans="2:17" ht="11" customHeight="1">
      <c r="B1088" s="520" t="s">
        <v>16</v>
      </c>
      <c r="C1088" s="404" t="s">
        <v>1849</v>
      </c>
      <c r="D1088" s="520" t="s">
        <v>16</v>
      </c>
      <c r="E1088" s="581">
        <f t="shared" si="67"/>
        <v>9.67741935483871</v>
      </c>
      <c r="F1088" s="407">
        <v>9</v>
      </c>
      <c r="G1088" s="391" t="s">
        <v>1850</v>
      </c>
      <c r="H1088" s="392"/>
      <c r="K1088" s="520" t="s">
        <v>19</v>
      </c>
      <c r="L1088" s="865" t="s">
        <v>1046</v>
      </c>
      <c r="M1088" s="520" t="s">
        <v>16</v>
      </c>
      <c r="N1088" s="581">
        <f t="shared" si="68"/>
        <v>10.344827586206897</v>
      </c>
      <c r="O1088" s="407">
        <v>9</v>
      </c>
      <c r="P1088" s="391" t="s">
        <v>1879</v>
      </c>
      <c r="Q1088" s="392"/>
    </row>
    <row r="1089" spans="1:17" ht="11" customHeight="1">
      <c r="B1089" s="520" t="s">
        <v>16</v>
      </c>
      <c r="C1089" s="404" t="s">
        <v>1857</v>
      </c>
      <c r="D1089" s="520" t="s">
        <v>16</v>
      </c>
      <c r="E1089" s="581">
        <f t="shared" si="67"/>
        <v>9.67741935483871</v>
      </c>
      <c r="F1089" s="407">
        <v>9</v>
      </c>
      <c r="G1089" s="391" t="s">
        <v>1858</v>
      </c>
      <c r="H1089" s="392"/>
      <c r="K1089" s="520" t="s">
        <v>19</v>
      </c>
      <c r="L1089" s="404" t="s">
        <v>1877</v>
      </c>
      <c r="M1089" s="520" t="s">
        <v>104</v>
      </c>
      <c r="N1089" s="581">
        <f t="shared" si="68"/>
        <v>9.1954022988505741</v>
      </c>
      <c r="O1089" s="407">
        <v>8</v>
      </c>
      <c r="P1089" s="391" t="s">
        <v>1878</v>
      </c>
      <c r="Q1089" s="392"/>
    </row>
    <row r="1090" spans="1:17" ht="11" customHeight="1">
      <c r="B1090" s="520" t="s">
        <v>16</v>
      </c>
      <c r="C1090" s="404" t="s">
        <v>1845</v>
      </c>
      <c r="D1090" s="520" t="s">
        <v>16</v>
      </c>
      <c r="E1090" s="581">
        <f t="shared" si="67"/>
        <v>8.6021505376344081</v>
      </c>
      <c r="F1090" s="407">
        <v>8</v>
      </c>
      <c r="G1090" s="391" t="s">
        <v>1846</v>
      </c>
      <c r="H1090" s="392"/>
      <c r="K1090" s="405" t="s">
        <v>19</v>
      </c>
      <c r="L1090" s="404" t="s">
        <v>1884</v>
      </c>
      <c r="M1090" s="405" t="s">
        <v>52</v>
      </c>
      <c r="N1090" s="581">
        <f t="shared" si="68"/>
        <v>9.1954022988505741</v>
      </c>
      <c r="O1090" s="407">
        <v>8</v>
      </c>
      <c r="P1090" s="391" t="s">
        <v>1885</v>
      </c>
      <c r="Q1090" s="392"/>
    </row>
    <row r="1091" spans="1:17" ht="11" customHeight="1">
      <c r="B1091" s="520" t="s">
        <v>16</v>
      </c>
      <c r="C1091" s="404" t="s">
        <v>1853</v>
      </c>
      <c r="D1091" s="520" t="s">
        <v>16</v>
      </c>
      <c r="E1091" s="581">
        <f t="shared" si="67"/>
        <v>8.6021505376344081</v>
      </c>
      <c r="F1091" s="407">
        <v>8</v>
      </c>
      <c r="G1091" s="391" t="s">
        <v>1854</v>
      </c>
      <c r="H1091" s="392"/>
      <c r="K1091" s="405" t="s">
        <v>19</v>
      </c>
      <c r="L1091" s="404" t="s">
        <v>1882</v>
      </c>
      <c r="M1091" s="405" t="s">
        <v>16</v>
      </c>
      <c r="N1091" s="581">
        <f t="shared" si="68"/>
        <v>5.7471264367816088</v>
      </c>
      <c r="O1091" s="407">
        <v>5</v>
      </c>
      <c r="P1091" s="391" t="s">
        <v>1883</v>
      </c>
      <c r="Q1091" s="392"/>
    </row>
    <row r="1092" spans="1:17" ht="11" customHeight="1">
      <c r="B1092" s="520" t="s">
        <v>16</v>
      </c>
      <c r="C1092" s="404" t="s">
        <v>1847</v>
      </c>
      <c r="D1092" s="520" t="s">
        <v>16</v>
      </c>
      <c r="E1092" s="581">
        <f t="shared" si="67"/>
        <v>7.5268817204301079</v>
      </c>
      <c r="F1092" s="407">
        <v>7</v>
      </c>
      <c r="G1092" s="391" t="s">
        <v>1848</v>
      </c>
      <c r="H1092" s="392"/>
      <c r="K1092" s="520" t="s">
        <v>19</v>
      </c>
      <c r="L1092" s="404" t="s">
        <v>1873</v>
      </c>
      <c r="M1092" s="405" t="s">
        <v>104</v>
      </c>
      <c r="N1092" s="581">
        <f t="shared" si="68"/>
        <v>2.2988505747126435</v>
      </c>
      <c r="O1092" s="407">
        <v>2</v>
      </c>
      <c r="P1092" s="391" t="s">
        <v>1874</v>
      </c>
      <c r="Q1092" s="392"/>
    </row>
    <row r="1093" spans="1:17" ht="11" customHeight="1">
      <c r="B1093" s="520" t="s">
        <v>1860</v>
      </c>
      <c r="C1093" s="404" t="s">
        <v>1859</v>
      </c>
      <c r="D1093" s="520" t="s">
        <v>16</v>
      </c>
      <c r="E1093" s="581">
        <f t="shared" si="67"/>
        <v>3.225806451612903</v>
      </c>
      <c r="F1093" s="407">
        <v>3</v>
      </c>
      <c r="G1093" s="391" t="s">
        <v>1861</v>
      </c>
      <c r="H1093" s="392"/>
      <c r="K1093" s="745" t="s">
        <v>19</v>
      </c>
      <c r="L1093" s="455" t="s">
        <v>1875</v>
      </c>
      <c r="M1093" s="745" t="s">
        <v>16</v>
      </c>
      <c r="N1093" s="589">
        <f t="shared" si="68"/>
        <v>2.2988505747126435</v>
      </c>
      <c r="O1093" s="457">
        <v>2</v>
      </c>
      <c r="P1093" s="458" t="s">
        <v>1876</v>
      </c>
      <c r="Q1093" s="490"/>
    </row>
    <row r="1094" spans="1:17" ht="11" customHeight="1">
      <c r="B1094" s="520" t="s">
        <v>16</v>
      </c>
      <c r="C1094" s="404" t="s">
        <v>1862</v>
      </c>
      <c r="D1094" s="520" t="s">
        <v>16</v>
      </c>
      <c r="E1094" s="581">
        <f t="shared" si="67"/>
        <v>1.075268817204301</v>
      </c>
      <c r="F1094" s="407">
        <v>1</v>
      </c>
      <c r="G1094" s="391" t="s">
        <v>1863</v>
      </c>
      <c r="H1094" s="392"/>
      <c r="N1094" s="460">
        <f>SUM(N1086:N1093)</f>
        <v>100.00000000000001</v>
      </c>
      <c r="O1094" s="460">
        <f>SUM(O1086:O1093)</f>
        <v>87</v>
      </c>
    </row>
    <row r="1095" spans="1:17" ht="11" customHeight="1">
      <c r="B1095" s="520" t="s">
        <v>16</v>
      </c>
      <c r="C1095" s="404" t="s">
        <v>1865</v>
      </c>
      <c r="D1095" s="520" t="s">
        <v>16</v>
      </c>
      <c r="E1095" s="581">
        <f t="shared" si="67"/>
        <v>1.075268817204301</v>
      </c>
      <c r="F1095" s="407">
        <v>1</v>
      </c>
      <c r="G1095" s="391" t="s">
        <v>1866</v>
      </c>
      <c r="H1095" s="392"/>
    </row>
    <row r="1096" spans="1:17" ht="11" customHeight="1">
      <c r="B1096" s="745" t="s">
        <v>16</v>
      </c>
      <c r="C1096" s="455" t="s">
        <v>1855</v>
      </c>
      <c r="D1096" s="745" t="s">
        <v>16</v>
      </c>
      <c r="E1096" s="589">
        <f t="shared" si="67"/>
        <v>1.075268817204301</v>
      </c>
      <c r="F1096" s="457">
        <v>1</v>
      </c>
      <c r="G1096" s="458" t="s">
        <v>1856</v>
      </c>
      <c r="H1096" s="490"/>
    </row>
    <row r="1097" spans="1:17" ht="11" customHeight="1">
      <c r="E1097" s="460">
        <f>SUM(E1086:E1096)</f>
        <v>100.00000000000001</v>
      </c>
      <c r="F1097" s="460">
        <f>SUM(F1086:F1096)</f>
        <v>93</v>
      </c>
    </row>
    <row r="1098" spans="1:17" ht="11" customHeight="1">
      <c r="F1098" s="590"/>
      <c r="O1098" s="590"/>
    </row>
    <row r="1099" spans="1:17" ht="11" customHeight="1" thickBot="1">
      <c r="K1099" s="600" t="s">
        <v>1936</v>
      </c>
    </row>
    <row r="1100" spans="1:17" ht="11" customHeight="1" thickBot="1">
      <c r="A1100" s="366" t="s">
        <v>1975</v>
      </c>
      <c r="B1100" s="331" t="s">
        <v>2598</v>
      </c>
      <c r="J1100" s="366" t="s">
        <v>1975</v>
      </c>
      <c r="K1100" s="331" t="s">
        <v>2295</v>
      </c>
    </row>
    <row r="1101" spans="1:17" ht="11" customHeight="1">
      <c r="B1101" s="369" t="s">
        <v>0</v>
      </c>
      <c r="C1101" s="352" t="s">
        <v>1</v>
      </c>
      <c r="D1101" s="352" t="s">
        <v>2</v>
      </c>
      <c r="E1101" s="352" t="s">
        <v>3</v>
      </c>
      <c r="F1101" s="352" t="s">
        <v>4</v>
      </c>
      <c r="G1101" s="372" t="s">
        <v>1402</v>
      </c>
      <c r="K1101" s="369" t="s">
        <v>45</v>
      </c>
      <c r="L1101" s="352" t="s">
        <v>1</v>
      </c>
      <c r="M1101" s="352" t="s">
        <v>46</v>
      </c>
      <c r="N1101" s="352" t="s">
        <v>3</v>
      </c>
      <c r="O1101" s="352" t="s">
        <v>4</v>
      </c>
      <c r="P1101" s="372" t="s">
        <v>1402</v>
      </c>
    </row>
    <row r="1102" spans="1:17" ht="11" customHeight="1">
      <c r="B1102" s="520" t="s">
        <v>16</v>
      </c>
      <c r="C1102" s="404" t="s">
        <v>1892</v>
      </c>
      <c r="D1102" s="520" t="s">
        <v>16</v>
      </c>
      <c r="E1102" s="581">
        <f>F1102*100/$F$1105</f>
        <v>57.89473684210526</v>
      </c>
      <c r="F1102" s="590">
        <v>55</v>
      </c>
      <c r="G1102" s="379" t="s">
        <v>1893</v>
      </c>
      <c r="K1102" s="345" t="s">
        <v>51</v>
      </c>
      <c r="L1102" s="602" t="s">
        <v>1896</v>
      </c>
      <c r="M1102" s="603" t="s">
        <v>104</v>
      </c>
      <c r="N1102" s="866">
        <f>O1102*100/$O$1103</f>
        <v>100</v>
      </c>
      <c r="O1102" s="605">
        <v>52</v>
      </c>
      <c r="P1102" s="606" t="s">
        <v>1897</v>
      </c>
    </row>
    <row r="1103" spans="1:17" ht="11" customHeight="1">
      <c r="B1103" s="520" t="s">
        <v>16</v>
      </c>
      <c r="C1103" s="404" t="s">
        <v>1894</v>
      </c>
      <c r="D1103" s="520" t="s">
        <v>16</v>
      </c>
      <c r="E1103" s="581">
        <f>F1103*100/$F$1105</f>
        <v>41.05263157894737</v>
      </c>
      <c r="F1103" s="590">
        <v>39</v>
      </c>
      <c r="G1103" s="391" t="s">
        <v>1895</v>
      </c>
      <c r="N1103" s="460">
        <f>SUM(N1102)</f>
        <v>100</v>
      </c>
      <c r="O1103" s="460">
        <f>SUM(O1102)</f>
        <v>52</v>
      </c>
    </row>
    <row r="1104" spans="1:17" ht="11" customHeight="1">
      <c r="B1104" s="745" t="s">
        <v>16</v>
      </c>
      <c r="C1104" s="455" t="s">
        <v>1890</v>
      </c>
      <c r="D1104" s="745" t="s">
        <v>16</v>
      </c>
      <c r="E1104" s="589">
        <f>F1104*100/$F$1105</f>
        <v>1.0526315789473684</v>
      </c>
      <c r="F1104" s="746">
        <v>1</v>
      </c>
      <c r="G1104" s="458" t="s">
        <v>1891</v>
      </c>
      <c r="O1104" s="590"/>
    </row>
    <row r="1105" spans="2:17" ht="11" customHeight="1">
      <c r="E1105" s="460">
        <f>SUM(E1102:E1104)</f>
        <v>100</v>
      </c>
      <c r="F1105" s="460">
        <f>SUM(F1102:F1104)</f>
        <v>95</v>
      </c>
      <c r="K1105" s="331" t="s">
        <v>1899</v>
      </c>
    </row>
    <row r="1106" spans="2:17" ht="11" customHeight="1" thickBot="1">
      <c r="F1106" s="590"/>
      <c r="K1106" s="493" t="s">
        <v>45</v>
      </c>
      <c r="L1106" s="370" t="s">
        <v>1</v>
      </c>
      <c r="M1106" s="370" t="s">
        <v>46</v>
      </c>
      <c r="N1106" s="370" t="s">
        <v>3</v>
      </c>
      <c r="O1106" s="370" t="s">
        <v>4</v>
      </c>
      <c r="P1106" s="748" t="s">
        <v>1402</v>
      </c>
    </row>
    <row r="1107" spans="2:17" ht="11" customHeight="1" thickBot="1">
      <c r="K1107" s="867" t="s">
        <v>19</v>
      </c>
      <c r="L1107" s="642" t="s">
        <v>212</v>
      </c>
      <c r="M1107" s="868" t="s">
        <v>104</v>
      </c>
      <c r="N1107" s="644">
        <f>O1107*100/$O$1108</f>
        <v>100</v>
      </c>
      <c r="O1107" s="645">
        <v>91</v>
      </c>
      <c r="P1107" s="869" t="s">
        <v>1898</v>
      </c>
      <c r="Q1107" s="330" t="s">
        <v>3303</v>
      </c>
    </row>
    <row r="1108" spans="2:17" ht="11" customHeight="1">
      <c r="N1108" s="460">
        <f>SUM(N1107)</f>
        <v>100</v>
      </c>
      <c r="O1108" s="460">
        <f>SUM(O1107)</f>
        <v>91</v>
      </c>
    </row>
    <row r="1110" spans="2:17" ht="11" customHeight="1">
      <c r="B1110" s="331" t="s">
        <v>2599</v>
      </c>
      <c r="K1110" s="600" t="s">
        <v>1981</v>
      </c>
    </row>
    <row r="1111" spans="2:17" ht="11" customHeight="1">
      <c r="B1111" s="369" t="s">
        <v>0</v>
      </c>
      <c r="C1111" s="352" t="s">
        <v>1</v>
      </c>
      <c r="D1111" s="352" t="s">
        <v>2</v>
      </c>
      <c r="E1111" s="352" t="s">
        <v>3</v>
      </c>
      <c r="F1111" s="352" t="s">
        <v>4</v>
      </c>
      <c r="G1111" s="372" t="s">
        <v>1402</v>
      </c>
      <c r="H1111" s="372" t="s">
        <v>1799</v>
      </c>
      <c r="K1111" s="600" t="s">
        <v>2293</v>
      </c>
    </row>
    <row r="1112" spans="2:17" ht="11" customHeight="1">
      <c r="B1112" s="520" t="s">
        <v>16</v>
      </c>
      <c r="C1112" s="404" t="s">
        <v>1914</v>
      </c>
      <c r="D1112" s="520" t="s">
        <v>16</v>
      </c>
      <c r="E1112" s="581">
        <f t="shared" ref="E1112:E1123" si="69">F1112*100/$F$1124</f>
        <v>34.375</v>
      </c>
      <c r="F1112" s="590">
        <v>33</v>
      </c>
      <c r="G1112" s="379" t="s">
        <v>1915</v>
      </c>
      <c r="H1112" s="379" t="s">
        <v>1916</v>
      </c>
      <c r="K1112" s="369" t="s">
        <v>45</v>
      </c>
      <c r="L1112" s="352" t="s">
        <v>1</v>
      </c>
      <c r="M1112" s="352" t="s">
        <v>46</v>
      </c>
      <c r="N1112" s="352" t="s">
        <v>3</v>
      </c>
      <c r="O1112" s="352" t="s">
        <v>4</v>
      </c>
      <c r="P1112" s="372" t="s">
        <v>1402</v>
      </c>
    </row>
    <row r="1113" spans="2:17" ht="11" customHeight="1">
      <c r="B1113" s="520" t="s">
        <v>16</v>
      </c>
      <c r="C1113" s="404" t="s">
        <v>1919</v>
      </c>
      <c r="D1113" s="520" t="s">
        <v>16</v>
      </c>
      <c r="E1113" s="581">
        <f t="shared" si="69"/>
        <v>22.916666666666668</v>
      </c>
      <c r="F1113" s="590">
        <v>22</v>
      </c>
      <c r="G1113" s="391" t="s">
        <v>1920</v>
      </c>
      <c r="H1113" s="392"/>
      <c r="K1113" s="520" t="s">
        <v>106</v>
      </c>
      <c r="L1113" s="404" t="s">
        <v>1925</v>
      </c>
      <c r="M1113" s="405" t="s">
        <v>22</v>
      </c>
      <c r="N1113" s="581">
        <f>O1113*100/$O$1115</f>
        <v>58.823529411764703</v>
      </c>
      <c r="O1113" s="590">
        <v>10</v>
      </c>
      <c r="P1113" s="379" t="s">
        <v>1926</v>
      </c>
    </row>
    <row r="1114" spans="2:17" ht="11" customHeight="1">
      <c r="B1114" s="520" t="s">
        <v>9</v>
      </c>
      <c r="C1114" s="404" t="s">
        <v>1902</v>
      </c>
      <c r="D1114" s="520" t="s">
        <v>16</v>
      </c>
      <c r="E1114" s="581">
        <f t="shared" si="69"/>
        <v>12.5</v>
      </c>
      <c r="F1114" s="590">
        <v>12</v>
      </c>
      <c r="G1114" s="391" t="s">
        <v>1903</v>
      </c>
      <c r="H1114" s="392"/>
      <c r="K1114" s="745" t="s">
        <v>9</v>
      </c>
      <c r="L1114" s="455" t="s">
        <v>1927</v>
      </c>
      <c r="M1114" s="745" t="s">
        <v>16</v>
      </c>
      <c r="N1114" s="589">
        <f>O1114*100/$O$1115</f>
        <v>41.176470588235297</v>
      </c>
      <c r="O1114" s="746">
        <v>7</v>
      </c>
      <c r="P1114" s="458" t="s">
        <v>1928</v>
      </c>
    </row>
    <row r="1115" spans="2:17" ht="11" customHeight="1">
      <c r="B1115" s="520" t="s">
        <v>16</v>
      </c>
      <c r="C1115" s="404" t="s">
        <v>1908</v>
      </c>
      <c r="D1115" s="520" t="s">
        <v>16</v>
      </c>
      <c r="E1115" s="581">
        <f t="shared" si="69"/>
        <v>8.3333333333333339</v>
      </c>
      <c r="F1115" s="590">
        <v>8</v>
      </c>
      <c r="G1115" s="391" t="s">
        <v>1909</v>
      </c>
      <c r="H1115" s="392"/>
      <c r="N1115" s="460">
        <f>SUM(N1113:N1114)</f>
        <v>100</v>
      </c>
      <c r="O1115" s="736">
        <f>SUM(O1113:O1114)</f>
        <v>17</v>
      </c>
    </row>
    <row r="1116" spans="2:17" ht="11" customHeight="1">
      <c r="B1116" s="520" t="s">
        <v>16</v>
      </c>
      <c r="C1116" s="404" t="s">
        <v>1906</v>
      </c>
      <c r="D1116" s="520" t="s">
        <v>16</v>
      </c>
      <c r="E1116" s="581">
        <f t="shared" si="69"/>
        <v>5.208333333333333</v>
      </c>
      <c r="F1116" s="590">
        <v>5</v>
      </c>
      <c r="G1116" s="391" t="s">
        <v>1907</v>
      </c>
      <c r="H1116" s="392"/>
      <c r="O1116" s="590"/>
    </row>
    <row r="1117" spans="2:17" ht="11" customHeight="1">
      <c r="B1117" s="520" t="s">
        <v>16</v>
      </c>
      <c r="C1117" s="404" t="s">
        <v>1923</v>
      </c>
      <c r="D1117" s="520" t="s">
        <v>22</v>
      </c>
      <c r="E1117" s="581">
        <f t="shared" si="69"/>
        <v>5.208333333333333</v>
      </c>
      <c r="F1117" s="590">
        <v>5</v>
      </c>
      <c r="G1117" s="391" t="s">
        <v>1924</v>
      </c>
      <c r="H1117" s="392"/>
      <c r="K1117" s="600" t="s">
        <v>2294</v>
      </c>
    </row>
    <row r="1118" spans="2:17" ht="11" customHeight="1">
      <c r="B1118" s="520" t="s">
        <v>16</v>
      </c>
      <c r="C1118" s="404" t="s">
        <v>1910</v>
      </c>
      <c r="D1118" s="520" t="s">
        <v>22</v>
      </c>
      <c r="E1118" s="581">
        <f t="shared" si="69"/>
        <v>4.166666666666667</v>
      </c>
      <c r="F1118" s="590">
        <v>4</v>
      </c>
      <c r="G1118" s="391" t="s">
        <v>1911</v>
      </c>
      <c r="H1118" s="392"/>
      <c r="K1118" s="369" t="s">
        <v>45</v>
      </c>
      <c r="L1118" s="352" t="s">
        <v>1</v>
      </c>
      <c r="M1118" s="352" t="s">
        <v>46</v>
      </c>
      <c r="N1118" s="352" t="s">
        <v>3</v>
      </c>
      <c r="O1118" s="352" t="s">
        <v>4</v>
      </c>
      <c r="P1118" s="372" t="s">
        <v>1402</v>
      </c>
    </row>
    <row r="1119" spans="2:17" ht="11" customHeight="1">
      <c r="B1119" s="520" t="s">
        <v>16</v>
      </c>
      <c r="C1119" s="404" t="s">
        <v>1921</v>
      </c>
      <c r="D1119" s="520" t="s">
        <v>16</v>
      </c>
      <c r="E1119" s="581">
        <f t="shared" si="69"/>
        <v>3.125</v>
      </c>
      <c r="F1119" s="590">
        <v>3</v>
      </c>
      <c r="G1119" s="391" t="s">
        <v>1922</v>
      </c>
      <c r="H1119" s="392"/>
      <c r="K1119" s="520" t="s">
        <v>106</v>
      </c>
      <c r="L1119" s="404" t="s">
        <v>1965</v>
      </c>
      <c r="M1119" s="520" t="s">
        <v>16</v>
      </c>
      <c r="N1119" s="581">
        <f>O1119*100/$O$1121</f>
        <v>96.666666666666671</v>
      </c>
      <c r="O1119" s="590">
        <v>29</v>
      </c>
      <c r="P1119" s="379" t="s">
        <v>1966</v>
      </c>
    </row>
    <row r="1120" spans="2:17" ht="11" customHeight="1">
      <c r="B1120" s="520" t="s">
        <v>16</v>
      </c>
      <c r="C1120" s="404" t="s">
        <v>1917</v>
      </c>
      <c r="D1120" s="520" t="s">
        <v>16</v>
      </c>
      <c r="E1120" s="581">
        <f t="shared" si="69"/>
        <v>1.0416666666666667</v>
      </c>
      <c r="F1120" s="590">
        <v>1</v>
      </c>
      <c r="G1120" s="391" t="s">
        <v>1918</v>
      </c>
      <c r="H1120" s="392"/>
      <c r="K1120" s="745" t="s">
        <v>22</v>
      </c>
      <c r="L1120" s="455" t="s">
        <v>1967</v>
      </c>
      <c r="M1120" s="745" t="s">
        <v>52</v>
      </c>
      <c r="N1120" s="589">
        <f>O1120*100/$O$1121</f>
        <v>3.3333333333333335</v>
      </c>
      <c r="O1120" s="746">
        <v>1</v>
      </c>
      <c r="P1120" s="458" t="s">
        <v>1968</v>
      </c>
    </row>
    <row r="1121" spans="1:16" ht="11" customHeight="1">
      <c r="B1121" s="520" t="s">
        <v>16</v>
      </c>
      <c r="C1121" s="404" t="s">
        <v>1912</v>
      </c>
      <c r="D1121" s="520" t="s">
        <v>16</v>
      </c>
      <c r="E1121" s="581">
        <f t="shared" si="69"/>
        <v>1.0416666666666667</v>
      </c>
      <c r="F1121" s="590">
        <v>1</v>
      </c>
      <c r="G1121" s="391" t="s">
        <v>1913</v>
      </c>
      <c r="H1121" s="392"/>
      <c r="N1121" s="460">
        <f>SUM(N1119:N1120)</f>
        <v>100</v>
      </c>
      <c r="O1121" s="736">
        <f>SUM(O1119:O1120)</f>
        <v>30</v>
      </c>
    </row>
    <row r="1122" spans="1:16" ht="11" customHeight="1">
      <c r="B1122" s="520" t="s">
        <v>16</v>
      </c>
      <c r="C1122" s="404" t="s">
        <v>1904</v>
      </c>
      <c r="D1122" s="520" t="s">
        <v>16</v>
      </c>
      <c r="E1122" s="581">
        <f t="shared" si="69"/>
        <v>1.0416666666666667</v>
      </c>
      <c r="F1122" s="590">
        <v>1</v>
      </c>
      <c r="G1122" s="391" t="s">
        <v>1905</v>
      </c>
      <c r="H1122" s="392"/>
    </row>
    <row r="1123" spans="1:16" ht="11" customHeight="1">
      <c r="B1123" s="745" t="s">
        <v>9</v>
      </c>
      <c r="C1123" s="455" t="s">
        <v>1900</v>
      </c>
      <c r="D1123" s="745" t="s">
        <v>16</v>
      </c>
      <c r="E1123" s="589">
        <f t="shared" si="69"/>
        <v>1.0416666666666667</v>
      </c>
      <c r="F1123" s="746">
        <v>1</v>
      </c>
      <c r="G1123" s="458" t="s">
        <v>1901</v>
      </c>
      <c r="H1123" s="490"/>
      <c r="K1123" s="331" t="s">
        <v>1976</v>
      </c>
    </row>
    <row r="1124" spans="1:16" ht="11" customHeight="1">
      <c r="E1124" s="460">
        <f>SUM(E1112:E1123)</f>
        <v>100.00000000000001</v>
      </c>
      <c r="F1124" s="460">
        <f>SUM(F1112:F1123)</f>
        <v>96</v>
      </c>
      <c r="K1124" s="369" t="s">
        <v>45</v>
      </c>
      <c r="L1124" s="352" t="s">
        <v>1</v>
      </c>
      <c r="M1124" s="352" t="s">
        <v>46</v>
      </c>
      <c r="N1124" s="352" t="s">
        <v>3</v>
      </c>
      <c r="O1124" s="352" t="s">
        <v>4</v>
      </c>
      <c r="P1124" s="372" t="s">
        <v>1402</v>
      </c>
    </row>
    <row r="1125" spans="1:16" ht="11" customHeight="1">
      <c r="F1125" s="590"/>
      <c r="K1125" s="520" t="s">
        <v>106</v>
      </c>
      <c r="L1125" s="404" t="s">
        <v>1977</v>
      </c>
      <c r="M1125" s="520" t="s">
        <v>123</v>
      </c>
      <c r="N1125" s="581">
        <f>O1125*100/$O$1127</f>
        <v>89.247311827956992</v>
      </c>
      <c r="O1125" s="496">
        <v>83</v>
      </c>
      <c r="P1125" s="379" t="s">
        <v>1978</v>
      </c>
    </row>
    <row r="1126" spans="1:16" ht="11" customHeight="1">
      <c r="F1126" s="590"/>
      <c r="K1126" s="745" t="s">
        <v>55</v>
      </c>
      <c r="L1126" s="455" t="s">
        <v>1979</v>
      </c>
      <c r="M1126" s="745" t="s">
        <v>16</v>
      </c>
      <c r="N1126" s="589">
        <f>O1126*100/$O$1127</f>
        <v>10.75268817204301</v>
      </c>
      <c r="O1126" s="457">
        <v>10</v>
      </c>
      <c r="P1126" s="458" t="s">
        <v>1980</v>
      </c>
    </row>
    <row r="1127" spans="1:16" ht="11" customHeight="1">
      <c r="F1127" s="590"/>
      <c r="O1127" s="460">
        <f>SUM(O1125:O1126)</f>
        <v>93</v>
      </c>
    </row>
    <row r="1128" spans="1:16" ht="11" customHeight="1" thickBot="1"/>
    <row r="1129" spans="1:16" ht="11" customHeight="1" thickBot="1">
      <c r="A1129" s="313" t="s">
        <v>1969</v>
      </c>
      <c r="B1129" s="331" t="s">
        <v>2596</v>
      </c>
      <c r="J1129" s="313" t="s">
        <v>1969</v>
      </c>
      <c r="K1129" s="331" t="s">
        <v>1948</v>
      </c>
    </row>
    <row r="1130" spans="1:16" ht="11" customHeight="1">
      <c r="B1130" s="369" t="s">
        <v>0</v>
      </c>
      <c r="C1130" s="352" t="s">
        <v>1</v>
      </c>
      <c r="D1130" s="352" t="s">
        <v>2</v>
      </c>
      <c r="E1130" s="352" t="s">
        <v>3</v>
      </c>
      <c r="F1130" s="352" t="s">
        <v>4</v>
      </c>
      <c r="G1130" s="372" t="s">
        <v>1402</v>
      </c>
      <c r="H1130" s="372" t="s">
        <v>1799</v>
      </c>
      <c r="K1130" s="369" t="s">
        <v>45</v>
      </c>
      <c r="L1130" s="352" t="s">
        <v>1</v>
      </c>
      <c r="M1130" s="352" t="s">
        <v>46</v>
      </c>
      <c r="N1130" s="352" t="s">
        <v>3</v>
      </c>
      <c r="O1130" s="352" t="s">
        <v>4</v>
      </c>
      <c r="P1130" s="372" t="s">
        <v>1402</v>
      </c>
    </row>
    <row r="1131" spans="1:16" ht="11" customHeight="1">
      <c r="B1131" s="520" t="s">
        <v>16</v>
      </c>
      <c r="C1131" s="404" t="s">
        <v>1933</v>
      </c>
      <c r="D1131" s="520" t="s">
        <v>16</v>
      </c>
      <c r="E1131" s="581">
        <f>F1131*100/$F$1134</f>
        <v>97.872340425531917</v>
      </c>
      <c r="F1131" s="590">
        <v>92</v>
      </c>
      <c r="G1131" s="379" t="s">
        <v>1934</v>
      </c>
      <c r="H1131" s="379" t="s">
        <v>1935</v>
      </c>
      <c r="K1131" s="520" t="s">
        <v>106</v>
      </c>
      <c r="L1131" s="404" t="s">
        <v>1954</v>
      </c>
      <c r="M1131" s="520" t="s">
        <v>16</v>
      </c>
      <c r="N1131" s="581">
        <f>O1131*100/$O$1136</f>
        <v>62.068965517241381</v>
      </c>
      <c r="O1131" s="496">
        <v>36</v>
      </c>
      <c r="P1131" s="379" t="s">
        <v>1955</v>
      </c>
    </row>
    <row r="1132" spans="1:16" ht="11" customHeight="1">
      <c r="B1132" s="520" t="s">
        <v>16</v>
      </c>
      <c r="C1132" s="404" t="s">
        <v>1929</v>
      </c>
      <c r="D1132" s="520" t="s">
        <v>16</v>
      </c>
      <c r="E1132" s="581">
        <f>F1132*100/$F$1134</f>
        <v>1.0638297872340425</v>
      </c>
      <c r="F1132" s="590">
        <v>1</v>
      </c>
      <c r="G1132" s="391" t="s">
        <v>1930</v>
      </c>
      <c r="H1132" s="392"/>
      <c r="K1132" s="697" t="s">
        <v>22</v>
      </c>
      <c r="L1132" s="870" t="s">
        <v>652</v>
      </c>
      <c r="M1132" s="871" t="s">
        <v>52</v>
      </c>
      <c r="N1132" s="872">
        <f>O1132*100/$O$1136</f>
        <v>32.758620689655174</v>
      </c>
      <c r="O1132" s="873">
        <v>19</v>
      </c>
      <c r="P1132" s="391" t="s">
        <v>1958</v>
      </c>
    </row>
    <row r="1133" spans="1:16" ht="11" customHeight="1">
      <c r="B1133" s="745" t="s">
        <v>16</v>
      </c>
      <c r="C1133" s="455" t="s">
        <v>1931</v>
      </c>
      <c r="D1133" s="745" t="s">
        <v>16</v>
      </c>
      <c r="E1133" s="589">
        <f>F1133*100/$F$1134</f>
        <v>1.0638297872340425</v>
      </c>
      <c r="F1133" s="746">
        <v>1</v>
      </c>
      <c r="G1133" s="458" t="s">
        <v>1932</v>
      </c>
      <c r="H1133" s="490"/>
      <c r="K1133" s="520" t="s">
        <v>106</v>
      </c>
      <c r="L1133" s="404" t="s">
        <v>1952</v>
      </c>
      <c r="M1133" s="405" t="s">
        <v>16</v>
      </c>
      <c r="N1133" s="581">
        <f>O1133*100/$O$1136</f>
        <v>1.7241379310344827</v>
      </c>
      <c r="O1133" s="407">
        <v>1</v>
      </c>
      <c r="P1133" s="391" t="s">
        <v>1953</v>
      </c>
    </row>
    <row r="1134" spans="1:16" ht="11" customHeight="1">
      <c r="E1134" s="460">
        <f>SUM(E1131:E1133)</f>
        <v>100</v>
      </c>
      <c r="F1134" s="460">
        <f>SUM(F1131:F1133)</f>
        <v>94</v>
      </c>
      <c r="K1134" s="520" t="s">
        <v>106</v>
      </c>
      <c r="L1134" s="404" t="s">
        <v>1956</v>
      </c>
      <c r="M1134" s="520" t="s">
        <v>16</v>
      </c>
      <c r="N1134" s="581">
        <f>O1134*100/$O$1136</f>
        <v>1.7241379310344827</v>
      </c>
      <c r="O1134" s="407">
        <v>1</v>
      </c>
      <c r="P1134" s="391" t="s">
        <v>1957</v>
      </c>
    </row>
    <row r="1135" spans="1:16" ht="11" customHeight="1">
      <c r="K1135" s="745" t="s">
        <v>22</v>
      </c>
      <c r="L1135" s="455" t="s">
        <v>1950</v>
      </c>
      <c r="M1135" s="487" t="s">
        <v>52</v>
      </c>
      <c r="N1135" s="589">
        <f>O1135*100/$O$1136</f>
        <v>1.7241379310344827</v>
      </c>
      <c r="O1135" s="457">
        <v>1</v>
      </c>
      <c r="P1135" s="458" t="s">
        <v>1951</v>
      </c>
    </row>
    <row r="1136" spans="1:16" ht="11" customHeight="1">
      <c r="N1136" s="460">
        <f>SUM(N1131:N1135)</f>
        <v>99.999999999999986</v>
      </c>
      <c r="O1136" s="460">
        <f>SUM(O1131:O1135)</f>
        <v>58</v>
      </c>
    </row>
    <row r="1137" spans="1:17" ht="11" customHeight="1">
      <c r="O1137" s="590"/>
    </row>
    <row r="1138" spans="1:17" ht="11" customHeight="1">
      <c r="B1138" s="331" t="s">
        <v>2597</v>
      </c>
    </row>
    <row r="1139" spans="1:17" ht="11" customHeight="1">
      <c r="B1139" s="369" t="s">
        <v>0</v>
      </c>
      <c r="C1139" s="352" t="s">
        <v>1</v>
      </c>
      <c r="D1139" s="352" t="s">
        <v>2</v>
      </c>
      <c r="E1139" s="352" t="s">
        <v>3</v>
      </c>
      <c r="F1139" s="352" t="s">
        <v>4</v>
      </c>
      <c r="G1139" s="372" t="s">
        <v>1402</v>
      </c>
      <c r="H1139" s="372" t="s">
        <v>1799</v>
      </c>
      <c r="K1139" s="331" t="s">
        <v>1949</v>
      </c>
    </row>
    <row r="1140" spans="1:17" ht="11" customHeight="1">
      <c r="B1140" s="520" t="s">
        <v>16</v>
      </c>
      <c r="C1140" s="404" t="s">
        <v>1941</v>
      </c>
      <c r="D1140" s="520" t="s">
        <v>16</v>
      </c>
      <c r="E1140" s="581">
        <f>F1140*100/$F$1145</f>
        <v>86.170212765957444</v>
      </c>
      <c r="F1140" s="590">
        <v>81</v>
      </c>
      <c r="G1140" s="379" t="s">
        <v>1942</v>
      </c>
      <c r="H1140" s="379" t="s">
        <v>1943</v>
      </c>
      <c r="K1140" s="369" t="s">
        <v>45</v>
      </c>
      <c r="L1140" s="352" t="s">
        <v>1</v>
      </c>
      <c r="M1140" s="352" t="s">
        <v>46</v>
      </c>
      <c r="N1140" s="352" t="s">
        <v>3</v>
      </c>
      <c r="O1140" s="352" t="s">
        <v>4</v>
      </c>
      <c r="P1140" s="372" t="s">
        <v>1402</v>
      </c>
      <c r="Q1140" s="372" t="s">
        <v>1799</v>
      </c>
    </row>
    <row r="1141" spans="1:17" ht="11" customHeight="1">
      <c r="B1141" s="520" t="s">
        <v>16</v>
      </c>
      <c r="C1141" s="404" t="s">
        <v>1937</v>
      </c>
      <c r="D1141" s="520" t="s">
        <v>16</v>
      </c>
      <c r="E1141" s="581">
        <f>F1141*100/$F$1145</f>
        <v>7.4468085106382977</v>
      </c>
      <c r="F1141" s="590">
        <v>7</v>
      </c>
      <c r="G1141" s="391" t="s">
        <v>1938</v>
      </c>
      <c r="H1141" s="392"/>
      <c r="K1141" s="520" t="s">
        <v>19</v>
      </c>
      <c r="L1141" s="404" t="s">
        <v>1963</v>
      </c>
      <c r="M1141" s="520" t="s">
        <v>52</v>
      </c>
      <c r="N1141" s="581">
        <f>O1141*100/$O$1144</f>
        <v>92.134831460674164</v>
      </c>
      <c r="O1141" s="590">
        <v>82</v>
      </c>
      <c r="P1141" s="379" t="s">
        <v>1964</v>
      </c>
      <c r="Q1141" s="380"/>
    </row>
    <row r="1142" spans="1:17" ht="11" customHeight="1">
      <c r="B1142" s="520" t="s">
        <v>16</v>
      </c>
      <c r="C1142" s="404" t="s">
        <v>1946</v>
      </c>
      <c r="D1142" s="520" t="s">
        <v>16</v>
      </c>
      <c r="E1142" s="581">
        <f>F1142*100/$F$1145</f>
        <v>4.2553191489361701</v>
      </c>
      <c r="F1142" s="590">
        <v>4</v>
      </c>
      <c r="G1142" s="391" t="s">
        <v>1947</v>
      </c>
      <c r="H1142" s="392"/>
      <c r="K1142" s="537" t="s">
        <v>106</v>
      </c>
      <c r="L1142" s="874" t="s">
        <v>311</v>
      </c>
      <c r="M1142" s="875" t="s">
        <v>52</v>
      </c>
      <c r="N1142" s="876">
        <f>O1142*100/$O$1144</f>
        <v>6.7415730337078648</v>
      </c>
      <c r="O1142" s="877">
        <v>6</v>
      </c>
      <c r="P1142" s="878" t="s">
        <v>1959</v>
      </c>
      <c r="Q1142" s="391" t="s">
        <v>1960</v>
      </c>
    </row>
    <row r="1143" spans="1:17" ht="11" customHeight="1">
      <c r="B1143" s="520" t="s">
        <v>16</v>
      </c>
      <c r="C1143" s="404" t="s">
        <v>1939</v>
      </c>
      <c r="D1143" s="520" t="s">
        <v>16</v>
      </c>
      <c r="E1143" s="581">
        <f>F1143*100/$F$1145</f>
        <v>1.0638297872340425</v>
      </c>
      <c r="F1143" s="590">
        <v>1</v>
      </c>
      <c r="G1143" s="391" t="s">
        <v>1940</v>
      </c>
      <c r="H1143" s="392"/>
      <c r="K1143" s="745" t="s">
        <v>19</v>
      </c>
      <c r="L1143" s="455" t="s">
        <v>1961</v>
      </c>
      <c r="M1143" s="745" t="s">
        <v>16</v>
      </c>
      <c r="N1143" s="589">
        <f>O1143*100/$O$1144</f>
        <v>1.1235955056179776</v>
      </c>
      <c r="O1143" s="746">
        <v>1</v>
      </c>
      <c r="P1143" s="458" t="s">
        <v>1962</v>
      </c>
      <c r="Q1143" s="490"/>
    </row>
    <row r="1144" spans="1:17" ht="11" customHeight="1">
      <c r="B1144" s="745" t="s">
        <v>16</v>
      </c>
      <c r="C1144" s="455" t="s">
        <v>1944</v>
      </c>
      <c r="D1144" s="745" t="s">
        <v>16</v>
      </c>
      <c r="E1144" s="589">
        <f>F1144*100/$F$1145</f>
        <v>1.0638297872340425</v>
      </c>
      <c r="F1144" s="746">
        <v>1</v>
      </c>
      <c r="G1144" s="458" t="s">
        <v>1945</v>
      </c>
      <c r="H1144" s="490"/>
      <c r="N1144" s="460">
        <f>SUM(N1141:N1143)</f>
        <v>100</v>
      </c>
      <c r="O1144" s="460">
        <f>SUM(O1141:O1143)</f>
        <v>89</v>
      </c>
    </row>
    <row r="1145" spans="1:17" ht="11" customHeight="1">
      <c r="F1145" s="460">
        <f>SUM(F1140:F1144)</f>
        <v>94</v>
      </c>
      <c r="O1145" s="590"/>
    </row>
    <row r="1146" spans="1:17" ht="11" customHeight="1">
      <c r="F1146" s="460"/>
      <c r="O1146" s="590"/>
    </row>
    <row r="1147" spans="1:17" ht="11" customHeight="1" thickBot="1">
      <c r="F1147" s="460"/>
      <c r="O1147" s="590"/>
    </row>
    <row r="1148" spans="1:17" ht="11" customHeight="1" thickBot="1">
      <c r="A1148" s="315" t="s">
        <v>1971</v>
      </c>
      <c r="B1148" s="516" t="s">
        <v>2805</v>
      </c>
      <c r="C1148" s="344"/>
      <c r="D1148" s="517"/>
      <c r="E1148" s="517"/>
      <c r="F1148" s="518"/>
      <c r="G1148" s="664"/>
      <c r="K1148" s="516" t="s">
        <v>2804</v>
      </c>
      <c r="L1148" s="344"/>
      <c r="M1148" s="517"/>
      <c r="N1148" s="517"/>
      <c r="O1148" s="518"/>
      <c r="P1148" s="664"/>
    </row>
    <row r="1149" spans="1:17" ht="11" customHeight="1">
      <c r="B1149" s="517"/>
      <c r="C1149" s="344"/>
      <c r="D1149" s="517"/>
      <c r="E1149" s="517"/>
      <c r="F1149" s="518"/>
      <c r="G1149" s="342"/>
      <c r="K1149" s="517"/>
      <c r="L1149" s="344"/>
      <c r="M1149" s="517"/>
      <c r="N1149" s="517"/>
      <c r="O1149" s="518"/>
      <c r="P1149" s="342"/>
    </row>
    <row r="1150" spans="1:17" ht="11" customHeight="1">
      <c r="B1150" s="345" t="s">
        <v>0</v>
      </c>
      <c r="C1150" s="345" t="s">
        <v>1</v>
      </c>
      <c r="D1150" s="345" t="s">
        <v>2</v>
      </c>
      <c r="E1150" s="345" t="s">
        <v>3</v>
      </c>
      <c r="F1150" s="519" t="s">
        <v>4</v>
      </c>
      <c r="G1150" s="519" t="s">
        <v>1402</v>
      </c>
      <c r="K1150" s="345" t="s">
        <v>45</v>
      </c>
      <c r="L1150" s="345" t="s">
        <v>1</v>
      </c>
      <c r="M1150" s="345" t="s">
        <v>46</v>
      </c>
      <c r="N1150" s="345" t="s">
        <v>3</v>
      </c>
      <c r="O1150" s="519" t="s">
        <v>4</v>
      </c>
      <c r="P1150" s="519" t="s">
        <v>1402</v>
      </c>
    </row>
    <row r="1151" spans="1:17" ht="11" customHeight="1">
      <c r="B1151" s="520" t="s">
        <v>16</v>
      </c>
      <c r="C1151" s="339" t="s">
        <v>2803</v>
      </c>
      <c r="D1151" s="520" t="s">
        <v>16</v>
      </c>
      <c r="E1151" s="358">
        <f t="shared" ref="E1151:E1157" si="70">SUM((F1151/$F$1158)*100)</f>
        <v>51.94805194805194</v>
      </c>
      <c r="F1151" s="359">
        <v>40</v>
      </c>
      <c r="G1151" s="670" t="s">
        <v>2802</v>
      </c>
      <c r="K1151" s="520" t="s">
        <v>19</v>
      </c>
      <c r="L1151" s="771" t="s">
        <v>1045</v>
      </c>
      <c r="M1151" s="520" t="s">
        <v>16</v>
      </c>
      <c r="N1151" s="358">
        <f>SUM((O1151/$O$1155)*100)</f>
        <v>86.956521739130437</v>
      </c>
      <c r="O1151" s="359">
        <v>40</v>
      </c>
      <c r="P1151" s="670" t="s">
        <v>2801</v>
      </c>
    </row>
    <row r="1152" spans="1:17" ht="11" customHeight="1">
      <c r="B1152" s="520" t="s">
        <v>16</v>
      </c>
      <c r="C1152" s="339" t="s">
        <v>2800</v>
      </c>
      <c r="D1152" s="520" t="s">
        <v>16</v>
      </c>
      <c r="E1152" s="358">
        <f t="shared" si="70"/>
        <v>25.97402597402597</v>
      </c>
      <c r="F1152" s="359">
        <v>20</v>
      </c>
      <c r="G1152" s="671" t="s">
        <v>2799</v>
      </c>
      <c r="K1152" s="520" t="s">
        <v>19</v>
      </c>
      <c r="L1152" s="339" t="s">
        <v>2798</v>
      </c>
      <c r="M1152" s="520" t="s">
        <v>16</v>
      </c>
      <c r="N1152" s="358">
        <f>SUM((O1152/$O$1155)*100)</f>
        <v>6.5217391304347823</v>
      </c>
      <c r="O1152" s="359">
        <v>3</v>
      </c>
      <c r="P1152" s="671" t="s">
        <v>2797</v>
      </c>
    </row>
    <row r="1153" spans="1:16" ht="11" customHeight="1">
      <c r="B1153" s="520" t="s">
        <v>16</v>
      </c>
      <c r="C1153" s="339" t="s">
        <v>2796</v>
      </c>
      <c r="D1153" s="520" t="s">
        <v>16</v>
      </c>
      <c r="E1153" s="358">
        <f t="shared" si="70"/>
        <v>14.285714285714285</v>
      </c>
      <c r="F1153" s="359">
        <v>11</v>
      </c>
      <c r="G1153" s="671" t="s">
        <v>2795</v>
      </c>
      <c r="K1153" s="520" t="s">
        <v>19</v>
      </c>
      <c r="L1153" s="339" t="s">
        <v>2794</v>
      </c>
      <c r="M1153" s="520" t="s">
        <v>16</v>
      </c>
      <c r="N1153" s="358">
        <f>SUM((O1153/$O$1155)*100)</f>
        <v>4.3478260869565215</v>
      </c>
      <c r="O1153" s="359">
        <v>2</v>
      </c>
      <c r="P1153" s="671" t="s">
        <v>2793</v>
      </c>
    </row>
    <row r="1154" spans="1:16" ht="11" customHeight="1">
      <c r="B1154" s="520" t="s">
        <v>16</v>
      </c>
      <c r="C1154" s="339" t="s">
        <v>2792</v>
      </c>
      <c r="D1154" s="520" t="s">
        <v>16</v>
      </c>
      <c r="E1154" s="358">
        <f t="shared" si="70"/>
        <v>2.5974025974025974</v>
      </c>
      <c r="F1154" s="359">
        <v>2</v>
      </c>
      <c r="G1154" s="671" t="s">
        <v>2791</v>
      </c>
      <c r="K1154" s="520" t="s">
        <v>19</v>
      </c>
      <c r="L1154" s="339" t="s">
        <v>2790</v>
      </c>
      <c r="M1154" s="520" t="s">
        <v>52</v>
      </c>
      <c r="N1154" s="358">
        <f>SUM((O1154/$O$1155)*100)</f>
        <v>2.1739130434782608</v>
      </c>
      <c r="O1154" s="359">
        <v>1</v>
      </c>
      <c r="P1154" s="684" t="s">
        <v>2789</v>
      </c>
    </row>
    <row r="1155" spans="1:16" ht="11" customHeight="1">
      <c r="B1155" s="520" t="s">
        <v>16</v>
      </c>
      <c r="C1155" s="339" t="s">
        <v>2788</v>
      </c>
      <c r="D1155" s="520" t="s">
        <v>16</v>
      </c>
      <c r="E1155" s="358">
        <f t="shared" si="70"/>
        <v>2.5974025974025974</v>
      </c>
      <c r="F1155" s="359">
        <v>2</v>
      </c>
      <c r="G1155" s="671" t="s">
        <v>2787</v>
      </c>
      <c r="K1155" s="558"/>
      <c r="L1155" s="351"/>
      <c r="M1155" s="558"/>
      <c r="N1155" s="559">
        <f>SUM(N1151:N1154)</f>
        <v>100</v>
      </c>
      <c r="O1155" s="559">
        <f>SUM(O1151:O1154)</f>
        <v>46</v>
      </c>
      <c r="P1155" s="342"/>
    </row>
    <row r="1156" spans="1:16" ht="11" customHeight="1">
      <c r="B1156" s="520" t="s">
        <v>16</v>
      </c>
      <c r="C1156" s="339" t="s">
        <v>2786</v>
      </c>
      <c r="D1156" s="520" t="s">
        <v>16</v>
      </c>
      <c r="E1156" s="358">
        <f t="shared" si="70"/>
        <v>1.2987012987012987</v>
      </c>
      <c r="F1156" s="359">
        <v>1</v>
      </c>
      <c r="G1156" s="671" t="s">
        <v>2785</v>
      </c>
      <c r="K1156" s="773"/>
      <c r="L1156" s="343"/>
      <c r="M1156" s="773"/>
      <c r="N1156" s="363"/>
      <c r="O1156" s="774"/>
      <c r="P1156" s="342"/>
    </row>
    <row r="1157" spans="1:16" ht="11" customHeight="1">
      <c r="B1157" s="520" t="s">
        <v>16</v>
      </c>
      <c r="C1157" s="339" t="s">
        <v>2784</v>
      </c>
      <c r="D1157" s="520" t="s">
        <v>16</v>
      </c>
      <c r="E1157" s="358">
        <f t="shared" si="70"/>
        <v>1.2987012987012987</v>
      </c>
      <c r="F1157" s="359">
        <v>1</v>
      </c>
      <c r="G1157" s="684" t="s">
        <v>2783</v>
      </c>
      <c r="O1157" s="590"/>
    </row>
    <row r="1158" spans="1:16" ht="11" customHeight="1">
      <c r="B1158" s="558"/>
      <c r="C1158" s="351"/>
      <c r="D1158" s="558"/>
      <c r="E1158" s="559">
        <f>SUM(E1151:E1157)</f>
        <v>99.999999999999972</v>
      </c>
      <c r="F1158" s="559">
        <f>SUM(F1151:F1157)</f>
        <v>77</v>
      </c>
      <c r="G1158" s="342"/>
      <c r="O1158" s="590"/>
    </row>
    <row r="1159" spans="1:16" ht="11" customHeight="1">
      <c r="F1159" s="460"/>
      <c r="O1159" s="590"/>
    </row>
    <row r="1160" spans="1:16" ht="11" customHeight="1" thickBot="1">
      <c r="F1160" s="460"/>
      <c r="O1160" s="590"/>
    </row>
    <row r="1161" spans="1:16" ht="11" customHeight="1" thickBot="1">
      <c r="A1161" s="315" t="s">
        <v>1971</v>
      </c>
      <c r="B1161" s="331" t="s">
        <v>2289</v>
      </c>
      <c r="J1161" s="315" t="s">
        <v>1971</v>
      </c>
      <c r="K1161" s="331" t="s">
        <v>2288</v>
      </c>
    </row>
    <row r="1162" spans="1:16" ht="11" customHeight="1">
      <c r="B1162" s="369" t="s">
        <v>0</v>
      </c>
      <c r="C1162" s="352" t="s">
        <v>1</v>
      </c>
      <c r="D1162" s="352" t="s">
        <v>2</v>
      </c>
      <c r="E1162" s="352" t="s">
        <v>3</v>
      </c>
      <c r="F1162" s="352" t="s">
        <v>4</v>
      </c>
      <c r="G1162" s="372" t="s">
        <v>1402</v>
      </c>
      <c r="K1162" s="369" t="s">
        <v>45</v>
      </c>
      <c r="L1162" s="352" t="s">
        <v>1</v>
      </c>
      <c r="M1162" s="352" t="s">
        <v>46</v>
      </c>
      <c r="N1162" s="352" t="s">
        <v>3</v>
      </c>
      <c r="O1162" s="352" t="s">
        <v>4</v>
      </c>
      <c r="P1162" s="372" t="s">
        <v>1402</v>
      </c>
    </row>
    <row r="1163" spans="1:16" ht="11" customHeight="1">
      <c r="B1163" s="520" t="s">
        <v>16</v>
      </c>
      <c r="C1163" s="404" t="s">
        <v>2265</v>
      </c>
      <c r="D1163" s="520" t="s">
        <v>16</v>
      </c>
      <c r="E1163" s="581">
        <f t="shared" ref="E1163:E1176" si="71">F1163*100/$F$1177</f>
        <v>32.8125</v>
      </c>
      <c r="F1163" s="590">
        <v>21</v>
      </c>
      <c r="G1163" s="379" t="s">
        <v>2266</v>
      </c>
      <c r="K1163" s="520" t="s">
        <v>51</v>
      </c>
      <c r="L1163" s="404" t="s">
        <v>2248</v>
      </c>
      <c r="M1163" s="520" t="s">
        <v>104</v>
      </c>
      <c r="N1163" s="581">
        <f t="shared" ref="N1163:N1173" si="72">O1163*100/$O$1174</f>
        <v>47.058823529411768</v>
      </c>
      <c r="O1163" s="590">
        <v>24</v>
      </c>
      <c r="P1163" s="379" t="s">
        <v>2249</v>
      </c>
    </row>
    <row r="1164" spans="1:16" ht="11" customHeight="1">
      <c r="B1164" s="520" t="s">
        <v>16</v>
      </c>
      <c r="C1164" s="404" t="s">
        <v>2285</v>
      </c>
      <c r="D1164" s="520" t="s">
        <v>16</v>
      </c>
      <c r="E1164" s="581">
        <f t="shared" si="71"/>
        <v>15.625</v>
      </c>
      <c r="F1164" s="590">
        <v>10</v>
      </c>
      <c r="G1164" s="391" t="s">
        <v>2286</v>
      </c>
      <c r="K1164" s="520" t="s">
        <v>55</v>
      </c>
      <c r="L1164" s="826" t="s">
        <v>559</v>
      </c>
      <c r="M1164" s="405" t="s">
        <v>16</v>
      </c>
      <c r="N1164" s="581">
        <f t="shared" si="72"/>
        <v>13.725490196078431</v>
      </c>
      <c r="O1164" s="590">
        <v>7</v>
      </c>
      <c r="P1164" s="391" t="s">
        <v>2256</v>
      </c>
    </row>
    <row r="1165" spans="1:16" ht="11" customHeight="1">
      <c r="B1165" s="520" t="s">
        <v>16</v>
      </c>
      <c r="C1165" s="404" t="s">
        <v>2269</v>
      </c>
      <c r="D1165" s="520" t="s">
        <v>16</v>
      </c>
      <c r="E1165" s="581">
        <f t="shared" si="71"/>
        <v>14.0625</v>
      </c>
      <c r="F1165" s="590">
        <v>9</v>
      </c>
      <c r="G1165" s="391" t="s">
        <v>2270</v>
      </c>
      <c r="K1165" s="520" t="s">
        <v>19</v>
      </c>
      <c r="L1165" s="404" t="s">
        <v>2250</v>
      </c>
      <c r="M1165" s="405" t="s">
        <v>52</v>
      </c>
      <c r="N1165" s="581">
        <f t="shared" si="72"/>
        <v>11.764705882352942</v>
      </c>
      <c r="O1165" s="590">
        <v>6</v>
      </c>
      <c r="P1165" s="391" t="s">
        <v>2251</v>
      </c>
    </row>
    <row r="1166" spans="1:16" ht="11" customHeight="1">
      <c r="B1166" s="520" t="s">
        <v>16</v>
      </c>
      <c r="C1166" s="404" t="s">
        <v>2277</v>
      </c>
      <c r="D1166" s="520" t="s">
        <v>16</v>
      </c>
      <c r="E1166" s="581">
        <f t="shared" si="71"/>
        <v>12.5</v>
      </c>
      <c r="F1166" s="590">
        <v>8</v>
      </c>
      <c r="G1166" s="391" t="s">
        <v>2278</v>
      </c>
      <c r="K1166" s="520" t="s">
        <v>19</v>
      </c>
      <c r="L1166" s="404" t="s">
        <v>2252</v>
      </c>
      <c r="M1166" s="520" t="s">
        <v>16</v>
      </c>
      <c r="N1166" s="581">
        <f t="shared" si="72"/>
        <v>7.8431372549019605</v>
      </c>
      <c r="O1166" s="590">
        <v>4</v>
      </c>
      <c r="P1166" s="391" t="s">
        <v>2253</v>
      </c>
    </row>
    <row r="1167" spans="1:16" ht="11" customHeight="1">
      <c r="B1167" s="520" t="s">
        <v>16</v>
      </c>
      <c r="C1167" s="404" t="s">
        <v>2261</v>
      </c>
      <c r="D1167" s="520" t="s">
        <v>16</v>
      </c>
      <c r="E1167" s="581">
        <f t="shared" si="71"/>
        <v>4.6875</v>
      </c>
      <c r="F1167" s="590">
        <v>3</v>
      </c>
      <c r="G1167" s="391" t="s">
        <v>2262</v>
      </c>
      <c r="K1167" s="520" t="s">
        <v>106</v>
      </c>
      <c r="L1167" s="404" t="s">
        <v>2244</v>
      </c>
      <c r="M1167" s="520" t="s">
        <v>104</v>
      </c>
      <c r="N1167" s="581">
        <f t="shared" si="72"/>
        <v>3.9215686274509802</v>
      </c>
      <c r="O1167" s="590">
        <v>2</v>
      </c>
      <c r="P1167" s="391" t="s">
        <v>2245</v>
      </c>
    </row>
    <row r="1168" spans="1:16" ht="11" customHeight="1">
      <c r="B1168" s="520" t="s">
        <v>16</v>
      </c>
      <c r="C1168" s="404" t="s">
        <v>2273</v>
      </c>
      <c r="D1168" s="520" t="s">
        <v>16</v>
      </c>
      <c r="E1168" s="581">
        <f t="shared" si="71"/>
        <v>4.6875</v>
      </c>
      <c r="F1168" s="590">
        <v>3</v>
      </c>
      <c r="G1168" s="391" t="s">
        <v>2274</v>
      </c>
      <c r="K1168" s="520" t="s">
        <v>106</v>
      </c>
      <c r="L1168" s="404" t="s">
        <v>2240</v>
      </c>
      <c r="M1168" s="405" t="s">
        <v>16</v>
      </c>
      <c r="N1168" s="581">
        <f t="shared" si="72"/>
        <v>3.9215686274509802</v>
      </c>
      <c r="O1168" s="590">
        <v>2</v>
      </c>
      <c r="P1168" s="391" t="s">
        <v>2241</v>
      </c>
    </row>
    <row r="1169" spans="2:16" ht="11" customHeight="1">
      <c r="B1169" s="520" t="s">
        <v>16</v>
      </c>
      <c r="C1169" s="404" t="s">
        <v>2283</v>
      </c>
      <c r="D1169" s="520" t="s">
        <v>16</v>
      </c>
      <c r="E1169" s="581">
        <f t="shared" si="71"/>
        <v>4.6875</v>
      </c>
      <c r="F1169" s="590">
        <v>3</v>
      </c>
      <c r="G1169" s="391" t="s">
        <v>2284</v>
      </c>
      <c r="K1169" s="520" t="s">
        <v>106</v>
      </c>
      <c r="L1169" s="404" t="s">
        <v>2242</v>
      </c>
      <c r="M1169" s="520" t="s">
        <v>16</v>
      </c>
      <c r="N1169" s="581">
        <f t="shared" si="72"/>
        <v>3.9215686274509802</v>
      </c>
      <c r="O1169" s="590">
        <v>2</v>
      </c>
      <c r="P1169" s="391" t="s">
        <v>2243</v>
      </c>
    </row>
    <row r="1170" spans="2:16" ht="11" customHeight="1">
      <c r="B1170" s="520" t="s">
        <v>16</v>
      </c>
      <c r="C1170" s="404" t="s">
        <v>2275</v>
      </c>
      <c r="D1170" s="520" t="s">
        <v>16</v>
      </c>
      <c r="E1170" s="581">
        <f t="shared" si="71"/>
        <v>1.5625</v>
      </c>
      <c r="F1170" s="590">
        <v>1</v>
      </c>
      <c r="G1170" s="391" t="s">
        <v>2276</v>
      </c>
      <c r="K1170" s="520" t="s">
        <v>51</v>
      </c>
      <c r="L1170" s="404" t="s">
        <v>2246</v>
      </c>
      <c r="M1170" s="405" t="s">
        <v>104</v>
      </c>
      <c r="N1170" s="581">
        <f t="shared" si="72"/>
        <v>1.9607843137254901</v>
      </c>
      <c r="O1170" s="590">
        <v>1</v>
      </c>
      <c r="P1170" s="391" t="s">
        <v>2247</v>
      </c>
    </row>
    <row r="1171" spans="2:16" ht="11" customHeight="1">
      <c r="B1171" s="520" t="s">
        <v>16</v>
      </c>
      <c r="C1171" s="404" t="s">
        <v>2259</v>
      </c>
      <c r="D1171" s="520" t="s">
        <v>16</v>
      </c>
      <c r="E1171" s="581">
        <f t="shared" si="71"/>
        <v>1.5625</v>
      </c>
      <c r="F1171" s="590">
        <v>1</v>
      </c>
      <c r="G1171" s="391" t="s">
        <v>2260</v>
      </c>
      <c r="K1171" s="520" t="s">
        <v>9</v>
      </c>
      <c r="L1171" s="404" t="s">
        <v>2254</v>
      </c>
      <c r="M1171" s="405" t="s">
        <v>22</v>
      </c>
      <c r="N1171" s="581">
        <f t="shared" si="72"/>
        <v>1.9607843137254901</v>
      </c>
      <c r="O1171" s="590">
        <v>1</v>
      </c>
      <c r="P1171" s="391" t="s">
        <v>2255</v>
      </c>
    </row>
    <row r="1172" spans="2:16" ht="11" customHeight="1">
      <c r="B1172" s="520" t="s">
        <v>16</v>
      </c>
      <c r="C1172" s="404" t="s">
        <v>2271</v>
      </c>
      <c r="D1172" s="520" t="s">
        <v>16</v>
      </c>
      <c r="E1172" s="581">
        <f t="shared" si="71"/>
        <v>1.5625</v>
      </c>
      <c r="F1172" s="590">
        <v>1</v>
      </c>
      <c r="G1172" s="391" t="s">
        <v>2272</v>
      </c>
      <c r="K1172" s="520" t="s">
        <v>51</v>
      </c>
      <c r="L1172" s="404" t="s">
        <v>2257</v>
      </c>
      <c r="M1172" s="405" t="s">
        <v>16</v>
      </c>
      <c r="N1172" s="581">
        <f t="shared" si="72"/>
        <v>1.9607843137254901</v>
      </c>
      <c r="O1172" s="590">
        <v>1</v>
      </c>
      <c r="P1172" s="391" t="s">
        <v>2258</v>
      </c>
    </row>
    <row r="1173" spans="2:16" ht="11" customHeight="1">
      <c r="B1173" s="520" t="s">
        <v>16</v>
      </c>
      <c r="C1173" s="404" t="s">
        <v>2281</v>
      </c>
      <c r="D1173" s="520" t="s">
        <v>16</v>
      </c>
      <c r="E1173" s="581">
        <f t="shared" si="71"/>
        <v>1.5625</v>
      </c>
      <c r="F1173" s="590">
        <v>1</v>
      </c>
      <c r="G1173" s="391" t="s">
        <v>2282</v>
      </c>
      <c r="K1173" s="745" t="s">
        <v>102</v>
      </c>
      <c r="L1173" s="455" t="s">
        <v>2238</v>
      </c>
      <c r="M1173" s="487" t="s">
        <v>635</v>
      </c>
      <c r="N1173" s="589">
        <f t="shared" si="72"/>
        <v>1.9607843137254901</v>
      </c>
      <c r="O1173" s="746">
        <v>1</v>
      </c>
      <c r="P1173" s="458" t="s">
        <v>2239</v>
      </c>
    </row>
    <row r="1174" spans="2:16" ht="11" customHeight="1">
      <c r="B1174" s="520" t="s">
        <v>16</v>
      </c>
      <c r="C1174" s="404" t="s">
        <v>2263</v>
      </c>
      <c r="D1174" s="520" t="s">
        <v>16</v>
      </c>
      <c r="E1174" s="581">
        <f t="shared" si="71"/>
        <v>1.5625</v>
      </c>
      <c r="F1174" s="590">
        <v>1</v>
      </c>
      <c r="G1174" s="391" t="s">
        <v>2264</v>
      </c>
      <c r="O1174" s="460">
        <f>SUM(O1163:O1173)</f>
        <v>51</v>
      </c>
    </row>
    <row r="1175" spans="2:16" ht="11" customHeight="1">
      <c r="B1175" s="520" t="s">
        <v>16</v>
      </c>
      <c r="C1175" s="404" t="s">
        <v>2267</v>
      </c>
      <c r="D1175" s="520" t="s">
        <v>16</v>
      </c>
      <c r="E1175" s="581">
        <f t="shared" si="71"/>
        <v>1.5625</v>
      </c>
      <c r="F1175" s="590">
        <v>1</v>
      </c>
      <c r="G1175" s="391" t="s">
        <v>2268</v>
      </c>
      <c r="O1175" s="590"/>
    </row>
    <row r="1176" spans="2:16" ht="11" customHeight="1">
      <c r="B1176" s="745" t="s">
        <v>16</v>
      </c>
      <c r="C1176" s="455" t="s">
        <v>2279</v>
      </c>
      <c r="D1176" s="745" t="s">
        <v>16</v>
      </c>
      <c r="E1176" s="589">
        <f t="shared" si="71"/>
        <v>1.5625</v>
      </c>
      <c r="F1176" s="746">
        <v>1</v>
      </c>
      <c r="G1176" s="458" t="s">
        <v>2280</v>
      </c>
    </row>
    <row r="1177" spans="2:16" ht="11" customHeight="1">
      <c r="E1177" s="460">
        <f>SUM(E1163:E1176)</f>
        <v>100</v>
      </c>
      <c r="F1177" s="460">
        <f>SUM(F1163:F1176)</f>
        <v>64</v>
      </c>
    </row>
    <row r="1180" spans="2:16" ht="11" customHeight="1">
      <c r="B1180" s="331" t="s">
        <v>2595</v>
      </c>
      <c r="K1180" s="331" t="s">
        <v>2287</v>
      </c>
    </row>
    <row r="1181" spans="2:16" ht="11" customHeight="1">
      <c r="B1181" s="369" t="s">
        <v>0</v>
      </c>
      <c r="C1181" s="352" t="s">
        <v>1</v>
      </c>
      <c r="D1181" s="352" t="s">
        <v>2</v>
      </c>
      <c r="E1181" s="352" t="s">
        <v>3</v>
      </c>
      <c r="F1181" s="352" t="s">
        <v>4</v>
      </c>
      <c r="G1181" s="372" t="s">
        <v>1402</v>
      </c>
      <c r="H1181" s="372" t="s">
        <v>1799</v>
      </c>
      <c r="K1181" s="369" t="s">
        <v>45</v>
      </c>
      <c r="L1181" s="352" t="s">
        <v>1</v>
      </c>
      <c r="M1181" s="352" t="s">
        <v>46</v>
      </c>
      <c r="N1181" s="352" t="s">
        <v>3</v>
      </c>
      <c r="O1181" s="352" t="s">
        <v>4</v>
      </c>
      <c r="P1181" s="372" t="s">
        <v>1402</v>
      </c>
    </row>
    <row r="1182" spans="2:16" ht="11" customHeight="1">
      <c r="B1182" s="520" t="s">
        <v>16</v>
      </c>
      <c r="C1182" s="404" t="s">
        <v>2214</v>
      </c>
      <c r="D1182" s="520" t="s">
        <v>16</v>
      </c>
      <c r="E1182" s="581">
        <f t="shared" ref="E1182:E1201" si="73">F1182*100/$F$1202</f>
        <v>26.881720430107528</v>
      </c>
      <c r="F1182" s="590">
        <v>25</v>
      </c>
      <c r="G1182" s="404" t="s">
        <v>2215</v>
      </c>
      <c r="H1182" s="380"/>
      <c r="K1182" s="520" t="s">
        <v>106</v>
      </c>
      <c r="L1182" s="404" t="s">
        <v>2231</v>
      </c>
      <c r="M1182" s="520" t="s">
        <v>22</v>
      </c>
      <c r="N1182" s="581">
        <f>O1182*100/$O$1186</f>
        <v>86.956521739130437</v>
      </c>
      <c r="O1182" s="590">
        <v>60</v>
      </c>
      <c r="P1182" s="379" t="s">
        <v>2232</v>
      </c>
    </row>
    <row r="1183" spans="2:16" ht="11" customHeight="1">
      <c r="B1183" s="520" t="s">
        <v>16</v>
      </c>
      <c r="C1183" s="404" t="s">
        <v>2194</v>
      </c>
      <c r="D1183" s="520" t="s">
        <v>16</v>
      </c>
      <c r="E1183" s="581">
        <f t="shared" si="73"/>
        <v>13.978494623655914</v>
      </c>
      <c r="F1183" s="590">
        <v>13</v>
      </c>
      <c r="G1183" s="404" t="s">
        <v>2195</v>
      </c>
      <c r="H1183" s="392"/>
      <c r="K1183" s="520" t="s">
        <v>19</v>
      </c>
      <c r="L1183" s="404" t="s">
        <v>2236</v>
      </c>
      <c r="M1183" s="520" t="s">
        <v>123</v>
      </c>
      <c r="N1183" s="581">
        <f>O1183*100/$O$1186</f>
        <v>10.144927536231885</v>
      </c>
      <c r="O1183" s="590">
        <v>7</v>
      </c>
      <c r="P1183" s="391" t="s">
        <v>2237</v>
      </c>
    </row>
    <row r="1184" spans="2:16" ht="11" customHeight="1">
      <c r="B1184" s="520" t="s">
        <v>16</v>
      </c>
      <c r="C1184" s="404" t="s">
        <v>2192</v>
      </c>
      <c r="D1184" s="520" t="s">
        <v>16</v>
      </c>
      <c r="E1184" s="581">
        <f t="shared" si="73"/>
        <v>10.75268817204301</v>
      </c>
      <c r="F1184" s="590">
        <v>10</v>
      </c>
      <c r="G1184" s="404" t="s">
        <v>2193</v>
      </c>
      <c r="H1184" s="392"/>
      <c r="K1184" s="520" t="s">
        <v>19</v>
      </c>
      <c r="L1184" s="404" t="s">
        <v>2234</v>
      </c>
      <c r="M1184" s="520" t="s">
        <v>16</v>
      </c>
      <c r="N1184" s="581">
        <f>O1184*100/$O$1186</f>
        <v>1.4492753623188406</v>
      </c>
      <c r="O1184" s="590">
        <v>1</v>
      </c>
      <c r="P1184" s="391" t="s">
        <v>2235</v>
      </c>
    </row>
    <row r="1185" spans="2:16" ht="11" customHeight="1">
      <c r="B1185" s="520" t="s">
        <v>16</v>
      </c>
      <c r="C1185" s="404" t="s">
        <v>2202</v>
      </c>
      <c r="D1185" s="520" t="s">
        <v>16</v>
      </c>
      <c r="E1185" s="581">
        <f t="shared" si="73"/>
        <v>5.376344086021505</v>
      </c>
      <c r="F1185" s="590">
        <v>5</v>
      </c>
      <c r="G1185" s="404" t="s">
        <v>2203</v>
      </c>
      <c r="H1185" s="392"/>
      <c r="K1185" s="745" t="s">
        <v>19</v>
      </c>
      <c r="L1185" s="879" t="s">
        <v>2167</v>
      </c>
      <c r="M1185" s="880" t="s">
        <v>16</v>
      </c>
      <c r="N1185" s="589">
        <f>O1185*100/$O$1186</f>
        <v>1.4492753623188406</v>
      </c>
      <c r="O1185" s="746">
        <v>1</v>
      </c>
      <c r="P1185" s="458" t="s">
        <v>2233</v>
      </c>
    </row>
    <row r="1186" spans="2:16" ht="11" customHeight="1">
      <c r="B1186" s="520" t="s">
        <v>16</v>
      </c>
      <c r="C1186" s="404" t="s">
        <v>2224</v>
      </c>
      <c r="D1186" s="520" t="s">
        <v>16</v>
      </c>
      <c r="E1186" s="581">
        <f t="shared" si="73"/>
        <v>4.301075268817204</v>
      </c>
      <c r="F1186" s="590">
        <v>4</v>
      </c>
      <c r="G1186" s="404" t="s">
        <v>2225</v>
      </c>
      <c r="H1186" s="391" t="s">
        <v>2226</v>
      </c>
      <c r="O1186" s="460">
        <f>SUM(O1182:O1185)</f>
        <v>69</v>
      </c>
    </row>
    <row r="1187" spans="2:16" ht="11" customHeight="1">
      <c r="B1187" s="520" t="s">
        <v>16</v>
      </c>
      <c r="C1187" s="404" t="s">
        <v>2229</v>
      </c>
      <c r="D1187" s="520" t="s">
        <v>16</v>
      </c>
      <c r="E1187" s="581">
        <f t="shared" si="73"/>
        <v>4.301075268817204</v>
      </c>
      <c r="F1187" s="590">
        <v>4</v>
      </c>
      <c r="G1187" s="404" t="s">
        <v>2230</v>
      </c>
      <c r="H1187" s="392"/>
    </row>
    <row r="1188" spans="2:16" ht="11" customHeight="1">
      <c r="B1188" s="520" t="s">
        <v>16</v>
      </c>
      <c r="C1188" s="404" t="s">
        <v>2227</v>
      </c>
      <c r="D1188" s="520" t="s">
        <v>16</v>
      </c>
      <c r="E1188" s="581">
        <f t="shared" si="73"/>
        <v>4.301075268817204</v>
      </c>
      <c r="F1188" s="590">
        <v>4</v>
      </c>
      <c r="G1188" s="404" t="s">
        <v>2228</v>
      </c>
      <c r="H1188" s="392"/>
    </row>
    <row r="1189" spans="2:16" ht="11" customHeight="1">
      <c r="B1189" s="520" t="s">
        <v>16</v>
      </c>
      <c r="C1189" s="404" t="s">
        <v>2204</v>
      </c>
      <c r="D1189" s="520" t="s">
        <v>16</v>
      </c>
      <c r="E1189" s="581">
        <f t="shared" si="73"/>
        <v>4.301075268817204</v>
      </c>
      <c r="F1189" s="590">
        <v>4</v>
      </c>
      <c r="G1189" s="404" t="s">
        <v>2205</v>
      </c>
      <c r="H1189" s="392"/>
    </row>
    <row r="1190" spans="2:16" ht="11" customHeight="1">
      <c r="B1190" s="520" t="s">
        <v>16</v>
      </c>
      <c r="C1190" s="404" t="s">
        <v>2216</v>
      </c>
      <c r="D1190" s="520" t="s">
        <v>16</v>
      </c>
      <c r="E1190" s="581">
        <f t="shared" si="73"/>
        <v>4.301075268817204</v>
      </c>
      <c r="F1190" s="590">
        <v>4</v>
      </c>
      <c r="G1190" s="404" t="s">
        <v>2217</v>
      </c>
      <c r="H1190" s="392"/>
    </row>
    <row r="1191" spans="2:16" ht="11" customHeight="1">
      <c r="B1191" s="520" t="s">
        <v>16</v>
      </c>
      <c r="C1191" s="404" t="s">
        <v>2208</v>
      </c>
      <c r="D1191" s="520" t="s">
        <v>16</v>
      </c>
      <c r="E1191" s="581">
        <f t="shared" si="73"/>
        <v>3.225806451612903</v>
      </c>
      <c r="F1191" s="590">
        <v>3</v>
      </c>
      <c r="G1191" s="404" t="s">
        <v>2209</v>
      </c>
      <c r="H1191" s="392"/>
    </row>
    <row r="1192" spans="2:16" ht="11" customHeight="1">
      <c r="B1192" s="520" t="s">
        <v>16</v>
      </c>
      <c r="C1192" s="404" t="s">
        <v>2190</v>
      </c>
      <c r="D1192" s="520" t="s">
        <v>16</v>
      </c>
      <c r="E1192" s="581">
        <f t="shared" si="73"/>
        <v>3.225806451612903</v>
      </c>
      <c r="F1192" s="590">
        <v>3</v>
      </c>
      <c r="G1192" s="404" t="s">
        <v>2191</v>
      </c>
      <c r="H1192" s="392"/>
    </row>
    <row r="1193" spans="2:16" ht="11" customHeight="1">
      <c r="B1193" s="520" t="s">
        <v>16</v>
      </c>
      <c r="C1193" s="404" t="s">
        <v>2220</v>
      </c>
      <c r="D1193" s="520" t="s">
        <v>16</v>
      </c>
      <c r="E1193" s="581">
        <f t="shared" si="73"/>
        <v>3.225806451612903</v>
      </c>
      <c r="F1193" s="590">
        <v>3</v>
      </c>
      <c r="G1193" s="404" t="s">
        <v>2221</v>
      </c>
      <c r="H1193" s="392"/>
    </row>
    <row r="1194" spans="2:16" ht="11" customHeight="1">
      <c r="B1194" s="520" t="s">
        <v>16</v>
      </c>
      <c r="C1194" s="404" t="s">
        <v>2210</v>
      </c>
      <c r="D1194" s="520" t="s">
        <v>16</v>
      </c>
      <c r="E1194" s="581">
        <f t="shared" si="73"/>
        <v>3.225806451612903</v>
      </c>
      <c r="F1194" s="590">
        <v>3</v>
      </c>
      <c r="G1194" s="404" t="s">
        <v>2211</v>
      </c>
      <c r="H1194" s="392"/>
    </row>
    <row r="1195" spans="2:16" ht="11" customHeight="1">
      <c r="B1195" s="520" t="s">
        <v>16</v>
      </c>
      <c r="C1195" s="404" t="s">
        <v>2206</v>
      </c>
      <c r="D1195" s="520" t="s">
        <v>16</v>
      </c>
      <c r="E1195" s="581">
        <f t="shared" si="73"/>
        <v>2.150537634408602</v>
      </c>
      <c r="F1195" s="590">
        <v>2</v>
      </c>
      <c r="G1195" s="404" t="s">
        <v>2207</v>
      </c>
      <c r="H1195" s="392"/>
    </row>
    <row r="1196" spans="2:16" ht="11" customHeight="1">
      <c r="B1196" s="520" t="s">
        <v>16</v>
      </c>
      <c r="C1196" s="404" t="s">
        <v>2200</v>
      </c>
      <c r="D1196" s="520" t="s">
        <v>16</v>
      </c>
      <c r="E1196" s="581">
        <f t="shared" si="73"/>
        <v>1.075268817204301</v>
      </c>
      <c r="F1196" s="590">
        <v>1</v>
      </c>
      <c r="G1196" s="404" t="s">
        <v>2201</v>
      </c>
      <c r="H1196" s="392"/>
    </row>
    <row r="1197" spans="2:16" ht="11" customHeight="1">
      <c r="B1197" s="520" t="s">
        <v>16</v>
      </c>
      <c r="C1197" s="356" t="s">
        <v>2212</v>
      </c>
      <c r="D1197" s="520" t="s">
        <v>16</v>
      </c>
      <c r="E1197" s="581">
        <f t="shared" si="73"/>
        <v>1.075268817204301</v>
      </c>
      <c r="F1197" s="590">
        <v>1</v>
      </c>
      <c r="G1197" s="404" t="s">
        <v>2213</v>
      </c>
      <c r="H1197" s="392"/>
    </row>
    <row r="1198" spans="2:16" ht="11" customHeight="1">
      <c r="B1198" s="520" t="s">
        <v>16</v>
      </c>
      <c r="C1198" s="404" t="s">
        <v>2222</v>
      </c>
      <c r="D1198" s="520" t="s">
        <v>16</v>
      </c>
      <c r="E1198" s="581">
        <f t="shared" si="73"/>
        <v>1.075268817204301</v>
      </c>
      <c r="F1198" s="590">
        <v>1</v>
      </c>
      <c r="G1198" s="404" t="s">
        <v>2223</v>
      </c>
      <c r="H1198" s="392"/>
    </row>
    <row r="1199" spans="2:16" ht="11" customHeight="1">
      <c r="B1199" s="520" t="s">
        <v>16</v>
      </c>
      <c r="C1199" s="404" t="s">
        <v>2196</v>
      </c>
      <c r="D1199" s="520" t="s">
        <v>16</v>
      </c>
      <c r="E1199" s="581">
        <f t="shared" si="73"/>
        <v>1.075268817204301</v>
      </c>
      <c r="F1199" s="590">
        <v>1</v>
      </c>
      <c r="G1199" s="404" t="s">
        <v>2197</v>
      </c>
      <c r="H1199" s="392"/>
    </row>
    <row r="1200" spans="2:16" ht="11" customHeight="1">
      <c r="B1200" s="520" t="s">
        <v>16</v>
      </c>
      <c r="C1200" s="404" t="s">
        <v>2218</v>
      </c>
      <c r="D1200" s="520" t="s">
        <v>16</v>
      </c>
      <c r="E1200" s="581">
        <f t="shared" si="73"/>
        <v>1.075268817204301</v>
      </c>
      <c r="F1200" s="590">
        <v>1</v>
      </c>
      <c r="G1200" s="404" t="s">
        <v>2219</v>
      </c>
      <c r="H1200" s="392"/>
    </row>
    <row r="1201" spans="1:18" ht="11" customHeight="1">
      <c r="B1201" s="745" t="s">
        <v>16</v>
      </c>
      <c r="C1201" s="455" t="s">
        <v>2198</v>
      </c>
      <c r="D1201" s="745" t="s">
        <v>16</v>
      </c>
      <c r="E1201" s="589">
        <f t="shared" si="73"/>
        <v>1.075268817204301</v>
      </c>
      <c r="F1201" s="746">
        <v>1</v>
      </c>
      <c r="G1201" s="455" t="s">
        <v>2199</v>
      </c>
      <c r="H1201" s="490"/>
    </row>
    <row r="1202" spans="1:18" ht="11" customHeight="1">
      <c r="E1202" s="460">
        <f>SUM(E1182:E1201)</f>
        <v>99.999999999999972</v>
      </c>
      <c r="F1202" s="460">
        <f>SUM(F1182:F1201)</f>
        <v>93</v>
      </c>
    </row>
    <row r="1205" spans="1:18" ht="11" customHeight="1" thickBot="1"/>
    <row r="1206" spans="1:18" ht="11" customHeight="1" thickBot="1">
      <c r="A1206" s="315" t="s">
        <v>1971</v>
      </c>
      <c r="B1206" s="331" t="s">
        <v>2593</v>
      </c>
      <c r="K1206" s="331" t="s">
        <v>2972</v>
      </c>
    </row>
    <row r="1207" spans="1:18" ht="11" customHeight="1">
      <c r="B1207" s="369" t="s">
        <v>0</v>
      </c>
      <c r="C1207" s="352" t="s">
        <v>1</v>
      </c>
      <c r="D1207" s="352" t="s">
        <v>2</v>
      </c>
      <c r="E1207" s="352" t="s">
        <v>3</v>
      </c>
      <c r="F1207" s="352" t="s">
        <v>4</v>
      </c>
      <c r="G1207" s="372" t="s">
        <v>1402</v>
      </c>
      <c r="H1207" s="372" t="s">
        <v>1799</v>
      </c>
      <c r="K1207" s="369" t="s">
        <v>45</v>
      </c>
      <c r="L1207" s="352" t="s">
        <v>1</v>
      </c>
      <c r="M1207" s="352" t="s">
        <v>46</v>
      </c>
      <c r="N1207" s="352" t="s">
        <v>3</v>
      </c>
      <c r="O1207" s="352" t="s">
        <v>4</v>
      </c>
      <c r="P1207" s="372" t="s">
        <v>1402</v>
      </c>
      <c r="Q1207" s="372" t="s">
        <v>1799</v>
      </c>
    </row>
    <row r="1208" spans="1:18" ht="11" customHeight="1">
      <c r="B1208" s="520" t="s">
        <v>16</v>
      </c>
      <c r="C1208" s="404" t="s">
        <v>2571</v>
      </c>
      <c r="D1208" s="520" t="s">
        <v>16</v>
      </c>
      <c r="E1208" s="581">
        <f t="shared" ref="E1208:E1214" si="74">F1208*100/$F$1215</f>
        <v>52.777777777777779</v>
      </c>
      <c r="F1208" s="590">
        <v>38</v>
      </c>
      <c r="G1208" s="404" t="s">
        <v>2572</v>
      </c>
      <c r="H1208" s="380"/>
      <c r="K1208" s="520" t="s">
        <v>106</v>
      </c>
      <c r="L1208" s="404" t="s">
        <v>2954</v>
      </c>
      <c r="M1208" s="520" t="s">
        <v>141</v>
      </c>
      <c r="N1208" s="581">
        <f>O1208*100/$O$1218</f>
        <v>44.827586206896555</v>
      </c>
      <c r="O1208" s="590">
        <v>26</v>
      </c>
      <c r="P1208" s="404" t="s">
        <v>2955</v>
      </c>
      <c r="Q1208" s="379" t="s">
        <v>2956</v>
      </c>
    </row>
    <row r="1209" spans="1:18" ht="11" customHeight="1">
      <c r="B1209" s="520" t="s">
        <v>16</v>
      </c>
      <c r="C1209" s="404" t="s">
        <v>2565</v>
      </c>
      <c r="D1209" s="405" t="s">
        <v>16</v>
      </c>
      <c r="E1209" s="581">
        <f t="shared" si="74"/>
        <v>26.388888888888889</v>
      </c>
      <c r="F1209" s="590">
        <v>19</v>
      </c>
      <c r="G1209" s="404" t="s">
        <v>2566</v>
      </c>
      <c r="H1209" s="392"/>
      <c r="K1209" s="520" t="s">
        <v>19</v>
      </c>
      <c r="L1209" s="404" t="s">
        <v>2968</v>
      </c>
      <c r="M1209" s="520" t="s">
        <v>16</v>
      </c>
      <c r="N1209" s="581">
        <f t="shared" ref="N1209:N1217" si="75">O1209*100/$O$1218</f>
        <v>27.586206896551722</v>
      </c>
      <c r="O1209" s="590">
        <v>16</v>
      </c>
      <c r="P1209" s="404" t="s">
        <v>2969</v>
      </c>
      <c r="Q1209" s="392"/>
    </row>
    <row r="1210" spans="1:18" ht="11" customHeight="1">
      <c r="B1210" s="520" t="s">
        <v>16</v>
      </c>
      <c r="C1210" s="404" t="s">
        <v>2569</v>
      </c>
      <c r="D1210" s="520" t="s">
        <v>16</v>
      </c>
      <c r="E1210" s="581">
        <f t="shared" si="74"/>
        <v>6.9444444444444446</v>
      </c>
      <c r="F1210" s="590">
        <v>5</v>
      </c>
      <c r="G1210" s="404" t="s">
        <v>2570</v>
      </c>
      <c r="H1210" s="392"/>
      <c r="K1210" s="520" t="s">
        <v>9</v>
      </c>
      <c r="L1210" s="404" t="s">
        <v>2967</v>
      </c>
      <c r="M1210" s="405" t="s">
        <v>52</v>
      </c>
      <c r="N1210" s="581">
        <f t="shared" si="75"/>
        <v>8.6206896551724146</v>
      </c>
      <c r="O1210" s="590">
        <v>5</v>
      </c>
      <c r="P1210" s="404" t="s">
        <v>2971</v>
      </c>
      <c r="Q1210" s="392"/>
    </row>
    <row r="1211" spans="1:18" ht="11" customHeight="1">
      <c r="B1211" s="520" t="s">
        <v>16</v>
      </c>
      <c r="C1211" s="404" t="s">
        <v>2567</v>
      </c>
      <c r="D1211" s="405" t="s">
        <v>16</v>
      </c>
      <c r="E1211" s="581">
        <f t="shared" si="74"/>
        <v>4.166666666666667</v>
      </c>
      <c r="F1211" s="590">
        <v>3</v>
      </c>
      <c r="G1211" s="404" t="s">
        <v>2568</v>
      </c>
      <c r="H1211" s="392"/>
      <c r="K1211" s="520" t="s">
        <v>55</v>
      </c>
      <c r="L1211" s="404" t="s">
        <v>2962</v>
      </c>
      <c r="M1211" s="405" t="s">
        <v>52</v>
      </c>
      <c r="N1211" s="581">
        <f t="shared" si="75"/>
        <v>6.8965517241379306</v>
      </c>
      <c r="O1211" s="590">
        <v>4</v>
      </c>
      <c r="P1211" s="404" t="s">
        <v>2963</v>
      </c>
      <c r="Q1211" s="392"/>
      <c r="R1211" s="404" t="s">
        <v>2993</v>
      </c>
    </row>
    <row r="1212" spans="1:18" ht="11" customHeight="1">
      <c r="B1212" s="520" t="s">
        <v>16</v>
      </c>
      <c r="C1212" s="404" t="s">
        <v>2573</v>
      </c>
      <c r="D1212" s="520" t="s">
        <v>16</v>
      </c>
      <c r="E1212" s="581">
        <f t="shared" si="74"/>
        <v>4.166666666666667</v>
      </c>
      <c r="F1212" s="590">
        <v>3</v>
      </c>
      <c r="G1212" s="404" t="s">
        <v>2574</v>
      </c>
      <c r="H1212" s="392"/>
      <c r="K1212" s="520" t="s">
        <v>106</v>
      </c>
      <c r="L1212" s="404" t="s">
        <v>2950</v>
      </c>
      <c r="M1212" s="405" t="s">
        <v>16</v>
      </c>
      <c r="N1212" s="581">
        <f t="shared" si="75"/>
        <v>3.4482758620689653</v>
      </c>
      <c r="O1212" s="590">
        <v>2</v>
      </c>
      <c r="P1212" s="404" t="s">
        <v>2951</v>
      </c>
      <c r="Q1212" s="392"/>
    </row>
    <row r="1213" spans="1:18" ht="11" customHeight="1">
      <c r="B1213" s="520" t="s">
        <v>16</v>
      </c>
      <c r="C1213" s="404" t="s">
        <v>2561</v>
      </c>
      <c r="D1213" s="520" t="s">
        <v>16</v>
      </c>
      <c r="E1213" s="581">
        <f t="shared" si="74"/>
        <v>4.166666666666667</v>
      </c>
      <c r="F1213" s="590">
        <v>3</v>
      </c>
      <c r="G1213" s="404" t="s">
        <v>2562</v>
      </c>
      <c r="H1213" s="392"/>
      <c r="K1213" s="520" t="s">
        <v>19</v>
      </c>
      <c r="L1213" s="404" t="s">
        <v>2957</v>
      </c>
      <c r="M1213" s="405" t="s">
        <v>22</v>
      </c>
      <c r="N1213" s="581">
        <f t="shared" si="75"/>
        <v>1.7241379310344827</v>
      </c>
      <c r="O1213" s="590">
        <v>1</v>
      </c>
      <c r="P1213" s="404" t="s">
        <v>2958</v>
      </c>
      <c r="Q1213" s="392"/>
    </row>
    <row r="1214" spans="1:18" ht="11" customHeight="1">
      <c r="B1214" s="745" t="s">
        <v>16</v>
      </c>
      <c r="C1214" s="455" t="s">
        <v>2563</v>
      </c>
      <c r="D1214" s="487" t="s">
        <v>16</v>
      </c>
      <c r="E1214" s="589">
        <f t="shared" si="74"/>
        <v>1.3888888888888888</v>
      </c>
      <c r="F1214" s="746">
        <v>1</v>
      </c>
      <c r="G1214" s="455" t="s">
        <v>2564</v>
      </c>
      <c r="H1214" s="490"/>
      <c r="K1214" s="520" t="s">
        <v>106</v>
      </c>
      <c r="L1214" s="404" t="s">
        <v>2952</v>
      </c>
      <c r="M1214" s="520" t="s">
        <v>141</v>
      </c>
      <c r="N1214" s="581">
        <f t="shared" si="75"/>
        <v>1.7241379310344827</v>
      </c>
      <c r="O1214" s="590">
        <v>1</v>
      </c>
      <c r="P1214" s="404" t="s">
        <v>2953</v>
      </c>
      <c r="Q1214" s="392"/>
    </row>
    <row r="1215" spans="1:18" ht="11" customHeight="1">
      <c r="E1215" s="460">
        <f>SUM(E1208:E1214)</f>
        <v>100.00000000000001</v>
      </c>
      <c r="F1215" s="460">
        <f>SUM(F1208:F1214)</f>
        <v>72</v>
      </c>
      <c r="K1215" s="520" t="s">
        <v>102</v>
      </c>
      <c r="L1215" s="404" t="s">
        <v>2946</v>
      </c>
      <c r="M1215" s="405" t="s">
        <v>104</v>
      </c>
      <c r="N1215" s="581">
        <f t="shared" si="75"/>
        <v>1.7241379310344827</v>
      </c>
      <c r="O1215" s="590">
        <v>1</v>
      </c>
      <c r="P1215" s="404" t="s">
        <v>2947</v>
      </c>
      <c r="Q1215" s="392"/>
    </row>
    <row r="1216" spans="1:18" ht="11" customHeight="1">
      <c r="F1216" s="590"/>
      <c r="K1216" s="520" t="s">
        <v>9</v>
      </c>
      <c r="L1216" s="404" t="s">
        <v>2965</v>
      </c>
      <c r="M1216" s="405" t="s">
        <v>22</v>
      </c>
      <c r="N1216" s="581">
        <f t="shared" si="75"/>
        <v>1.7241379310344827</v>
      </c>
      <c r="O1216" s="590">
        <v>1</v>
      </c>
      <c r="P1216" s="404" t="s">
        <v>2966</v>
      </c>
      <c r="Q1216" s="392"/>
    </row>
    <row r="1217" spans="2:17" ht="11" customHeight="1">
      <c r="F1217" s="590"/>
      <c r="K1217" s="881" t="s">
        <v>55</v>
      </c>
      <c r="L1217" s="882" t="s">
        <v>297</v>
      </c>
      <c r="M1217" s="881" t="s">
        <v>16</v>
      </c>
      <c r="N1217" s="883">
        <f t="shared" si="75"/>
        <v>1.7241379310344827</v>
      </c>
      <c r="O1217" s="884">
        <v>1</v>
      </c>
      <c r="P1217" s="885" t="s">
        <v>2964</v>
      </c>
      <c r="Q1217" s="490"/>
    </row>
    <row r="1218" spans="2:17" ht="11" customHeight="1">
      <c r="N1218" s="460">
        <f>SUM(N1208:N1217)</f>
        <v>99.999999999999986</v>
      </c>
      <c r="O1218" s="460">
        <f>SUM(O1208:O1217)</f>
        <v>58</v>
      </c>
    </row>
    <row r="1219" spans="2:17" ht="11" customHeight="1">
      <c r="B1219" s="331" t="s">
        <v>2594</v>
      </c>
      <c r="K1219" s="330" t="s">
        <v>2974</v>
      </c>
      <c r="O1219" s="590"/>
    </row>
    <row r="1220" spans="2:17" ht="11" customHeight="1">
      <c r="B1220" s="369" t="s">
        <v>0</v>
      </c>
      <c r="C1220" s="352" t="s">
        <v>1</v>
      </c>
      <c r="D1220" s="352" t="s">
        <v>2</v>
      </c>
      <c r="E1220" s="352" t="s">
        <v>3</v>
      </c>
      <c r="F1220" s="352" t="s">
        <v>4</v>
      </c>
      <c r="G1220" s="372" t="s">
        <v>1402</v>
      </c>
      <c r="H1220" s="372" t="s">
        <v>1799</v>
      </c>
      <c r="K1220" s="520" t="s">
        <v>102</v>
      </c>
      <c r="L1220" s="404" t="s">
        <v>2948</v>
      </c>
      <c r="M1220" s="520" t="s">
        <v>123</v>
      </c>
      <c r="O1220" s="590">
        <v>1</v>
      </c>
      <c r="P1220" s="404" t="s">
        <v>2949</v>
      </c>
      <c r="Q1220" s="330" t="s">
        <v>2970</v>
      </c>
    </row>
    <row r="1221" spans="2:17" ht="11" customHeight="1">
      <c r="B1221" s="520" t="s">
        <v>16</v>
      </c>
      <c r="C1221" s="404" t="s">
        <v>2579</v>
      </c>
      <c r="D1221" s="520" t="s">
        <v>16</v>
      </c>
      <c r="E1221" s="581">
        <f t="shared" ref="E1221:E1229" si="76">F1221*100/$F$1230</f>
        <v>62.921348314606739</v>
      </c>
      <c r="F1221" s="590">
        <v>56</v>
      </c>
      <c r="G1221" s="379" t="s">
        <v>2580</v>
      </c>
      <c r="H1221" s="380"/>
      <c r="K1221" s="520" t="s">
        <v>19</v>
      </c>
      <c r="L1221" s="404" t="s">
        <v>2959</v>
      </c>
      <c r="M1221" s="520" t="s">
        <v>22</v>
      </c>
      <c r="O1221" s="590">
        <v>3</v>
      </c>
      <c r="P1221" s="404" t="s">
        <v>2961</v>
      </c>
      <c r="Q1221" s="404" t="s">
        <v>2960</v>
      </c>
    </row>
    <row r="1222" spans="2:17" ht="11" customHeight="1">
      <c r="B1222" s="520" t="s">
        <v>16</v>
      </c>
      <c r="C1222" s="404" t="s">
        <v>2581</v>
      </c>
      <c r="D1222" s="520" t="s">
        <v>16</v>
      </c>
      <c r="E1222" s="581">
        <f t="shared" si="76"/>
        <v>14.606741573033707</v>
      </c>
      <c r="F1222" s="590">
        <v>13</v>
      </c>
      <c r="G1222" s="391" t="s">
        <v>2582</v>
      </c>
      <c r="H1222" s="392"/>
    </row>
    <row r="1223" spans="2:17" ht="11" customHeight="1">
      <c r="B1223" s="520" t="s">
        <v>16</v>
      </c>
      <c r="C1223" s="404" t="s">
        <v>2589</v>
      </c>
      <c r="D1223" s="520" t="s">
        <v>16</v>
      </c>
      <c r="E1223" s="581">
        <f t="shared" si="76"/>
        <v>12.359550561797754</v>
      </c>
      <c r="F1223" s="590">
        <v>11</v>
      </c>
      <c r="G1223" s="391" t="s">
        <v>2590</v>
      </c>
      <c r="H1223" s="392"/>
    </row>
    <row r="1224" spans="2:17" ht="11" customHeight="1">
      <c r="B1224" s="520" t="s">
        <v>16</v>
      </c>
      <c r="C1224" s="404" t="s">
        <v>2583</v>
      </c>
      <c r="D1224" s="520" t="s">
        <v>16</v>
      </c>
      <c r="E1224" s="581">
        <f t="shared" si="76"/>
        <v>3.3707865168539324</v>
      </c>
      <c r="F1224" s="590">
        <v>3</v>
      </c>
      <c r="G1224" s="391" t="s">
        <v>2584</v>
      </c>
      <c r="H1224" s="392"/>
      <c r="K1224" s="331" t="s">
        <v>2973</v>
      </c>
      <c r="O1224" s="590"/>
    </row>
    <row r="1225" spans="2:17" ht="11" customHeight="1">
      <c r="B1225" s="520" t="s">
        <v>16</v>
      </c>
      <c r="C1225" s="404" t="s">
        <v>2587</v>
      </c>
      <c r="D1225" s="520" t="s">
        <v>16</v>
      </c>
      <c r="E1225" s="581">
        <f t="shared" si="76"/>
        <v>2.2471910112359552</v>
      </c>
      <c r="F1225" s="590">
        <v>2</v>
      </c>
      <c r="G1225" s="391" t="s">
        <v>2588</v>
      </c>
      <c r="H1225" s="392"/>
      <c r="K1225" s="369" t="s">
        <v>45</v>
      </c>
      <c r="L1225" s="352" t="s">
        <v>1</v>
      </c>
      <c r="M1225" s="352" t="s">
        <v>46</v>
      </c>
      <c r="N1225" s="352" t="s">
        <v>3</v>
      </c>
      <c r="O1225" s="352" t="s">
        <v>4</v>
      </c>
      <c r="P1225" s="372" t="s">
        <v>1402</v>
      </c>
      <c r="Q1225" s="372" t="s">
        <v>1799</v>
      </c>
    </row>
    <row r="1226" spans="2:17" ht="11" customHeight="1">
      <c r="B1226" s="520" t="s">
        <v>16</v>
      </c>
      <c r="C1226" s="404" t="s">
        <v>2577</v>
      </c>
      <c r="D1226" s="520" t="s">
        <v>16</v>
      </c>
      <c r="E1226" s="581">
        <f t="shared" si="76"/>
        <v>1.1235955056179776</v>
      </c>
      <c r="F1226" s="590">
        <v>1</v>
      </c>
      <c r="G1226" s="391" t="s">
        <v>2578</v>
      </c>
      <c r="H1226" s="392"/>
      <c r="K1226" s="520" t="s">
        <v>106</v>
      </c>
      <c r="L1226" s="404" t="s">
        <v>2979</v>
      </c>
      <c r="M1226" s="520" t="s">
        <v>141</v>
      </c>
      <c r="N1226" s="581">
        <f>O1226*100/$O$1235</f>
        <v>43.678160919540232</v>
      </c>
      <c r="O1226" s="590">
        <v>38</v>
      </c>
      <c r="P1226" s="379" t="s">
        <v>2980</v>
      </c>
      <c r="Q1226" s="380"/>
    </row>
    <row r="1227" spans="2:17" ht="11" customHeight="1">
      <c r="B1227" s="520" t="s">
        <v>16</v>
      </c>
      <c r="C1227" s="404" t="s">
        <v>2591</v>
      </c>
      <c r="D1227" s="520" t="s">
        <v>16</v>
      </c>
      <c r="E1227" s="581">
        <f t="shared" si="76"/>
        <v>1.1235955056179776</v>
      </c>
      <c r="F1227" s="590">
        <v>1</v>
      </c>
      <c r="G1227" s="391" t="s">
        <v>2592</v>
      </c>
      <c r="H1227" s="392"/>
      <c r="K1227" s="520" t="s">
        <v>51</v>
      </c>
      <c r="L1227" s="404" t="s">
        <v>2991</v>
      </c>
      <c r="M1227" s="520" t="s">
        <v>104</v>
      </c>
      <c r="N1227" s="581">
        <f t="shared" ref="N1227:N1234" si="77">O1227*100/$O$1235</f>
        <v>21.839080459770116</v>
      </c>
      <c r="O1227" s="590">
        <v>19</v>
      </c>
      <c r="P1227" s="391" t="s">
        <v>2992</v>
      </c>
      <c r="Q1227" s="392"/>
    </row>
    <row r="1228" spans="2:17" ht="11" customHeight="1">
      <c r="B1228" s="520" t="s">
        <v>16</v>
      </c>
      <c r="C1228" s="404" t="s">
        <v>2585</v>
      </c>
      <c r="D1228" s="520" t="s">
        <v>16</v>
      </c>
      <c r="E1228" s="581">
        <f t="shared" si="76"/>
        <v>1.1235955056179776</v>
      </c>
      <c r="F1228" s="590">
        <v>1</v>
      </c>
      <c r="G1228" s="391" t="s">
        <v>2586</v>
      </c>
      <c r="H1228" s="392"/>
      <c r="K1228" s="520" t="s">
        <v>51</v>
      </c>
      <c r="L1228" s="404" t="s">
        <v>2989</v>
      </c>
      <c r="M1228" s="405" t="s">
        <v>635</v>
      </c>
      <c r="N1228" s="581">
        <f t="shared" si="77"/>
        <v>10.344827586206897</v>
      </c>
      <c r="O1228" s="590">
        <v>9</v>
      </c>
      <c r="P1228" s="391" t="s">
        <v>2990</v>
      </c>
      <c r="Q1228" s="392"/>
    </row>
    <row r="1229" spans="2:17" ht="11" customHeight="1">
      <c r="B1229" s="745" t="s">
        <v>16</v>
      </c>
      <c r="C1229" s="455" t="s">
        <v>2575</v>
      </c>
      <c r="D1229" s="745" t="s">
        <v>16</v>
      </c>
      <c r="E1229" s="589">
        <f t="shared" si="76"/>
        <v>1.1235955056179776</v>
      </c>
      <c r="F1229" s="746">
        <v>1</v>
      </c>
      <c r="G1229" s="458" t="s">
        <v>2576</v>
      </c>
      <c r="H1229" s="490"/>
      <c r="K1229" s="520" t="s">
        <v>19</v>
      </c>
      <c r="L1229" s="404" t="s">
        <v>2985</v>
      </c>
      <c r="M1229" s="405" t="s">
        <v>22</v>
      </c>
      <c r="N1229" s="581">
        <f t="shared" si="77"/>
        <v>8.0459770114942533</v>
      </c>
      <c r="O1229" s="590">
        <v>7</v>
      </c>
      <c r="P1229" s="391" t="s">
        <v>2986</v>
      </c>
      <c r="Q1229" s="392"/>
    </row>
    <row r="1230" spans="2:17" ht="11" customHeight="1">
      <c r="E1230" s="460">
        <f>SUM(E1221:E1229)</f>
        <v>99.999999999999972</v>
      </c>
      <c r="F1230" s="460">
        <f>SUM(F1221:F1229)</f>
        <v>89</v>
      </c>
      <c r="K1230" s="520" t="s">
        <v>106</v>
      </c>
      <c r="L1230" s="404" t="s">
        <v>2977</v>
      </c>
      <c r="M1230" s="405" t="s">
        <v>16</v>
      </c>
      <c r="N1230" s="581">
        <f t="shared" si="77"/>
        <v>5.7471264367816088</v>
      </c>
      <c r="O1230" s="590">
        <v>5</v>
      </c>
      <c r="P1230" s="391" t="s">
        <v>2978</v>
      </c>
      <c r="Q1230" s="392"/>
    </row>
    <row r="1231" spans="2:17" ht="11" customHeight="1">
      <c r="K1231" s="520" t="s">
        <v>55</v>
      </c>
      <c r="L1231" s="404" t="s">
        <v>2983</v>
      </c>
      <c r="M1231" s="405" t="s">
        <v>635</v>
      </c>
      <c r="N1231" s="581">
        <f t="shared" si="77"/>
        <v>4.5977011494252871</v>
      </c>
      <c r="O1231" s="590">
        <v>4</v>
      </c>
      <c r="P1231" s="391" t="s">
        <v>2984</v>
      </c>
      <c r="Q1231" s="392"/>
    </row>
    <row r="1232" spans="2:17" ht="11" customHeight="1">
      <c r="K1232" s="520" t="s">
        <v>102</v>
      </c>
      <c r="L1232" s="404" t="s">
        <v>2975</v>
      </c>
      <c r="M1232" s="520" t="s">
        <v>104</v>
      </c>
      <c r="N1232" s="581">
        <f t="shared" si="77"/>
        <v>2.2988505747126435</v>
      </c>
      <c r="O1232" s="590">
        <v>2</v>
      </c>
      <c r="P1232" s="391" t="s">
        <v>2976</v>
      </c>
      <c r="Q1232" s="392"/>
    </row>
    <row r="1233" spans="1:17" ht="11" customHeight="1">
      <c r="K1233" s="520" t="s">
        <v>22</v>
      </c>
      <c r="L1233" s="404" t="s">
        <v>2987</v>
      </c>
      <c r="M1233" s="405" t="s">
        <v>16</v>
      </c>
      <c r="N1233" s="581">
        <f t="shared" si="77"/>
        <v>2.2988505747126435</v>
      </c>
      <c r="O1233" s="590">
        <v>2</v>
      </c>
      <c r="P1233" s="391" t="s">
        <v>2988</v>
      </c>
      <c r="Q1233" s="392"/>
    </row>
    <row r="1234" spans="1:17" ht="11" customHeight="1">
      <c r="K1234" s="745" t="s">
        <v>106</v>
      </c>
      <c r="L1234" s="455" t="s">
        <v>2981</v>
      </c>
      <c r="M1234" s="745" t="s">
        <v>141</v>
      </c>
      <c r="N1234" s="589">
        <f t="shared" si="77"/>
        <v>1.1494252873563218</v>
      </c>
      <c r="O1234" s="746">
        <v>1</v>
      </c>
      <c r="P1234" s="458" t="s">
        <v>2982</v>
      </c>
      <c r="Q1234" s="490"/>
    </row>
    <row r="1235" spans="1:17" ht="11" customHeight="1">
      <c r="N1235" s="460">
        <f>SUM(N1226:N1234)</f>
        <v>100.00000000000001</v>
      </c>
      <c r="O1235" s="460">
        <f>SUM(O1226:O1234)</f>
        <v>87</v>
      </c>
    </row>
    <row r="1239" spans="1:17" ht="11" customHeight="1" thickBot="1"/>
    <row r="1240" spans="1:17" ht="11" customHeight="1" thickBot="1">
      <c r="A1240" s="313" t="s">
        <v>1969</v>
      </c>
      <c r="B1240" s="516" t="s">
        <v>3018</v>
      </c>
      <c r="C1240" s="344"/>
      <c r="D1240" s="517"/>
      <c r="E1240" s="517"/>
      <c r="F1240" s="518"/>
      <c r="G1240" s="664"/>
      <c r="J1240" s="313" t="s">
        <v>1969</v>
      </c>
      <c r="K1240" s="516" t="s">
        <v>3019</v>
      </c>
      <c r="L1240" s="344"/>
      <c r="M1240" s="517"/>
      <c r="N1240" s="517"/>
      <c r="O1240" s="518"/>
      <c r="P1240" s="664"/>
    </row>
    <row r="1241" spans="1:17" ht="11" customHeight="1">
      <c r="B1241" s="517"/>
      <c r="C1241" s="344"/>
      <c r="D1241" s="517"/>
      <c r="E1241" s="517"/>
      <c r="F1241" s="518"/>
      <c r="G1241" s="342"/>
      <c r="K1241" s="517"/>
      <c r="L1241" s="344"/>
      <c r="M1241" s="517"/>
      <c r="N1241" s="517"/>
      <c r="O1241" s="518"/>
      <c r="P1241" s="342"/>
    </row>
    <row r="1242" spans="1:17" ht="11" customHeight="1">
      <c r="B1242" s="345" t="s">
        <v>0</v>
      </c>
      <c r="C1242" s="345" t="s">
        <v>1</v>
      </c>
      <c r="D1242" s="345" t="s">
        <v>2</v>
      </c>
      <c r="E1242" s="345" t="s">
        <v>3</v>
      </c>
      <c r="F1242" s="519" t="s">
        <v>4</v>
      </c>
      <c r="G1242" s="519" t="s">
        <v>1402</v>
      </c>
      <c r="K1242" s="345" t="s">
        <v>45</v>
      </c>
      <c r="L1242" s="345" t="s">
        <v>1</v>
      </c>
      <c r="M1242" s="345" t="s">
        <v>46</v>
      </c>
      <c r="N1242" s="345" t="s">
        <v>3</v>
      </c>
      <c r="O1242" s="519" t="s">
        <v>4</v>
      </c>
      <c r="P1242" s="519" t="s">
        <v>1402</v>
      </c>
    </row>
    <row r="1243" spans="1:17" ht="11" customHeight="1">
      <c r="B1243" s="520" t="s">
        <v>16</v>
      </c>
      <c r="C1243" s="339" t="s">
        <v>3020</v>
      </c>
      <c r="D1243" s="520" t="s">
        <v>16</v>
      </c>
      <c r="E1243" s="358">
        <f t="shared" ref="E1243:E1256" si="78">SUM((F1243/$F$1257)*100)</f>
        <v>51.666666666666671</v>
      </c>
      <c r="F1243" s="359">
        <v>31</v>
      </c>
      <c r="G1243" s="670" t="s">
        <v>3021</v>
      </c>
      <c r="K1243" s="520" t="s">
        <v>51</v>
      </c>
      <c r="L1243" s="339" t="s">
        <v>3022</v>
      </c>
      <c r="M1243" s="520" t="s">
        <v>104</v>
      </c>
      <c r="N1243" s="358">
        <f t="shared" ref="N1243:N1254" si="79">SUM((O1243/$O$1255)*100)</f>
        <v>17.948717948717949</v>
      </c>
      <c r="O1243" s="359">
        <v>7</v>
      </c>
      <c r="P1243" s="670" t="s">
        <v>3023</v>
      </c>
    </row>
    <row r="1244" spans="1:17" ht="11" customHeight="1">
      <c r="B1244" s="520" t="s">
        <v>16</v>
      </c>
      <c r="C1244" s="339" t="s">
        <v>3024</v>
      </c>
      <c r="D1244" s="520" t="s">
        <v>16</v>
      </c>
      <c r="E1244" s="358">
        <f t="shared" si="78"/>
        <v>8.3333333333333321</v>
      </c>
      <c r="F1244" s="359">
        <v>5</v>
      </c>
      <c r="G1244" s="671" t="s">
        <v>3025</v>
      </c>
      <c r="K1244" s="520" t="s">
        <v>22</v>
      </c>
      <c r="L1244" s="339" t="s">
        <v>3026</v>
      </c>
      <c r="M1244" s="520" t="s">
        <v>16</v>
      </c>
      <c r="N1244" s="358">
        <f t="shared" si="79"/>
        <v>15.384615384615385</v>
      </c>
      <c r="O1244" s="359">
        <v>6</v>
      </c>
      <c r="P1244" s="671" t="s">
        <v>3027</v>
      </c>
    </row>
    <row r="1245" spans="1:17" ht="11" customHeight="1">
      <c r="B1245" s="520" t="s">
        <v>16</v>
      </c>
      <c r="C1245" s="339" t="s">
        <v>3028</v>
      </c>
      <c r="D1245" s="520" t="s">
        <v>16</v>
      </c>
      <c r="E1245" s="358">
        <f t="shared" si="78"/>
        <v>8.3333333333333321</v>
      </c>
      <c r="F1245" s="359">
        <v>5</v>
      </c>
      <c r="G1245" s="671" t="s">
        <v>3029</v>
      </c>
      <c r="K1245" s="520" t="s">
        <v>22</v>
      </c>
      <c r="L1245" s="339" t="s">
        <v>3030</v>
      </c>
      <c r="M1245" s="520" t="s">
        <v>16</v>
      </c>
      <c r="N1245" s="358">
        <f t="shared" si="79"/>
        <v>12.820512820512819</v>
      </c>
      <c r="O1245" s="359">
        <v>5</v>
      </c>
      <c r="P1245" s="671" t="s">
        <v>3031</v>
      </c>
    </row>
    <row r="1246" spans="1:17" ht="11" customHeight="1">
      <c r="B1246" s="520" t="s">
        <v>16</v>
      </c>
      <c r="C1246" s="339" t="s">
        <v>3032</v>
      </c>
      <c r="D1246" s="520" t="s">
        <v>16</v>
      </c>
      <c r="E1246" s="358">
        <f t="shared" si="78"/>
        <v>5</v>
      </c>
      <c r="F1246" s="359">
        <v>3</v>
      </c>
      <c r="G1246" s="671" t="s">
        <v>3033</v>
      </c>
      <c r="K1246" s="520" t="s">
        <v>19</v>
      </c>
      <c r="L1246" s="339" t="s">
        <v>3034</v>
      </c>
      <c r="M1246" s="520" t="s">
        <v>104</v>
      </c>
      <c r="N1246" s="358">
        <f t="shared" si="79"/>
        <v>10.256410256410255</v>
      </c>
      <c r="O1246" s="359">
        <v>4</v>
      </c>
      <c r="P1246" s="671" t="s">
        <v>3035</v>
      </c>
    </row>
    <row r="1247" spans="1:17" ht="11" customHeight="1">
      <c r="B1247" s="520" t="s">
        <v>16</v>
      </c>
      <c r="C1247" s="339" t="s">
        <v>3036</v>
      </c>
      <c r="D1247" s="520" t="s">
        <v>16</v>
      </c>
      <c r="E1247" s="358">
        <f t="shared" si="78"/>
        <v>5</v>
      </c>
      <c r="F1247" s="359">
        <v>3</v>
      </c>
      <c r="G1247" s="671" t="s">
        <v>3037</v>
      </c>
      <c r="K1247" s="520" t="s">
        <v>106</v>
      </c>
      <c r="L1247" s="339" t="s">
        <v>3038</v>
      </c>
      <c r="M1247" s="520" t="s">
        <v>16</v>
      </c>
      <c r="N1247" s="358">
        <f t="shared" si="79"/>
        <v>10.256410256410255</v>
      </c>
      <c r="O1247" s="359">
        <v>4</v>
      </c>
      <c r="P1247" s="671" t="s">
        <v>3039</v>
      </c>
    </row>
    <row r="1248" spans="1:17" ht="11" customHeight="1">
      <c r="B1248" s="520" t="s">
        <v>16</v>
      </c>
      <c r="C1248" s="339" t="s">
        <v>3040</v>
      </c>
      <c r="D1248" s="520" t="s">
        <v>16</v>
      </c>
      <c r="E1248" s="358">
        <f t="shared" si="78"/>
        <v>3.3333333333333335</v>
      </c>
      <c r="F1248" s="359">
        <v>2</v>
      </c>
      <c r="G1248" s="671" t="s">
        <v>3041</v>
      </c>
      <c r="K1248" s="520" t="s">
        <v>106</v>
      </c>
      <c r="L1248" s="339" t="s">
        <v>3042</v>
      </c>
      <c r="M1248" s="520" t="s">
        <v>104</v>
      </c>
      <c r="N1248" s="358">
        <f t="shared" si="79"/>
        <v>7.6923076923076925</v>
      </c>
      <c r="O1248" s="359">
        <v>3</v>
      </c>
      <c r="P1248" s="671" t="s">
        <v>3043</v>
      </c>
    </row>
    <row r="1249" spans="2:16" ht="11" customHeight="1">
      <c r="B1249" s="520" t="s">
        <v>16</v>
      </c>
      <c r="C1249" s="339" t="s">
        <v>3044</v>
      </c>
      <c r="D1249" s="520" t="s">
        <v>16</v>
      </c>
      <c r="E1249" s="358">
        <f t="shared" si="78"/>
        <v>3.3333333333333335</v>
      </c>
      <c r="F1249" s="359">
        <v>2</v>
      </c>
      <c r="G1249" s="671" t="s">
        <v>3045</v>
      </c>
      <c r="K1249" s="520" t="s">
        <v>102</v>
      </c>
      <c r="L1249" s="339" t="s">
        <v>3046</v>
      </c>
      <c r="M1249" s="520" t="s">
        <v>104</v>
      </c>
      <c r="N1249" s="358">
        <f t="shared" si="79"/>
        <v>5.1282051282051277</v>
      </c>
      <c r="O1249" s="359">
        <v>2</v>
      </c>
      <c r="P1249" s="671" t="s">
        <v>3047</v>
      </c>
    </row>
    <row r="1250" spans="2:16" ht="11" customHeight="1">
      <c r="B1250" s="520" t="s">
        <v>16</v>
      </c>
      <c r="C1250" s="339" t="s">
        <v>3048</v>
      </c>
      <c r="D1250" s="520" t="s">
        <v>16</v>
      </c>
      <c r="E1250" s="358">
        <f t="shared" si="78"/>
        <v>3.3333333333333335</v>
      </c>
      <c r="F1250" s="359">
        <v>2</v>
      </c>
      <c r="G1250" s="671" t="s">
        <v>3049</v>
      </c>
      <c r="K1250" s="520" t="s">
        <v>22</v>
      </c>
      <c r="L1250" s="339" t="s">
        <v>3050</v>
      </c>
      <c r="M1250" s="520" t="s">
        <v>22</v>
      </c>
      <c r="N1250" s="358">
        <f t="shared" si="79"/>
        <v>5.1282051282051277</v>
      </c>
      <c r="O1250" s="359">
        <v>2</v>
      </c>
      <c r="P1250" s="671" t="s">
        <v>3051</v>
      </c>
    </row>
    <row r="1251" spans="2:16" ht="11" customHeight="1">
      <c r="B1251" s="520" t="s">
        <v>16</v>
      </c>
      <c r="C1251" s="339" t="s">
        <v>3052</v>
      </c>
      <c r="D1251" s="520" t="s">
        <v>16</v>
      </c>
      <c r="E1251" s="358">
        <f t="shared" si="78"/>
        <v>3.3333333333333335</v>
      </c>
      <c r="F1251" s="359">
        <v>2</v>
      </c>
      <c r="G1251" s="671" t="s">
        <v>3053</v>
      </c>
      <c r="K1251" s="520" t="s">
        <v>106</v>
      </c>
      <c r="L1251" s="339" t="s">
        <v>3054</v>
      </c>
      <c r="M1251" s="520" t="s">
        <v>16</v>
      </c>
      <c r="N1251" s="358">
        <f t="shared" si="79"/>
        <v>5.1282051282051277</v>
      </c>
      <c r="O1251" s="359">
        <v>2</v>
      </c>
      <c r="P1251" s="671" t="s">
        <v>3055</v>
      </c>
    </row>
    <row r="1252" spans="2:16" ht="11" customHeight="1">
      <c r="B1252" s="520" t="s">
        <v>16</v>
      </c>
      <c r="C1252" s="339" t="s">
        <v>3056</v>
      </c>
      <c r="D1252" s="520" t="s">
        <v>16</v>
      </c>
      <c r="E1252" s="358">
        <f t="shared" si="78"/>
        <v>1.6666666666666667</v>
      </c>
      <c r="F1252" s="359">
        <v>1</v>
      </c>
      <c r="G1252" s="671" t="s">
        <v>3057</v>
      </c>
      <c r="K1252" s="886" t="s">
        <v>51</v>
      </c>
      <c r="L1252" s="887" t="s">
        <v>50</v>
      </c>
      <c r="M1252" s="886" t="s">
        <v>16</v>
      </c>
      <c r="N1252" s="888">
        <f t="shared" si="79"/>
        <v>5.1282051282051277</v>
      </c>
      <c r="O1252" s="889">
        <v>2</v>
      </c>
      <c r="P1252" s="671" t="s">
        <v>3058</v>
      </c>
    </row>
    <row r="1253" spans="2:16" ht="11" customHeight="1">
      <c r="B1253" s="520" t="s">
        <v>16</v>
      </c>
      <c r="C1253" s="339" t="s">
        <v>3059</v>
      </c>
      <c r="D1253" s="520" t="s">
        <v>16</v>
      </c>
      <c r="E1253" s="358">
        <f t="shared" si="78"/>
        <v>1.6666666666666667</v>
      </c>
      <c r="F1253" s="359">
        <v>1</v>
      </c>
      <c r="G1253" s="671" t="s">
        <v>3060</v>
      </c>
      <c r="K1253" s="520" t="s">
        <v>9</v>
      </c>
      <c r="L1253" s="339" t="s">
        <v>3061</v>
      </c>
      <c r="M1253" s="520" t="s">
        <v>16</v>
      </c>
      <c r="N1253" s="358">
        <f t="shared" si="79"/>
        <v>2.5641025641025639</v>
      </c>
      <c r="O1253" s="359">
        <v>1</v>
      </c>
      <c r="P1253" s="671" t="s">
        <v>3062</v>
      </c>
    </row>
    <row r="1254" spans="2:16" ht="11" customHeight="1">
      <c r="B1254" s="520" t="s">
        <v>16</v>
      </c>
      <c r="C1254" s="339" t="s">
        <v>3063</v>
      </c>
      <c r="D1254" s="520" t="s">
        <v>16</v>
      </c>
      <c r="E1254" s="358">
        <f t="shared" si="78"/>
        <v>1.6666666666666667</v>
      </c>
      <c r="F1254" s="359">
        <v>1</v>
      </c>
      <c r="G1254" s="671" t="s">
        <v>3064</v>
      </c>
      <c r="K1254" s="520" t="s">
        <v>106</v>
      </c>
      <c r="L1254" s="339" t="s">
        <v>3065</v>
      </c>
      <c r="M1254" s="520" t="s">
        <v>16</v>
      </c>
      <c r="N1254" s="358">
        <f t="shared" si="79"/>
        <v>2.5641025641025639</v>
      </c>
      <c r="O1254" s="359">
        <v>1</v>
      </c>
      <c r="P1254" s="684" t="s">
        <v>3066</v>
      </c>
    </row>
    <row r="1255" spans="2:16" ht="11" customHeight="1">
      <c r="B1255" s="520" t="s">
        <v>16</v>
      </c>
      <c r="C1255" s="339" t="s">
        <v>3067</v>
      </c>
      <c r="D1255" s="520" t="s">
        <v>16</v>
      </c>
      <c r="E1255" s="358">
        <f t="shared" si="78"/>
        <v>1.6666666666666667</v>
      </c>
      <c r="F1255" s="359">
        <v>1</v>
      </c>
      <c r="G1255" s="671" t="s">
        <v>3068</v>
      </c>
      <c r="K1255" s="558"/>
      <c r="L1255" s="351"/>
      <c r="M1255" s="558"/>
      <c r="N1255" s="559">
        <f>SUM(N1243:N1254)</f>
        <v>99.999999999999986</v>
      </c>
      <c r="O1255" s="559">
        <f>SUM(O1243:O1254)</f>
        <v>39</v>
      </c>
      <c r="P1255" s="890"/>
    </row>
    <row r="1256" spans="2:16" ht="11" customHeight="1">
      <c r="B1256" s="520" t="s">
        <v>16</v>
      </c>
      <c r="C1256" s="339" t="s">
        <v>3069</v>
      </c>
      <c r="D1256" s="520" t="s">
        <v>16</v>
      </c>
      <c r="E1256" s="358">
        <f t="shared" si="78"/>
        <v>1.6666666666666667</v>
      </c>
      <c r="F1256" s="359">
        <v>1</v>
      </c>
      <c r="G1256" s="684" t="s">
        <v>3070</v>
      </c>
      <c r="K1256" s="773"/>
      <c r="L1256" s="343"/>
      <c r="M1256" s="773"/>
      <c r="N1256" s="363"/>
      <c r="O1256" s="774"/>
      <c r="P1256" s="890"/>
    </row>
    <row r="1257" spans="2:16" ht="11" customHeight="1">
      <c r="B1257" s="558"/>
      <c r="C1257" s="351"/>
      <c r="D1257" s="558"/>
      <c r="E1257" s="559">
        <f>SUM(E1243:E1256)</f>
        <v>100</v>
      </c>
      <c r="F1257" s="559">
        <f>SUM(F1243:F1256)</f>
        <v>60</v>
      </c>
      <c r="G1257" s="342"/>
      <c r="P1257" s="630"/>
    </row>
    <row r="1258" spans="2:16" ht="11" customHeight="1">
      <c r="P1258" s="630"/>
    </row>
    <row r="1259" spans="2:16" ht="11" customHeight="1">
      <c r="B1259" s="516" t="s">
        <v>3071</v>
      </c>
      <c r="C1259" s="344"/>
      <c r="D1259" s="517"/>
      <c r="E1259" s="517"/>
      <c r="F1259" s="518"/>
      <c r="G1259" s="664"/>
      <c r="K1259" s="516" t="s">
        <v>3072</v>
      </c>
      <c r="L1259" s="344"/>
      <c r="M1259" s="517"/>
      <c r="N1259" s="517"/>
      <c r="O1259" s="518"/>
      <c r="P1259" s="891"/>
    </row>
    <row r="1260" spans="2:16" ht="11" customHeight="1">
      <c r="B1260" s="517"/>
      <c r="C1260" s="344"/>
      <c r="D1260" s="517"/>
      <c r="E1260" s="517"/>
      <c r="F1260" s="518"/>
      <c r="G1260" s="342"/>
      <c r="K1260" s="517"/>
      <c r="L1260" s="344"/>
      <c r="M1260" s="517"/>
      <c r="N1260" s="517"/>
      <c r="O1260" s="518"/>
      <c r="P1260" s="890"/>
    </row>
    <row r="1261" spans="2:16" ht="11" customHeight="1">
      <c r="B1261" s="345" t="s">
        <v>0</v>
      </c>
      <c r="C1261" s="345" t="s">
        <v>1</v>
      </c>
      <c r="D1261" s="345" t="s">
        <v>2</v>
      </c>
      <c r="E1261" s="345" t="s">
        <v>3</v>
      </c>
      <c r="F1261" s="519" t="s">
        <v>4</v>
      </c>
      <c r="G1261" s="519" t="s">
        <v>1402</v>
      </c>
      <c r="K1261" s="345" t="s">
        <v>45</v>
      </c>
      <c r="L1261" s="345" t="s">
        <v>1</v>
      </c>
      <c r="M1261" s="345" t="s">
        <v>46</v>
      </c>
      <c r="N1261" s="345" t="s">
        <v>3</v>
      </c>
      <c r="O1261" s="519" t="s">
        <v>4</v>
      </c>
      <c r="P1261" s="371" t="s">
        <v>1402</v>
      </c>
    </row>
    <row r="1262" spans="2:16" ht="11" customHeight="1">
      <c r="B1262" s="520" t="s">
        <v>16</v>
      </c>
      <c r="C1262" s="339" t="s">
        <v>3008</v>
      </c>
      <c r="D1262" s="520" t="s">
        <v>16</v>
      </c>
      <c r="E1262" s="358">
        <f t="shared" ref="E1262:E1307" si="80">SUM((F1262/$F$1308)*100)</f>
        <v>11.940298507462686</v>
      </c>
      <c r="F1262" s="359">
        <v>8</v>
      </c>
      <c r="G1262" s="671" t="s">
        <v>3015</v>
      </c>
      <c r="K1262" s="439" t="s">
        <v>102</v>
      </c>
      <c r="L1262" s="947" t="s">
        <v>3006</v>
      </c>
      <c r="M1262" s="520" t="s">
        <v>104</v>
      </c>
      <c r="N1262" s="358">
        <f t="shared" ref="N1262:N1291" si="81">SUM((O1262/$O$1292)*100)</f>
        <v>12.280701754385964</v>
      </c>
      <c r="O1262" s="359">
        <v>7</v>
      </c>
      <c r="P1262" s="671" t="s">
        <v>3013</v>
      </c>
    </row>
    <row r="1263" spans="2:16" ht="11" customHeight="1">
      <c r="B1263" s="520" t="s">
        <v>16</v>
      </c>
      <c r="C1263" s="339" t="s">
        <v>3073</v>
      </c>
      <c r="D1263" s="520" t="s">
        <v>16</v>
      </c>
      <c r="E1263" s="358">
        <f t="shared" si="80"/>
        <v>5.9701492537313428</v>
      </c>
      <c r="F1263" s="359">
        <v>4</v>
      </c>
      <c r="G1263" s="671" t="s">
        <v>3074</v>
      </c>
      <c r="K1263" s="520" t="s">
        <v>19</v>
      </c>
      <c r="L1263" s="339" t="s">
        <v>3075</v>
      </c>
      <c r="M1263" s="520" t="s">
        <v>16</v>
      </c>
      <c r="N1263" s="358">
        <f t="shared" si="81"/>
        <v>7.0175438596491224</v>
      </c>
      <c r="O1263" s="359">
        <v>4</v>
      </c>
      <c r="P1263" s="671" t="s">
        <v>3076</v>
      </c>
    </row>
    <row r="1264" spans="2:16" ht="11" customHeight="1">
      <c r="B1264" s="520" t="s">
        <v>16</v>
      </c>
      <c r="C1264" s="339" t="s">
        <v>3077</v>
      </c>
      <c r="D1264" s="520" t="s">
        <v>16</v>
      </c>
      <c r="E1264" s="358">
        <f t="shared" si="80"/>
        <v>4.4776119402985071</v>
      </c>
      <c r="F1264" s="359">
        <v>3</v>
      </c>
      <c r="G1264" s="671" t="s">
        <v>3078</v>
      </c>
      <c r="K1264" s="520" t="s">
        <v>19</v>
      </c>
      <c r="L1264" s="339" t="s">
        <v>3079</v>
      </c>
      <c r="M1264" s="520" t="s">
        <v>16</v>
      </c>
      <c r="N1264" s="358">
        <f t="shared" si="81"/>
        <v>5.2631578947368416</v>
      </c>
      <c r="O1264" s="359">
        <v>3</v>
      </c>
      <c r="P1264" s="671" t="s">
        <v>3080</v>
      </c>
    </row>
    <row r="1265" spans="2:16" ht="11" customHeight="1">
      <c r="B1265" s="520" t="s">
        <v>16</v>
      </c>
      <c r="C1265" s="339" t="s">
        <v>3081</v>
      </c>
      <c r="D1265" s="520" t="s">
        <v>16</v>
      </c>
      <c r="E1265" s="358">
        <f t="shared" si="80"/>
        <v>2.9850746268656714</v>
      </c>
      <c r="F1265" s="359">
        <v>2</v>
      </c>
      <c r="G1265" s="671" t="s">
        <v>3082</v>
      </c>
      <c r="K1265" s="520" t="s">
        <v>9</v>
      </c>
      <c r="L1265" s="339" t="s">
        <v>3083</v>
      </c>
      <c r="M1265" s="520" t="s">
        <v>16</v>
      </c>
      <c r="N1265" s="358">
        <f t="shared" si="81"/>
        <v>5.2631578947368416</v>
      </c>
      <c r="O1265" s="359">
        <v>3</v>
      </c>
      <c r="P1265" s="671" t="s">
        <v>3084</v>
      </c>
    </row>
    <row r="1266" spans="2:16" ht="11" customHeight="1">
      <c r="B1266" s="520" t="s">
        <v>16</v>
      </c>
      <c r="C1266" s="339" t="s">
        <v>3085</v>
      </c>
      <c r="D1266" s="520" t="s">
        <v>16</v>
      </c>
      <c r="E1266" s="358">
        <f t="shared" si="80"/>
        <v>2.9850746268656714</v>
      </c>
      <c r="F1266" s="359">
        <v>2</v>
      </c>
      <c r="G1266" s="671" t="s">
        <v>3086</v>
      </c>
      <c r="K1266" s="520" t="s">
        <v>19</v>
      </c>
      <c r="L1266" s="339" t="s">
        <v>3793</v>
      </c>
      <c r="M1266" s="520" t="s">
        <v>16</v>
      </c>
      <c r="N1266" s="358">
        <f t="shared" si="81"/>
        <v>5.2631578947368416</v>
      </c>
      <c r="O1266" s="359">
        <v>3</v>
      </c>
      <c r="P1266" s="671" t="s">
        <v>3087</v>
      </c>
    </row>
    <row r="1267" spans="2:16" ht="11" customHeight="1">
      <c r="B1267" s="520" t="s">
        <v>16</v>
      </c>
      <c r="C1267" s="339" t="s">
        <v>3088</v>
      </c>
      <c r="D1267" s="520" t="s">
        <v>16</v>
      </c>
      <c r="E1267" s="358">
        <f t="shared" si="80"/>
        <v>2.9850746268656714</v>
      </c>
      <c r="F1267" s="359">
        <v>2</v>
      </c>
      <c r="G1267" s="671" t="s">
        <v>3089</v>
      </c>
      <c r="K1267" s="439" t="s">
        <v>102</v>
      </c>
      <c r="L1267" s="947" t="s">
        <v>3090</v>
      </c>
      <c r="M1267" s="520" t="s">
        <v>16</v>
      </c>
      <c r="N1267" s="358">
        <f t="shared" si="81"/>
        <v>5.2631578947368416</v>
      </c>
      <c r="O1267" s="359">
        <v>3</v>
      </c>
      <c r="P1267" s="671" t="s">
        <v>3091</v>
      </c>
    </row>
    <row r="1268" spans="2:16" ht="11" customHeight="1">
      <c r="B1268" s="520" t="s">
        <v>16</v>
      </c>
      <c r="C1268" s="339" t="s">
        <v>3092</v>
      </c>
      <c r="D1268" s="520" t="s">
        <v>16</v>
      </c>
      <c r="E1268" s="358">
        <f t="shared" si="80"/>
        <v>2.9850746268656714</v>
      </c>
      <c r="F1268" s="359">
        <v>2</v>
      </c>
      <c r="G1268" s="671" t="s">
        <v>3093</v>
      </c>
      <c r="K1268" s="439" t="s">
        <v>106</v>
      </c>
      <c r="L1268" s="947" t="s">
        <v>3094</v>
      </c>
      <c r="M1268" s="520" t="s">
        <v>104</v>
      </c>
      <c r="N1268" s="358">
        <f t="shared" si="81"/>
        <v>3.5087719298245612</v>
      </c>
      <c r="O1268" s="359">
        <v>2</v>
      </c>
      <c r="P1268" s="671" t="s">
        <v>3095</v>
      </c>
    </row>
    <row r="1269" spans="2:16" ht="11" customHeight="1">
      <c r="B1269" s="520" t="s">
        <v>16</v>
      </c>
      <c r="C1269" s="339" t="s">
        <v>3096</v>
      </c>
      <c r="D1269" s="520" t="s">
        <v>22</v>
      </c>
      <c r="E1269" s="358">
        <f t="shared" si="80"/>
        <v>2.9850746268656714</v>
      </c>
      <c r="F1269" s="359">
        <v>2</v>
      </c>
      <c r="G1269" s="671" t="s">
        <v>3097</v>
      </c>
      <c r="K1269" s="439" t="s">
        <v>55</v>
      </c>
      <c r="L1269" s="947" t="s">
        <v>3098</v>
      </c>
      <c r="M1269" s="520" t="s">
        <v>104</v>
      </c>
      <c r="N1269" s="358">
        <f t="shared" si="81"/>
        <v>3.5087719298245612</v>
      </c>
      <c r="O1269" s="359">
        <v>2</v>
      </c>
      <c r="P1269" s="671" t="s">
        <v>3099</v>
      </c>
    </row>
    <row r="1270" spans="2:16" ht="11" customHeight="1">
      <c r="B1270" s="520" t="s">
        <v>16</v>
      </c>
      <c r="C1270" s="339" t="s">
        <v>3100</v>
      </c>
      <c r="D1270" s="520" t="s">
        <v>16</v>
      </c>
      <c r="E1270" s="358">
        <f t="shared" si="80"/>
        <v>2.9850746268656714</v>
      </c>
      <c r="F1270" s="359">
        <v>2</v>
      </c>
      <c r="G1270" s="671" t="s">
        <v>3101</v>
      </c>
      <c r="K1270" s="439" t="s">
        <v>22</v>
      </c>
      <c r="L1270" s="947" t="s">
        <v>3102</v>
      </c>
      <c r="M1270" s="520" t="s">
        <v>104</v>
      </c>
      <c r="N1270" s="358">
        <f t="shared" si="81"/>
        <v>3.5087719298245612</v>
      </c>
      <c r="O1270" s="359">
        <v>2</v>
      </c>
      <c r="P1270" s="671" t="s">
        <v>3103</v>
      </c>
    </row>
    <row r="1271" spans="2:16" ht="11" customHeight="1">
      <c r="B1271" s="520" t="s">
        <v>16</v>
      </c>
      <c r="C1271" s="339" t="s">
        <v>3104</v>
      </c>
      <c r="D1271" s="520" t="s">
        <v>16</v>
      </c>
      <c r="E1271" s="358">
        <f t="shared" si="80"/>
        <v>2.9850746268656714</v>
      </c>
      <c r="F1271" s="359">
        <v>2</v>
      </c>
      <c r="G1271" s="671" t="s">
        <v>3105</v>
      </c>
      <c r="K1271" s="439" t="s">
        <v>102</v>
      </c>
      <c r="L1271" s="947" t="s">
        <v>3106</v>
      </c>
      <c r="M1271" s="520" t="s">
        <v>16</v>
      </c>
      <c r="N1271" s="358">
        <f t="shared" si="81"/>
        <v>3.5087719298245612</v>
      </c>
      <c r="O1271" s="359">
        <v>2</v>
      </c>
      <c r="P1271" s="671" t="s">
        <v>3107</v>
      </c>
    </row>
    <row r="1272" spans="2:16" ht="11" customHeight="1">
      <c r="B1272" s="520" t="s">
        <v>16</v>
      </c>
      <c r="C1272" s="339" t="s">
        <v>3108</v>
      </c>
      <c r="D1272" s="520" t="s">
        <v>16</v>
      </c>
      <c r="E1272" s="358">
        <f t="shared" si="80"/>
        <v>2.9850746268656714</v>
      </c>
      <c r="F1272" s="359">
        <v>2</v>
      </c>
      <c r="G1272" s="671" t="s">
        <v>3109</v>
      </c>
      <c r="K1272" s="439" t="s">
        <v>106</v>
      </c>
      <c r="L1272" s="947" t="s">
        <v>3110</v>
      </c>
      <c r="M1272" s="520" t="s">
        <v>16</v>
      </c>
      <c r="N1272" s="358">
        <f t="shared" si="81"/>
        <v>3.5087719298245612</v>
      </c>
      <c r="O1272" s="359">
        <v>2</v>
      </c>
      <c r="P1272" s="671" t="s">
        <v>3111</v>
      </c>
    </row>
    <row r="1273" spans="2:16" ht="11" customHeight="1">
      <c r="B1273" s="520" t="s">
        <v>16</v>
      </c>
      <c r="C1273" s="339" t="s">
        <v>3112</v>
      </c>
      <c r="D1273" s="520" t="s">
        <v>16</v>
      </c>
      <c r="E1273" s="358">
        <f t="shared" si="80"/>
        <v>2.9850746268656714</v>
      </c>
      <c r="F1273" s="359">
        <v>2</v>
      </c>
      <c r="G1273" s="671" t="s">
        <v>3113</v>
      </c>
      <c r="K1273" s="439" t="s">
        <v>51</v>
      </c>
      <c r="L1273" s="947" t="s">
        <v>3114</v>
      </c>
      <c r="M1273" s="520" t="s">
        <v>104</v>
      </c>
      <c r="N1273" s="358">
        <f t="shared" si="81"/>
        <v>3.5087719298245612</v>
      </c>
      <c r="O1273" s="359">
        <v>2</v>
      </c>
      <c r="P1273" s="671" t="s">
        <v>3115</v>
      </c>
    </row>
    <row r="1274" spans="2:16" ht="11" customHeight="1">
      <c r="B1274" s="520" t="s">
        <v>6</v>
      </c>
      <c r="C1274" s="339" t="s">
        <v>3116</v>
      </c>
      <c r="D1274" s="520" t="s">
        <v>16</v>
      </c>
      <c r="E1274" s="358">
        <f t="shared" si="80"/>
        <v>1.4925373134328357</v>
      </c>
      <c r="F1274" s="359">
        <v>1</v>
      </c>
      <c r="G1274" s="671" t="s">
        <v>3117</v>
      </c>
      <c r="K1274" s="439" t="s">
        <v>19</v>
      </c>
      <c r="L1274" s="947" t="s">
        <v>3118</v>
      </c>
      <c r="M1274" s="520" t="s">
        <v>22</v>
      </c>
      <c r="N1274" s="358">
        <f t="shared" si="81"/>
        <v>3.5087719298245612</v>
      </c>
      <c r="O1274" s="359">
        <v>2</v>
      </c>
      <c r="P1274" s="671" t="s">
        <v>3119</v>
      </c>
    </row>
    <row r="1275" spans="2:16" ht="11" customHeight="1">
      <c r="B1275" s="520" t="s">
        <v>16</v>
      </c>
      <c r="C1275" s="339" t="s">
        <v>3120</v>
      </c>
      <c r="D1275" s="520" t="s">
        <v>16</v>
      </c>
      <c r="E1275" s="358">
        <f t="shared" si="80"/>
        <v>1.4925373134328357</v>
      </c>
      <c r="F1275" s="359">
        <v>1</v>
      </c>
      <c r="G1275" s="671" t="s">
        <v>3121</v>
      </c>
      <c r="K1275" s="439" t="s">
        <v>19</v>
      </c>
      <c r="L1275" s="947" t="s">
        <v>3792</v>
      </c>
      <c r="M1275" s="520" t="s">
        <v>16</v>
      </c>
      <c r="N1275" s="358">
        <f t="shared" si="81"/>
        <v>3.5087719298245612</v>
      </c>
      <c r="O1275" s="359">
        <v>2</v>
      </c>
      <c r="P1275" s="671" t="s">
        <v>3014</v>
      </c>
    </row>
    <row r="1276" spans="2:16" ht="11" customHeight="1">
      <c r="B1276" s="520" t="s">
        <v>16</v>
      </c>
      <c r="C1276" s="339" t="s">
        <v>3122</v>
      </c>
      <c r="D1276" s="520" t="s">
        <v>16</v>
      </c>
      <c r="E1276" s="358">
        <f t="shared" si="80"/>
        <v>1.4925373134328357</v>
      </c>
      <c r="F1276" s="359">
        <v>1</v>
      </c>
      <c r="G1276" s="671" t="s">
        <v>3123</v>
      </c>
      <c r="K1276" s="439" t="s">
        <v>9</v>
      </c>
      <c r="L1276" s="947" t="s">
        <v>3124</v>
      </c>
      <c r="M1276" s="520" t="s">
        <v>16</v>
      </c>
      <c r="N1276" s="358">
        <f t="shared" si="81"/>
        <v>3.5087719298245612</v>
      </c>
      <c r="O1276" s="359">
        <v>2</v>
      </c>
      <c r="P1276" s="671" t="s">
        <v>3125</v>
      </c>
    </row>
    <row r="1277" spans="2:16" ht="11" customHeight="1">
      <c r="B1277" s="520" t="s">
        <v>16</v>
      </c>
      <c r="C1277" s="339" t="s">
        <v>3126</v>
      </c>
      <c r="D1277" s="520" t="s">
        <v>22</v>
      </c>
      <c r="E1277" s="358">
        <f t="shared" si="80"/>
        <v>1.4925373134328357</v>
      </c>
      <c r="F1277" s="359">
        <v>1</v>
      </c>
      <c r="G1277" s="671" t="s">
        <v>3127</v>
      </c>
      <c r="K1277" s="439" t="s">
        <v>19</v>
      </c>
      <c r="L1277" s="947" t="s">
        <v>3128</v>
      </c>
      <c r="M1277" s="520" t="s">
        <v>104</v>
      </c>
      <c r="N1277" s="358">
        <f t="shared" si="81"/>
        <v>3.5087719298245612</v>
      </c>
      <c r="O1277" s="359">
        <v>2</v>
      </c>
      <c r="P1277" s="671" t="s">
        <v>3129</v>
      </c>
    </row>
    <row r="1278" spans="2:16" ht="11" customHeight="1">
      <c r="B1278" s="520" t="s">
        <v>16</v>
      </c>
      <c r="C1278" s="339" t="s">
        <v>3130</v>
      </c>
      <c r="D1278" s="520" t="s">
        <v>22</v>
      </c>
      <c r="E1278" s="358">
        <f t="shared" si="80"/>
        <v>1.4925373134328357</v>
      </c>
      <c r="F1278" s="359">
        <v>1</v>
      </c>
      <c r="G1278" s="671" t="s">
        <v>3131</v>
      </c>
      <c r="K1278" s="439" t="s">
        <v>102</v>
      </c>
      <c r="L1278" s="947" t="s">
        <v>3132</v>
      </c>
      <c r="M1278" s="520" t="s">
        <v>104</v>
      </c>
      <c r="N1278" s="358">
        <f t="shared" si="81"/>
        <v>1.7543859649122806</v>
      </c>
      <c r="O1278" s="359">
        <v>1</v>
      </c>
      <c r="P1278" s="671" t="s">
        <v>3133</v>
      </c>
    </row>
    <row r="1279" spans="2:16" ht="11" customHeight="1">
      <c r="B1279" s="520" t="s">
        <v>16</v>
      </c>
      <c r="C1279" s="339" t="s">
        <v>3134</v>
      </c>
      <c r="D1279" s="520" t="s">
        <v>16</v>
      </c>
      <c r="E1279" s="358">
        <f t="shared" si="80"/>
        <v>1.4925373134328357</v>
      </c>
      <c r="F1279" s="359">
        <v>1</v>
      </c>
      <c r="G1279" s="671" t="s">
        <v>3135</v>
      </c>
      <c r="K1279" s="439" t="s">
        <v>51</v>
      </c>
      <c r="L1279" s="947" t="s">
        <v>3136</v>
      </c>
      <c r="M1279" s="520" t="s">
        <v>104</v>
      </c>
      <c r="N1279" s="358">
        <f t="shared" si="81"/>
        <v>1.7543859649122806</v>
      </c>
      <c r="O1279" s="359">
        <v>1</v>
      </c>
      <c r="P1279" s="671" t="s">
        <v>3137</v>
      </c>
    </row>
    <row r="1280" spans="2:16" ht="11" customHeight="1">
      <c r="B1280" s="520" t="s">
        <v>16</v>
      </c>
      <c r="C1280" s="339" t="s">
        <v>3138</v>
      </c>
      <c r="D1280" s="520" t="s">
        <v>16</v>
      </c>
      <c r="E1280" s="358">
        <f t="shared" si="80"/>
        <v>1.4925373134328357</v>
      </c>
      <c r="F1280" s="359">
        <v>1</v>
      </c>
      <c r="G1280" s="671" t="s">
        <v>3139</v>
      </c>
      <c r="K1280" s="520" t="s">
        <v>55</v>
      </c>
      <c r="L1280" s="339" t="s">
        <v>3140</v>
      </c>
      <c r="M1280" s="520" t="s">
        <v>104</v>
      </c>
      <c r="N1280" s="358">
        <f t="shared" si="81"/>
        <v>1.7543859649122806</v>
      </c>
      <c r="O1280" s="359">
        <v>1</v>
      </c>
      <c r="P1280" s="671" t="s">
        <v>3141</v>
      </c>
    </row>
    <row r="1281" spans="2:16" ht="11" customHeight="1">
      <c r="B1281" s="520" t="s">
        <v>16</v>
      </c>
      <c r="C1281" s="339" t="s">
        <v>3142</v>
      </c>
      <c r="D1281" s="520" t="s">
        <v>16</v>
      </c>
      <c r="E1281" s="358">
        <f t="shared" si="80"/>
        <v>1.4925373134328357</v>
      </c>
      <c r="F1281" s="359">
        <v>1</v>
      </c>
      <c r="G1281" s="671" t="s">
        <v>3143</v>
      </c>
      <c r="K1281" s="520" t="s">
        <v>19</v>
      </c>
      <c r="L1281" s="339" t="s">
        <v>3144</v>
      </c>
      <c r="M1281" s="520" t="s">
        <v>104</v>
      </c>
      <c r="N1281" s="358">
        <f t="shared" si="81"/>
        <v>1.7543859649122806</v>
      </c>
      <c r="O1281" s="359">
        <v>1</v>
      </c>
      <c r="P1281" s="671" t="s">
        <v>3145</v>
      </c>
    </row>
    <row r="1282" spans="2:16" ht="11" customHeight="1">
      <c r="B1282" s="520" t="s">
        <v>16</v>
      </c>
      <c r="C1282" s="339" t="s">
        <v>3146</v>
      </c>
      <c r="D1282" s="520" t="s">
        <v>16</v>
      </c>
      <c r="E1282" s="358">
        <f t="shared" si="80"/>
        <v>1.4925373134328357</v>
      </c>
      <c r="F1282" s="359">
        <v>1</v>
      </c>
      <c r="G1282" s="671" t="s">
        <v>3147</v>
      </c>
      <c r="K1282" s="598" t="s">
        <v>9</v>
      </c>
      <c r="L1282" s="855" t="s">
        <v>430</v>
      </c>
      <c r="M1282" s="598" t="s">
        <v>22</v>
      </c>
      <c r="N1282" s="856">
        <f t="shared" si="81"/>
        <v>1.7543859649122806</v>
      </c>
      <c r="O1282" s="857">
        <v>1</v>
      </c>
      <c r="P1282" s="671" t="s">
        <v>3148</v>
      </c>
    </row>
    <row r="1283" spans="2:16" ht="11" customHeight="1">
      <c r="B1283" s="520" t="s">
        <v>16</v>
      </c>
      <c r="C1283" s="339" t="s">
        <v>3149</v>
      </c>
      <c r="D1283" s="520" t="s">
        <v>16</v>
      </c>
      <c r="E1283" s="358">
        <f t="shared" si="80"/>
        <v>1.4925373134328357</v>
      </c>
      <c r="F1283" s="359">
        <v>1</v>
      </c>
      <c r="G1283" s="671" t="s">
        <v>3150</v>
      </c>
      <c r="K1283" s="520" t="s">
        <v>106</v>
      </c>
      <c r="L1283" s="339" t="s">
        <v>3151</v>
      </c>
      <c r="M1283" s="520" t="s">
        <v>16</v>
      </c>
      <c r="N1283" s="358">
        <f t="shared" si="81"/>
        <v>1.7543859649122806</v>
      </c>
      <c r="O1283" s="359">
        <v>1</v>
      </c>
      <c r="P1283" s="671" t="s">
        <v>3152</v>
      </c>
    </row>
    <row r="1284" spans="2:16" ht="11" customHeight="1">
      <c r="B1284" s="520" t="s">
        <v>16</v>
      </c>
      <c r="C1284" s="339" t="s">
        <v>3153</v>
      </c>
      <c r="D1284" s="520" t="s">
        <v>16</v>
      </c>
      <c r="E1284" s="358">
        <f t="shared" si="80"/>
        <v>1.4925373134328357</v>
      </c>
      <c r="F1284" s="359">
        <v>1</v>
      </c>
      <c r="G1284" s="671" t="s">
        <v>3154</v>
      </c>
      <c r="K1284" s="520" t="s">
        <v>19</v>
      </c>
      <c r="L1284" s="339" t="s">
        <v>3155</v>
      </c>
      <c r="M1284" s="520" t="s">
        <v>104</v>
      </c>
      <c r="N1284" s="358">
        <f t="shared" si="81"/>
        <v>1.7543859649122806</v>
      </c>
      <c r="O1284" s="359">
        <v>1</v>
      </c>
      <c r="P1284" s="671" t="s">
        <v>3156</v>
      </c>
    </row>
    <row r="1285" spans="2:16" ht="11" customHeight="1">
      <c r="B1285" s="520" t="s">
        <v>16</v>
      </c>
      <c r="C1285" s="339" t="s">
        <v>3157</v>
      </c>
      <c r="D1285" s="520" t="s">
        <v>16</v>
      </c>
      <c r="E1285" s="358">
        <f t="shared" si="80"/>
        <v>1.4925373134328357</v>
      </c>
      <c r="F1285" s="359">
        <v>1</v>
      </c>
      <c r="G1285" s="671" t="s">
        <v>3158</v>
      </c>
      <c r="K1285" s="892" t="s">
        <v>19</v>
      </c>
      <c r="L1285" s="893" t="s">
        <v>110</v>
      </c>
      <c r="M1285" s="892" t="s">
        <v>16</v>
      </c>
      <c r="N1285" s="894">
        <f t="shared" si="81"/>
        <v>1.7543859649122806</v>
      </c>
      <c r="O1285" s="895">
        <v>1</v>
      </c>
      <c r="P1285" s="896" t="s">
        <v>1115</v>
      </c>
    </row>
    <row r="1286" spans="2:16" ht="11" customHeight="1">
      <c r="B1286" s="520" t="s">
        <v>16</v>
      </c>
      <c r="C1286" s="339" t="s">
        <v>3159</v>
      </c>
      <c r="D1286" s="520" t="s">
        <v>16</v>
      </c>
      <c r="E1286" s="358">
        <f t="shared" si="80"/>
        <v>1.4925373134328357</v>
      </c>
      <c r="F1286" s="359">
        <v>1</v>
      </c>
      <c r="G1286" s="671" t="s">
        <v>3160</v>
      </c>
      <c r="K1286" s="520" t="s">
        <v>55</v>
      </c>
      <c r="L1286" s="339" t="s">
        <v>3161</v>
      </c>
      <c r="M1286" s="520" t="s">
        <v>16</v>
      </c>
      <c r="N1286" s="358">
        <f t="shared" si="81"/>
        <v>1.7543859649122806</v>
      </c>
      <c r="O1286" s="359">
        <v>1</v>
      </c>
      <c r="P1286" s="671" t="s">
        <v>3162</v>
      </c>
    </row>
    <row r="1287" spans="2:16" ht="11" customHeight="1">
      <c r="B1287" s="520" t="s">
        <v>16</v>
      </c>
      <c r="C1287" s="339" t="s">
        <v>3163</v>
      </c>
      <c r="D1287" s="520" t="s">
        <v>16</v>
      </c>
      <c r="E1287" s="358">
        <f t="shared" si="80"/>
        <v>1.4925373134328357</v>
      </c>
      <c r="F1287" s="359">
        <v>1</v>
      </c>
      <c r="G1287" s="671" t="s">
        <v>3164</v>
      </c>
      <c r="K1287" s="520" t="s">
        <v>55</v>
      </c>
      <c r="L1287" s="339" t="s">
        <v>3165</v>
      </c>
      <c r="M1287" s="520" t="s">
        <v>16</v>
      </c>
      <c r="N1287" s="358">
        <f t="shared" si="81"/>
        <v>1.7543859649122806</v>
      </c>
      <c r="O1287" s="359">
        <v>1</v>
      </c>
      <c r="P1287" s="671" t="s">
        <v>3166</v>
      </c>
    </row>
    <row r="1288" spans="2:16" ht="11" customHeight="1">
      <c r="B1288" s="520" t="s">
        <v>16</v>
      </c>
      <c r="C1288" s="339" t="s">
        <v>3167</v>
      </c>
      <c r="D1288" s="520" t="s">
        <v>16</v>
      </c>
      <c r="E1288" s="358">
        <f t="shared" si="80"/>
        <v>1.4925373134328357</v>
      </c>
      <c r="F1288" s="359">
        <v>1</v>
      </c>
      <c r="G1288" s="671" t="s">
        <v>3168</v>
      </c>
      <c r="K1288" s="520" t="s">
        <v>9</v>
      </c>
      <c r="L1288" s="339" t="s">
        <v>3169</v>
      </c>
      <c r="M1288" s="520" t="s">
        <v>16</v>
      </c>
      <c r="N1288" s="358">
        <f t="shared" si="81"/>
        <v>1.7543859649122806</v>
      </c>
      <c r="O1288" s="359">
        <v>1</v>
      </c>
      <c r="P1288" s="671" t="s">
        <v>3170</v>
      </c>
    </row>
    <row r="1289" spans="2:16" ht="11" customHeight="1">
      <c r="B1289" s="520" t="s">
        <v>6</v>
      </c>
      <c r="C1289" s="339" t="s">
        <v>3171</v>
      </c>
      <c r="D1289" s="520" t="s">
        <v>16</v>
      </c>
      <c r="E1289" s="358">
        <f t="shared" si="80"/>
        <v>1.4925373134328357</v>
      </c>
      <c r="F1289" s="359">
        <v>1</v>
      </c>
      <c r="G1289" s="671" t="s">
        <v>3172</v>
      </c>
      <c r="K1289" s="520" t="s">
        <v>22</v>
      </c>
      <c r="L1289" s="339" t="s">
        <v>3173</v>
      </c>
      <c r="M1289" s="520" t="s">
        <v>16</v>
      </c>
      <c r="N1289" s="358">
        <f t="shared" si="81"/>
        <v>1.7543859649122806</v>
      </c>
      <c r="O1289" s="359">
        <v>1</v>
      </c>
      <c r="P1289" s="671" t="s">
        <v>3174</v>
      </c>
    </row>
    <row r="1290" spans="2:16" ht="11" customHeight="1">
      <c r="B1290" s="520" t="s">
        <v>16</v>
      </c>
      <c r="C1290" s="339" t="s">
        <v>3175</v>
      </c>
      <c r="D1290" s="520" t="s">
        <v>22</v>
      </c>
      <c r="E1290" s="358">
        <f t="shared" si="80"/>
        <v>1.4925373134328357</v>
      </c>
      <c r="F1290" s="359">
        <v>1</v>
      </c>
      <c r="G1290" s="671" t="s">
        <v>3176</v>
      </c>
      <c r="K1290" s="520" t="s">
        <v>9</v>
      </c>
      <c r="L1290" s="339" t="s">
        <v>3177</v>
      </c>
      <c r="M1290" s="520" t="s">
        <v>16</v>
      </c>
      <c r="N1290" s="358">
        <f t="shared" si="81"/>
        <v>1.7543859649122806</v>
      </c>
      <c r="O1290" s="359">
        <v>1</v>
      </c>
      <c r="P1290" s="671" t="s">
        <v>3178</v>
      </c>
    </row>
    <row r="1291" spans="2:16" ht="11" customHeight="1">
      <c r="B1291" s="520" t="s">
        <v>16</v>
      </c>
      <c r="C1291" s="339" t="s">
        <v>3179</v>
      </c>
      <c r="D1291" s="520" t="s">
        <v>16</v>
      </c>
      <c r="E1291" s="358">
        <f t="shared" si="80"/>
        <v>1.4925373134328357</v>
      </c>
      <c r="F1291" s="359">
        <v>1</v>
      </c>
      <c r="G1291" s="671" t="s">
        <v>3180</v>
      </c>
      <c r="K1291" s="520" t="s">
        <v>9</v>
      </c>
      <c r="L1291" s="339" t="s">
        <v>3791</v>
      </c>
      <c r="M1291" s="520" t="s">
        <v>16</v>
      </c>
      <c r="N1291" s="358">
        <f t="shared" si="81"/>
        <v>1.7543859649122806</v>
      </c>
      <c r="O1291" s="359">
        <v>1</v>
      </c>
      <c r="P1291" s="684" t="s">
        <v>3181</v>
      </c>
    </row>
    <row r="1292" spans="2:16" ht="11" customHeight="1">
      <c r="B1292" s="520" t="s">
        <v>16</v>
      </c>
      <c r="C1292" s="339" t="s">
        <v>3182</v>
      </c>
      <c r="D1292" s="520" t="s">
        <v>16</v>
      </c>
      <c r="E1292" s="358">
        <f t="shared" si="80"/>
        <v>1.4925373134328357</v>
      </c>
      <c r="F1292" s="359">
        <v>1</v>
      </c>
      <c r="G1292" s="671" t="s">
        <v>3183</v>
      </c>
      <c r="K1292" s="558"/>
      <c r="L1292" s="351"/>
      <c r="M1292" s="558"/>
      <c r="N1292" s="559">
        <f>SUM(N1262:N1291)</f>
        <v>99.999999999999901</v>
      </c>
      <c r="O1292" s="559">
        <f>SUM(O1262:O1291)</f>
        <v>57</v>
      </c>
      <c r="P1292" s="342"/>
    </row>
    <row r="1293" spans="2:16" ht="11" customHeight="1">
      <c r="B1293" s="520" t="s">
        <v>16</v>
      </c>
      <c r="C1293" s="339" t="s">
        <v>3184</v>
      </c>
      <c r="D1293" s="520" t="s">
        <v>16</v>
      </c>
      <c r="E1293" s="358">
        <f t="shared" si="80"/>
        <v>1.4925373134328357</v>
      </c>
      <c r="F1293" s="359">
        <v>1</v>
      </c>
      <c r="G1293" s="671" t="s">
        <v>3185</v>
      </c>
    </row>
    <row r="1294" spans="2:16" ht="11" customHeight="1">
      <c r="B1294" s="520" t="s">
        <v>16</v>
      </c>
      <c r="C1294" s="339" t="s">
        <v>3186</v>
      </c>
      <c r="D1294" s="520" t="s">
        <v>16</v>
      </c>
      <c r="E1294" s="358">
        <f t="shared" si="80"/>
        <v>1.4925373134328357</v>
      </c>
      <c r="F1294" s="359">
        <v>1</v>
      </c>
      <c r="G1294" s="671" t="s">
        <v>3187</v>
      </c>
    </row>
    <row r="1295" spans="2:16" ht="11" customHeight="1">
      <c r="B1295" s="520" t="s">
        <v>16</v>
      </c>
      <c r="C1295" s="339" t="s">
        <v>3188</v>
      </c>
      <c r="D1295" s="520" t="s">
        <v>16</v>
      </c>
      <c r="E1295" s="358">
        <f t="shared" si="80"/>
        <v>1.4925373134328357</v>
      </c>
      <c r="F1295" s="359">
        <v>1</v>
      </c>
      <c r="G1295" s="671" t="s">
        <v>3189</v>
      </c>
    </row>
    <row r="1296" spans="2:16" ht="11" customHeight="1">
      <c r="B1296" s="520" t="s">
        <v>16</v>
      </c>
      <c r="C1296" s="339" t="s">
        <v>3190</v>
      </c>
      <c r="D1296" s="520" t="s">
        <v>16</v>
      </c>
      <c r="E1296" s="358">
        <f t="shared" si="80"/>
        <v>1.4925373134328357</v>
      </c>
      <c r="F1296" s="359">
        <v>1</v>
      </c>
      <c r="G1296" s="671" t="s">
        <v>3191</v>
      </c>
    </row>
    <row r="1297" spans="1:11" ht="11" customHeight="1">
      <c r="B1297" s="520" t="s">
        <v>16</v>
      </c>
      <c r="C1297" s="339" t="s">
        <v>3192</v>
      </c>
      <c r="D1297" s="520" t="s">
        <v>16</v>
      </c>
      <c r="E1297" s="358">
        <f t="shared" si="80"/>
        <v>1.4925373134328357</v>
      </c>
      <c r="F1297" s="359">
        <v>1</v>
      </c>
      <c r="G1297" s="671" t="s">
        <v>3193</v>
      </c>
    </row>
    <row r="1298" spans="1:11" ht="11" customHeight="1">
      <c r="B1298" s="520" t="s">
        <v>16</v>
      </c>
      <c r="C1298" s="339" t="s">
        <v>3194</v>
      </c>
      <c r="D1298" s="520" t="s">
        <v>16</v>
      </c>
      <c r="E1298" s="358">
        <f t="shared" si="80"/>
        <v>1.4925373134328357</v>
      </c>
      <c r="F1298" s="359">
        <v>1</v>
      </c>
      <c r="G1298" s="671" t="s">
        <v>3195</v>
      </c>
    </row>
    <row r="1299" spans="1:11" ht="11" customHeight="1">
      <c r="B1299" s="520" t="s">
        <v>16</v>
      </c>
      <c r="C1299" s="339" t="s">
        <v>3196</v>
      </c>
      <c r="D1299" s="520" t="s">
        <v>16</v>
      </c>
      <c r="E1299" s="358">
        <f t="shared" si="80"/>
        <v>1.4925373134328357</v>
      </c>
      <c r="F1299" s="359">
        <v>1</v>
      </c>
      <c r="G1299" s="671" t="s">
        <v>3197</v>
      </c>
    </row>
    <row r="1300" spans="1:11" ht="11" customHeight="1">
      <c r="B1300" s="520" t="s">
        <v>16</v>
      </c>
      <c r="C1300" s="339" t="s">
        <v>3198</v>
      </c>
      <c r="D1300" s="520" t="s">
        <v>16</v>
      </c>
      <c r="E1300" s="358">
        <f t="shared" si="80"/>
        <v>1.4925373134328357</v>
      </c>
      <c r="F1300" s="359">
        <v>1</v>
      </c>
      <c r="G1300" s="671" t="s">
        <v>3199</v>
      </c>
    </row>
    <row r="1301" spans="1:11" ht="11" customHeight="1">
      <c r="B1301" s="520" t="s">
        <v>16</v>
      </c>
      <c r="C1301" s="339" t="s">
        <v>3200</v>
      </c>
      <c r="D1301" s="520" t="s">
        <v>16</v>
      </c>
      <c r="E1301" s="358">
        <f t="shared" si="80"/>
        <v>1.4925373134328357</v>
      </c>
      <c r="F1301" s="359">
        <v>1</v>
      </c>
      <c r="G1301" s="671" t="s">
        <v>3201</v>
      </c>
    </row>
    <row r="1302" spans="1:11" ht="11" customHeight="1">
      <c r="B1302" s="520" t="s">
        <v>16</v>
      </c>
      <c r="C1302" s="339" t="s">
        <v>3202</v>
      </c>
      <c r="D1302" s="520" t="s">
        <v>22</v>
      </c>
      <c r="E1302" s="358">
        <f t="shared" si="80"/>
        <v>1.4925373134328357</v>
      </c>
      <c r="F1302" s="359">
        <v>1</v>
      </c>
      <c r="G1302" s="671" t="s">
        <v>3203</v>
      </c>
    </row>
    <row r="1303" spans="1:11" ht="11" customHeight="1">
      <c r="B1303" s="520" t="s">
        <v>16</v>
      </c>
      <c r="C1303" s="339" t="s">
        <v>3204</v>
      </c>
      <c r="D1303" s="520" t="s">
        <v>16</v>
      </c>
      <c r="E1303" s="358">
        <f t="shared" si="80"/>
        <v>1.4925373134328357</v>
      </c>
      <c r="F1303" s="359">
        <v>1</v>
      </c>
      <c r="G1303" s="671" t="s">
        <v>3205</v>
      </c>
    </row>
    <row r="1304" spans="1:11" ht="11" customHeight="1">
      <c r="B1304" s="520" t="s">
        <v>16</v>
      </c>
      <c r="C1304" s="339" t="s">
        <v>3206</v>
      </c>
      <c r="D1304" s="520" t="s">
        <v>16</v>
      </c>
      <c r="E1304" s="358">
        <f t="shared" si="80"/>
        <v>1.4925373134328357</v>
      </c>
      <c r="F1304" s="359">
        <v>1</v>
      </c>
      <c r="G1304" s="671" t="s">
        <v>3207</v>
      </c>
    </row>
    <row r="1305" spans="1:11" ht="11" customHeight="1">
      <c r="B1305" s="520" t="s">
        <v>16</v>
      </c>
      <c r="C1305" s="339" t="s">
        <v>3208</v>
      </c>
      <c r="D1305" s="520" t="s">
        <v>16</v>
      </c>
      <c r="E1305" s="358">
        <f t="shared" si="80"/>
        <v>1.4925373134328357</v>
      </c>
      <c r="F1305" s="359">
        <v>1</v>
      </c>
      <c r="G1305" s="671" t="s">
        <v>3209</v>
      </c>
    </row>
    <row r="1306" spans="1:11" ht="11" customHeight="1">
      <c r="B1306" s="520" t="s">
        <v>16</v>
      </c>
      <c r="C1306" s="339" t="s">
        <v>3210</v>
      </c>
      <c r="D1306" s="520" t="s">
        <v>16</v>
      </c>
      <c r="E1306" s="358">
        <f t="shared" si="80"/>
        <v>1.4925373134328357</v>
      </c>
      <c r="F1306" s="359">
        <v>1</v>
      </c>
      <c r="G1306" s="671" t="s">
        <v>3211</v>
      </c>
    </row>
    <row r="1307" spans="1:11" ht="11" customHeight="1">
      <c r="B1307" s="520" t="s">
        <v>16</v>
      </c>
      <c r="C1307" s="339" t="s">
        <v>3212</v>
      </c>
      <c r="D1307" s="520" t="s">
        <v>16</v>
      </c>
      <c r="E1307" s="358">
        <f t="shared" si="80"/>
        <v>1.4925373134328357</v>
      </c>
      <c r="F1307" s="359">
        <v>1</v>
      </c>
      <c r="G1307" s="684" t="s">
        <v>3213</v>
      </c>
    </row>
    <row r="1308" spans="1:11" ht="11" customHeight="1">
      <c r="B1308" s="558"/>
      <c r="C1308" s="351"/>
      <c r="D1308" s="558"/>
      <c r="E1308" s="559">
        <f>SUM(E1262:E1307)</f>
        <v>99.999999999999915</v>
      </c>
      <c r="F1308" s="559">
        <f>SUM(F1262:F1307)</f>
        <v>67</v>
      </c>
      <c r="G1308" s="342"/>
    </row>
    <row r="1311" spans="1:11" ht="11" customHeight="1" thickBot="1"/>
    <row r="1312" spans="1:11" ht="11" customHeight="1" thickBot="1">
      <c r="A1312" s="314" t="s">
        <v>1970</v>
      </c>
      <c r="B1312" s="331" t="s">
        <v>3214</v>
      </c>
      <c r="J1312" s="314" t="s">
        <v>1970</v>
      </c>
      <c r="K1312" s="331" t="s">
        <v>3215</v>
      </c>
    </row>
    <row r="1313" spans="2:18" ht="11" customHeight="1">
      <c r="B1313" s="369" t="s">
        <v>0</v>
      </c>
      <c r="C1313" s="352" t="s">
        <v>1</v>
      </c>
      <c r="D1313" s="352" t="s">
        <v>2</v>
      </c>
      <c r="E1313" s="352" t="s">
        <v>3</v>
      </c>
      <c r="F1313" s="352" t="s">
        <v>4</v>
      </c>
      <c r="G1313" s="372" t="s">
        <v>1402</v>
      </c>
      <c r="K1313" s="369" t="s">
        <v>45</v>
      </c>
      <c r="L1313" s="352" t="s">
        <v>1</v>
      </c>
      <c r="M1313" s="352" t="s">
        <v>46</v>
      </c>
      <c r="N1313" s="352" t="s">
        <v>3</v>
      </c>
      <c r="O1313" s="352" t="s">
        <v>4</v>
      </c>
      <c r="P1313" s="372" t="s">
        <v>1402</v>
      </c>
      <c r="Q1313" s="372" t="s">
        <v>1799</v>
      </c>
    </row>
    <row r="1314" spans="2:18" ht="11" customHeight="1">
      <c r="B1314" s="405" t="s">
        <v>16</v>
      </c>
      <c r="C1314" s="330" t="s">
        <v>3216</v>
      </c>
      <c r="D1314" s="405" t="s">
        <v>16</v>
      </c>
      <c r="E1314" s="581">
        <f t="shared" ref="E1314:E1319" si="82">F1314*100/$F$1344</f>
        <v>8.75</v>
      </c>
      <c r="F1314" s="590">
        <v>7</v>
      </c>
      <c r="G1314" s="380" t="s">
        <v>3217</v>
      </c>
      <c r="K1314" s="520" t="s">
        <v>106</v>
      </c>
      <c r="L1314" s="330" t="s">
        <v>3218</v>
      </c>
      <c r="M1314" s="520" t="s">
        <v>104</v>
      </c>
      <c r="N1314" s="581">
        <f t="shared" ref="N1314:N1316" si="83">O1314*100/$O$1328</f>
        <v>24.615384615384617</v>
      </c>
      <c r="O1314" s="496">
        <v>16</v>
      </c>
      <c r="P1314" s="330" t="s">
        <v>3219</v>
      </c>
      <c r="Q1314" s="380"/>
    </row>
    <row r="1315" spans="2:18" ht="11" customHeight="1">
      <c r="B1315" s="405" t="s">
        <v>16</v>
      </c>
      <c r="C1315" s="330" t="s">
        <v>3220</v>
      </c>
      <c r="D1315" s="405" t="s">
        <v>16</v>
      </c>
      <c r="E1315" s="581">
        <f t="shared" si="82"/>
        <v>7.5</v>
      </c>
      <c r="F1315" s="590">
        <v>6</v>
      </c>
      <c r="G1315" s="392" t="s">
        <v>3221</v>
      </c>
      <c r="K1315" s="520" t="s">
        <v>9</v>
      </c>
      <c r="L1315" s="330" t="s">
        <v>3222</v>
      </c>
      <c r="M1315" s="405" t="s">
        <v>16</v>
      </c>
      <c r="N1315" s="581">
        <f t="shared" si="83"/>
        <v>16.923076923076923</v>
      </c>
      <c r="O1315" s="407">
        <v>11</v>
      </c>
      <c r="P1315" s="330" t="s">
        <v>3223</v>
      </c>
      <c r="Q1315" s="392"/>
    </row>
    <row r="1316" spans="2:18" ht="11" customHeight="1" thickBot="1">
      <c r="B1316" s="405" t="s">
        <v>16</v>
      </c>
      <c r="C1316" s="330" t="s">
        <v>3224</v>
      </c>
      <c r="D1316" s="405" t="s">
        <v>16</v>
      </c>
      <c r="E1316" s="581">
        <f t="shared" si="82"/>
        <v>6.25</v>
      </c>
      <c r="F1316" s="590">
        <v>5</v>
      </c>
      <c r="G1316" s="392" t="s">
        <v>3225</v>
      </c>
      <c r="K1316" s="520" t="s">
        <v>102</v>
      </c>
      <c r="L1316" s="330" t="s">
        <v>3226</v>
      </c>
      <c r="M1316" s="520" t="s">
        <v>104</v>
      </c>
      <c r="N1316" s="581">
        <f t="shared" si="83"/>
        <v>12.307692307692308</v>
      </c>
      <c r="O1316" s="407">
        <v>8</v>
      </c>
      <c r="P1316" s="330" t="s">
        <v>3227</v>
      </c>
      <c r="Q1316" s="392"/>
    </row>
    <row r="1317" spans="2:18" ht="11" customHeight="1" thickBot="1">
      <c r="B1317" s="405" t="s">
        <v>16</v>
      </c>
      <c r="C1317" s="330" t="s">
        <v>3228</v>
      </c>
      <c r="D1317" s="405" t="s">
        <v>16</v>
      </c>
      <c r="E1317" s="581">
        <f t="shared" si="82"/>
        <v>6.25</v>
      </c>
      <c r="F1317" s="590">
        <v>5</v>
      </c>
      <c r="G1317" s="392" t="s">
        <v>3229</v>
      </c>
      <c r="K1317" s="867" t="s">
        <v>19</v>
      </c>
      <c r="L1317" s="897" t="s">
        <v>212</v>
      </c>
      <c r="M1317" s="868" t="s">
        <v>104</v>
      </c>
      <c r="N1317" s="644">
        <f>O1317*100/$O$1328</f>
        <v>10.76923076923077</v>
      </c>
      <c r="O1317" s="898">
        <v>7</v>
      </c>
      <c r="P1317" s="899" t="s">
        <v>1898</v>
      </c>
      <c r="Q1317" s="900"/>
      <c r="R1317" s="330" t="s">
        <v>3303</v>
      </c>
    </row>
    <row r="1318" spans="2:18" ht="11" customHeight="1">
      <c r="B1318" s="405" t="s">
        <v>16</v>
      </c>
      <c r="C1318" s="330" t="s">
        <v>3230</v>
      </c>
      <c r="D1318" s="405" t="s">
        <v>16</v>
      </c>
      <c r="E1318" s="581">
        <f t="shared" si="82"/>
        <v>6.25</v>
      </c>
      <c r="F1318" s="590">
        <v>5</v>
      </c>
      <c r="G1318" s="392" t="s">
        <v>3231</v>
      </c>
      <c r="K1318" s="520" t="s">
        <v>19</v>
      </c>
      <c r="L1318" s="330" t="s">
        <v>3232</v>
      </c>
      <c r="M1318" s="405" t="s">
        <v>16</v>
      </c>
      <c r="N1318" s="581">
        <f t="shared" ref="N1318:N1327" si="84">O1318*100/$O$1328</f>
        <v>6.1538461538461542</v>
      </c>
      <c r="O1318" s="407">
        <v>4</v>
      </c>
      <c r="P1318" s="330" t="s">
        <v>3233</v>
      </c>
      <c r="Q1318" s="392"/>
    </row>
    <row r="1319" spans="2:18" ht="11" customHeight="1">
      <c r="B1319" s="405" t="s">
        <v>16</v>
      </c>
      <c r="C1319" s="330" t="s">
        <v>3234</v>
      </c>
      <c r="D1319" s="405" t="s">
        <v>16</v>
      </c>
      <c r="E1319" s="581">
        <f t="shared" si="82"/>
        <v>6.25</v>
      </c>
      <c r="F1319" s="590">
        <v>5</v>
      </c>
      <c r="G1319" s="392" t="s">
        <v>3235</v>
      </c>
      <c r="K1319" s="520" t="s">
        <v>51</v>
      </c>
      <c r="L1319" s="330" t="s">
        <v>3236</v>
      </c>
      <c r="M1319" s="405" t="s">
        <v>123</v>
      </c>
      <c r="N1319" s="581">
        <f t="shared" si="84"/>
        <v>6.1538461538461542</v>
      </c>
      <c r="O1319" s="407">
        <v>4</v>
      </c>
      <c r="P1319" s="330" t="s">
        <v>3237</v>
      </c>
      <c r="Q1319" s="392" t="s">
        <v>3238</v>
      </c>
    </row>
    <row r="1320" spans="2:18" ht="11" customHeight="1">
      <c r="B1320" s="405" t="s">
        <v>16</v>
      </c>
      <c r="C1320" s="330" t="s">
        <v>3239</v>
      </c>
      <c r="D1320" s="405" t="s">
        <v>16</v>
      </c>
      <c r="E1320" s="581">
        <f>F1320*100/$F$1344</f>
        <v>5</v>
      </c>
      <c r="F1320" s="590">
        <v>4</v>
      </c>
      <c r="G1320" s="392" t="s">
        <v>3240</v>
      </c>
      <c r="K1320" s="520" t="s">
        <v>106</v>
      </c>
      <c r="L1320" s="330" t="s">
        <v>3241</v>
      </c>
      <c r="M1320" s="405" t="s">
        <v>16</v>
      </c>
      <c r="N1320" s="581">
        <f t="shared" si="84"/>
        <v>4.615384615384615</v>
      </c>
      <c r="O1320" s="407">
        <v>3</v>
      </c>
      <c r="P1320" s="330" t="s">
        <v>3242</v>
      </c>
      <c r="Q1320" s="392"/>
    </row>
    <row r="1321" spans="2:18" ht="11" customHeight="1">
      <c r="B1321" s="405" t="s">
        <v>16</v>
      </c>
      <c r="C1321" s="330" t="s">
        <v>3243</v>
      </c>
      <c r="D1321" s="405" t="s">
        <v>16</v>
      </c>
      <c r="E1321" s="581">
        <f t="shared" ref="E1321:E1343" si="85">F1321*100/$F$1344</f>
        <v>5</v>
      </c>
      <c r="F1321" s="590">
        <v>4</v>
      </c>
      <c r="G1321" s="392" t="s">
        <v>3244</v>
      </c>
      <c r="K1321" s="520" t="s">
        <v>106</v>
      </c>
      <c r="L1321" s="330" t="s">
        <v>3245</v>
      </c>
      <c r="M1321" s="520" t="s">
        <v>16</v>
      </c>
      <c r="N1321" s="581">
        <f t="shared" si="84"/>
        <v>4.615384615384615</v>
      </c>
      <c r="O1321" s="407">
        <v>3</v>
      </c>
      <c r="P1321" s="330" t="s">
        <v>3246</v>
      </c>
      <c r="Q1321" s="392"/>
    </row>
    <row r="1322" spans="2:18" ht="11" customHeight="1">
      <c r="B1322" s="405" t="s">
        <v>16</v>
      </c>
      <c r="C1322" s="330" t="s">
        <v>3247</v>
      </c>
      <c r="D1322" s="405" t="s">
        <v>16</v>
      </c>
      <c r="E1322" s="581">
        <f t="shared" si="85"/>
        <v>5</v>
      </c>
      <c r="F1322" s="590">
        <v>4</v>
      </c>
      <c r="G1322" s="392" t="s">
        <v>3248</v>
      </c>
      <c r="K1322" s="520" t="s">
        <v>106</v>
      </c>
      <c r="L1322" s="330" t="s">
        <v>3249</v>
      </c>
      <c r="M1322" s="405" t="s">
        <v>16</v>
      </c>
      <c r="N1322" s="581">
        <f t="shared" si="84"/>
        <v>4.615384615384615</v>
      </c>
      <c r="O1322" s="407">
        <v>3</v>
      </c>
      <c r="P1322" s="330" t="s">
        <v>3250</v>
      </c>
      <c r="Q1322" s="392"/>
    </row>
    <row r="1323" spans="2:18" ht="11" customHeight="1">
      <c r="B1323" s="405" t="s">
        <v>16</v>
      </c>
      <c r="C1323" s="330" t="s">
        <v>3251</v>
      </c>
      <c r="D1323" s="405" t="s">
        <v>16</v>
      </c>
      <c r="E1323" s="581">
        <f t="shared" si="85"/>
        <v>3.75</v>
      </c>
      <c r="F1323" s="590">
        <v>3</v>
      </c>
      <c r="G1323" s="392" t="s">
        <v>3252</v>
      </c>
      <c r="K1323" s="520" t="s">
        <v>22</v>
      </c>
      <c r="L1323" s="901" t="s">
        <v>434</v>
      </c>
      <c r="M1323" s="405" t="s">
        <v>104</v>
      </c>
      <c r="N1323" s="581">
        <f t="shared" si="84"/>
        <v>3.0769230769230771</v>
      </c>
      <c r="O1323" s="407">
        <v>2</v>
      </c>
      <c r="P1323" s="330" t="s">
        <v>3253</v>
      </c>
      <c r="Q1323" s="392"/>
    </row>
    <row r="1324" spans="2:18" ht="11" customHeight="1">
      <c r="B1324" s="405" t="s">
        <v>16</v>
      </c>
      <c r="C1324" s="330" t="s">
        <v>3254</v>
      </c>
      <c r="D1324" s="405" t="s">
        <v>16</v>
      </c>
      <c r="E1324" s="581">
        <f t="shared" si="85"/>
        <v>3.75</v>
      </c>
      <c r="F1324" s="590">
        <v>3</v>
      </c>
      <c r="G1324" s="392" t="s">
        <v>3255</v>
      </c>
      <c r="K1324" s="520" t="s">
        <v>106</v>
      </c>
      <c r="L1324" s="330" t="s">
        <v>3249</v>
      </c>
      <c r="M1324" s="520" t="s">
        <v>104</v>
      </c>
      <c r="N1324" s="581">
        <f t="shared" si="84"/>
        <v>1.5384615384615385</v>
      </c>
      <c r="O1324" s="407">
        <v>1</v>
      </c>
      <c r="P1324" s="330" t="s">
        <v>3256</v>
      </c>
      <c r="Q1324" s="392"/>
    </row>
    <row r="1325" spans="2:18" ht="11" customHeight="1">
      <c r="B1325" s="405" t="s">
        <v>16</v>
      </c>
      <c r="C1325" s="330" t="s">
        <v>3257</v>
      </c>
      <c r="D1325" s="405" t="s">
        <v>16</v>
      </c>
      <c r="E1325" s="581">
        <f t="shared" si="85"/>
        <v>3.75</v>
      </c>
      <c r="F1325" s="590">
        <v>3</v>
      </c>
      <c r="G1325" s="392" t="s">
        <v>3258</v>
      </c>
      <c r="K1325" s="520" t="s">
        <v>19</v>
      </c>
      <c r="L1325" s="330" t="s">
        <v>3259</v>
      </c>
      <c r="M1325" s="520" t="s">
        <v>16</v>
      </c>
      <c r="N1325" s="581">
        <f t="shared" si="84"/>
        <v>1.5384615384615385</v>
      </c>
      <c r="O1325" s="407">
        <v>1</v>
      </c>
      <c r="P1325" s="330" t="s">
        <v>3260</v>
      </c>
      <c r="Q1325" s="392"/>
    </row>
    <row r="1326" spans="2:18" ht="11" customHeight="1">
      <c r="B1326" s="405" t="s">
        <v>16</v>
      </c>
      <c r="C1326" s="330" t="s">
        <v>3261</v>
      </c>
      <c r="D1326" s="405" t="s">
        <v>16</v>
      </c>
      <c r="E1326" s="581">
        <f t="shared" si="85"/>
        <v>2.5</v>
      </c>
      <c r="F1326" s="590">
        <v>2</v>
      </c>
      <c r="G1326" s="392" t="s">
        <v>3262</v>
      </c>
      <c r="K1326" s="520" t="s">
        <v>19</v>
      </c>
      <c r="L1326" s="330" t="s">
        <v>3263</v>
      </c>
      <c r="M1326" s="520" t="s">
        <v>16</v>
      </c>
      <c r="N1326" s="581">
        <f t="shared" si="84"/>
        <v>1.5384615384615385</v>
      </c>
      <c r="O1326" s="407">
        <v>1</v>
      </c>
      <c r="P1326" s="330" t="s">
        <v>3264</v>
      </c>
      <c r="Q1326" s="392"/>
    </row>
    <row r="1327" spans="2:18" ht="11" customHeight="1">
      <c r="B1327" s="405" t="s">
        <v>16</v>
      </c>
      <c r="C1327" s="330" t="s">
        <v>3265</v>
      </c>
      <c r="D1327" s="405" t="s">
        <v>16</v>
      </c>
      <c r="E1327" s="581">
        <f t="shared" si="85"/>
        <v>2.5</v>
      </c>
      <c r="F1327" s="590">
        <v>2</v>
      </c>
      <c r="G1327" s="392" t="s">
        <v>3266</v>
      </c>
      <c r="K1327" s="745" t="s">
        <v>102</v>
      </c>
      <c r="L1327" s="354" t="s">
        <v>3267</v>
      </c>
      <c r="M1327" s="487" t="s">
        <v>104</v>
      </c>
      <c r="N1327" s="589">
        <f t="shared" si="84"/>
        <v>1.5384615384615385</v>
      </c>
      <c r="O1327" s="457">
        <v>1</v>
      </c>
      <c r="P1327" s="354" t="s">
        <v>3268</v>
      </c>
      <c r="Q1327" s="490"/>
    </row>
    <row r="1328" spans="2:18" ht="11" customHeight="1">
      <c r="B1328" s="405" t="s">
        <v>16</v>
      </c>
      <c r="C1328" s="330" t="s">
        <v>3269</v>
      </c>
      <c r="D1328" s="520" t="s">
        <v>22</v>
      </c>
      <c r="E1328" s="581">
        <f t="shared" si="85"/>
        <v>2.5</v>
      </c>
      <c r="F1328" s="590">
        <v>2</v>
      </c>
      <c r="G1328" s="392" t="s">
        <v>3270</v>
      </c>
      <c r="N1328" s="460">
        <f>SUM(N1314:N1327)</f>
        <v>99.999999999999986</v>
      </c>
      <c r="O1328" s="460">
        <f>SUM(O1314:O1327)</f>
        <v>65</v>
      </c>
    </row>
    <row r="1329" spans="2:15" ht="11" customHeight="1">
      <c r="B1329" s="405" t="s">
        <v>16</v>
      </c>
      <c r="C1329" s="330" t="s">
        <v>3271</v>
      </c>
      <c r="D1329" s="405" t="s">
        <v>16</v>
      </c>
      <c r="E1329" s="581">
        <f t="shared" si="85"/>
        <v>2.5</v>
      </c>
      <c r="F1329" s="590">
        <v>2</v>
      </c>
      <c r="G1329" s="392" t="s">
        <v>3272</v>
      </c>
      <c r="O1329" s="590"/>
    </row>
    <row r="1330" spans="2:15" ht="11" customHeight="1">
      <c r="B1330" s="405" t="s">
        <v>16</v>
      </c>
      <c r="C1330" s="330" t="s">
        <v>3273</v>
      </c>
      <c r="D1330" s="405" t="s">
        <v>16</v>
      </c>
      <c r="E1330" s="581">
        <f t="shared" si="85"/>
        <v>2.5</v>
      </c>
      <c r="F1330" s="590">
        <v>2</v>
      </c>
      <c r="G1330" s="392" t="s">
        <v>3274</v>
      </c>
    </row>
    <row r="1331" spans="2:15" ht="11" customHeight="1">
      <c r="B1331" s="405" t="s">
        <v>16</v>
      </c>
      <c r="C1331" s="330" t="s">
        <v>3275</v>
      </c>
      <c r="D1331" s="405" t="s">
        <v>16</v>
      </c>
      <c r="E1331" s="581">
        <f t="shared" si="85"/>
        <v>2.5</v>
      </c>
      <c r="F1331" s="590">
        <v>2</v>
      </c>
      <c r="G1331" s="392" t="s">
        <v>3276</v>
      </c>
    </row>
    <row r="1332" spans="2:15" ht="11" customHeight="1">
      <c r="B1332" s="405" t="s">
        <v>16</v>
      </c>
      <c r="C1332" s="330" t="s">
        <v>3277</v>
      </c>
      <c r="D1332" s="405" t="s">
        <v>16</v>
      </c>
      <c r="E1332" s="581">
        <f t="shared" si="85"/>
        <v>2.5</v>
      </c>
      <c r="F1332" s="590">
        <v>2</v>
      </c>
      <c r="G1332" s="392" t="s">
        <v>3278</v>
      </c>
    </row>
    <row r="1333" spans="2:15" ht="11" customHeight="1">
      <c r="B1333" s="405" t="s">
        <v>16</v>
      </c>
      <c r="C1333" s="330" t="s">
        <v>3279</v>
      </c>
      <c r="D1333" s="405" t="s">
        <v>16</v>
      </c>
      <c r="E1333" s="581">
        <f t="shared" si="85"/>
        <v>2.5</v>
      </c>
      <c r="F1333" s="590">
        <v>2</v>
      </c>
      <c r="G1333" s="392" t="s">
        <v>3280</v>
      </c>
    </row>
    <row r="1334" spans="2:15" ht="11" customHeight="1">
      <c r="B1334" s="405" t="s">
        <v>16</v>
      </c>
      <c r="C1334" s="330" t="s">
        <v>3281</v>
      </c>
      <c r="D1334" s="405" t="s">
        <v>16</v>
      </c>
      <c r="E1334" s="581">
        <f t="shared" si="85"/>
        <v>1.25</v>
      </c>
      <c r="F1334" s="590">
        <v>1</v>
      </c>
      <c r="G1334" s="392" t="s">
        <v>3282</v>
      </c>
    </row>
    <row r="1335" spans="2:15" ht="11" customHeight="1">
      <c r="B1335" s="405" t="s">
        <v>16</v>
      </c>
      <c r="C1335" s="330" t="s">
        <v>3283</v>
      </c>
      <c r="D1335" s="405" t="s">
        <v>16</v>
      </c>
      <c r="E1335" s="581">
        <f t="shared" si="85"/>
        <v>1.25</v>
      </c>
      <c r="F1335" s="590">
        <v>1</v>
      </c>
      <c r="G1335" s="392" t="s">
        <v>3284</v>
      </c>
      <c r="H1335" s="330" t="s">
        <v>3285</v>
      </c>
    </row>
    <row r="1336" spans="2:15" ht="11" customHeight="1">
      <c r="B1336" s="405" t="s">
        <v>16</v>
      </c>
      <c r="C1336" s="330" t="s">
        <v>3286</v>
      </c>
      <c r="D1336" s="405" t="s">
        <v>16</v>
      </c>
      <c r="E1336" s="581">
        <f t="shared" si="85"/>
        <v>1.25</v>
      </c>
      <c r="F1336" s="590">
        <v>1</v>
      </c>
      <c r="G1336" s="392" t="s">
        <v>3287</v>
      </c>
    </row>
    <row r="1337" spans="2:15" ht="11" customHeight="1">
      <c r="B1337" s="405" t="s">
        <v>16</v>
      </c>
      <c r="C1337" s="330" t="s">
        <v>3288</v>
      </c>
      <c r="D1337" s="405" t="s">
        <v>16</v>
      </c>
      <c r="E1337" s="581">
        <f t="shared" si="85"/>
        <v>1.25</v>
      </c>
      <c r="F1337" s="590">
        <v>1</v>
      </c>
      <c r="G1337" s="392" t="s">
        <v>3289</v>
      </c>
    </row>
    <row r="1338" spans="2:15" ht="11" customHeight="1">
      <c r="B1338" s="520" t="s">
        <v>16</v>
      </c>
      <c r="C1338" s="330" t="s">
        <v>3290</v>
      </c>
      <c r="D1338" s="520" t="s">
        <v>16</v>
      </c>
      <c r="E1338" s="581">
        <f t="shared" si="85"/>
        <v>1.25</v>
      </c>
      <c r="F1338" s="590">
        <v>1</v>
      </c>
      <c r="G1338" s="392" t="s">
        <v>3291</v>
      </c>
    </row>
    <row r="1339" spans="2:15" ht="11" customHeight="1">
      <c r="B1339" s="520" t="s">
        <v>16</v>
      </c>
      <c r="C1339" s="330" t="s">
        <v>3292</v>
      </c>
      <c r="D1339" s="520" t="s">
        <v>16</v>
      </c>
      <c r="E1339" s="581">
        <f t="shared" si="85"/>
        <v>1.25</v>
      </c>
      <c r="F1339" s="590">
        <v>1</v>
      </c>
      <c r="G1339" s="392" t="s">
        <v>3293</v>
      </c>
    </row>
    <row r="1340" spans="2:15" ht="11" customHeight="1">
      <c r="B1340" s="405" t="s">
        <v>16</v>
      </c>
      <c r="C1340" s="330" t="s">
        <v>3294</v>
      </c>
      <c r="D1340" s="405" t="s">
        <v>16</v>
      </c>
      <c r="E1340" s="581">
        <f t="shared" si="85"/>
        <v>1.25</v>
      </c>
      <c r="F1340" s="590">
        <v>1</v>
      </c>
      <c r="G1340" s="392" t="s">
        <v>3295</v>
      </c>
      <c r="H1340" s="330" t="s">
        <v>3296</v>
      </c>
    </row>
    <row r="1341" spans="2:15" ht="11" customHeight="1">
      <c r="B1341" s="405" t="s">
        <v>16</v>
      </c>
      <c r="C1341" s="330" t="s">
        <v>3297</v>
      </c>
      <c r="D1341" s="405" t="s">
        <v>16</v>
      </c>
      <c r="E1341" s="581">
        <f t="shared" si="85"/>
        <v>1.25</v>
      </c>
      <c r="F1341" s="590">
        <v>1</v>
      </c>
      <c r="G1341" s="392" t="s">
        <v>3298</v>
      </c>
    </row>
    <row r="1342" spans="2:15" ht="11" customHeight="1">
      <c r="B1342" s="405" t="s">
        <v>16</v>
      </c>
      <c r="C1342" s="330" t="s">
        <v>3299</v>
      </c>
      <c r="D1342" s="405" t="s">
        <v>16</v>
      </c>
      <c r="E1342" s="581">
        <f t="shared" si="85"/>
        <v>1.25</v>
      </c>
      <c r="F1342" s="590">
        <v>1</v>
      </c>
      <c r="G1342" s="392" t="s">
        <v>3300</v>
      </c>
    </row>
    <row r="1343" spans="2:15" ht="11" customHeight="1">
      <c r="B1343" s="487" t="s">
        <v>16</v>
      </c>
      <c r="C1343" s="354" t="s">
        <v>3301</v>
      </c>
      <c r="D1343" s="487" t="s">
        <v>16</v>
      </c>
      <c r="E1343" s="589">
        <f t="shared" si="85"/>
        <v>1.25</v>
      </c>
      <c r="F1343" s="746">
        <v>1</v>
      </c>
      <c r="G1343" s="490" t="s">
        <v>3302</v>
      </c>
    </row>
    <row r="1344" spans="2:15" ht="11" customHeight="1">
      <c r="E1344" s="460">
        <f>SUM(E1314:E1343)</f>
        <v>100</v>
      </c>
      <c r="F1344" s="460">
        <f>SUM(F1314:F1343)</f>
        <v>80</v>
      </c>
    </row>
    <row r="1346" spans="2:17" ht="11" customHeight="1" thickBot="1"/>
    <row r="1347" spans="2:17" ht="11" customHeight="1" thickBot="1">
      <c r="B1347" s="331" t="s">
        <v>3304</v>
      </c>
      <c r="J1347" s="314" t="s">
        <v>1970</v>
      </c>
      <c r="K1347" s="331" t="s">
        <v>3362</v>
      </c>
    </row>
    <row r="1348" spans="2:17" ht="11" customHeight="1">
      <c r="B1348" s="369" t="s">
        <v>0</v>
      </c>
      <c r="C1348" s="352" t="s">
        <v>1</v>
      </c>
      <c r="D1348" s="352" t="s">
        <v>2</v>
      </c>
      <c r="E1348" s="352" t="s">
        <v>3</v>
      </c>
      <c r="F1348" s="352" t="s">
        <v>4</v>
      </c>
      <c r="G1348" s="372" t="s">
        <v>1402</v>
      </c>
      <c r="H1348" s="372" t="s">
        <v>1799</v>
      </c>
      <c r="K1348" s="369" t="s">
        <v>45</v>
      </c>
      <c r="L1348" s="352" t="s">
        <v>1</v>
      </c>
      <c r="M1348" s="352" t="s">
        <v>46</v>
      </c>
      <c r="N1348" s="352" t="s">
        <v>3</v>
      </c>
      <c r="O1348" s="352" t="s">
        <v>4</v>
      </c>
      <c r="P1348" s="372" t="s">
        <v>1402</v>
      </c>
      <c r="Q1348" s="372" t="s">
        <v>1799</v>
      </c>
    </row>
    <row r="1349" spans="2:17" ht="11" customHeight="1">
      <c r="B1349" s="520" t="s">
        <v>9</v>
      </c>
      <c r="C1349" s="330" t="s">
        <v>3305</v>
      </c>
      <c r="D1349" s="405" t="s">
        <v>16</v>
      </c>
      <c r="E1349" s="581">
        <f>F1349*100/$F$1377</f>
        <v>18.309859154929576</v>
      </c>
      <c r="F1349" s="496">
        <v>13</v>
      </c>
      <c r="G1349" s="330" t="s">
        <v>3306</v>
      </c>
      <c r="H1349" s="380" t="s">
        <v>3307</v>
      </c>
      <c r="K1349" s="520" t="s">
        <v>106</v>
      </c>
      <c r="L1349" s="330" t="s">
        <v>3369</v>
      </c>
      <c r="M1349" s="520" t="s">
        <v>16</v>
      </c>
      <c r="N1349" s="581">
        <f>O1349*100/$O$1365</f>
        <v>49.019607843137258</v>
      </c>
      <c r="O1349" s="590">
        <v>25</v>
      </c>
      <c r="P1349" s="380" t="s">
        <v>3370</v>
      </c>
      <c r="Q1349" s="380"/>
    </row>
    <row r="1350" spans="2:17" ht="11" customHeight="1">
      <c r="B1350" s="520" t="s">
        <v>16</v>
      </c>
      <c r="C1350" s="330" t="s">
        <v>3334</v>
      </c>
      <c r="D1350" s="520" t="s">
        <v>16</v>
      </c>
      <c r="E1350" s="581">
        <f t="shared" ref="E1350:E1376" si="86">F1350*100/$F$1377</f>
        <v>14.084507042253522</v>
      </c>
      <c r="F1350" s="407">
        <v>10</v>
      </c>
      <c r="G1350" s="330" t="s">
        <v>3335</v>
      </c>
      <c r="H1350" s="392"/>
      <c r="K1350" s="520" t="s">
        <v>51</v>
      </c>
      <c r="L1350" s="330" t="s">
        <v>3381</v>
      </c>
      <c r="M1350" s="520" t="s">
        <v>16</v>
      </c>
      <c r="N1350" s="581">
        <f t="shared" ref="N1350:N1364" si="87">O1350*100/$O$1365</f>
        <v>13.725490196078431</v>
      </c>
      <c r="O1350" s="590">
        <v>7</v>
      </c>
      <c r="P1350" s="678" t="s">
        <v>3382</v>
      </c>
      <c r="Q1350" s="392"/>
    </row>
    <row r="1351" spans="2:17" ht="11" customHeight="1">
      <c r="B1351" s="520" t="s">
        <v>16</v>
      </c>
      <c r="C1351" s="330" t="s">
        <v>3324</v>
      </c>
      <c r="D1351" s="520" t="s">
        <v>16</v>
      </c>
      <c r="E1351" s="581">
        <f t="shared" si="86"/>
        <v>12.67605633802817</v>
      </c>
      <c r="F1351" s="407">
        <v>9</v>
      </c>
      <c r="G1351" s="330" t="s">
        <v>3325</v>
      </c>
      <c r="H1351" s="392"/>
      <c r="K1351" s="520" t="s">
        <v>106</v>
      </c>
      <c r="L1351" s="330" t="s">
        <v>3367</v>
      </c>
      <c r="M1351" s="520" t="s">
        <v>52</v>
      </c>
      <c r="N1351" s="581">
        <f t="shared" si="87"/>
        <v>9.8039215686274517</v>
      </c>
      <c r="O1351" s="590">
        <v>5</v>
      </c>
      <c r="P1351" s="392" t="s">
        <v>3368</v>
      </c>
      <c r="Q1351" s="392"/>
    </row>
    <row r="1352" spans="2:17" ht="11" customHeight="1">
      <c r="B1352" s="520" t="s">
        <v>16</v>
      </c>
      <c r="C1352" s="330" t="s">
        <v>3352</v>
      </c>
      <c r="D1352" s="520" t="s">
        <v>16</v>
      </c>
      <c r="E1352" s="581">
        <f t="shared" si="86"/>
        <v>7.042253521126761</v>
      </c>
      <c r="F1352" s="407">
        <v>5</v>
      </c>
      <c r="G1352" s="330" t="s">
        <v>3353</v>
      </c>
      <c r="H1352" s="392"/>
      <c r="K1352" s="520" t="s">
        <v>51</v>
      </c>
      <c r="L1352" s="330" t="s">
        <v>3383</v>
      </c>
      <c r="M1352" s="520" t="s">
        <v>52</v>
      </c>
      <c r="N1352" s="581">
        <f t="shared" si="87"/>
        <v>3.9215686274509802</v>
      </c>
      <c r="O1352" s="590">
        <v>2</v>
      </c>
      <c r="P1352" s="392" t="s">
        <v>3384</v>
      </c>
      <c r="Q1352" s="392"/>
    </row>
    <row r="1353" spans="2:17" ht="11" customHeight="1">
      <c r="B1353" s="520" t="s">
        <v>16</v>
      </c>
      <c r="C1353" s="330" t="s">
        <v>3316</v>
      </c>
      <c r="D1353" s="520" t="s">
        <v>16</v>
      </c>
      <c r="E1353" s="581">
        <f t="shared" si="86"/>
        <v>5.6338028169014081</v>
      </c>
      <c r="F1353" s="407">
        <v>4</v>
      </c>
      <c r="G1353" s="330" t="s">
        <v>3317</v>
      </c>
      <c r="H1353" s="392"/>
      <c r="K1353" s="520" t="s">
        <v>106</v>
      </c>
      <c r="L1353" s="330" t="s">
        <v>3394</v>
      </c>
      <c r="M1353" s="405" t="s">
        <v>16</v>
      </c>
      <c r="N1353" s="581">
        <f t="shared" si="87"/>
        <v>1.9607843137254901</v>
      </c>
      <c r="O1353" s="590">
        <v>1</v>
      </c>
      <c r="P1353" s="392" t="s">
        <v>3395</v>
      </c>
      <c r="Q1353" s="392"/>
    </row>
    <row r="1354" spans="2:17" ht="11" customHeight="1">
      <c r="B1354" s="520" t="s">
        <v>16</v>
      </c>
      <c r="C1354" s="330" t="s">
        <v>3320</v>
      </c>
      <c r="D1354" s="520" t="s">
        <v>16</v>
      </c>
      <c r="E1354" s="581">
        <f t="shared" si="86"/>
        <v>4.225352112676056</v>
      </c>
      <c r="F1354" s="407">
        <v>3</v>
      </c>
      <c r="G1354" s="330" t="s">
        <v>3321</v>
      </c>
      <c r="H1354" s="392"/>
      <c r="K1354" s="520" t="s">
        <v>106</v>
      </c>
      <c r="L1354" s="330" t="s">
        <v>3373</v>
      </c>
      <c r="M1354" s="520" t="s">
        <v>22</v>
      </c>
      <c r="N1354" s="581">
        <f t="shared" si="87"/>
        <v>1.9607843137254901</v>
      </c>
      <c r="O1354" s="590">
        <v>1</v>
      </c>
      <c r="P1354" s="392" t="s">
        <v>3374</v>
      </c>
      <c r="Q1354" s="392"/>
    </row>
    <row r="1355" spans="2:17" ht="11" customHeight="1">
      <c r="B1355" s="520" t="s">
        <v>16</v>
      </c>
      <c r="C1355" s="330" t="s">
        <v>3328</v>
      </c>
      <c r="D1355" s="520" t="s">
        <v>16</v>
      </c>
      <c r="E1355" s="581">
        <f t="shared" si="86"/>
        <v>4.225352112676056</v>
      </c>
      <c r="F1355" s="407">
        <v>3</v>
      </c>
      <c r="G1355" s="330" t="s">
        <v>3329</v>
      </c>
      <c r="H1355" s="392"/>
      <c r="K1355" s="520" t="s">
        <v>106</v>
      </c>
      <c r="L1355" s="330" t="s">
        <v>3365</v>
      </c>
      <c r="M1355" s="405" t="s">
        <v>16</v>
      </c>
      <c r="N1355" s="581">
        <f t="shared" si="87"/>
        <v>1.9607843137254901</v>
      </c>
      <c r="O1355" s="590">
        <v>1</v>
      </c>
      <c r="P1355" s="392" t="s">
        <v>3366</v>
      </c>
      <c r="Q1355" s="392"/>
    </row>
    <row r="1356" spans="2:17" ht="11" customHeight="1">
      <c r="B1356" s="520" t="s">
        <v>16</v>
      </c>
      <c r="C1356" s="330" t="s">
        <v>3308</v>
      </c>
      <c r="D1356" s="520" t="s">
        <v>16</v>
      </c>
      <c r="E1356" s="581">
        <f t="shared" si="86"/>
        <v>4.225352112676056</v>
      </c>
      <c r="F1356" s="407">
        <v>3</v>
      </c>
      <c r="G1356" s="330" t="s">
        <v>3309</v>
      </c>
      <c r="H1356" s="392"/>
      <c r="K1356" s="520" t="s">
        <v>106</v>
      </c>
      <c r="L1356" s="330" t="s">
        <v>3371</v>
      </c>
      <c r="M1356" s="520" t="s">
        <v>16</v>
      </c>
      <c r="N1356" s="581">
        <f t="shared" si="87"/>
        <v>1.9607843137254901</v>
      </c>
      <c r="O1356" s="590">
        <v>1</v>
      </c>
      <c r="P1356" s="392" t="s">
        <v>3372</v>
      </c>
      <c r="Q1356" s="392"/>
    </row>
    <row r="1357" spans="2:17" ht="11" customHeight="1">
      <c r="B1357" s="520" t="s">
        <v>16</v>
      </c>
      <c r="C1357" s="330" t="s">
        <v>3338</v>
      </c>
      <c r="D1357" s="520" t="s">
        <v>16</v>
      </c>
      <c r="E1357" s="581">
        <f t="shared" si="86"/>
        <v>2.816901408450704</v>
      </c>
      <c r="F1357" s="407">
        <v>2</v>
      </c>
      <c r="G1357" s="330" t="s">
        <v>3339</v>
      </c>
      <c r="H1357" s="392"/>
      <c r="K1357" s="520" t="s">
        <v>51</v>
      </c>
      <c r="L1357" s="330" t="s">
        <v>3377</v>
      </c>
      <c r="M1357" s="520" t="s">
        <v>104</v>
      </c>
      <c r="N1357" s="581">
        <f t="shared" si="87"/>
        <v>1.9607843137254901</v>
      </c>
      <c r="O1357" s="590">
        <v>1</v>
      </c>
      <c r="P1357" s="392" t="s">
        <v>3378</v>
      </c>
      <c r="Q1357" s="392"/>
    </row>
    <row r="1358" spans="2:17" ht="11" customHeight="1">
      <c r="B1358" s="520" t="s">
        <v>16</v>
      </c>
      <c r="C1358" s="330" t="s">
        <v>3326</v>
      </c>
      <c r="D1358" s="520" t="s">
        <v>16</v>
      </c>
      <c r="E1358" s="581">
        <f t="shared" si="86"/>
        <v>1.408450704225352</v>
      </c>
      <c r="F1358" s="407">
        <v>1</v>
      </c>
      <c r="G1358" s="330" t="s">
        <v>3327</v>
      </c>
      <c r="H1358" s="392"/>
      <c r="K1358" s="520" t="s">
        <v>19</v>
      </c>
      <c r="L1358" s="330" t="s">
        <v>3375</v>
      </c>
      <c r="M1358" s="405" t="s">
        <v>635</v>
      </c>
      <c r="N1358" s="581">
        <f t="shared" si="87"/>
        <v>1.9607843137254901</v>
      </c>
      <c r="O1358" s="590">
        <v>1</v>
      </c>
      <c r="P1358" s="392" t="s">
        <v>3376</v>
      </c>
      <c r="Q1358" s="392"/>
    </row>
    <row r="1359" spans="2:17" ht="11" customHeight="1">
      <c r="B1359" s="520" t="s">
        <v>16</v>
      </c>
      <c r="C1359" s="330" t="s">
        <v>3322</v>
      </c>
      <c r="D1359" s="520" t="s">
        <v>16</v>
      </c>
      <c r="E1359" s="581">
        <f t="shared" si="86"/>
        <v>1.408450704225352</v>
      </c>
      <c r="F1359" s="407">
        <v>1</v>
      </c>
      <c r="G1359" s="330" t="s">
        <v>3323</v>
      </c>
      <c r="H1359" s="392"/>
      <c r="K1359" s="520" t="s">
        <v>9</v>
      </c>
      <c r="L1359" s="330" t="s">
        <v>3385</v>
      </c>
      <c r="M1359" s="405" t="s">
        <v>16</v>
      </c>
      <c r="N1359" s="581">
        <f t="shared" si="87"/>
        <v>1.9607843137254901</v>
      </c>
      <c r="O1359" s="590">
        <v>1</v>
      </c>
      <c r="P1359" s="392" t="s">
        <v>3386</v>
      </c>
      <c r="Q1359" s="392"/>
    </row>
    <row r="1360" spans="2:17" ht="11" customHeight="1">
      <c r="B1360" s="520" t="s">
        <v>16</v>
      </c>
      <c r="C1360" s="330" t="s">
        <v>3330</v>
      </c>
      <c r="D1360" s="520" t="s">
        <v>16</v>
      </c>
      <c r="E1360" s="581">
        <f t="shared" si="86"/>
        <v>1.408450704225352</v>
      </c>
      <c r="F1360" s="407">
        <v>1</v>
      </c>
      <c r="G1360" s="330" t="s">
        <v>3331</v>
      </c>
      <c r="H1360" s="392"/>
      <c r="K1360" s="520" t="s">
        <v>51</v>
      </c>
      <c r="L1360" s="330" t="s">
        <v>3363</v>
      </c>
      <c r="M1360" s="405" t="s">
        <v>16</v>
      </c>
      <c r="N1360" s="581">
        <f t="shared" si="87"/>
        <v>1.9607843137254901</v>
      </c>
      <c r="O1360" s="590">
        <v>1</v>
      </c>
      <c r="P1360" s="392" t="s">
        <v>3364</v>
      </c>
      <c r="Q1360" s="392"/>
    </row>
    <row r="1361" spans="2:17" ht="11" customHeight="1">
      <c r="B1361" s="520" t="s">
        <v>16</v>
      </c>
      <c r="C1361" s="330" t="s">
        <v>3350</v>
      </c>
      <c r="D1361" s="520" t="s">
        <v>16</v>
      </c>
      <c r="E1361" s="581">
        <f t="shared" si="86"/>
        <v>1.408450704225352</v>
      </c>
      <c r="F1361" s="407">
        <v>1</v>
      </c>
      <c r="G1361" s="330" t="s">
        <v>3351</v>
      </c>
      <c r="H1361" s="392"/>
      <c r="K1361" s="520" t="s">
        <v>55</v>
      </c>
      <c r="L1361" s="330" t="s">
        <v>3387</v>
      </c>
      <c r="M1361" s="405" t="s">
        <v>16</v>
      </c>
      <c r="N1361" s="581">
        <f t="shared" si="87"/>
        <v>1.9607843137254901</v>
      </c>
      <c r="O1361" s="590">
        <v>1</v>
      </c>
      <c r="P1361" s="392" t="s">
        <v>3388</v>
      </c>
      <c r="Q1361" s="392"/>
    </row>
    <row r="1362" spans="2:17" ht="11" customHeight="1">
      <c r="B1362" s="520" t="s">
        <v>16</v>
      </c>
      <c r="C1362" s="330" t="s">
        <v>3354</v>
      </c>
      <c r="D1362" s="520" t="s">
        <v>16</v>
      </c>
      <c r="E1362" s="581">
        <f t="shared" si="86"/>
        <v>1.408450704225352</v>
      </c>
      <c r="F1362" s="407">
        <v>1</v>
      </c>
      <c r="G1362" s="330" t="s">
        <v>3355</v>
      </c>
      <c r="H1362" s="392"/>
      <c r="K1362" s="520" t="s">
        <v>19</v>
      </c>
      <c r="L1362" s="330" t="s">
        <v>3389</v>
      </c>
      <c r="M1362" s="405" t="s">
        <v>16</v>
      </c>
      <c r="N1362" s="581">
        <f t="shared" si="87"/>
        <v>1.9607843137254901</v>
      </c>
      <c r="O1362" s="590">
        <v>1</v>
      </c>
      <c r="P1362" s="392" t="s">
        <v>3391</v>
      </c>
      <c r="Q1362" s="392" t="s">
        <v>3390</v>
      </c>
    </row>
    <row r="1363" spans="2:17" ht="11" customHeight="1">
      <c r="B1363" s="520" t="s">
        <v>16</v>
      </c>
      <c r="C1363" s="330" t="s">
        <v>3346</v>
      </c>
      <c r="D1363" s="520" t="s">
        <v>16</v>
      </c>
      <c r="E1363" s="581">
        <f t="shared" si="86"/>
        <v>1.408450704225352</v>
      </c>
      <c r="F1363" s="407">
        <v>1</v>
      </c>
      <c r="G1363" s="330" t="s">
        <v>3347</v>
      </c>
      <c r="H1363" s="392"/>
      <c r="K1363" s="520" t="s">
        <v>9</v>
      </c>
      <c r="L1363" s="355" t="s">
        <v>3392</v>
      </c>
      <c r="M1363" s="902" t="s">
        <v>16</v>
      </c>
      <c r="N1363" s="581">
        <f t="shared" si="87"/>
        <v>1.9607843137254901</v>
      </c>
      <c r="O1363" s="590">
        <v>1</v>
      </c>
      <c r="P1363" s="392" t="s">
        <v>3393</v>
      </c>
      <c r="Q1363" s="392"/>
    </row>
    <row r="1364" spans="2:17" ht="11" customHeight="1">
      <c r="B1364" s="520" t="s">
        <v>16</v>
      </c>
      <c r="C1364" s="330" t="s">
        <v>3340</v>
      </c>
      <c r="D1364" s="520" t="s">
        <v>16</v>
      </c>
      <c r="E1364" s="581">
        <f t="shared" si="86"/>
        <v>1.408450704225352</v>
      </c>
      <c r="F1364" s="407">
        <v>1</v>
      </c>
      <c r="G1364" s="330" t="s">
        <v>3341</v>
      </c>
      <c r="H1364" s="392"/>
      <c r="K1364" s="745" t="s">
        <v>19</v>
      </c>
      <c r="L1364" s="354" t="s">
        <v>3379</v>
      </c>
      <c r="M1364" s="745" t="s">
        <v>52</v>
      </c>
      <c r="N1364" s="589">
        <f t="shared" si="87"/>
        <v>1.9607843137254901</v>
      </c>
      <c r="O1364" s="746">
        <v>1</v>
      </c>
      <c r="P1364" s="490" t="s">
        <v>3380</v>
      </c>
      <c r="Q1364" s="490"/>
    </row>
    <row r="1365" spans="2:17" ht="11" customHeight="1">
      <c r="B1365" s="520" t="s">
        <v>16</v>
      </c>
      <c r="C1365" s="330" t="s">
        <v>3310</v>
      </c>
      <c r="D1365" s="520" t="s">
        <v>16</v>
      </c>
      <c r="E1365" s="581">
        <f t="shared" si="86"/>
        <v>1.408450704225352</v>
      </c>
      <c r="F1365" s="407">
        <v>1</v>
      </c>
      <c r="G1365" s="330" t="s">
        <v>3311</v>
      </c>
      <c r="H1365" s="392"/>
      <c r="N1365" s="460">
        <f>SUM(N1349:N1364)</f>
        <v>99.999999999999929</v>
      </c>
      <c r="O1365" s="460">
        <f>SUM(O1349:O1364)</f>
        <v>51</v>
      </c>
    </row>
    <row r="1366" spans="2:17" ht="11" customHeight="1">
      <c r="B1366" s="520" t="s">
        <v>16</v>
      </c>
      <c r="C1366" s="330" t="s">
        <v>3312</v>
      </c>
      <c r="D1366" s="520" t="s">
        <v>16</v>
      </c>
      <c r="E1366" s="581">
        <f t="shared" si="86"/>
        <v>1.408450704225352</v>
      </c>
      <c r="F1366" s="407">
        <v>1</v>
      </c>
      <c r="G1366" s="330" t="s">
        <v>3313</v>
      </c>
      <c r="H1366" s="392"/>
    </row>
    <row r="1367" spans="2:17" ht="11" customHeight="1">
      <c r="B1367" s="520" t="s">
        <v>16</v>
      </c>
      <c r="C1367" s="330" t="s">
        <v>3332</v>
      </c>
      <c r="D1367" s="520" t="s">
        <v>16</v>
      </c>
      <c r="E1367" s="581">
        <f t="shared" si="86"/>
        <v>1.408450704225352</v>
      </c>
      <c r="F1367" s="407">
        <v>1</v>
      </c>
      <c r="G1367" s="330" t="s">
        <v>3333</v>
      </c>
      <c r="H1367" s="392"/>
    </row>
    <row r="1368" spans="2:17" ht="11" customHeight="1">
      <c r="B1368" s="520" t="s">
        <v>16</v>
      </c>
      <c r="C1368" s="330" t="s">
        <v>3314</v>
      </c>
      <c r="D1368" s="520" t="s">
        <v>16</v>
      </c>
      <c r="E1368" s="581">
        <f t="shared" si="86"/>
        <v>1.408450704225352</v>
      </c>
      <c r="F1368" s="407">
        <v>1</v>
      </c>
      <c r="G1368" s="330" t="s">
        <v>3315</v>
      </c>
      <c r="H1368" s="392"/>
    </row>
    <row r="1369" spans="2:17" ht="11" customHeight="1">
      <c r="B1369" s="520" t="s">
        <v>16</v>
      </c>
      <c r="C1369" s="330" t="s">
        <v>3336</v>
      </c>
      <c r="D1369" s="520" t="s">
        <v>16</v>
      </c>
      <c r="E1369" s="581">
        <f t="shared" si="86"/>
        <v>1.408450704225352</v>
      </c>
      <c r="F1369" s="407">
        <v>1</v>
      </c>
      <c r="G1369" s="330" t="s">
        <v>3337</v>
      </c>
      <c r="H1369" s="392"/>
    </row>
    <row r="1370" spans="2:17" ht="11" customHeight="1">
      <c r="B1370" s="520" t="s">
        <v>16</v>
      </c>
      <c r="C1370" s="330" t="s">
        <v>3358</v>
      </c>
      <c r="D1370" s="520" t="s">
        <v>16</v>
      </c>
      <c r="E1370" s="581">
        <f t="shared" si="86"/>
        <v>1.408450704225352</v>
      </c>
      <c r="F1370" s="407">
        <v>1</v>
      </c>
      <c r="G1370" s="330" t="s">
        <v>3359</v>
      </c>
      <c r="H1370" s="392"/>
    </row>
    <row r="1371" spans="2:17" ht="11" customHeight="1">
      <c r="B1371" s="520" t="s">
        <v>16</v>
      </c>
      <c r="C1371" s="330" t="s">
        <v>3318</v>
      </c>
      <c r="D1371" s="520" t="s">
        <v>16</v>
      </c>
      <c r="E1371" s="581">
        <f t="shared" si="86"/>
        <v>1.408450704225352</v>
      </c>
      <c r="F1371" s="407">
        <v>1</v>
      </c>
      <c r="G1371" s="330" t="s">
        <v>3319</v>
      </c>
      <c r="H1371" s="392"/>
    </row>
    <row r="1372" spans="2:17" ht="11" customHeight="1">
      <c r="B1372" s="520" t="s">
        <v>16</v>
      </c>
      <c r="C1372" s="330" t="s">
        <v>3360</v>
      </c>
      <c r="D1372" s="520" t="s">
        <v>16</v>
      </c>
      <c r="E1372" s="581">
        <f t="shared" si="86"/>
        <v>1.408450704225352</v>
      </c>
      <c r="F1372" s="407">
        <v>1</v>
      </c>
      <c r="G1372" s="330" t="s">
        <v>3361</v>
      </c>
      <c r="H1372" s="392"/>
    </row>
    <row r="1373" spans="2:17" ht="11" customHeight="1">
      <c r="B1373" s="520" t="s">
        <v>16</v>
      </c>
      <c r="C1373" s="330" t="s">
        <v>3344</v>
      </c>
      <c r="D1373" s="520" t="s">
        <v>16</v>
      </c>
      <c r="E1373" s="581">
        <f t="shared" si="86"/>
        <v>1.408450704225352</v>
      </c>
      <c r="F1373" s="407">
        <v>1</v>
      </c>
      <c r="G1373" s="330" t="s">
        <v>3345</v>
      </c>
      <c r="H1373" s="392"/>
    </row>
    <row r="1374" spans="2:17" ht="11" customHeight="1">
      <c r="B1374" s="520" t="s">
        <v>16</v>
      </c>
      <c r="C1374" s="330" t="s">
        <v>3356</v>
      </c>
      <c r="D1374" s="520" t="s">
        <v>16</v>
      </c>
      <c r="E1374" s="581">
        <f t="shared" si="86"/>
        <v>1.408450704225352</v>
      </c>
      <c r="F1374" s="407">
        <v>1</v>
      </c>
      <c r="G1374" s="330" t="s">
        <v>3357</v>
      </c>
      <c r="H1374" s="392"/>
    </row>
    <row r="1375" spans="2:17" ht="11" customHeight="1">
      <c r="B1375" s="520" t="s">
        <v>16</v>
      </c>
      <c r="C1375" s="330" t="s">
        <v>3348</v>
      </c>
      <c r="D1375" s="520" t="s">
        <v>16</v>
      </c>
      <c r="E1375" s="581">
        <f t="shared" si="86"/>
        <v>1.408450704225352</v>
      </c>
      <c r="F1375" s="407">
        <v>1</v>
      </c>
      <c r="G1375" s="330" t="s">
        <v>3349</v>
      </c>
      <c r="H1375" s="392"/>
    </row>
    <row r="1376" spans="2:17" ht="11" customHeight="1">
      <c r="B1376" s="745" t="s">
        <v>16</v>
      </c>
      <c r="C1376" s="354" t="s">
        <v>3342</v>
      </c>
      <c r="D1376" s="745" t="s">
        <v>16</v>
      </c>
      <c r="E1376" s="589">
        <f t="shared" si="86"/>
        <v>1.408450704225352</v>
      </c>
      <c r="F1376" s="457">
        <v>1</v>
      </c>
      <c r="G1376" s="354" t="s">
        <v>3343</v>
      </c>
      <c r="H1376" s="490"/>
    </row>
    <row r="1377" spans="1:16" ht="11" customHeight="1">
      <c r="E1377" s="460">
        <f>SUM(E1349:E1376)</f>
        <v>99.999999999999886</v>
      </c>
      <c r="F1377" s="460">
        <f>SUM(F1349:F1376)</f>
        <v>71</v>
      </c>
    </row>
    <row r="1380" spans="1:16" ht="11" customHeight="1" thickBot="1"/>
    <row r="1381" spans="1:16" ht="11" customHeight="1" thickBot="1">
      <c r="A1381" s="313" t="s">
        <v>1969</v>
      </c>
      <c r="B1381" s="516" t="s">
        <v>3777</v>
      </c>
      <c r="C1381" s="344"/>
      <c r="D1381" s="517"/>
      <c r="E1381" s="517"/>
      <c r="F1381" s="518"/>
      <c r="G1381" s="664"/>
      <c r="H1381" s="664"/>
      <c r="J1381" s="313" t="s">
        <v>1969</v>
      </c>
      <c r="K1381" s="516" t="s">
        <v>3776</v>
      </c>
      <c r="L1381" s="344"/>
      <c r="M1381" s="517"/>
      <c r="N1381" s="517"/>
      <c r="O1381" s="518"/>
      <c r="P1381" s="664"/>
    </row>
    <row r="1382" spans="1:16" ht="11" customHeight="1">
      <c r="B1382" s="517"/>
      <c r="C1382" s="344"/>
      <c r="D1382" s="517"/>
      <c r="E1382" s="517"/>
      <c r="F1382" s="518"/>
      <c r="G1382" s="342"/>
      <c r="H1382" s="342"/>
      <c r="K1382" s="517"/>
      <c r="L1382" s="344"/>
      <c r="M1382" s="517"/>
      <c r="N1382" s="517"/>
      <c r="O1382" s="518"/>
      <c r="P1382" s="342"/>
    </row>
    <row r="1383" spans="1:16" ht="11" customHeight="1">
      <c r="B1383" s="345" t="s">
        <v>0</v>
      </c>
      <c r="C1383" s="345" t="s">
        <v>1</v>
      </c>
      <c r="D1383" s="345" t="s">
        <v>2</v>
      </c>
      <c r="E1383" s="345" t="s">
        <v>3</v>
      </c>
      <c r="F1383" s="519" t="s">
        <v>4</v>
      </c>
      <c r="G1383" s="519" t="s">
        <v>1402</v>
      </c>
      <c r="H1383" s="372" t="s">
        <v>1799</v>
      </c>
      <c r="K1383" s="345" t="s">
        <v>45</v>
      </c>
      <c r="L1383" s="345" t="s">
        <v>1</v>
      </c>
      <c r="M1383" s="345" t="s">
        <v>46</v>
      </c>
      <c r="N1383" s="345" t="s">
        <v>3</v>
      </c>
      <c r="O1383" s="519" t="s">
        <v>4</v>
      </c>
      <c r="P1383" s="519" t="s">
        <v>1402</v>
      </c>
    </row>
    <row r="1384" spans="1:16" ht="11" customHeight="1">
      <c r="B1384" s="903" t="s">
        <v>16</v>
      </c>
      <c r="C1384" s="904" t="s">
        <v>3623</v>
      </c>
      <c r="D1384" s="903" t="s">
        <v>16</v>
      </c>
      <c r="E1384" s="905">
        <f>SUM((F1384/'Patient numerical order incl nt'!$F$1396)*100)</f>
        <v>53.246753246753244</v>
      </c>
      <c r="F1384" s="906">
        <v>41</v>
      </c>
      <c r="G1384" s="907" t="s">
        <v>3622</v>
      </c>
      <c r="H1384" s="670" t="s">
        <v>3775</v>
      </c>
      <c r="K1384" s="520" t="s">
        <v>106</v>
      </c>
      <c r="L1384" s="339" t="s">
        <v>3774</v>
      </c>
      <c r="M1384" s="520" t="s">
        <v>16</v>
      </c>
      <c r="N1384" s="358">
        <f t="shared" ref="N1384:N1389" si="88">SUM((O1384/$O$1390)*100)</f>
        <v>41.304347826086953</v>
      </c>
      <c r="O1384" s="359">
        <v>19</v>
      </c>
      <c r="P1384" s="671" t="s">
        <v>3773</v>
      </c>
    </row>
    <row r="1385" spans="1:16" ht="11" customHeight="1">
      <c r="B1385" s="520" t="s">
        <v>16</v>
      </c>
      <c r="C1385" s="339" t="s">
        <v>3772</v>
      </c>
      <c r="D1385" s="520" t="s">
        <v>16</v>
      </c>
      <c r="E1385" s="358">
        <f>SUM((F1385/'Patient numerical order incl nt'!$F$1396)*100)</f>
        <v>11.688311688311687</v>
      </c>
      <c r="F1385" s="359">
        <v>9</v>
      </c>
      <c r="G1385" s="671" t="s">
        <v>3771</v>
      </c>
      <c r="H1385" s="671"/>
      <c r="K1385" s="550" t="s">
        <v>22</v>
      </c>
      <c r="L1385" s="340" t="s">
        <v>293</v>
      </c>
      <c r="M1385" s="550" t="s">
        <v>16</v>
      </c>
      <c r="N1385" s="360">
        <f t="shared" si="88"/>
        <v>28.260869565217391</v>
      </c>
      <c r="O1385" s="361">
        <v>13</v>
      </c>
      <c r="P1385" s="908" t="s">
        <v>1655</v>
      </c>
    </row>
    <row r="1386" spans="1:16" ht="11" customHeight="1">
      <c r="B1386" s="520" t="s">
        <v>129</v>
      </c>
      <c r="C1386" s="339" t="s">
        <v>3770</v>
      </c>
      <c r="D1386" s="520" t="s">
        <v>16</v>
      </c>
      <c r="E1386" s="358">
        <f>SUM((F1386/'Patient numerical order incl nt'!$F$1396)*100)</f>
        <v>10.38961038961039</v>
      </c>
      <c r="F1386" s="359">
        <v>8</v>
      </c>
      <c r="G1386" s="671" t="s">
        <v>3769</v>
      </c>
      <c r="H1386" s="678"/>
      <c r="K1386" s="520" t="s">
        <v>55</v>
      </c>
      <c r="L1386" s="339" t="s">
        <v>3768</v>
      </c>
      <c r="M1386" s="520" t="s">
        <v>22</v>
      </c>
      <c r="N1386" s="358">
        <f t="shared" si="88"/>
        <v>10.869565217391305</v>
      </c>
      <c r="O1386" s="359">
        <v>5</v>
      </c>
      <c r="P1386" s="671" t="s">
        <v>3767</v>
      </c>
    </row>
    <row r="1387" spans="1:16" ht="11" customHeight="1">
      <c r="B1387" s="520" t="s">
        <v>22</v>
      </c>
      <c r="C1387" s="339" t="s">
        <v>3766</v>
      </c>
      <c r="D1387" s="520" t="s">
        <v>22</v>
      </c>
      <c r="E1387" s="358">
        <f>SUM((F1387/'Patient numerical order incl nt'!$F$1396)*100)</f>
        <v>7.7922077922077921</v>
      </c>
      <c r="F1387" s="359">
        <v>6</v>
      </c>
      <c r="G1387" s="671" t="s">
        <v>3765</v>
      </c>
      <c r="H1387" s="683"/>
      <c r="K1387" s="520" t="s">
        <v>102</v>
      </c>
      <c r="L1387" s="339" t="s">
        <v>3764</v>
      </c>
      <c r="M1387" s="520" t="s">
        <v>16</v>
      </c>
      <c r="N1387" s="358">
        <f t="shared" si="88"/>
        <v>8.695652173913043</v>
      </c>
      <c r="O1387" s="359">
        <v>4</v>
      </c>
      <c r="P1387" s="671" t="s">
        <v>3763</v>
      </c>
    </row>
    <row r="1388" spans="1:16" ht="11" customHeight="1" thickBot="1">
      <c r="B1388" s="520" t="s">
        <v>16</v>
      </c>
      <c r="C1388" s="339" t="s">
        <v>3762</v>
      </c>
      <c r="D1388" s="520" t="s">
        <v>16</v>
      </c>
      <c r="E1388" s="358">
        <f>SUM((F1388/'Patient numerical order incl nt'!$F$1396)*100)</f>
        <v>3.8961038961038961</v>
      </c>
      <c r="F1388" s="359">
        <v>3</v>
      </c>
      <c r="G1388" s="671" t="s">
        <v>3761</v>
      </c>
      <c r="H1388" s="683"/>
      <c r="K1388" s="520" t="s">
        <v>19</v>
      </c>
      <c r="L1388" s="341" t="s">
        <v>1030</v>
      </c>
      <c r="M1388" s="520" t="s">
        <v>16</v>
      </c>
      <c r="N1388" s="358">
        <f t="shared" si="88"/>
        <v>6.5217391304347823</v>
      </c>
      <c r="O1388" s="359">
        <v>3</v>
      </c>
      <c r="P1388" s="671" t="s">
        <v>3760</v>
      </c>
    </row>
    <row r="1389" spans="1:16" ht="11" customHeight="1" thickBot="1">
      <c r="B1389" s="520" t="s">
        <v>16</v>
      </c>
      <c r="C1389" s="339" t="s">
        <v>3759</v>
      </c>
      <c r="D1389" s="520" t="s">
        <v>16</v>
      </c>
      <c r="E1389" s="358">
        <f>SUM((F1389/'Patient numerical order incl nt'!$F$1396)*100)</f>
        <v>3.8961038961038961</v>
      </c>
      <c r="F1389" s="359">
        <v>3</v>
      </c>
      <c r="G1389" s="671" t="s">
        <v>3758</v>
      </c>
      <c r="H1389" s="683"/>
      <c r="K1389" s="333" t="s">
        <v>51</v>
      </c>
      <c r="L1389" s="334" t="s">
        <v>212</v>
      </c>
      <c r="M1389" s="335" t="s">
        <v>104</v>
      </c>
      <c r="N1389" s="336">
        <f t="shared" si="88"/>
        <v>4.3478260869565215</v>
      </c>
      <c r="O1389" s="337">
        <v>2</v>
      </c>
      <c r="P1389" s="338" t="s">
        <v>1898</v>
      </c>
    </row>
    <row r="1390" spans="1:16" ht="11" customHeight="1">
      <c r="B1390" s="520" t="s">
        <v>16</v>
      </c>
      <c r="C1390" s="339" t="s">
        <v>3757</v>
      </c>
      <c r="D1390" s="520" t="s">
        <v>16</v>
      </c>
      <c r="E1390" s="358">
        <f>SUM((F1390/'Patient numerical order incl nt'!$F$1396)*100)</f>
        <v>2.5974025974025974</v>
      </c>
      <c r="F1390" s="359">
        <v>2</v>
      </c>
      <c r="G1390" s="671" t="s">
        <v>3756</v>
      </c>
      <c r="H1390" s="683"/>
      <c r="K1390" s="363"/>
      <c r="L1390" s="342"/>
      <c r="M1390" s="363"/>
      <c r="N1390" s="362">
        <f>SUM(N1384:N1389)</f>
        <v>100</v>
      </c>
      <c r="O1390" s="362">
        <f>SUM(O1384:O1389)</f>
        <v>46</v>
      </c>
      <c r="P1390" s="342"/>
    </row>
    <row r="1391" spans="1:16" ht="11" customHeight="1">
      <c r="B1391" s="405" t="s">
        <v>16</v>
      </c>
      <c r="C1391" s="909" t="s">
        <v>3755</v>
      </c>
      <c r="D1391" s="910" t="s">
        <v>16</v>
      </c>
      <c r="E1391" s="358">
        <f>SUM((F1391/'Patient numerical order incl nt'!$F$1396)*100)</f>
        <v>1.2987012987012987</v>
      </c>
      <c r="F1391" s="911">
        <v>1</v>
      </c>
      <c r="G1391" s="912" t="s">
        <v>3754</v>
      </c>
      <c r="H1391" s="683"/>
    </row>
    <row r="1392" spans="1:16" ht="11" customHeight="1">
      <c r="B1392" s="520" t="s">
        <v>16</v>
      </c>
      <c r="C1392" s="339" t="s">
        <v>3753</v>
      </c>
      <c r="D1392" s="520" t="s">
        <v>16</v>
      </c>
      <c r="E1392" s="358">
        <f>SUM((F1392/'Patient numerical order incl nt'!$F$1396)*100)</f>
        <v>1.2987012987012987</v>
      </c>
      <c r="F1392" s="359">
        <v>1</v>
      </c>
      <c r="G1392" s="671" t="s">
        <v>3752</v>
      </c>
      <c r="H1392" s="683"/>
      <c r="K1392" s="773" t="s">
        <v>19</v>
      </c>
      <c r="L1392" s="343" t="s">
        <v>3751</v>
      </c>
      <c r="M1392" s="773" t="s">
        <v>104</v>
      </c>
      <c r="N1392" s="363"/>
      <c r="O1392" s="364">
        <v>22</v>
      </c>
      <c r="P1392" s="330" t="s">
        <v>3750</v>
      </c>
    </row>
    <row r="1393" spans="2:16" ht="11" customHeight="1">
      <c r="B1393" s="520" t="s">
        <v>16</v>
      </c>
      <c r="C1393" s="339" t="s">
        <v>3749</v>
      </c>
      <c r="D1393" s="520" t="s">
        <v>16</v>
      </c>
      <c r="E1393" s="358">
        <f>SUM((F1393/'Patient numerical order incl nt'!$F$1396)*100)</f>
        <v>1.2987012987012987</v>
      </c>
      <c r="F1393" s="359">
        <v>1</v>
      </c>
      <c r="G1393" s="671" t="s">
        <v>3748</v>
      </c>
      <c r="H1393" s="683"/>
    </row>
    <row r="1394" spans="2:16" ht="11" customHeight="1">
      <c r="B1394" s="520" t="s">
        <v>16</v>
      </c>
      <c r="C1394" s="339" t="s">
        <v>3747</v>
      </c>
      <c r="D1394" s="520" t="s">
        <v>16</v>
      </c>
      <c r="E1394" s="358">
        <f>SUM((F1394/'Patient numerical order incl nt'!$F$1396)*100)</f>
        <v>1.2987012987012987</v>
      </c>
      <c r="F1394" s="359">
        <v>1</v>
      </c>
      <c r="G1394" s="671" t="s">
        <v>3746</v>
      </c>
      <c r="H1394" s="683"/>
    </row>
    <row r="1395" spans="2:16" ht="11" customHeight="1">
      <c r="B1395" s="520" t="s">
        <v>16</v>
      </c>
      <c r="C1395" s="339" t="s">
        <v>3745</v>
      </c>
      <c r="D1395" s="520" t="s">
        <v>16</v>
      </c>
      <c r="E1395" s="358">
        <f>SUM((F1395/'Patient numerical order incl nt'!$F$1396)*100)</f>
        <v>1.2987012987012987</v>
      </c>
      <c r="F1395" s="359">
        <v>1</v>
      </c>
      <c r="G1395" s="684" t="s">
        <v>3744</v>
      </c>
      <c r="H1395" s="685"/>
    </row>
    <row r="1396" spans="2:16" ht="11" customHeight="1">
      <c r="B1396" s="558"/>
      <c r="C1396" s="351"/>
      <c r="D1396" s="558"/>
      <c r="E1396" s="559">
        <f>SUM([1]Sheet1!E4:E15)</f>
        <v>100.00000000000001</v>
      </c>
      <c r="F1396" s="559">
        <f>SUM([1]Sheet1!F4:F15)</f>
        <v>77</v>
      </c>
    </row>
    <row r="1399" spans="2:16" ht="11" customHeight="1">
      <c r="B1399" s="516" t="s">
        <v>3743</v>
      </c>
      <c r="C1399" s="344"/>
      <c r="D1399" s="517"/>
      <c r="E1399" s="517"/>
      <c r="F1399" s="518"/>
      <c r="G1399" s="664"/>
      <c r="K1399" s="516" t="s">
        <v>3742</v>
      </c>
      <c r="L1399" s="344"/>
      <c r="M1399" s="517"/>
      <c r="N1399" s="517"/>
      <c r="O1399" s="518"/>
      <c r="P1399" s="664"/>
    </row>
    <row r="1400" spans="2:16" ht="11" customHeight="1">
      <c r="B1400" s="517"/>
      <c r="C1400" s="344"/>
      <c r="D1400" s="517"/>
      <c r="E1400" s="517"/>
      <c r="F1400" s="518"/>
      <c r="G1400" s="342"/>
      <c r="K1400" s="517"/>
      <c r="L1400" s="344"/>
      <c r="M1400" s="517"/>
      <c r="N1400" s="517"/>
      <c r="O1400" s="518"/>
      <c r="P1400" s="342"/>
    </row>
    <row r="1401" spans="2:16" ht="11" customHeight="1">
      <c r="B1401" s="345" t="s">
        <v>0</v>
      </c>
      <c r="C1401" s="345" t="s">
        <v>1</v>
      </c>
      <c r="D1401" s="345" t="s">
        <v>2</v>
      </c>
      <c r="E1401" s="345" t="s">
        <v>3</v>
      </c>
      <c r="F1401" s="519" t="s">
        <v>4</v>
      </c>
      <c r="G1401" s="519" t="s">
        <v>1402</v>
      </c>
      <c r="K1401" s="345" t="s">
        <v>45</v>
      </c>
      <c r="L1401" s="345" t="s">
        <v>1</v>
      </c>
      <c r="M1401" s="345" t="s">
        <v>46</v>
      </c>
      <c r="N1401" s="345" t="s">
        <v>3</v>
      </c>
      <c r="O1401" s="519" t="s">
        <v>4</v>
      </c>
      <c r="P1401" s="519" t="s">
        <v>1402</v>
      </c>
    </row>
    <row r="1402" spans="2:16" ht="11" customHeight="1">
      <c r="B1402" s="520" t="s">
        <v>16</v>
      </c>
      <c r="C1402" s="339" t="s">
        <v>3741</v>
      </c>
      <c r="D1402" s="520" t="s">
        <v>16</v>
      </c>
      <c r="E1402" s="358">
        <f t="shared" ref="E1402:E1436" si="89">SUM((F1402/$F$1437)*100)</f>
        <v>16</v>
      </c>
      <c r="F1402" s="359">
        <v>12</v>
      </c>
      <c r="G1402" s="671" t="s">
        <v>3740</v>
      </c>
      <c r="K1402" s="520" t="s">
        <v>106</v>
      </c>
      <c r="L1402" s="339" t="s">
        <v>3739</v>
      </c>
      <c r="M1402" s="520" t="s">
        <v>16</v>
      </c>
      <c r="N1402" s="358">
        <f t="shared" ref="N1402:N1431" si="90">SUM((O1402/$O$1432)*100)</f>
        <v>16.981132075471699</v>
      </c>
      <c r="O1402" s="359">
        <v>9</v>
      </c>
      <c r="P1402" s="671" t="s">
        <v>3738</v>
      </c>
    </row>
    <row r="1403" spans="2:16" ht="11" customHeight="1">
      <c r="B1403" s="520" t="s">
        <v>16</v>
      </c>
      <c r="C1403" s="339" t="s">
        <v>3737</v>
      </c>
      <c r="D1403" s="520" t="s">
        <v>16</v>
      </c>
      <c r="E1403" s="358">
        <f t="shared" si="89"/>
        <v>6.666666666666667</v>
      </c>
      <c r="F1403" s="359">
        <v>5</v>
      </c>
      <c r="G1403" s="671" t="s">
        <v>3736</v>
      </c>
      <c r="K1403" s="520" t="s">
        <v>19</v>
      </c>
      <c r="L1403" s="339" t="s">
        <v>3735</v>
      </c>
      <c r="M1403" s="520" t="s">
        <v>52</v>
      </c>
      <c r="N1403" s="358">
        <f t="shared" si="90"/>
        <v>7.5471698113207548</v>
      </c>
      <c r="O1403" s="359">
        <v>4</v>
      </c>
      <c r="P1403" s="671" t="s">
        <v>3734</v>
      </c>
    </row>
    <row r="1404" spans="2:16" ht="11" customHeight="1">
      <c r="B1404" s="520" t="s">
        <v>16</v>
      </c>
      <c r="C1404" s="339" t="s">
        <v>3733</v>
      </c>
      <c r="D1404" s="520" t="s">
        <v>16</v>
      </c>
      <c r="E1404" s="358">
        <f t="shared" si="89"/>
        <v>6.666666666666667</v>
      </c>
      <c r="F1404" s="359">
        <v>5</v>
      </c>
      <c r="G1404" s="671" t="s">
        <v>3732</v>
      </c>
      <c r="K1404" s="520" t="s">
        <v>55</v>
      </c>
      <c r="L1404" s="339" t="s">
        <v>3731</v>
      </c>
      <c r="M1404" s="520" t="s">
        <v>16</v>
      </c>
      <c r="N1404" s="358">
        <f t="shared" si="90"/>
        <v>5.6603773584905666</v>
      </c>
      <c r="O1404" s="359">
        <v>3</v>
      </c>
      <c r="P1404" s="671" t="s">
        <v>3730</v>
      </c>
    </row>
    <row r="1405" spans="2:16" ht="11" customHeight="1">
      <c r="B1405" s="520" t="s">
        <v>16</v>
      </c>
      <c r="C1405" s="339" t="s">
        <v>3729</v>
      </c>
      <c r="D1405" s="520" t="s">
        <v>16</v>
      </c>
      <c r="E1405" s="358">
        <f t="shared" si="89"/>
        <v>6.666666666666667</v>
      </c>
      <c r="F1405" s="359">
        <v>5</v>
      </c>
      <c r="G1405" s="671" t="s">
        <v>3728</v>
      </c>
      <c r="K1405" s="520" t="s">
        <v>106</v>
      </c>
      <c r="L1405" s="339" t="s">
        <v>3727</v>
      </c>
      <c r="M1405" s="520" t="s">
        <v>141</v>
      </c>
      <c r="N1405" s="358">
        <f t="shared" si="90"/>
        <v>3.7735849056603774</v>
      </c>
      <c r="O1405" s="359">
        <v>2</v>
      </c>
      <c r="P1405" s="671" t="s">
        <v>3726</v>
      </c>
    </row>
    <row r="1406" spans="2:16" ht="11" customHeight="1">
      <c r="B1406" s="520" t="s">
        <v>16</v>
      </c>
      <c r="C1406" s="339" t="s">
        <v>3725</v>
      </c>
      <c r="D1406" s="520" t="s">
        <v>16</v>
      </c>
      <c r="E1406" s="358">
        <f t="shared" si="89"/>
        <v>5.3333333333333339</v>
      </c>
      <c r="F1406" s="359">
        <v>4</v>
      </c>
      <c r="G1406" s="671" t="s">
        <v>3724</v>
      </c>
      <c r="K1406" s="520" t="s">
        <v>19</v>
      </c>
      <c r="L1406" s="339" t="s">
        <v>3723</v>
      </c>
      <c r="M1406" s="520" t="s">
        <v>141</v>
      </c>
      <c r="N1406" s="358">
        <f t="shared" si="90"/>
        <v>3.7735849056603774</v>
      </c>
      <c r="O1406" s="359">
        <v>2</v>
      </c>
      <c r="P1406" s="671" t="s">
        <v>3722</v>
      </c>
    </row>
    <row r="1407" spans="2:16" ht="12" customHeight="1">
      <c r="B1407" s="520" t="s">
        <v>16</v>
      </c>
      <c r="C1407" s="339" t="s">
        <v>3721</v>
      </c>
      <c r="D1407" s="520" t="s">
        <v>16</v>
      </c>
      <c r="E1407" s="358">
        <f t="shared" si="89"/>
        <v>4</v>
      </c>
      <c r="F1407" s="359">
        <v>3</v>
      </c>
      <c r="G1407" s="671" t="s">
        <v>3720</v>
      </c>
      <c r="K1407" s="520" t="s">
        <v>9</v>
      </c>
      <c r="L1407" s="339" t="s">
        <v>3719</v>
      </c>
      <c r="M1407" s="520" t="s">
        <v>141</v>
      </c>
      <c r="N1407" s="358">
        <f t="shared" si="90"/>
        <v>3.7735849056603774</v>
      </c>
      <c r="O1407" s="359">
        <v>2</v>
      </c>
      <c r="P1407" s="671" t="s">
        <v>3718</v>
      </c>
    </row>
    <row r="1408" spans="2:16" ht="11" customHeight="1">
      <c r="B1408" s="520" t="s">
        <v>16</v>
      </c>
      <c r="C1408" s="339" t="s">
        <v>3717</v>
      </c>
      <c r="D1408" s="520" t="s">
        <v>16</v>
      </c>
      <c r="E1408" s="358">
        <f t="shared" si="89"/>
        <v>4</v>
      </c>
      <c r="F1408" s="359">
        <v>3</v>
      </c>
      <c r="G1408" s="671" t="s">
        <v>3716</v>
      </c>
      <c r="K1408" s="520" t="s">
        <v>19</v>
      </c>
      <c r="L1408" s="339" t="s">
        <v>3715</v>
      </c>
      <c r="M1408" s="520" t="s">
        <v>16</v>
      </c>
      <c r="N1408" s="358">
        <f t="shared" si="90"/>
        <v>3.7735849056603774</v>
      </c>
      <c r="O1408" s="359">
        <v>2</v>
      </c>
      <c r="P1408" s="671" t="s">
        <v>3714</v>
      </c>
    </row>
    <row r="1409" spans="2:16" ht="11" customHeight="1">
      <c r="B1409" s="520" t="s">
        <v>16</v>
      </c>
      <c r="C1409" s="339" t="s">
        <v>3713</v>
      </c>
      <c r="D1409" s="520" t="s">
        <v>16</v>
      </c>
      <c r="E1409" s="358">
        <f t="shared" si="89"/>
        <v>4</v>
      </c>
      <c r="F1409" s="359">
        <v>3</v>
      </c>
      <c r="G1409" s="671" t="s">
        <v>3712</v>
      </c>
      <c r="K1409" s="520" t="s">
        <v>9</v>
      </c>
      <c r="L1409" s="339" t="s">
        <v>3711</v>
      </c>
      <c r="M1409" s="520" t="s">
        <v>16</v>
      </c>
      <c r="N1409" s="358">
        <f t="shared" si="90"/>
        <v>3.7735849056603774</v>
      </c>
      <c r="O1409" s="359">
        <v>2</v>
      </c>
      <c r="P1409" s="671" t="s">
        <v>3710</v>
      </c>
    </row>
    <row r="1410" spans="2:16" ht="11" customHeight="1">
      <c r="B1410" s="520" t="s">
        <v>16</v>
      </c>
      <c r="C1410" s="339" t="s">
        <v>3709</v>
      </c>
      <c r="D1410" s="520" t="s">
        <v>16</v>
      </c>
      <c r="E1410" s="358">
        <f t="shared" si="89"/>
        <v>2.666666666666667</v>
      </c>
      <c r="F1410" s="359">
        <v>2</v>
      </c>
      <c r="G1410" s="671" t="s">
        <v>3708</v>
      </c>
      <c r="K1410" s="520" t="s">
        <v>102</v>
      </c>
      <c r="L1410" s="339" t="s">
        <v>3707</v>
      </c>
      <c r="M1410" s="520" t="s">
        <v>104</v>
      </c>
      <c r="N1410" s="358">
        <f t="shared" si="90"/>
        <v>3.7735849056603774</v>
      </c>
      <c r="O1410" s="359">
        <v>2</v>
      </c>
      <c r="P1410" s="671" t="s">
        <v>3706</v>
      </c>
    </row>
    <row r="1411" spans="2:16" ht="11" customHeight="1">
      <c r="B1411" s="520" t="s">
        <v>16</v>
      </c>
      <c r="C1411" s="339" t="s">
        <v>3705</v>
      </c>
      <c r="D1411" s="520" t="s">
        <v>16</v>
      </c>
      <c r="E1411" s="358">
        <f t="shared" si="89"/>
        <v>2.666666666666667</v>
      </c>
      <c r="F1411" s="359">
        <v>2</v>
      </c>
      <c r="G1411" s="671" t="s">
        <v>3704</v>
      </c>
      <c r="K1411" s="520" t="s">
        <v>19</v>
      </c>
      <c r="L1411" s="346" t="s">
        <v>368</v>
      </c>
      <c r="M1411" s="520" t="s">
        <v>16</v>
      </c>
      <c r="N1411" s="358">
        <f t="shared" si="90"/>
        <v>3.7735849056603774</v>
      </c>
      <c r="O1411" s="359">
        <v>2</v>
      </c>
      <c r="P1411" s="671" t="s">
        <v>3703</v>
      </c>
    </row>
    <row r="1412" spans="2:16" ht="11" customHeight="1">
      <c r="B1412" s="520" t="s">
        <v>16</v>
      </c>
      <c r="C1412" s="339" t="s">
        <v>3702</v>
      </c>
      <c r="D1412" s="520" t="s">
        <v>16</v>
      </c>
      <c r="E1412" s="358">
        <f t="shared" si="89"/>
        <v>2.666666666666667</v>
      </c>
      <c r="F1412" s="359">
        <v>2</v>
      </c>
      <c r="G1412" s="671" t="s">
        <v>3701</v>
      </c>
      <c r="K1412" s="520" t="s">
        <v>19</v>
      </c>
      <c r="L1412" s="339" t="s">
        <v>3700</v>
      </c>
      <c r="M1412" s="520" t="s">
        <v>104</v>
      </c>
      <c r="N1412" s="358">
        <f t="shared" si="90"/>
        <v>3.7735849056603774</v>
      </c>
      <c r="O1412" s="359">
        <v>2</v>
      </c>
      <c r="P1412" s="671" t="s">
        <v>3699</v>
      </c>
    </row>
    <row r="1413" spans="2:16" ht="11" customHeight="1">
      <c r="B1413" s="520" t="s">
        <v>3698</v>
      </c>
      <c r="C1413" s="339" t="s">
        <v>3697</v>
      </c>
      <c r="D1413" s="520" t="s">
        <v>16</v>
      </c>
      <c r="E1413" s="358">
        <f t="shared" si="89"/>
        <v>2.666666666666667</v>
      </c>
      <c r="F1413" s="359">
        <v>2</v>
      </c>
      <c r="G1413" s="671" t="s">
        <v>3696</v>
      </c>
      <c r="K1413" s="520" t="s">
        <v>19</v>
      </c>
      <c r="L1413" s="339" t="s">
        <v>3695</v>
      </c>
      <c r="M1413" s="520" t="s">
        <v>22</v>
      </c>
      <c r="N1413" s="358">
        <f t="shared" si="90"/>
        <v>3.7735849056603774</v>
      </c>
      <c r="O1413" s="359">
        <v>2</v>
      </c>
      <c r="P1413" s="671" t="s">
        <v>3694</v>
      </c>
    </row>
    <row r="1414" spans="2:16" ht="11" customHeight="1">
      <c r="B1414" s="520" t="s">
        <v>16</v>
      </c>
      <c r="C1414" s="339" t="s">
        <v>3693</v>
      </c>
      <c r="D1414" s="520" t="s">
        <v>16</v>
      </c>
      <c r="E1414" s="358">
        <f t="shared" si="89"/>
        <v>2.666666666666667</v>
      </c>
      <c r="F1414" s="359">
        <v>2</v>
      </c>
      <c r="G1414" s="671" t="s">
        <v>3692</v>
      </c>
      <c r="K1414" s="520" t="s">
        <v>19</v>
      </c>
      <c r="L1414" s="340" t="s">
        <v>293</v>
      </c>
      <c r="M1414" s="520" t="s">
        <v>16</v>
      </c>
      <c r="N1414" s="358">
        <f t="shared" si="90"/>
        <v>3.7735849056603774</v>
      </c>
      <c r="O1414" s="359">
        <v>2</v>
      </c>
      <c r="P1414" s="671" t="s">
        <v>3691</v>
      </c>
    </row>
    <row r="1415" spans="2:16" ht="11" customHeight="1">
      <c r="B1415" s="520" t="s">
        <v>16</v>
      </c>
      <c r="C1415" s="339" t="s">
        <v>3690</v>
      </c>
      <c r="D1415" s="520" t="s">
        <v>16</v>
      </c>
      <c r="E1415" s="358">
        <f t="shared" si="89"/>
        <v>2.666666666666667</v>
      </c>
      <c r="F1415" s="359">
        <v>2</v>
      </c>
      <c r="G1415" s="671" t="s">
        <v>3689</v>
      </c>
      <c r="K1415" s="520" t="s">
        <v>55</v>
      </c>
      <c r="L1415" s="339" t="s">
        <v>3688</v>
      </c>
      <c r="M1415" s="520" t="s">
        <v>123</v>
      </c>
      <c r="N1415" s="358">
        <f t="shared" si="90"/>
        <v>1.8867924528301887</v>
      </c>
      <c r="O1415" s="359">
        <v>1</v>
      </c>
      <c r="P1415" s="671" t="s">
        <v>3687</v>
      </c>
    </row>
    <row r="1416" spans="2:16" ht="11" customHeight="1">
      <c r="B1416" s="520" t="s">
        <v>9</v>
      </c>
      <c r="C1416" s="339" t="s">
        <v>3686</v>
      </c>
      <c r="D1416" s="520" t="s">
        <v>16</v>
      </c>
      <c r="E1416" s="358">
        <f t="shared" si="89"/>
        <v>2.666666666666667</v>
      </c>
      <c r="F1416" s="359">
        <v>2</v>
      </c>
      <c r="G1416" s="671" t="s">
        <v>3685</v>
      </c>
      <c r="K1416" s="914" t="s">
        <v>19</v>
      </c>
      <c r="L1416" s="915" t="s">
        <v>3425</v>
      </c>
      <c r="M1416" s="914" t="s">
        <v>123</v>
      </c>
      <c r="N1416" s="916">
        <f t="shared" si="90"/>
        <v>1.8867924528301887</v>
      </c>
      <c r="O1416" s="917">
        <v>1</v>
      </c>
      <c r="P1416" s="671" t="s">
        <v>3684</v>
      </c>
    </row>
    <row r="1417" spans="2:16" ht="11" customHeight="1">
      <c r="B1417" s="520" t="s">
        <v>16</v>
      </c>
      <c r="C1417" s="339" t="s">
        <v>3683</v>
      </c>
      <c r="D1417" s="520" t="s">
        <v>16</v>
      </c>
      <c r="E1417" s="358">
        <f t="shared" si="89"/>
        <v>2.666666666666667</v>
      </c>
      <c r="F1417" s="359">
        <v>2</v>
      </c>
      <c r="G1417" s="671" t="s">
        <v>3682</v>
      </c>
      <c r="K1417" s="520" t="s">
        <v>19</v>
      </c>
      <c r="L1417" s="347" t="s">
        <v>437</v>
      </c>
      <c r="M1417" s="520" t="s">
        <v>22</v>
      </c>
      <c r="N1417" s="358">
        <f t="shared" si="90"/>
        <v>1.8867924528301887</v>
      </c>
      <c r="O1417" s="359">
        <v>1</v>
      </c>
      <c r="P1417" s="671" t="s">
        <v>3681</v>
      </c>
    </row>
    <row r="1418" spans="2:16" ht="11" customHeight="1">
      <c r="B1418" s="520" t="s">
        <v>16</v>
      </c>
      <c r="C1418" s="339" t="s">
        <v>3680</v>
      </c>
      <c r="D1418" s="520" t="s">
        <v>16</v>
      </c>
      <c r="E1418" s="358">
        <f t="shared" si="89"/>
        <v>1.3333333333333335</v>
      </c>
      <c r="F1418" s="359">
        <v>1</v>
      </c>
      <c r="G1418" s="671" t="s">
        <v>3679</v>
      </c>
      <c r="K1418" s="520" t="s">
        <v>102</v>
      </c>
      <c r="L1418" s="339" t="s">
        <v>3678</v>
      </c>
      <c r="M1418" s="520" t="s">
        <v>104</v>
      </c>
      <c r="N1418" s="358">
        <f t="shared" si="90"/>
        <v>1.8867924528301887</v>
      </c>
      <c r="O1418" s="359">
        <v>1</v>
      </c>
      <c r="P1418" s="671" t="s">
        <v>3677</v>
      </c>
    </row>
    <row r="1419" spans="2:16" ht="11" customHeight="1">
      <c r="B1419" s="520" t="s">
        <v>16</v>
      </c>
      <c r="C1419" s="339" t="s">
        <v>3676</v>
      </c>
      <c r="D1419" s="520" t="s">
        <v>16</v>
      </c>
      <c r="E1419" s="358">
        <f t="shared" si="89"/>
        <v>1.3333333333333335</v>
      </c>
      <c r="F1419" s="359">
        <v>1</v>
      </c>
      <c r="G1419" s="671" t="s">
        <v>3675</v>
      </c>
      <c r="K1419" s="520" t="s">
        <v>102</v>
      </c>
      <c r="L1419" s="339" t="s">
        <v>3674</v>
      </c>
      <c r="M1419" s="520" t="s">
        <v>16</v>
      </c>
      <c r="N1419" s="358">
        <f t="shared" si="90"/>
        <v>1.8867924528301887</v>
      </c>
      <c r="O1419" s="359">
        <v>1</v>
      </c>
      <c r="P1419" s="671" t="s">
        <v>3673</v>
      </c>
    </row>
    <row r="1420" spans="2:16" ht="11" customHeight="1">
      <c r="B1420" s="520" t="s">
        <v>16</v>
      </c>
      <c r="C1420" s="339" t="s">
        <v>3672</v>
      </c>
      <c r="D1420" s="520" t="s">
        <v>16</v>
      </c>
      <c r="E1420" s="358">
        <f t="shared" si="89"/>
        <v>1.3333333333333335</v>
      </c>
      <c r="F1420" s="359">
        <v>1</v>
      </c>
      <c r="G1420" s="671" t="s">
        <v>3671</v>
      </c>
      <c r="K1420" s="520" t="s">
        <v>9</v>
      </c>
      <c r="L1420" s="348" t="s">
        <v>207</v>
      </c>
      <c r="M1420" s="520" t="s">
        <v>16</v>
      </c>
      <c r="N1420" s="358">
        <f t="shared" si="90"/>
        <v>1.8867924528301887</v>
      </c>
      <c r="O1420" s="359">
        <v>1</v>
      </c>
      <c r="P1420" s="671" t="s">
        <v>3670</v>
      </c>
    </row>
    <row r="1421" spans="2:16" ht="11" customHeight="1">
      <c r="B1421" s="520" t="s">
        <v>16</v>
      </c>
      <c r="C1421" s="339" t="s">
        <v>3669</v>
      </c>
      <c r="D1421" s="520" t="s">
        <v>16</v>
      </c>
      <c r="E1421" s="358">
        <f t="shared" si="89"/>
        <v>1.3333333333333335</v>
      </c>
      <c r="F1421" s="359">
        <v>1</v>
      </c>
      <c r="G1421" s="671" t="s">
        <v>3668</v>
      </c>
      <c r="K1421" s="520" t="s">
        <v>51</v>
      </c>
      <c r="L1421" s="339" t="s">
        <v>3667</v>
      </c>
      <c r="M1421" s="520" t="s">
        <v>22</v>
      </c>
      <c r="N1421" s="358">
        <f t="shared" si="90"/>
        <v>1.8867924528301887</v>
      </c>
      <c r="O1421" s="359">
        <v>1</v>
      </c>
      <c r="P1421" s="671" t="s">
        <v>3666</v>
      </c>
    </row>
    <row r="1422" spans="2:16" ht="11" customHeight="1">
      <c r="B1422" s="520" t="s">
        <v>16</v>
      </c>
      <c r="C1422" s="339" t="s">
        <v>3665</v>
      </c>
      <c r="D1422" s="520" t="s">
        <v>16</v>
      </c>
      <c r="E1422" s="358">
        <f t="shared" si="89"/>
        <v>1.3333333333333335</v>
      </c>
      <c r="F1422" s="359">
        <v>1</v>
      </c>
      <c r="G1422" s="671" t="s">
        <v>3664</v>
      </c>
      <c r="K1422" s="520" t="s">
        <v>22</v>
      </c>
      <c r="L1422" s="349" t="s">
        <v>3790</v>
      </c>
      <c r="M1422" s="520" t="s">
        <v>16</v>
      </c>
      <c r="N1422" s="358">
        <f t="shared" si="90"/>
        <v>1.8867924528301887</v>
      </c>
      <c r="O1422" s="359">
        <v>1</v>
      </c>
      <c r="P1422" s="671" t="s">
        <v>3663</v>
      </c>
    </row>
    <row r="1423" spans="2:16" ht="11" customHeight="1">
      <c r="B1423" s="520" t="s">
        <v>16</v>
      </c>
      <c r="C1423" s="339" t="s">
        <v>3662</v>
      </c>
      <c r="D1423" s="520" t="s">
        <v>16</v>
      </c>
      <c r="E1423" s="358">
        <f t="shared" si="89"/>
        <v>1.3333333333333335</v>
      </c>
      <c r="F1423" s="359">
        <v>1</v>
      </c>
      <c r="G1423" s="671" t="s">
        <v>3661</v>
      </c>
      <c r="K1423" s="520" t="s">
        <v>106</v>
      </c>
      <c r="L1423" s="339" t="s">
        <v>3660</v>
      </c>
      <c r="M1423" s="520" t="s">
        <v>16</v>
      </c>
      <c r="N1423" s="358">
        <f t="shared" si="90"/>
        <v>1.8867924528301887</v>
      </c>
      <c r="O1423" s="359">
        <v>1</v>
      </c>
      <c r="P1423" s="671" t="s">
        <v>3659</v>
      </c>
    </row>
    <row r="1424" spans="2:16" ht="11" customHeight="1">
      <c r="B1424" s="520" t="s">
        <v>16</v>
      </c>
      <c r="C1424" s="339" t="s">
        <v>3658</v>
      </c>
      <c r="D1424" s="520" t="s">
        <v>16</v>
      </c>
      <c r="E1424" s="358">
        <f t="shared" si="89"/>
        <v>1.3333333333333335</v>
      </c>
      <c r="F1424" s="359">
        <v>1</v>
      </c>
      <c r="G1424" s="671" t="s">
        <v>3657</v>
      </c>
      <c r="K1424" s="520" t="s">
        <v>19</v>
      </c>
      <c r="L1424" s="339" t="s">
        <v>3656</v>
      </c>
      <c r="M1424" s="520" t="s">
        <v>22</v>
      </c>
      <c r="N1424" s="358">
        <f t="shared" si="90"/>
        <v>1.8867924528301887</v>
      </c>
      <c r="O1424" s="359">
        <v>1</v>
      </c>
      <c r="P1424" s="671" t="s">
        <v>3655</v>
      </c>
    </row>
    <row r="1425" spans="1:31" ht="11" customHeight="1">
      <c r="B1425" s="520" t="s">
        <v>16</v>
      </c>
      <c r="C1425" s="339" t="s">
        <v>3654</v>
      </c>
      <c r="D1425" s="520" t="s">
        <v>16</v>
      </c>
      <c r="E1425" s="358">
        <f t="shared" si="89"/>
        <v>1.3333333333333335</v>
      </c>
      <c r="F1425" s="359">
        <v>1</v>
      </c>
      <c r="G1425" s="671" t="s">
        <v>3653</v>
      </c>
      <c r="K1425" s="520" t="s">
        <v>22</v>
      </c>
      <c r="L1425" s="339" t="s">
        <v>3652</v>
      </c>
      <c r="M1425" s="520" t="s">
        <v>16</v>
      </c>
      <c r="N1425" s="358">
        <f t="shared" si="90"/>
        <v>1.8867924528301887</v>
      </c>
      <c r="O1425" s="359">
        <v>1</v>
      </c>
      <c r="P1425" s="671" t="s">
        <v>3651</v>
      </c>
    </row>
    <row r="1426" spans="1:31" ht="11" customHeight="1">
      <c r="B1426" s="520" t="s">
        <v>16</v>
      </c>
      <c r="C1426" s="339" t="s">
        <v>3650</v>
      </c>
      <c r="D1426" s="520" t="s">
        <v>16</v>
      </c>
      <c r="E1426" s="358">
        <f t="shared" si="89"/>
        <v>1.3333333333333335</v>
      </c>
      <c r="F1426" s="359">
        <v>1</v>
      </c>
      <c r="G1426" s="671" t="s">
        <v>3649</v>
      </c>
      <c r="K1426" s="520" t="s">
        <v>55</v>
      </c>
      <c r="L1426" s="339" t="s">
        <v>3648</v>
      </c>
      <c r="M1426" s="520" t="s">
        <v>52</v>
      </c>
      <c r="N1426" s="358">
        <f t="shared" si="90"/>
        <v>1.8867924528301887</v>
      </c>
      <c r="O1426" s="359">
        <v>1</v>
      </c>
      <c r="P1426" s="671" t="s">
        <v>3647</v>
      </c>
    </row>
    <row r="1427" spans="1:31" ht="11" customHeight="1">
      <c r="B1427" s="520" t="s">
        <v>16</v>
      </c>
      <c r="C1427" s="339" t="s">
        <v>3646</v>
      </c>
      <c r="D1427" s="520" t="s">
        <v>16</v>
      </c>
      <c r="E1427" s="358">
        <f t="shared" si="89"/>
        <v>1.3333333333333335</v>
      </c>
      <c r="F1427" s="359">
        <v>1</v>
      </c>
      <c r="G1427" s="671" t="s">
        <v>3645</v>
      </c>
      <c r="K1427" s="542" t="s">
        <v>9</v>
      </c>
      <c r="L1427" s="350" t="s">
        <v>225</v>
      </c>
      <c r="M1427" s="542" t="s">
        <v>52</v>
      </c>
      <c r="N1427" s="544">
        <f t="shared" si="90"/>
        <v>1.8867924528301887</v>
      </c>
      <c r="O1427" s="545">
        <v>1</v>
      </c>
      <c r="P1427" s="671" t="s">
        <v>3644</v>
      </c>
    </row>
    <row r="1428" spans="1:31" ht="11" customHeight="1">
      <c r="B1428" s="520" t="s">
        <v>16</v>
      </c>
      <c r="C1428" s="339" t="s">
        <v>3643</v>
      </c>
      <c r="D1428" s="520" t="s">
        <v>16</v>
      </c>
      <c r="E1428" s="358">
        <f t="shared" si="89"/>
        <v>1.3333333333333335</v>
      </c>
      <c r="F1428" s="359">
        <v>1</v>
      </c>
      <c r="G1428" s="671" t="s">
        <v>3642</v>
      </c>
      <c r="K1428" s="520" t="s">
        <v>9</v>
      </c>
      <c r="L1428" s="339" t="s">
        <v>3641</v>
      </c>
      <c r="M1428" s="520" t="s">
        <v>52</v>
      </c>
      <c r="N1428" s="358">
        <f t="shared" si="90"/>
        <v>1.8867924528301887</v>
      </c>
      <c r="O1428" s="359">
        <v>1</v>
      </c>
      <c r="P1428" s="671" t="s">
        <v>3640</v>
      </c>
    </row>
    <row r="1429" spans="1:31" ht="11" customHeight="1">
      <c r="B1429" s="520" t="s">
        <v>16</v>
      </c>
      <c r="C1429" s="339" t="s">
        <v>3639</v>
      </c>
      <c r="D1429" s="520" t="s">
        <v>22</v>
      </c>
      <c r="E1429" s="358">
        <f t="shared" si="89"/>
        <v>1.3333333333333335</v>
      </c>
      <c r="F1429" s="359">
        <v>1</v>
      </c>
      <c r="G1429" s="671" t="s">
        <v>3638</v>
      </c>
      <c r="K1429" s="520" t="s">
        <v>9</v>
      </c>
      <c r="L1429" s="339" t="s">
        <v>3637</v>
      </c>
      <c r="M1429" s="520" t="s">
        <v>16</v>
      </c>
      <c r="N1429" s="358">
        <f t="shared" si="90"/>
        <v>1.8867924528301887</v>
      </c>
      <c r="O1429" s="359">
        <v>1</v>
      </c>
      <c r="P1429" s="671" t="s">
        <v>3636</v>
      </c>
    </row>
    <row r="1430" spans="1:31" ht="11" customHeight="1">
      <c r="B1430" s="520" t="s">
        <v>16</v>
      </c>
      <c r="C1430" s="339" t="s">
        <v>3635</v>
      </c>
      <c r="D1430" s="520" t="s">
        <v>16</v>
      </c>
      <c r="E1430" s="358">
        <f t="shared" si="89"/>
        <v>1.3333333333333335</v>
      </c>
      <c r="F1430" s="359">
        <v>1</v>
      </c>
      <c r="G1430" s="671" t="s">
        <v>3634</v>
      </c>
      <c r="K1430" s="520" t="s">
        <v>51</v>
      </c>
      <c r="L1430" s="339" t="s">
        <v>3633</v>
      </c>
      <c r="M1430" s="520" t="s">
        <v>52</v>
      </c>
      <c r="N1430" s="358">
        <f t="shared" si="90"/>
        <v>1.8867924528301887</v>
      </c>
      <c r="O1430" s="359">
        <v>1</v>
      </c>
      <c r="P1430" s="671" t="s">
        <v>3632</v>
      </c>
    </row>
    <row r="1431" spans="1:31" ht="11" customHeight="1">
      <c r="B1431" s="520" t="s">
        <v>16</v>
      </c>
      <c r="C1431" s="339" t="s">
        <v>3631</v>
      </c>
      <c r="D1431" s="520" t="s">
        <v>16</v>
      </c>
      <c r="E1431" s="358">
        <f t="shared" si="89"/>
        <v>1.3333333333333335</v>
      </c>
      <c r="F1431" s="359">
        <v>1</v>
      </c>
      <c r="G1431" s="671" t="s">
        <v>3630</v>
      </c>
      <c r="K1431" s="520" t="s">
        <v>9</v>
      </c>
      <c r="L1431" s="339" t="s">
        <v>3629</v>
      </c>
      <c r="M1431" s="520" t="s">
        <v>52</v>
      </c>
      <c r="N1431" s="358">
        <f t="shared" si="90"/>
        <v>1.8867924528301887</v>
      </c>
      <c r="O1431" s="770">
        <v>1</v>
      </c>
      <c r="P1431" s="684" t="s">
        <v>3628</v>
      </c>
    </row>
    <row r="1432" spans="1:31" ht="11" customHeight="1">
      <c r="B1432" s="520" t="s">
        <v>16</v>
      </c>
      <c r="C1432" s="339" t="s">
        <v>3627</v>
      </c>
      <c r="D1432" s="520" t="s">
        <v>16</v>
      </c>
      <c r="E1432" s="358">
        <f t="shared" si="89"/>
        <v>1.3333333333333335</v>
      </c>
      <c r="F1432" s="359">
        <v>1</v>
      </c>
      <c r="G1432" s="671" t="s">
        <v>3626</v>
      </c>
      <c r="K1432" s="558"/>
      <c r="L1432" s="351"/>
      <c r="M1432" s="558"/>
      <c r="N1432" s="559">
        <f>SUM(N1402:N1431)</f>
        <v>100.00000000000007</v>
      </c>
      <c r="O1432" s="559">
        <f>SUM(O1402:O1431)</f>
        <v>53</v>
      </c>
      <c r="P1432" s="342"/>
    </row>
    <row r="1433" spans="1:31" ht="11" customHeight="1">
      <c r="B1433" s="520" t="s">
        <v>16</v>
      </c>
      <c r="C1433" s="339" t="s">
        <v>3625</v>
      </c>
      <c r="D1433" s="520" t="s">
        <v>16</v>
      </c>
      <c r="E1433" s="358">
        <f t="shared" si="89"/>
        <v>1.3333333333333335</v>
      </c>
      <c r="F1433" s="359">
        <v>1</v>
      </c>
      <c r="G1433" s="671" t="s">
        <v>3624</v>
      </c>
      <c r="K1433" s="773"/>
      <c r="L1433" s="343"/>
      <c r="M1433" s="773"/>
      <c r="N1433" s="363"/>
      <c r="O1433" s="774"/>
      <c r="P1433" s="342"/>
    </row>
    <row r="1434" spans="1:31" ht="11" customHeight="1">
      <c r="B1434" s="903" t="s">
        <v>16</v>
      </c>
      <c r="C1434" s="904" t="s">
        <v>3623</v>
      </c>
      <c r="D1434" s="903" t="s">
        <v>16</v>
      </c>
      <c r="E1434" s="905">
        <f t="shared" si="89"/>
        <v>1.3333333333333335</v>
      </c>
      <c r="F1434" s="906">
        <v>1</v>
      </c>
      <c r="G1434" s="907" t="s">
        <v>3622</v>
      </c>
    </row>
    <row r="1435" spans="1:31" ht="11" customHeight="1">
      <c r="B1435" s="520" t="s">
        <v>16</v>
      </c>
      <c r="C1435" s="339" t="s">
        <v>3621</v>
      </c>
      <c r="D1435" s="520" t="s">
        <v>16</v>
      </c>
      <c r="E1435" s="358">
        <f t="shared" si="89"/>
        <v>1.3333333333333335</v>
      </c>
      <c r="F1435" s="359">
        <v>1</v>
      </c>
      <c r="G1435" s="671" t="s">
        <v>3620</v>
      </c>
    </row>
    <row r="1436" spans="1:31" ht="11" customHeight="1">
      <c r="B1436" s="520" t="s">
        <v>16</v>
      </c>
      <c r="C1436" s="339" t="s">
        <v>3619</v>
      </c>
      <c r="D1436" s="520" t="s">
        <v>16</v>
      </c>
      <c r="E1436" s="358">
        <f t="shared" si="89"/>
        <v>1.3333333333333335</v>
      </c>
      <c r="F1436" s="359">
        <v>1</v>
      </c>
      <c r="G1436" s="684" t="s">
        <v>3618</v>
      </c>
    </row>
    <row r="1437" spans="1:31" ht="11" customHeight="1">
      <c r="B1437" s="558"/>
      <c r="C1437" s="351"/>
      <c r="D1437" s="558"/>
      <c r="E1437" s="559">
        <f>SUM(E1402:E1436)</f>
        <v>99.999999999999915</v>
      </c>
      <c r="F1437" s="559">
        <f>SUM(F1402:F1436)</f>
        <v>75</v>
      </c>
      <c r="G1437" s="342"/>
    </row>
    <row r="1439" spans="1:31" ht="11" customHeight="1" thickBot="1"/>
    <row r="1440" spans="1:31" s="664" customFormat="1" ht="11" customHeight="1" thickBot="1">
      <c r="A1440" s="315" t="s">
        <v>1971</v>
      </c>
      <c r="B1440" s="331" t="s">
        <v>3396</v>
      </c>
      <c r="C1440" s="330"/>
      <c r="D1440" s="330"/>
      <c r="E1440" s="330"/>
      <c r="F1440" s="330"/>
      <c r="G1440" s="330"/>
      <c r="H1440" s="330"/>
      <c r="I1440" s="330"/>
      <c r="J1440" s="315" t="s">
        <v>1971</v>
      </c>
      <c r="K1440" s="331" t="s">
        <v>3397</v>
      </c>
      <c r="L1440" s="330"/>
      <c r="M1440" s="330"/>
      <c r="N1440" s="330"/>
      <c r="O1440" s="330"/>
      <c r="P1440" s="330"/>
      <c r="Q1440" s="330"/>
      <c r="R1440" s="330"/>
      <c r="S1440" s="330"/>
      <c r="T1440" s="330"/>
      <c r="U1440" s="330"/>
      <c r="V1440" s="330"/>
      <c r="W1440" s="330"/>
      <c r="X1440" s="330"/>
      <c r="Y1440" s="330"/>
      <c r="Z1440" s="330"/>
      <c r="AA1440" s="330"/>
      <c r="AB1440" s="330"/>
      <c r="AC1440" s="330"/>
      <c r="AD1440" s="330"/>
      <c r="AE1440" s="330"/>
    </row>
    <row r="1441" spans="1:31" s="664" customFormat="1" ht="11" customHeight="1">
      <c r="A1441" s="330"/>
      <c r="B1441" s="369" t="s">
        <v>0</v>
      </c>
      <c r="C1441" s="352" t="s">
        <v>1</v>
      </c>
      <c r="D1441" s="352" t="s">
        <v>2</v>
      </c>
      <c r="E1441" s="352" t="s">
        <v>3</v>
      </c>
      <c r="F1441" s="352" t="s">
        <v>4</v>
      </c>
      <c r="G1441" s="372" t="s">
        <v>1402</v>
      </c>
      <c r="H1441" s="372" t="s">
        <v>1799</v>
      </c>
      <c r="I1441" s="330"/>
      <c r="J1441" s="330"/>
      <c r="K1441" s="369" t="s">
        <v>45</v>
      </c>
      <c r="L1441" s="352" t="s">
        <v>1</v>
      </c>
      <c r="M1441" s="352" t="s">
        <v>46</v>
      </c>
      <c r="N1441" s="352" t="s">
        <v>3</v>
      </c>
      <c r="O1441" s="352" t="s">
        <v>4</v>
      </c>
      <c r="P1441" s="372" t="s">
        <v>1402</v>
      </c>
      <c r="Q1441" s="372" t="s">
        <v>1799</v>
      </c>
      <c r="R1441" s="330"/>
      <c r="S1441" s="330"/>
      <c r="T1441" s="330"/>
      <c r="U1441" s="330"/>
      <c r="V1441" s="330"/>
      <c r="W1441" s="330"/>
      <c r="X1441" s="330"/>
      <c r="Y1441" s="330"/>
      <c r="Z1441" s="330"/>
      <c r="AA1441" s="330"/>
      <c r="AB1441" s="330"/>
      <c r="AC1441" s="330"/>
      <c r="AD1441" s="330"/>
      <c r="AE1441" s="330"/>
    </row>
    <row r="1442" spans="1:31" s="664" customFormat="1" ht="11" customHeight="1">
      <c r="A1442" s="330"/>
      <c r="B1442" s="520" t="s">
        <v>16</v>
      </c>
      <c r="C1442" s="330" t="s">
        <v>3501</v>
      </c>
      <c r="D1442" s="520" t="s">
        <v>16</v>
      </c>
      <c r="E1442" s="581">
        <f t="shared" ref="E1442:E1465" si="91">F1442*100/$F$1466</f>
        <v>24.675324675324674</v>
      </c>
      <c r="F1442" s="496">
        <v>19</v>
      </c>
      <c r="G1442" s="380" t="s">
        <v>3502</v>
      </c>
      <c r="H1442" s="380"/>
      <c r="I1442" s="330"/>
      <c r="J1442" s="330"/>
      <c r="K1442" s="520" t="s">
        <v>19</v>
      </c>
      <c r="L1442" s="330" t="s">
        <v>3430</v>
      </c>
      <c r="M1442" s="520" t="s">
        <v>123</v>
      </c>
      <c r="N1442" s="581">
        <f t="shared" ref="N1442:N1462" si="92">O1442*100/$O$1463</f>
        <v>17.391304347826086</v>
      </c>
      <c r="O1442" s="496">
        <v>12</v>
      </c>
      <c r="P1442" s="330" t="s">
        <v>3431</v>
      </c>
      <c r="Q1442" s="380"/>
      <c r="R1442" s="330"/>
      <c r="S1442" s="330"/>
      <c r="T1442" s="330"/>
      <c r="U1442" s="330"/>
      <c r="V1442" s="330"/>
      <c r="W1442" s="330"/>
      <c r="X1442" s="330"/>
      <c r="Y1442" s="330"/>
      <c r="Z1442" s="330"/>
      <c r="AA1442" s="330"/>
      <c r="AB1442" s="330"/>
      <c r="AC1442" s="330"/>
      <c r="AD1442" s="330"/>
      <c r="AE1442" s="330"/>
    </row>
    <row r="1443" spans="1:31" s="664" customFormat="1" ht="11" customHeight="1">
      <c r="A1443" s="330"/>
      <c r="B1443" s="520" t="s">
        <v>16</v>
      </c>
      <c r="C1443" s="330" t="s">
        <v>3507</v>
      </c>
      <c r="D1443" s="520" t="s">
        <v>16</v>
      </c>
      <c r="E1443" s="581">
        <f t="shared" si="91"/>
        <v>14.285714285714286</v>
      </c>
      <c r="F1443" s="407">
        <v>11</v>
      </c>
      <c r="G1443" s="392" t="s">
        <v>3508</v>
      </c>
      <c r="H1443" s="392"/>
      <c r="I1443" s="330"/>
      <c r="J1443" s="330"/>
      <c r="K1443" s="520" t="s">
        <v>19</v>
      </c>
      <c r="L1443" s="330" t="s">
        <v>3436</v>
      </c>
      <c r="M1443" s="520" t="s">
        <v>123</v>
      </c>
      <c r="N1443" s="581">
        <f t="shared" si="92"/>
        <v>13.043478260869565</v>
      </c>
      <c r="O1443" s="407">
        <v>9</v>
      </c>
      <c r="P1443" s="330" t="s">
        <v>3437</v>
      </c>
      <c r="Q1443" s="392"/>
      <c r="R1443" s="330"/>
      <c r="S1443" s="330"/>
      <c r="T1443" s="330"/>
      <c r="U1443" s="330"/>
      <c r="V1443" s="330"/>
      <c r="W1443" s="330"/>
      <c r="X1443" s="330"/>
      <c r="Y1443" s="330"/>
      <c r="Z1443" s="330"/>
      <c r="AA1443" s="330"/>
      <c r="AB1443" s="330"/>
      <c r="AC1443" s="330"/>
      <c r="AD1443" s="330"/>
      <c r="AE1443" s="330"/>
    </row>
    <row r="1444" spans="1:31" s="664" customFormat="1" ht="11" customHeight="1">
      <c r="A1444" s="330"/>
      <c r="B1444" s="520" t="s">
        <v>16</v>
      </c>
      <c r="C1444" s="330" t="s">
        <v>3483</v>
      </c>
      <c r="D1444" s="520" t="s">
        <v>16</v>
      </c>
      <c r="E1444" s="581">
        <f t="shared" si="91"/>
        <v>14.285714285714286</v>
      </c>
      <c r="F1444" s="407">
        <v>11</v>
      </c>
      <c r="G1444" s="392" t="s">
        <v>3484</v>
      </c>
      <c r="H1444" s="392"/>
      <c r="I1444" s="330"/>
      <c r="J1444" s="330"/>
      <c r="K1444" s="520" t="s">
        <v>106</v>
      </c>
      <c r="L1444" s="330" t="s">
        <v>3410</v>
      </c>
      <c r="M1444" s="520" t="s">
        <v>104</v>
      </c>
      <c r="N1444" s="581">
        <f t="shared" si="92"/>
        <v>11.594202898550725</v>
      </c>
      <c r="O1444" s="407">
        <v>8</v>
      </c>
      <c r="P1444" s="330" t="s">
        <v>3411</v>
      </c>
      <c r="Q1444" s="392"/>
      <c r="R1444" s="330"/>
      <c r="S1444" s="330"/>
      <c r="T1444" s="330"/>
      <c r="U1444" s="330"/>
      <c r="V1444" s="330"/>
      <c r="W1444" s="330"/>
      <c r="X1444" s="330"/>
      <c r="Y1444" s="330"/>
      <c r="Z1444" s="330"/>
      <c r="AA1444" s="330"/>
      <c r="AB1444" s="330"/>
      <c r="AC1444" s="330"/>
      <c r="AD1444" s="330"/>
      <c r="AE1444" s="330"/>
    </row>
    <row r="1445" spans="1:31" s="664" customFormat="1" ht="11" customHeight="1">
      <c r="A1445" s="330"/>
      <c r="B1445" s="520" t="s">
        <v>16</v>
      </c>
      <c r="C1445" s="330" t="s">
        <v>3491</v>
      </c>
      <c r="D1445" s="520" t="s">
        <v>16</v>
      </c>
      <c r="E1445" s="581">
        <f t="shared" si="91"/>
        <v>10.38961038961039</v>
      </c>
      <c r="F1445" s="407">
        <v>8</v>
      </c>
      <c r="G1445" s="392" t="s">
        <v>3492</v>
      </c>
      <c r="H1445" s="392"/>
      <c r="I1445" s="330"/>
      <c r="J1445" s="330"/>
      <c r="K1445" s="520" t="s">
        <v>106</v>
      </c>
      <c r="L1445" s="330" t="s">
        <v>3402</v>
      </c>
      <c r="M1445" s="520" t="s">
        <v>16</v>
      </c>
      <c r="N1445" s="581">
        <f t="shared" si="92"/>
        <v>10.144927536231885</v>
      </c>
      <c r="O1445" s="407">
        <v>7</v>
      </c>
      <c r="P1445" s="330" t="s">
        <v>3403</v>
      </c>
      <c r="Q1445" s="392"/>
      <c r="R1445" s="330"/>
      <c r="S1445" s="330"/>
      <c r="T1445" s="330"/>
      <c r="U1445" s="330"/>
      <c r="V1445" s="330"/>
      <c r="W1445" s="330"/>
      <c r="X1445" s="330"/>
      <c r="Y1445" s="330"/>
      <c r="Z1445" s="330"/>
      <c r="AA1445" s="330"/>
      <c r="AB1445" s="330"/>
      <c r="AC1445" s="330"/>
      <c r="AD1445" s="330"/>
      <c r="AE1445" s="330"/>
    </row>
    <row r="1446" spans="1:31" s="664" customFormat="1" ht="11" customHeight="1">
      <c r="A1446" s="330"/>
      <c r="B1446" s="520" t="s">
        <v>16</v>
      </c>
      <c r="C1446" s="330" t="s">
        <v>3503</v>
      </c>
      <c r="D1446" s="520" t="s">
        <v>16</v>
      </c>
      <c r="E1446" s="581">
        <f t="shared" si="91"/>
        <v>3.8961038961038961</v>
      </c>
      <c r="F1446" s="407">
        <v>3</v>
      </c>
      <c r="G1446" s="392" t="s">
        <v>3504</v>
      </c>
      <c r="H1446" s="392"/>
      <c r="I1446" s="330"/>
      <c r="J1446" s="330"/>
      <c r="K1446" s="520" t="s">
        <v>19</v>
      </c>
      <c r="L1446" s="330" t="s">
        <v>3428</v>
      </c>
      <c r="M1446" s="520" t="s">
        <v>16</v>
      </c>
      <c r="N1446" s="581">
        <f t="shared" si="92"/>
        <v>7.2463768115942031</v>
      </c>
      <c r="O1446" s="407">
        <v>5</v>
      </c>
      <c r="P1446" s="330" t="s">
        <v>3429</v>
      </c>
      <c r="Q1446" s="392"/>
      <c r="R1446" s="330"/>
      <c r="S1446" s="330"/>
      <c r="T1446" s="330"/>
      <c r="U1446" s="330"/>
      <c r="V1446" s="330"/>
      <c r="W1446" s="330"/>
      <c r="X1446" s="330"/>
      <c r="Y1446" s="330"/>
      <c r="Z1446" s="330"/>
      <c r="AA1446" s="330"/>
      <c r="AB1446" s="330"/>
      <c r="AC1446" s="330"/>
      <c r="AD1446" s="330"/>
      <c r="AE1446" s="330"/>
    </row>
    <row r="1447" spans="1:31" s="664" customFormat="1" ht="11" customHeight="1">
      <c r="A1447" s="330"/>
      <c r="B1447" s="520" t="s">
        <v>16</v>
      </c>
      <c r="C1447" s="330" t="s">
        <v>3515</v>
      </c>
      <c r="D1447" s="520" t="s">
        <v>16</v>
      </c>
      <c r="E1447" s="581">
        <f t="shared" si="91"/>
        <v>2.5974025974025974</v>
      </c>
      <c r="F1447" s="407">
        <v>2</v>
      </c>
      <c r="G1447" s="392" t="s">
        <v>3516</v>
      </c>
      <c r="H1447" s="392"/>
      <c r="I1447" s="330"/>
      <c r="J1447" s="330"/>
      <c r="K1447" s="520" t="s">
        <v>106</v>
      </c>
      <c r="L1447" s="330" t="s">
        <v>3400</v>
      </c>
      <c r="M1447" s="520" t="s">
        <v>16</v>
      </c>
      <c r="N1447" s="581">
        <f t="shared" si="92"/>
        <v>5.7971014492753623</v>
      </c>
      <c r="O1447" s="407">
        <v>4</v>
      </c>
      <c r="P1447" s="330" t="s">
        <v>3401</v>
      </c>
      <c r="Q1447" s="392"/>
      <c r="R1447" s="330"/>
      <c r="S1447" s="330"/>
      <c r="T1447" s="330"/>
      <c r="U1447" s="330"/>
      <c r="V1447" s="330"/>
      <c r="W1447" s="330"/>
      <c r="X1447" s="330"/>
      <c r="Y1447" s="330"/>
      <c r="Z1447" s="330"/>
      <c r="AA1447" s="330"/>
      <c r="AB1447" s="330"/>
      <c r="AC1447" s="330"/>
      <c r="AD1447" s="330"/>
      <c r="AE1447" s="330"/>
    </row>
    <row r="1448" spans="1:31" s="664" customFormat="1" ht="11" customHeight="1">
      <c r="A1448" s="330"/>
      <c r="B1448" s="520" t="s">
        <v>16</v>
      </c>
      <c r="C1448" s="330" t="s">
        <v>3523</v>
      </c>
      <c r="D1448" s="520" t="s">
        <v>16</v>
      </c>
      <c r="E1448" s="581">
        <f t="shared" si="91"/>
        <v>2.5974025974025974</v>
      </c>
      <c r="F1448" s="407">
        <v>2</v>
      </c>
      <c r="G1448" s="392" t="s">
        <v>3524</v>
      </c>
      <c r="H1448" s="392"/>
      <c r="I1448" s="330"/>
      <c r="J1448" s="330"/>
      <c r="K1448" s="520" t="s">
        <v>51</v>
      </c>
      <c r="L1448" s="330" t="s">
        <v>3438</v>
      </c>
      <c r="M1448" s="520" t="s">
        <v>104</v>
      </c>
      <c r="N1448" s="581">
        <f t="shared" si="92"/>
        <v>4.3478260869565215</v>
      </c>
      <c r="O1448" s="407">
        <v>3</v>
      </c>
      <c r="P1448" s="330" t="s">
        <v>3439</v>
      </c>
      <c r="Q1448" s="392"/>
      <c r="R1448" s="330"/>
      <c r="S1448" s="330"/>
      <c r="T1448" s="330"/>
      <c r="U1448" s="330"/>
      <c r="V1448" s="330"/>
      <c r="W1448" s="330"/>
      <c r="X1448" s="330"/>
      <c r="Y1448" s="330"/>
      <c r="Z1448" s="330"/>
      <c r="AA1448" s="330"/>
      <c r="AB1448" s="330"/>
      <c r="AC1448" s="330"/>
      <c r="AD1448" s="330"/>
      <c r="AE1448" s="330"/>
    </row>
    <row r="1449" spans="1:31" s="664" customFormat="1" ht="11" customHeight="1">
      <c r="A1449" s="330"/>
      <c r="B1449" s="520" t="s">
        <v>16</v>
      </c>
      <c r="C1449" s="330" t="s">
        <v>3489</v>
      </c>
      <c r="D1449" s="520" t="s">
        <v>16</v>
      </c>
      <c r="E1449" s="581">
        <f t="shared" si="91"/>
        <v>2.5974025974025974</v>
      </c>
      <c r="F1449" s="407">
        <v>2</v>
      </c>
      <c r="G1449" s="392" t="s">
        <v>3490</v>
      </c>
      <c r="H1449" s="392"/>
      <c r="I1449" s="330"/>
      <c r="J1449" s="330"/>
      <c r="K1449" s="520" t="s">
        <v>19</v>
      </c>
      <c r="L1449" s="330" t="s">
        <v>3412</v>
      </c>
      <c r="M1449" s="405" t="s">
        <v>123</v>
      </c>
      <c r="N1449" s="581">
        <f t="shared" si="92"/>
        <v>2.8985507246376812</v>
      </c>
      <c r="O1449" s="407">
        <v>2</v>
      </c>
      <c r="P1449" s="330" t="s">
        <v>3413</v>
      </c>
      <c r="Q1449" s="392" t="s">
        <v>3414</v>
      </c>
      <c r="R1449" s="330"/>
      <c r="S1449" s="330"/>
      <c r="T1449" s="330"/>
      <c r="U1449" s="330"/>
      <c r="V1449" s="330"/>
      <c r="W1449" s="330"/>
      <c r="X1449" s="330"/>
      <c r="Y1449" s="330"/>
      <c r="Z1449" s="330"/>
      <c r="AA1449" s="330"/>
      <c r="AB1449" s="330"/>
      <c r="AC1449" s="330"/>
      <c r="AD1449" s="330"/>
      <c r="AE1449" s="330"/>
    </row>
    <row r="1450" spans="1:31" s="664" customFormat="1" ht="11" customHeight="1">
      <c r="A1450" s="330"/>
      <c r="B1450" s="520" t="s">
        <v>16</v>
      </c>
      <c r="C1450" s="330" t="s">
        <v>3519</v>
      </c>
      <c r="D1450" s="520" t="s">
        <v>16</v>
      </c>
      <c r="E1450" s="581">
        <f t="shared" si="91"/>
        <v>2.5974025974025974</v>
      </c>
      <c r="F1450" s="407">
        <v>2</v>
      </c>
      <c r="G1450" s="392" t="s">
        <v>3520</v>
      </c>
      <c r="H1450" s="392"/>
      <c r="I1450" s="330"/>
      <c r="J1450" s="330"/>
      <c r="K1450" s="914" t="s">
        <v>19</v>
      </c>
      <c r="L1450" s="918" t="s">
        <v>3425</v>
      </c>
      <c r="M1450" s="914" t="s">
        <v>123</v>
      </c>
      <c r="N1450" s="919">
        <f t="shared" si="92"/>
        <v>2.8985507246376812</v>
      </c>
      <c r="O1450" s="920">
        <v>2</v>
      </c>
      <c r="P1450" s="330" t="s">
        <v>3426</v>
      </c>
      <c r="Q1450" s="392"/>
      <c r="R1450" s="330"/>
      <c r="S1450" s="330"/>
      <c r="T1450" s="330"/>
      <c r="U1450" s="330"/>
      <c r="V1450" s="330"/>
      <c r="W1450" s="330"/>
      <c r="X1450" s="330"/>
      <c r="Y1450" s="330"/>
      <c r="Z1450" s="330"/>
      <c r="AA1450" s="330"/>
      <c r="AB1450" s="330"/>
      <c r="AC1450" s="330"/>
      <c r="AD1450" s="330"/>
      <c r="AE1450" s="330"/>
    </row>
    <row r="1451" spans="1:31" s="664" customFormat="1" ht="11" customHeight="1">
      <c r="A1451" s="330"/>
      <c r="B1451" s="520" t="s">
        <v>16</v>
      </c>
      <c r="C1451" s="330" t="s">
        <v>3497</v>
      </c>
      <c r="D1451" s="520" t="s">
        <v>16</v>
      </c>
      <c r="E1451" s="581">
        <f t="shared" si="91"/>
        <v>2.5974025974025974</v>
      </c>
      <c r="F1451" s="407">
        <v>2</v>
      </c>
      <c r="G1451" s="392" t="s">
        <v>3498</v>
      </c>
      <c r="H1451" s="392"/>
      <c r="I1451" s="330"/>
      <c r="J1451" s="330"/>
      <c r="K1451" s="520" t="s">
        <v>22</v>
      </c>
      <c r="L1451" s="330" t="s">
        <v>3423</v>
      </c>
      <c r="M1451" s="520" t="s">
        <v>104</v>
      </c>
      <c r="N1451" s="581">
        <f t="shared" si="92"/>
        <v>2.8985507246376812</v>
      </c>
      <c r="O1451" s="407">
        <v>2</v>
      </c>
      <c r="P1451" s="330" t="s">
        <v>3424</v>
      </c>
      <c r="Q1451" s="392"/>
      <c r="R1451" s="330"/>
      <c r="S1451" s="330"/>
      <c r="T1451" s="330"/>
      <c r="U1451" s="330"/>
      <c r="V1451" s="330"/>
      <c r="W1451" s="330"/>
      <c r="X1451" s="330"/>
      <c r="Y1451" s="330"/>
      <c r="Z1451" s="330"/>
      <c r="AA1451" s="330"/>
      <c r="AB1451" s="330"/>
      <c r="AC1451" s="330"/>
      <c r="AD1451" s="330"/>
      <c r="AE1451" s="330"/>
    </row>
    <row r="1452" spans="1:31" s="664" customFormat="1" ht="11" customHeight="1">
      <c r="A1452" s="330"/>
      <c r="B1452" s="520" t="s">
        <v>16</v>
      </c>
      <c r="C1452" s="330" t="s">
        <v>3511</v>
      </c>
      <c r="D1452" s="520" t="s">
        <v>16</v>
      </c>
      <c r="E1452" s="581">
        <f t="shared" si="91"/>
        <v>2.5974025974025974</v>
      </c>
      <c r="F1452" s="407">
        <v>2</v>
      </c>
      <c r="G1452" s="392" t="s">
        <v>3512</v>
      </c>
      <c r="H1452" s="392"/>
      <c r="I1452" s="330"/>
      <c r="J1452" s="330"/>
      <c r="K1452" s="520" t="s">
        <v>19</v>
      </c>
      <c r="L1452" s="353" t="s">
        <v>2924</v>
      </c>
      <c r="M1452" s="520" t="s">
        <v>635</v>
      </c>
      <c r="N1452" s="581">
        <f t="shared" si="92"/>
        <v>2.8985507246376812</v>
      </c>
      <c r="O1452" s="407">
        <v>2</v>
      </c>
      <c r="P1452" s="330" t="s">
        <v>3427</v>
      </c>
      <c r="Q1452" s="392"/>
      <c r="R1452" s="330"/>
      <c r="S1452" s="330"/>
      <c r="T1452" s="330"/>
      <c r="U1452" s="330"/>
      <c r="V1452" s="330"/>
      <c r="W1452" s="330"/>
      <c r="X1452" s="330"/>
      <c r="Y1452" s="330"/>
      <c r="Z1452" s="330"/>
      <c r="AA1452" s="330"/>
      <c r="AB1452" s="330"/>
      <c r="AC1452" s="330"/>
      <c r="AD1452" s="330"/>
      <c r="AE1452" s="330"/>
    </row>
    <row r="1453" spans="1:31" s="664" customFormat="1" ht="11" customHeight="1">
      <c r="A1453" s="330"/>
      <c r="B1453" s="520" t="s">
        <v>16</v>
      </c>
      <c r="C1453" s="330" t="s">
        <v>3481</v>
      </c>
      <c r="D1453" s="520" t="s">
        <v>16</v>
      </c>
      <c r="E1453" s="581">
        <f t="shared" si="91"/>
        <v>1.2987012987012987</v>
      </c>
      <c r="F1453" s="407">
        <v>1</v>
      </c>
      <c r="G1453" s="392" t="s">
        <v>3482</v>
      </c>
      <c r="H1453" s="392"/>
      <c r="I1453" s="330"/>
      <c r="J1453" s="330"/>
      <c r="K1453" s="520" t="s">
        <v>106</v>
      </c>
      <c r="L1453" s="330" t="s">
        <v>3406</v>
      </c>
      <c r="M1453" s="520" t="s">
        <v>104</v>
      </c>
      <c r="N1453" s="581">
        <f t="shared" si="92"/>
        <v>2.8985507246376812</v>
      </c>
      <c r="O1453" s="407">
        <v>2</v>
      </c>
      <c r="P1453" s="330" t="s">
        <v>3407</v>
      </c>
      <c r="Q1453" s="392"/>
      <c r="R1453" s="330"/>
      <c r="S1453" s="330"/>
      <c r="T1453" s="330"/>
      <c r="U1453" s="330"/>
      <c r="V1453" s="330"/>
      <c r="W1453" s="330"/>
      <c r="X1453" s="330"/>
      <c r="Y1453" s="330"/>
      <c r="Z1453" s="330"/>
      <c r="AA1453" s="330"/>
      <c r="AB1453" s="330"/>
      <c r="AC1453" s="330"/>
      <c r="AD1453" s="330"/>
      <c r="AE1453" s="330"/>
    </row>
    <row r="1454" spans="1:31" s="664" customFormat="1" ht="11" customHeight="1">
      <c r="A1454" s="330"/>
      <c r="B1454" s="520" t="s">
        <v>16</v>
      </c>
      <c r="C1454" s="330" t="s">
        <v>3505</v>
      </c>
      <c r="D1454" s="520" t="s">
        <v>16</v>
      </c>
      <c r="E1454" s="581">
        <f t="shared" si="91"/>
        <v>1.2987012987012987</v>
      </c>
      <c r="F1454" s="407">
        <v>1</v>
      </c>
      <c r="G1454" s="392" t="s">
        <v>3506</v>
      </c>
      <c r="H1454" s="392"/>
      <c r="I1454" s="330"/>
      <c r="J1454" s="330"/>
      <c r="K1454" s="520" t="s">
        <v>19</v>
      </c>
      <c r="L1454" s="330" t="s">
        <v>3421</v>
      </c>
      <c r="M1454" s="520" t="s">
        <v>123</v>
      </c>
      <c r="N1454" s="581">
        <f t="shared" si="92"/>
        <v>2.8985507246376812</v>
      </c>
      <c r="O1454" s="407">
        <v>2</v>
      </c>
      <c r="P1454" s="330" t="s">
        <v>3422</v>
      </c>
      <c r="Q1454" s="392"/>
      <c r="R1454" s="330"/>
      <c r="S1454" s="330"/>
      <c r="T1454" s="330"/>
      <c r="U1454" s="330"/>
      <c r="V1454" s="330"/>
      <c r="W1454" s="330"/>
      <c r="X1454" s="330"/>
      <c r="Y1454" s="330"/>
      <c r="Z1454" s="330"/>
      <c r="AA1454" s="330"/>
      <c r="AB1454" s="330"/>
      <c r="AC1454" s="330"/>
      <c r="AD1454" s="330"/>
      <c r="AE1454" s="330"/>
    </row>
    <row r="1455" spans="1:31" s="664" customFormat="1" ht="11" customHeight="1">
      <c r="A1455" s="330"/>
      <c r="B1455" s="520" t="s">
        <v>16</v>
      </c>
      <c r="C1455" s="330" t="s">
        <v>3493</v>
      </c>
      <c r="D1455" s="520" t="s">
        <v>16</v>
      </c>
      <c r="E1455" s="581">
        <f t="shared" si="91"/>
        <v>1.2987012987012987</v>
      </c>
      <c r="F1455" s="407">
        <v>1</v>
      </c>
      <c r="G1455" s="392" t="s">
        <v>3494</v>
      </c>
      <c r="H1455" s="392"/>
      <c r="I1455" s="330"/>
      <c r="J1455" s="330"/>
      <c r="K1455" s="520" t="s">
        <v>22</v>
      </c>
      <c r="L1455" s="330" t="s">
        <v>3417</v>
      </c>
      <c r="M1455" s="405" t="s">
        <v>104</v>
      </c>
      <c r="N1455" s="581">
        <f t="shared" si="92"/>
        <v>2.8985507246376812</v>
      </c>
      <c r="O1455" s="407">
        <v>2</v>
      </c>
      <c r="P1455" s="330" t="s">
        <v>3418</v>
      </c>
      <c r="Q1455" s="392"/>
      <c r="R1455" s="330"/>
      <c r="S1455" s="330"/>
      <c r="T1455" s="330"/>
      <c r="U1455" s="330"/>
      <c r="V1455" s="330"/>
      <c r="W1455" s="330"/>
      <c r="X1455" s="330"/>
      <c r="Y1455" s="330"/>
      <c r="Z1455" s="330"/>
      <c r="AA1455" s="330"/>
      <c r="AB1455" s="330"/>
      <c r="AC1455" s="330"/>
      <c r="AD1455" s="330"/>
      <c r="AE1455" s="330"/>
    </row>
    <row r="1456" spans="1:31" s="664" customFormat="1" ht="11" customHeight="1">
      <c r="A1456" s="330"/>
      <c r="B1456" s="520" t="s">
        <v>16</v>
      </c>
      <c r="C1456" s="330" t="s">
        <v>3517</v>
      </c>
      <c r="D1456" s="520" t="s">
        <v>16</v>
      </c>
      <c r="E1456" s="581">
        <f t="shared" si="91"/>
        <v>1.2987012987012987</v>
      </c>
      <c r="F1456" s="407">
        <v>1</v>
      </c>
      <c r="G1456" s="392" t="s">
        <v>3518</v>
      </c>
      <c r="H1456" s="392"/>
      <c r="I1456" s="330"/>
      <c r="J1456" s="330"/>
      <c r="K1456" s="520" t="s">
        <v>106</v>
      </c>
      <c r="L1456" s="330" t="s">
        <v>3398</v>
      </c>
      <c r="M1456" s="520" t="s">
        <v>16</v>
      </c>
      <c r="N1456" s="581">
        <f t="shared" si="92"/>
        <v>1.4492753623188406</v>
      </c>
      <c r="O1456" s="407">
        <v>1</v>
      </c>
      <c r="P1456" s="330" t="s">
        <v>3399</v>
      </c>
      <c r="Q1456" s="392"/>
      <c r="R1456" s="330"/>
      <c r="S1456" s="330"/>
      <c r="T1456" s="330"/>
      <c r="U1456" s="330"/>
      <c r="V1456" s="330"/>
      <c r="W1456" s="330"/>
      <c r="X1456" s="330"/>
      <c r="Y1456" s="330"/>
      <c r="Z1456" s="330"/>
      <c r="AA1456" s="330"/>
      <c r="AB1456" s="330"/>
      <c r="AC1456" s="330"/>
      <c r="AD1456" s="330"/>
      <c r="AE1456" s="330"/>
    </row>
    <row r="1457" spans="1:31" s="664" customFormat="1" ht="11" customHeight="1">
      <c r="A1457" s="330"/>
      <c r="B1457" s="520" t="s">
        <v>16</v>
      </c>
      <c r="C1457" s="330" t="s">
        <v>3485</v>
      </c>
      <c r="D1457" s="520" t="s">
        <v>16</v>
      </c>
      <c r="E1457" s="581">
        <f t="shared" si="91"/>
        <v>1.2987012987012987</v>
      </c>
      <c r="F1457" s="407">
        <v>1</v>
      </c>
      <c r="G1457" s="392" t="s">
        <v>3486</v>
      </c>
      <c r="H1457" s="392"/>
      <c r="I1457" s="330"/>
      <c r="J1457" s="330"/>
      <c r="K1457" s="520" t="s">
        <v>55</v>
      </c>
      <c r="L1457" s="330" t="s">
        <v>3432</v>
      </c>
      <c r="M1457" s="405" t="s">
        <v>104</v>
      </c>
      <c r="N1457" s="581">
        <f t="shared" si="92"/>
        <v>1.4492753623188406</v>
      </c>
      <c r="O1457" s="407">
        <v>1</v>
      </c>
      <c r="P1457" s="330" t="s">
        <v>3433</v>
      </c>
      <c r="Q1457" s="392"/>
      <c r="R1457" s="330"/>
      <c r="S1457" s="330"/>
      <c r="T1457" s="330"/>
      <c r="U1457" s="330"/>
      <c r="V1457" s="330"/>
      <c r="W1457" s="330"/>
      <c r="X1457" s="330"/>
      <c r="Y1457" s="330"/>
      <c r="Z1457" s="330"/>
      <c r="AA1457" s="330"/>
      <c r="AB1457" s="330"/>
      <c r="AC1457" s="330"/>
      <c r="AD1457" s="330"/>
      <c r="AE1457" s="330"/>
    </row>
    <row r="1458" spans="1:31" s="664" customFormat="1" ht="11" customHeight="1">
      <c r="A1458" s="330"/>
      <c r="B1458" s="520" t="s">
        <v>16</v>
      </c>
      <c r="C1458" s="330" t="s">
        <v>3499</v>
      </c>
      <c r="D1458" s="520" t="s">
        <v>16</v>
      </c>
      <c r="E1458" s="581">
        <f t="shared" si="91"/>
        <v>1.2987012987012987</v>
      </c>
      <c r="F1458" s="407">
        <v>1</v>
      </c>
      <c r="G1458" s="392" t="s">
        <v>3500</v>
      </c>
      <c r="H1458" s="392"/>
      <c r="I1458" s="330"/>
      <c r="J1458" s="330"/>
      <c r="K1458" s="520" t="s">
        <v>106</v>
      </c>
      <c r="L1458" s="330" t="s">
        <v>3404</v>
      </c>
      <c r="M1458" s="520" t="s">
        <v>104</v>
      </c>
      <c r="N1458" s="581">
        <f t="shared" si="92"/>
        <v>1.4492753623188406</v>
      </c>
      <c r="O1458" s="407">
        <v>1</v>
      </c>
      <c r="P1458" s="330" t="s">
        <v>3405</v>
      </c>
      <c r="Q1458" s="392"/>
      <c r="R1458" s="330"/>
      <c r="S1458" s="330"/>
      <c r="T1458" s="330"/>
      <c r="U1458" s="330"/>
      <c r="V1458" s="330"/>
      <c r="W1458" s="330"/>
      <c r="X1458" s="330"/>
      <c r="Y1458" s="330"/>
      <c r="Z1458" s="330"/>
      <c r="AA1458" s="330"/>
      <c r="AB1458" s="330"/>
      <c r="AC1458" s="330"/>
      <c r="AD1458" s="330"/>
      <c r="AE1458" s="330"/>
    </row>
    <row r="1459" spans="1:31" s="664" customFormat="1" ht="11" customHeight="1">
      <c r="A1459" s="330"/>
      <c r="B1459" s="520" t="s">
        <v>16</v>
      </c>
      <c r="C1459" s="330" t="s">
        <v>3509</v>
      </c>
      <c r="D1459" s="520" t="s">
        <v>16</v>
      </c>
      <c r="E1459" s="581">
        <f t="shared" si="91"/>
        <v>1.2987012987012987</v>
      </c>
      <c r="F1459" s="407">
        <v>1</v>
      </c>
      <c r="G1459" s="392" t="s">
        <v>3510</v>
      </c>
      <c r="H1459" s="392"/>
      <c r="I1459" s="330"/>
      <c r="J1459" s="330"/>
      <c r="K1459" s="520" t="s">
        <v>106</v>
      </c>
      <c r="L1459" s="330" t="s">
        <v>3408</v>
      </c>
      <c r="M1459" s="520" t="s">
        <v>16</v>
      </c>
      <c r="N1459" s="581">
        <f t="shared" si="92"/>
        <v>1.4492753623188406</v>
      </c>
      <c r="O1459" s="407">
        <v>1</v>
      </c>
      <c r="P1459" s="330" t="s">
        <v>3409</v>
      </c>
      <c r="Q1459" s="392"/>
      <c r="R1459" s="330"/>
      <c r="S1459" s="330"/>
      <c r="T1459" s="330"/>
      <c r="U1459" s="330"/>
      <c r="V1459" s="330"/>
      <c r="W1459" s="330"/>
      <c r="X1459" s="330"/>
      <c r="Y1459" s="330"/>
      <c r="Z1459" s="330"/>
      <c r="AA1459" s="330"/>
      <c r="AB1459" s="330"/>
      <c r="AC1459" s="330"/>
      <c r="AD1459" s="330"/>
      <c r="AE1459" s="330"/>
    </row>
    <row r="1460" spans="1:31" s="664" customFormat="1" ht="11" customHeight="1">
      <c r="A1460" s="330"/>
      <c r="B1460" s="520" t="s">
        <v>16</v>
      </c>
      <c r="C1460" s="330" t="s">
        <v>3513</v>
      </c>
      <c r="D1460" s="520" t="s">
        <v>16</v>
      </c>
      <c r="E1460" s="581">
        <f t="shared" si="91"/>
        <v>1.2987012987012987</v>
      </c>
      <c r="F1460" s="407">
        <v>1</v>
      </c>
      <c r="G1460" s="392" t="s">
        <v>3514</v>
      </c>
      <c r="H1460" s="392"/>
      <c r="I1460" s="330"/>
      <c r="J1460" s="330"/>
      <c r="K1460" s="520" t="s">
        <v>51</v>
      </c>
      <c r="L1460" s="330" t="s">
        <v>3434</v>
      </c>
      <c r="M1460" s="405" t="s">
        <v>16</v>
      </c>
      <c r="N1460" s="581">
        <f t="shared" si="92"/>
        <v>1.4492753623188406</v>
      </c>
      <c r="O1460" s="407">
        <v>1</v>
      </c>
      <c r="P1460" s="330" t="s">
        <v>3435</v>
      </c>
      <c r="Q1460" s="392"/>
      <c r="R1460" s="330"/>
      <c r="S1460" s="330"/>
      <c r="T1460" s="330"/>
      <c r="U1460" s="330"/>
      <c r="V1460" s="330"/>
      <c r="W1460" s="330"/>
      <c r="X1460" s="330"/>
      <c r="Y1460" s="330"/>
      <c r="Z1460" s="330"/>
      <c r="AA1460" s="330"/>
      <c r="AB1460" s="330"/>
      <c r="AC1460" s="330"/>
      <c r="AD1460" s="330"/>
      <c r="AE1460" s="330"/>
    </row>
    <row r="1461" spans="1:31" s="664" customFormat="1" ht="11" customHeight="1">
      <c r="A1461" s="330"/>
      <c r="B1461" s="520" t="s">
        <v>16</v>
      </c>
      <c r="C1461" s="330" t="s">
        <v>3527</v>
      </c>
      <c r="D1461" s="520" t="s">
        <v>16</v>
      </c>
      <c r="E1461" s="581">
        <f t="shared" si="91"/>
        <v>1.2987012987012987</v>
      </c>
      <c r="F1461" s="407">
        <v>1</v>
      </c>
      <c r="G1461" s="392" t="s">
        <v>3528</v>
      </c>
      <c r="H1461" s="392"/>
      <c r="I1461" s="330"/>
      <c r="J1461" s="330"/>
      <c r="K1461" s="520" t="s">
        <v>19</v>
      </c>
      <c r="L1461" s="330" t="s">
        <v>3415</v>
      </c>
      <c r="M1461" s="520" t="s">
        <v>16</v>
      </c>
      <c r="N1461" s="581">
        <f t="shared" si="92"/>
        <v>1.4492753623188406</v>
      </c>
      <c r="O1461" s="407">
        <v>1</v>
      </c>
      <c r="P1461" s="330" t="s">
        <v>3416</v>
      </c>
      <c r="Q1461" s="392"/>
      <c r="R1461" s="330"/>
      <c r="S1461" s="330"/>
      <c r="T1461" s="330"/>
      <c r="U1461" s="330"/>
      <c r="V1461" s="330"/>
      <c r="W1461" s="330"/>
      <c r="X1461" s="330"/>
      <c r="Y1461" s="330"/>
      <c r="Z1461" s="330"/>
      <c r="AA1461" s="330"/>
      <c r="AB1461" s="330"/>
      <c r="AC1461" s="330"/>
      <c r="AD1461" s="330"/>
      <c r="AE1461" s="330"/>
    </row>
    <row r="1462" spans="1:31" s="664" customFormat="1" ht="11" customHeight="1">
      <c r="A1462" s="330"/>
      <c r="B1462" s="520" t="s">
        <v>16</v>
      </c>
      <c r="C1462" s="330" t="s">
        <v>3487</v>
      </c>
      <c r="D1462" s="520" t="s">
        <v>16</v>
      </c>
      <c r="E1462" s="581">
        <f t="shared" si="91"/>
        <v>1.2987012987012987</v>
      </c>
      <c r="F1462" s="407">
        <v>1</v>
      </c>
      <c r="G1462" s="392" t="s">
        <v>3488</v>
      </c>
      <c r="H1462" s="392"/>
      <c r="I1462" s="330"/>
      <c r="J1462" s="330"/>
      <c r="K1462" s="745" t="s">
        <v>22</v>
      </c>
      <c r="L1462" s="354" t="s">
        <v>3419</v>
      </c>
      <c r="M1462" s="745" t="s">
        <v>104</v>
      </c>
      <c r="N1462" s="589">
        <f t="shared" si="92"/>
        <v>1.4492753623188406</v>
      </c>
      <c r="O1462" s="457">
        <v>1</v>
      </c>
      <c r="P1462" s="354" t="s">
        <v>3420</v>
      </c>
      <c r="Q1462" s="490"/>
      <c r="R1462" s="330"/>
      <c r="S1462" s="330"/>
      <c r="T1462" s="330"/>
      <c r="U1462" s="330"/>
      <c r="V1462" s="330"/>
      <c r="W1462" s="330"/>
      <c r="X1462" s="330"/>
      <c r="Y1462" s="330"/>
      <c r="Z1462" s="330"/>
      <c r="AA1462" s="330"/>
      <c r="AB1462" s="330"/>
      <c r="AC1462" s="330"/>
      <c r="AD1462" s="330"/>
      <c r="AE1462" s="330"/>
    </row>
    <row r="1463" spans="1:31" s="664" customFormat="1" ht="11" customHeight="1">
      <c r="A1463" s="330"/>
      <c r="B1463" s="520" t="s">
        <v>16</v>
      </c>
      <c r="C1463" s="330" t="s">
        <v>3521</v>
      </c>
      <c r="D1463" s="520" t="s">
        <v>16</v>
      </c>
      <c r="E1463" s="581">
        <f t="shared" si="91"/>
        <v>1.2987012987012987</v>
      </c>
      <c r="F1463" s="407">
        <v>1</v>
      </c>
      <c r="G1463" s="392" t="s">
        <v>3522</v>
      </c>
      <c r="H1463" s="392"/>
      <c r="I1463" s="330"/>
      <c r="J1463" s="330"/>
      <c r="K1463" s="330"/>
      <c r="L1463" s="330"/>
      <c r="M1463" s="330"/>
      <c r="N1463" s="460">
        <f>SUM(N1442:N1462)</f>
        <v>100.00000000000006</v>
      </c>
      <c r="O1463" s="460">
        <f>SUM(O1442:O1462)</f>
        <v>69</v>
      </c>
      <c r="P1463" s="330"/>
      <c r="Q1463" s="330"/>
      <c r="R1463" s="330"/>
      <c r="S1463" s="330"/>
      <c r="T1463" s="330"/>
      <c r="U1463" s="330"/>
      <c r="V1463" s="330"/>
      <c r="W1463" s="330"/>
      <c r="X1463" s="330"/>
      <c r="Y1463" s="330"/>
      <c r="Z1463" s="330"/>
      <c r="AA1463" s="330"/>
      <c r="AB1463" s="330"/>
      <c r="AC1463" s="330"/>
      <c r="AD1463" s="330"/>
      <c r="AE1463" s="330"/>
    </row>
    <row r="1464" spans="1:31" s="664" customFormat="1" ht="11" customHeight="1">
      <c r="A1464" s="330"/>
      <c r="B1464" s="520" t="s">
        <v>16</v>
      </c>
      <c r="C1464" s="330" t="s">
        <v>3495</v>
      </c>
      <c r="D1464" s="520" t="s">
        <v>16</v>
      </c>
      <c r="E1464" s="581">
        <f t="shared" si="91"/>
        <v>1.2987012987012987</v>
      </c>
      <c r="F1464" s="407">
        <v>1</v>
      </c>
      <c r="G1464" s="392" t="s">
        <v>3496</v>
      </c>
      <c r="H1464" s="392"/>
      <c r="I1464" s="330"/>
      <c r="J1464" s="330"/>
      <c r="K1464" s="330"/>
      <c r="L1464" s="330"/>
      <c r="M1464" s="330"/>
      <c r="N1464" s="330"/>
      <c r="O1464" s="590"/>
      <c r="P1464" s="330"/>
      <c r="Q1464" s="330"/>
      <c r="R1464" s="330"/>
      <c r="S1464" s="330"/>
      <c r="T1464" s="330"/>
      <c r="U1464" s="330"/>
      <c r="V1464" s="330"/>
      <c r="W1464" s="330"/>
      <c r="X1464" s="330"/>
      <c r="Y1464" s="330"/>
      <c r="Z1464" s="330"/>
      <c r="AA1464" s="330"/>
      <c r="AB1464" s="330"/>
      <c r="AC1464" s="330"/>
      <c r="AD1464" s="330"/>
      <c r="AE1464" s="330"/>
    </row>
    <row r="1465" spans="1:31" s="664" customFormat="1" ht="11" customHeight="1">
      <c r="A1465" s="330"/>
      <c r="B1465" s="745" t="s">
        <v>16</v>
      </c>
      <c r="C1465" s="354" t="s">
        <v>3525</v>
      </c>
      <c r="D1465" s="745" t="s">
        <v>16</v>
      </c>
      <c r="E1465" s="589">
        <f t="shared" si="91"/>
        <v>1.2987012987012987</v>
      </c>
      <c r="F1465" s="457">
        <v>1</v>
      </c>
      <c r="G1465" s="490" t="s">
        <v>3526</v>
      </c>
      <c r="H1465" s="490"/>
      <c r="I1465" s="330"/>
      <c r="J1465" s="330"/>
      <c r="K1465" s="330"/>
      <c r="L1465" s="330"/>
      <c r="M1465" s="330"/>
      <c r="N1465" s="330"/>
      <c r="O1465" s="330"/>
      <c r="P1465" s="330"/>
      <c r="Q1465" s="330"/>
      <c r="R1465" s="330"/>
      <c r="S1465" s="330"/>
      <c r="T1465" s="330"/>
      <c r="U1465" s="330"/>
      <c r="V1465" s="330"/>
      <c r="W1465" s="330"/>
      <c r="X1465" s="330"/>
      <c r="Y1465" s="330"/>
      <c r="Z1465" s="330"/>
      <c r="AA1465" s="330"/>
      <c r="AB1465" s="330"/>
      <c r="AC1465" s="330"/>
      <c r="AD1465" s="330"/>
      <c r="AE1465" s="330"/>
    </row>
    <row r="1466" spans="1:31" s="664" customFormat="1" ht="11" customHeight="1">
      <c r="A1466" s="330"/>
      <c r="B1466" s="330"/>
      <c r="C1466" s="330"/>
      <c r="D1466" s="330"/>
      <c r="E1466" s="460">
        <f>SUM(E1440:E1465)</f>
        <v>100.00000000000003</v>
      </c>
      <c r="F1466" s="460">
        <f>SUM(F1440:F1465)</f>
        <v>77</v>
      </c>
      <c r="G1466" s="330"/>
      <c r="H1466" s="330"/>
      <c r="I1466" s="330"/>
      <c r="J1466" s="330"/>
      <c r="K1466" s="330"/>
      <c r="L1466" s="330"/>
      <c r="M1466" s="330"/>
      <c r="N1466" s="330"/>
      <c r="O1466" s="330"/>
      <c r="P1466" s="330"/>
      <c r="Q1466" s="330"/>
      <c r="R1466" s="330"/>
      <c r="S1466" s="330"/>
      <c r="T1466" s="330"/>
      <c r="U1466" s="330"/>
      <c r="V1466" s="330"/>
      <c r="W1466" s="330"/>
      <c r="X1466" s="330"/>
      <c r="Y1466" s="330"/>
      <c r="Z1466" s="330"/>
      <c r="AA1466" s="330"/>
      <c r="AB1466" s="330"/>
      <c r="AC1466" s="330"/>
      <c r="AD1466" s="330"/>
      <c r="AE1466" s="330"/>
    </row>
    <row r="1467" spans="1:31" s="664" customFormat="1" ht="11" customHeight="1">
      <c r="A1467" s="330"/>
      <c r="B1467" s="330"/>
      <c r="C1467" s="330"/>
      <c r="D1467" s="330"/>
      <c r="E1467" s="330"/>
      <c r="F1467" s="330"/>
      <c r="G1467" s="330"/>
      <c r="H1467" s="330"/>
      <c r="I1467" s="330"/>
      <c r="J1467" s="330"/>
      <c r="K1467" s="330"/>
      <c r="L1467" s="330"/>
      <c r="M1467" s="330"/>
      <c r="N1467" s="330"/>
      <c r="O1467" s="330"/>
      <c r="P1467" s="330"/>
      <c r="Q1467" s="330"/>
      <c r="R1467" s="330"/>
      <c r="S1467" s="330"/>
      <c r="T1467" s="330"/>
      <c r="U1467" s="330"/>
      <c r="V1467" s="330"/>
      <c r="W1467" s="330"/>
      <c r="X1467" s="330"/>
      <c r="Y1467" s="330"/>
      <c r="Z1467" s="330"/>
      <c r="AA1467" s="330"/>
      <c r="AB1467" s="330"/>
      <c r="AC1467" s="330"/>
      <c r="AD1467" s="330"/>
      <c r="AE1467" s="330"/>
    </row>
    <row r="1468" spans="1:31" s="664" customFormat="1" ht="11" customHeight="1" thickBot="1">
      <c r="A1468" s="330"/>
      <c r="B1468" s="330"/>
      <c r="C1468" s="330"/>
      <c r="D1468" s="330"/>
      <c r="E1468" s="330"/>
      <c r="F1468" s="330"/>
      <c r="G1468" s="330"/>
      <c r="H1468" s="330"/>
      <c r="I1468" s="330"/>
      <c r="J1468" s="330"/>
      <c r="K1468" s="330"/>
      <c r="L1468" s="330"/>
      <c r="M1468" s="330"/>
      <c r="N1468" s="330"/>
      <c r="O1468" s="330"/>
      <c r="P1468" s="330"/>
      <c r="Q1468" s="330"/>
      <c r="R1468" s="330"/>
      <c r="S1468" s="330"/>
      <c r="T1468" s="330"/>
      <c r="U1468" s="330"/>
      <c r="V1468" s="330"/>
      <c r="W1468" s="330"/>
      <c r="X1468" s="330"/>
      <c r="Y1468" s="330"/>
      <c r="Z1468" s="330"/>
      <c r="AA1468" s="330"/>
      <c r="AB1468" s="330"/>
      <c r="AC1468" s="330"/>
      <c r="AD1468" s="330"/>
      <c r="AE1468" s="330"/>
    </row>
    <row r="1469" spans="1:31" s="664" customFormat="1" ht="11" customHeight="1" thickBot="1">
      <c r="A1469" s="315" t="s">
        <v>1971</v>
      </c>
      <c r="B1469" s="331" t="s">
        <v>3529</v>
      </c>
      <c r="C1469" s="330"/>
      <c r="D1469" s="330"/>
      <c r="E1469" s="330"/>
      <c r="F1469" s="330"/>
      <c r="G1469" s="330"/>
      <c r="H1469" s="330"/>
      <c r="I1469" s="330"/>
      <c r="J1469" s="315" t="s">
        <v>1971</v>
      </c>
      <c r="K1469" s="331" t="s">
        <v>3440</v>
      </c>
      <c r="L1469" s="330"/>
      <c r="M1469" s="330"/>
      <c r="N1469" s="330"/>
      <c r="O1469" s="330"/>
      <c r="P1469" s="330"/>
      <c r="Q1469" s="330"/>
      <c r="R1469" s="330"/>
      <c r="S1469" s="330"/>
      <c r="T1469" s="330"/>
      <c r="U1469" s="330"/>
      <c r="V1469" s="330"/>
      <c r="W1469" s="330"/>
      <c r="X1469" s="330"/>
      <c r="Y1469" s="330"/>
      <c r="Z1469" s="330"/>
      <c r="AA1469" s="330"/>
      <c r="AB1469" s="330"/>
      <c r="AC1469" s="330"/>
      <c r="AD1469" s="330"/>
      <c r="AE1469" s="330"/>
    </row>
    <row r="1470" spans="1:31" s="664" customFormat="1" ht="11" customHeight="1">
      <c r="A1470" s="330"/>
      <c r="B1470" s="369" t="s">
        <v>0</v>
      </c>
      <c r="C1470" s="352" t="s">
        <v>1</v>
      </c>
      <c r="D1470" s="352" t="s">
        <v>2</v>
      </c>
      <c r="E1470" s="352" t="s">
        <v>3</v>
      </c>
      <c r="F1470" s="352" t="s">
        <v>4</v>
      </c>
      <c r="G1470" s="372" t="s">
        <v>1402</v>
      </c>
      <c r="H1470" s="372" t="s">
        <v>1799</v>
      </c>
      <c r="I1470" s="330"/>
      <c r="J1470" s="330"/>
      <c r="K1470" s="369" t="s">
        <v>45</v>
      </c>
      <c r="L1470" s="352" t="s">
        <v>1</v>
      </c>
      <c r="M1470" s="352" t="s">
        <v>46</v>
      </c>
      <c r="N1470" s="352" t="s">
        <v>3</v>
      </c>
      <c r="O1470" s="352" t="s">
        <v>4</v>
      </c>
      <c r="P1470" s="372" t="s">
        <v>1402</v>
      </c>
      <c r="Q1470" s="372" t="s">
        <v>1799</v>
      </c>
      <c r="R1470" s="330"/>
      <c r="S1470" s="330"/>
      <c r="T1470" s="330"/>
      <c r="U1470" s="330"/>
      <c r="V1470" s="330"/>
      <c r="W1470" s="330"/>
      <c r="X1470" s="330"/>
      <c r="Y1470" s="330"/>
      <c r="Z1470" s="330"/>
      <c r="AA1470" s="330"/>
      <c r="AB1470" s="330"/>
      <c r="AC1470" s="330"/>
      <c r="AD1470" s="330"/>
      <c r="AE1470" s="330"/>
    </row>
    <row r="1471" spans="1:31" s="664" customFormat="1" ht="11" customHeight="1">
      <c r="A1471" s="330"/>
      <c r="B1471" s="520" t="s">
        <v>16</v>
      </c>
      <c r="C1471" s="330" t="s">
        <v>3542</v>
      </c>
      <c r="D1471" s="520" t="s">
        <v>16</v>
      </c>
      <c r="E1471" s="581">
        <f t="shared" ref="E1471:E1514" si="93">F1471*100/$F$1515</f>
        <v>5.9523809523809526</v>
      </c>
      <c r="F1471" s="496">
        <v>5</v>
      </c>
      <c r="G1471" s="330" t="s">
        <v>3543</v>
      </c>
      <c r="H1471" s="380"/>
      <c r="I1471" s="330"/>
      <c r="J1471" s="330"/>
      <c r="K1471" s="520" t="s">
        <v>9</v>
      </c>
      <c r="L1471" s="330" t="s">
        <v>3468</v>
      </c>
      <c r="M1471" s="405" t="s">
        <v>16</v>
      </c>
      <c r="N1471" s="581">
        <f t="shared" ref="N1471:N1491" si="94">O1471*100/$O$1492</f>
        <v>14.634146341463415</v>
      </c>
      <c r="O1471" s="590">
        <v>6</v>
      </c>
      <c r="P1471" s="380" t="s">
        <v>3469</v>
      </c>
      <c r="Q1471" s="380"/>
      <c r="R1471" s="330"/>
      <c r="S1471" s="330"/>
      <c r="T1471" s="330"/>
      <c r="U1471" s="330"/>
      <c r="V1471" s="330"/>
      <c r="W1471" s="330"/>
      <c r="X1471" s="330"/>
      <c r="Y1471" s="330"/>
      <c r="Z1471" s="330"/>
      <c r="AA1471" s="330"/>
      <c r="AB1471" s="330"/>
      <c r="AC1471" s="330"/>
      <c r="AD1471" s="330"/>
      <c r="AE1471" s="330"/>
    </row>
    <row r="1472" spans="1:31" s="664" customFormat="1" ht="11" customHeight="1">
      <c r="A1472" s="330"/>
      <c r="B1472" s="520" t="s">
        <v>16</v>
      </c>
      <c r="C1472" s="330" t="s">
        <v>3544</v>
      </c>
      <c r="D1472" s="520" t="s">
        <v>16</v>
      </c>
      <c r="E1472" s="581">
        <f t="shared" si="93"/>
        <v>5.9523809523809526</v>
      </c>
      <c r="F1472" s="407">
        <v>5</v>
      </c>
      <c r="G1472" s="330" t="s">
        <v>3545</v>
      </c>
      <c r="H1472" s="392"/>
      <c r="I1472" s="330"/>
      <c r="J1472" s="330"/>
      <c r="K1472" s="520" t="s">
        <v>106</v>
      </c>
      <c r="L1472" s="330" t="s">
        <v>3445</v>
      </c>
      <c r="M1472" s="405" t="s">
        <v>16</v>
      </c>
      <c r="N1472" s="581">
        <f t="shared" si="94"/>
        <v>9.7560975609756095</v>
      </c>
      <c r="O1472" s="590">
        <v>4</v>
      </c>
      <c r="P1472" s="392" t="s">
        <v>3446</v>
      </c>
      <c r="Q1472" s="392"/>
      <c r="R1472" s="330"/>
      <c r="S1472" s="330"/>
      <c r="T1472" s="330"/>
      <c r="U1472" s="330"/>
      <c r="V1472" s="330"/>
      <c r="W1472" s="330"/>
      <c r="X1472" s="330"/>
      <c r="Y1472" s="330"/>
      <c r="Z1472" s="330"/>
      <c r="AA1472" s="330"/>
      <c r="AB1472" s="330"/>
      <c r="AC1472" s="330"/>
      <c r="AD1472" s="330"/>
      <c r="AE1472" s="330"/>
    </row>
    <row r="1473" spans="2:17" ht="11" customHeight="1">
      <c r="B1473" s="520" t="s">
        <v>16</v>
      </c>
      <c r="C1473" s="330" t="s">
        <v>3562</v>
      </c>
      <c r="D1473" s="520" t="s">
        <v>16</v>
      </c>
      <c r="E1473" s="581">
        <f t="shared" si="93"/>
        <v>5.9523809523809526</v>
      </c>
      <c r="F1473" s="407">
        <v>5</v>
      </c>
      <c r="G1473" s="330" t="s">
        <v>3563</v>
      </c>
      <c r="H1473" s="392"/>
      <c r="K1473" s="520" t="s">
        <v>106</v>
      </c>
      <c r="L1473" s="330" t="s">
        <v>3455</v>
      </c>
      <c r="M1473" s="520" t="s">
        <v>52</v>
      </c>
      <c r="N1473" s="581">
        <f t="shared" si="94"/>
        <v>9.7560975609756095</v>
      </c>
      <c r="O1473" s="590">
        <v>4</v>
      </c>
      <c r="P1473" s="392" t="s">
        <v>3456</v>
      </c>
      <c r="Q1473" s="392"/>
    </row>
    <row r="1474" spans="2:17" ht="11" customHeight="1">
      <c r="B1474" s="520" t="s">
        <v>16</v>
      </c>
      <c r="C1474" s="330" t="s">
        <v>3592</v>
      </c>
      <c r="D1474" s="520" t="s">
        <v>16</v>
      </c>
      <c r="E1474" s="581">
        <f t="shared" si="93"/>
        <v>4.7619047619047619</v>
      </c>
      <c r="F1474" s="407">
        <v>4</v>
      </c>
      <c r="G1474" s="330" t="s">
        <v>3593</v>
      </c>
      <c r="H1474" s="392"/>
      <c r="K1474" s="520" t="s">
        <v>55</v>
      </c>
      <c r="L1474" s="330" t="s">
        <v>3470</v>
      </c>
      <c r="M1474" s="405" t="s">
        <v>123</v>
      </c>
      <c r="N1474" s="581">
        <f t="shared" si="94"/>
        <v>7.3170731707317076</v>
      </c>
      <c r="O1474" s="590">
        <v>3</v>
      </c>
      <c r="P1474" s="392" t="s">
        <v>3471</v>
      </c>
      <c r="Q1474" s="392"/>
    </row>
    <row r="1475" spans="2:17" ht="11" customHeight="1">
      <c r="B1475" s="520" t="s">
        <v>16</v>
      </c>
      <c r="C1475" s="330" t="s">
        <v>3588</v>
      </c>
      <c r="D1475" s="520" t="s">
        <v>16</v>
      </c>
      <c r="E1475" s="581">
        <f t="shared" si="93"/>
        <v>4.7619047619047619</v>
      </c>
      <c r="F1475" s="407">
        <v>4</v>
      </c>
      <c r="G1475" s="330" t="s">
        <v>3589</v>
      </c>
      <c r="H1475" s="392"/>
      <c r="K1475" s="520" t="s">
        <v>106</v>
      </c>
      <c r="L1475" s="330" t="s">
        <v>3447</v>
      </c>
      <c r="M1475" s="520" t="s">
        <v>16</v>
      </c>
      <c r="N1475" s="581">
        <f t="shared" si="94"/>
        <v>7.3170731707317076</v>
      </c>
      <c r="O1475" s="590">
        <v>3</v>
      </c>
      <c r="P1475" s="392" t="s">
        <v>3448</v>
      </c>
      <c r="Q1475" s="392"/>
    </row>
    <row r="1476" spans="2:17" ht="11" customHeight="1">
      <c r="B1476" s="520" t="s">
        <v>16</v>
      </c>
      <c r="C1476" s="330" t="s">
        <v>3570</v>
      </c>
      <c r="D1476" s="520" t="s">
        <v>16</v>
      </c>
      <c r="E1476" s="581">
        <f t="shared" si="93"/>
        <v>4.7619047619047619</v>
      </c>
      <c r="F1476" s="407">
        <v>4</v>
      </c>
      <c r="G1476" s="330" t="s">
        <v>3571</v>
      </c>
      <c r="H1476" s="392"/>
      <c r="K1476" s="520" t="s">
        <v>51</v>
      </c>
      <c r="L1476" s="330" t="s">
        <v>3464</v>
      </c>
      <c r="M1476" s="405" t="s">
        <v>22</v>
      </c>
      <c r="N1476" s="581">
        <f t="shared" si="94"/>
        <v>7.3170731707317076</v>
      </c>
      <c r="O1476" s="590">
        <v>3</v>
      </c>
      <c r="P1476" s="392" t="s">
        <v>3465</v>
      </c>
      <c r="Q1476" s="392"/>
    </row>
    <row r="1477" spans="2:17" ht="11" customHeight="1">
      <c r="B1477" s="520" t="s">
        <v>16</v>
      </c>
      <c r="C1477" s="330" t="s">
        <v>3614</v>
      </c>
      <c r="D1477" s="520" t="s">
        <v>16</v>
      </c>
      <c r="E1477" s="581">
        <f t="shared" si="93"/>
        <v>4.7619047619047619</v>
      </c>
      <c r="F1477" s="407">
        <v>4</v>
      </c>
      <c r="G1477" s="330" t="s">
        <v>3615</v>
      </c>
      <c r="H1477" s="392"/>
      <c r="K1477" s="520" t="s">
        <v>51</v>
      </c>
      <c r="L1477" s="330" t="s">
        <v>3466</v>
      </c>
      <c r="M1477" s="520" t="s">
        <v>16</v>
      </c>
      <c r="N1477" s="581">
        <f t="shared" si="94"/>
        <v>4.8780487804878048</v>
      </c>
      <c r="O1477" s="590">
        <v>2</v>
      </c>
      <c r="P1477" s="392" t="s">
        <v>3467</v>
      </c>
      <c r="Q1477" s="392"/>
    </row>
    <row r="1478" spans="2:17" ht="11" customHeight="1">
      <c r="B1478" s="520" t="s">
        <v>16</v>
      </c>
      <c r="C1478" s="330" t="s">
        <v>3576</v>
      </c>
      <c r="D1478" s="520" t="s">
        <v>16</v>
      </c>
      <c r="E1478" s="581">
        <f t="shared" si="93"/>
        <v>3.5714285714285716</v>
      </c>
      <c r="F1478" s="407">
        <v>3</v>
      </c>
      <c r="G1478" s="330" t="s">
        <v>3577</v>
      </c>
      <c r="H1478" s="392"/>
      <c r="K1478" s="520" t="s">
        <v>51</v>
      </c>
      <c r="L1478" s="355" t="s">
        <v>3392</v>
      </c>
      <c r="M1478" s="902" t="s">
        <v>16</v>
      </c>
      <c r="N1478" s="581">
        <f t="shared" si="94"/>
        <v>4.8780487804878048</v>
      </c>
      <c r="O1478" s="590">
        <v>2</v>
      </c>
      <c r="P1478" s="392" t="s">
        <v>3474</v>
      </c>
      <c r="Q1478" s="392"/>
    </row>
    <row r="1479" spans="2:17" ht="11" customHeight="1">
      <c r="B1479" s="520" t="s">
        <v>16</v>
      </c>
      <c r="C1479" s="330" t="s">
        <v>3546</v>
      </c>
      <c r="D1479" s="520" t="s">
        <v>16</v>
      </c>
      <c r="E1479" s="581">
        <f t="shared" si="93"/>
        <v>3.5714285714285716</v>
      </c>
      <c r="F1479" s="407">
        <v>3</v>
      </c>
      <c r="G1479" s="330" t="s">
        <v>3547</v>
      </c>
      <c r="H1479" s="392"/>
      <c r="K1479" s="520" t="s">
        <v>102</v>
      </c>
      <c r="L1479" s="330" t="s">
        <v>3441</v>
      </c>
      <c r="M1479" s="405" t="s">
        <v>55</v>
      </c>
      <c r="N1479" s="581">
        <f t="shared" si="94"/>
        <v>4.8780487804878048</v>
      </c>
      <c r="O1479" s="590">
        <v>2</v>
      </c>
      <c r="P1479" s="392" t="s">
        <v>3442</v>
      </c>
      <c r="Q1479" s="392"/>
    </row>
    <row r="1480" spans="2:17" ht="11" customHeight="1">
      <c r="B1480" s="520" t="s">
        <v>16</v>
      </c>
      <c r="C1480" s="330" t="s">
        <v>3548</v>
      </c>
      <c r="D1480" s="520" t="s">
        <v>16</v>
      </c>
      <c r="E1480" s="581">
        <f t="shared" si="93"/>
        <v>3.5714285714285716</v>
      </c>
      <c r="F1480" s="407">
        <v>3</v>
      </c>
      <c r="G1480" s="330" t="s">
        <v>3549</v>
      </c>
      <c r="H1480" s="392"/>
      <c r="K1480" s="520" t="s">
        <v>19</v>
      </c>
      <c r="L1480" s="356" t="s">
        <v>3459</v>
      </c>
      <c r="M1480" s="405" t="s">
        <v>104</v>
      </c>
      <c r="N1480" s="581">
        <f t="shared" si="94"/>
        <v>2.4390243902439024</v>
      </c>
      <c r="O1480" s="590">
        <v>1</v>
      </c>
      <c r="P1480" s="392" t="s">
        <v>3460</v>
      </c>
      <c r="Q1480" s="392"/>
    </row>
    <row r="1481" spans="2:17" ht="11" customHeight="1">
      <c r="B1481" s="520" t="s">
        <v>16</v>
      </c>
      <c r="C1481" s="330" t="s">
        <v>3578</v>
      </c>
      <c r="D1481" s="520" t="s">
        <v>16</v>
      </c>
      <c r="E1481" s="581">
        <f t="shared" si="93"/>
        <v>3.5714285714285716</v>
      </c>
      <c r="F1481" s="407">
        <v>3</v>
      </c>
      <c r="G1481" s="330" t="s">
        <v>3579</v>
      </c>
      <c r="H1481" s="392"/>
      <c r="K1481" s="520" t="s">
        <v>51</v>
      </c>
      <c r="L1481" s="357" t="s">
        <v>948</v>
      </c>
      <c r="M1481" s="651" t="s">
        <v>104</v>
      </c>
      <c r="N1481" s="581">
        <f t="shared" si="94"/>
        <v>2.4390243902439024</v>
      </c>
      <c r="O1481" s="590">
        <v>1</v>
      </c>
      <c r="P1481" s="392" t="s">
        <v>3461</v>
      </c>
      <c r="Q1481" s="392"/>
    </row>
    <row r="1482" spans="2:17" ht="11" customHeight="1">
      <c r="B1482" s="520" t="s">
        <v>16</v>
      </c>
      <c r="C1482" s="330" t="s">
        <v>3564</v>
      </c>
      <c r="D1482" s="520" t="s">
        <v>16</v>
      </c>
      <c r="E1482" s="581">
        <f t="shared" si="93"/>
        <v>2.3809523809523809</v>
      </c>
      <c r="F1482" s="407">
        <v>2</v>
      </c>
      <c r="G1482" s="330" t="s">
        <v>3565</v>
      </c>
      <c r="H1482" s="392"/>
      <c r="K1482" s="520" t="s">
        <v>51</v>
      </c>
      <c r="L1482" s="330" t="s">
        <v>3479</v>
      </c>
      <c r="M1482" s="520" t="s">
        <v>104</v>
      </c>
      <c r="N1482" s="581">
        <f t="shared" si="94"/>
        <v>2.4390243902439024</v>
      </c>
      <c r="O1482" s="590">
        <v>1</v>
      </c>
      <c r="P1482" s="392" t="s">
        <v>3480</v>
      </c>
      <c r="Q1482" s="392"/>
    </row>
    <row r="1483" spans="2:17" ht="11" customHeight="1">
      <c r="B1483" s="520" t="s">
        <v>16</v>
      </c>
      <c r="C1483" s="330" t="s">
        <v>3536</v>
      </c>
      <c r="D1483" s="520" t="s">
        <v>16</v>
      </c>
      <c r="E1483" s="581">
        <f t="shared" si="93"/>
        <v>2.3809523809523809</v>
      </c>
      <c r="F1483" s="407">
        <v>2</v>
      </c>
      <c r="G1483" s="330" t="s">
        <v>3537</v>
      </c>
      <c r="H1483" s="392"/>
      <c r="K1483" s="520" t="s">
        <v>19</v>
      </c>
      <c r="L1483" s="330" t="s">
        <v>3462</v>
      </c>
      <c r="M1483" s="520" t="s">
        <v>104</v>
      </c>
      <c r="N1483" s="581">
        <f t="shared" si="94"/>
        <v>2.4390243902439024</v>
      </c>
      <c r="O1483" s="590">
        <v>1</v>
      </c>
      <c r="P1483" s="392" t="s">
        <v>3463</v>
      </c>
      <c r="Q1483" s="392"/>
    </row>
    <row r="1484" spans="2:17" ht="11" customHeight="1">
      <c r="B1484" s="520" t="s">
        <v>16</v>
      </c>
      <c r="C1484" s="330" t="s">
        <v>3534</v>
      </c>
      <c r="D1484" s="520" t="s">
        <v>16</v>
      </c>
      <c r="E1484" s="581">
        <f t="shared" si="93"/>
        <v>2.3809523809523809</v>
      </c>
      <c r="F1484" s="407">
        <v>2</v>
      </c>
      <c r="G1484" s="330" t="s">
        <v>3535</v>
      </c>
      <c r="H1484" s="392"/>
      <c r="K1484" s="520" t="s">
        <v>51</v>
      </c>
      <c r="L1484" s="330" t="s">
        <v>3475</v>
      </c>
      <c r="M1484" s="520" t="s">
        <v>16</v>
      </c>
      <c r="N1484" s="581">
        <f t="shared" si="94"/>
        <v>2.4390243902439024</v>
      </c>
      <c r="O1484" s="590">
        <v>1</v>
      </c>
      <c r="P1484" s="392" t="s">
        <v>3476</v>
      </c>
      <c r="Q1484" s="392"/>
    </row>
    <row r="1485" spans="2:17" ht="11" customHeight="1">
      <c r="B1485" s="520" t="s">
        <v>16</v>
      </c>
      <c r="C1485" s="330" t="s">
        <v>3590</v>
      </c>
      <c r="D1485" s="520" t="s">
        <v>16</v>
      </c>
      <c r="E1485" s="581">
        <f t="shared" si="93"/>
        <v>2.3809523809523809</v>
      </c>
      <c r="F1485" s="407">
        <v>2</v>
      </c>
      <c r="G1485" s="330" t="s">
        <v>3591</v>
      </c>
      <c r="H1485" s="392"/>
      <c r="K1485" s="520" t="s">
        <v>51</v>
      </c>
      <c r="L1485" s="330" t="s">
        <v>3477</v>
      </c>
      <c r="M1485" s="405" t="s">
        <v>16</v>
      </c>
      <c r="N1485" s="581">
        <f t="shared" si="94"/>
        <v>2.4390243902439024</v>
      </c>
      <c r="O1485" s="590">
        <v>1</v>
      </c>
      <c r="P1485" s="392" t="s">
        <v>3478</v>
      </c>
      <c r="Q1485" s="392"/>
    </row>
    <row r="1486" spans="2:17" ht="11" customHeight="1">
      <c r="B1486" s="520" t="s">
        <v>16</v>
      </c>
      <c r="C1486" s="330" t="s">
        <v>3580</v>
      </c>
      <c r="D1486" s="520" t="s">
        <v>16</v>
      </c>
      <c r="E1486" s="581">
        <f t="shared" si="93"/>
        <v>2.3809523809523809</v>
      </c>
      <c r="F1486" s="407">
        <v>2</v>
      </c>
      <c r="G1486" s="330" t="s">
        <v>3581</v>
      </c>
      <c r="H1486" s="392"/>
      <c r="K1486" s="520" t="s">
        <v>19</v>
      </c>
      <c r="L1486" s="330" t="s">
        <v>3472</v>
      </c>
      <c r="M1486" s="405" t="s">
        <v>22</v>
      </c>
      <c r="N1486" s="581">
        <f t="shared" si="94"/>
        <v>2.4390243902439024</v>
      </c>
      <c r="O1486" s="590">
        <v>1</v>
      </c>
      <c r="P1486" s="392" t="s">
        <v>3473</v>
      </c>
      <c r="Q1486" s="392"/>
    </row>
    <row r="1487" spans="2:17" ht="11" customHeight="1">
      <c r="B1487" s="520" t="s">
        <v>16</v>
      </c>
      <c r="C1487" s="330" t="s">
        <v>3582</v>
      </c>
      <c r="D1487" s="520" t="s">
        <v>16</v>
      </c>
      <c r="E1487" s="581">
        <f t="shared" si="93"/>
        <v>2.3809523809523809</v>
      </c>
      <c r="F1487" s="407">
        <v>2</v>
      </c>
      <c r="G1487" s="330" t="s">
        <v>3583</v>
      </c>
      <c r="H1487" s="392"/>
      <c r="K1487" s="520" t="s">
        <v>106</v>
      </c>
      <c r="L1487" s="330" t="s">
        <v>3451</v>
      </c>
      <c r="M1487" s="520" t="s">
        <v>635</v>
      </c>
      <c r="N1487" s="581">
        <f t="shared" si="94"/>
        <v>2.4390243902439024</v>
      </c>
      <c r="O1487" s="590">
        <v>1</v>
      </c>
      <c r="P1487" s="392" t="s">
        <v>3452</v>
      </c>
      <c r="Q1487" s="392"/>
    </row>
    <row r="1488" spans="2:17" ht="11" customHeight="1">
      <c r="B1488" s="520" t="s">
        <v>16</v>
      </c>
      <c r="C1488" s="330" t="s">
        <v>3572</v>
      </c>
      <c r="D1488" s="520" t="s">
        <v>16</v>
      </c>
      <c r="E1488" s="581">
        <f t="shared" si="93"/>
        <v>2.3809523809523809</v>
      </c>
      <c r="F1488" s="407">
        <v>2</v>
      </c>
      <c r="G1488" s="330" t="s">
        <v>3573</v>
      </c>
      <c r="H1488" s="392"/>
      <c r="K1488" s="520" t="s">
        <v>106</v>
      </c>
      <c r="L1488" s="330" t="s">
        <v>3453</v>
      </c>
      <c r="M1488" s="520" t="s">
        <v>104</v>
      </c>
      <c r="N1488" s="581">
        <f t="shared" si="94"/>
        <v>2.4390243902439024</v>
      </c>
      <c r="O1488" s="590">
        <v>1</v>
      </c>
      <c r="P1488" s="392" t="s">
        <v>3454</v>
      </c>
      <c r="Q1488" s="392"/>
    </row>
    <row r="1489" spans="2:17" ht="11" customHeight="1">
      <c r="B1489" s="520" t="s">
        <v>16</v>
      </c>
      <c r="C1489" s="330" t="s">
        <v>3532</v>
      </c>
      <c r="D1489" s="520" t="s">
        <v>16</v>
      </c>
      <c r="E1489" s="581">
        <f t="shared" si="93"/>
        <v>1.1904761904761905</v>
      </c>
      <c r="F1489" s="407">
        <v>1</v>
      </c>
      <c r="G1489" s="330" t="s">
        <v>3533</v>
      </c>
      <c r="H1489" s="392"/>
      <c r="K1489" s="520" t="s">
        <v>106</v>
      </c>
      <c r="L1489" s="330" t="s">
        <v>3449</v>
      </c>
      <c r="M1489" s="520" t="s">
        <v>52</v>
      </c>
      <c r="N1489" s="581">
        <f t="shared" si="94"/>
        <v>2.4390243902439024</v>
      </c>
      <c r="O1489" s="590">
        <v>1</v>
      </c>
      <c r="P1489" s="392" t="s">
        <v>3450</v>
      </c>
      <c r="Q1489" s="392"/>
    </row>
    <row r="1490" spans="2:17" ht="11" customHeight="1">
      <c r="B1490" s="520" t="s">
        <v>16</v>
      </c>
      <c r="C1490" s="330" t="s">
        <v>3602</v>
      </c>
      <c r="D1490" s="520" t="s">
        <v>16</v>
      </c>
      <c r="E1490" s="581">
        <f t="shared" si="93"/>
        <v>2.3809523809523809</v>
      </c>
      <c r="F1490" s="407">
        <v>2</v>
      </c>
      <c r="G1490" s="330" t="s">
        <v>3603</v>
      </c>
      <c r="H1490" s="392"/>
      <c r="K1490" s="520" t="s">
        <v>55</v>
      </c>
      <c r="L1490" s="330" t="s">
        <v>3457</v>
      </c>
      <c r="M1490" s="520" t="s">
        <v>52</v>
      </c>
      <c r="N1490" s="581">
        <f t="shared" si="94"/>
        <v>2.4390243902439024</v>
      </c>
      <c r="O1490" s="590">
        <v>1</v>
      </c>
      <c r="P1490" s="392" t="s">
        <v>3458</v>
      </c>
      <c r="Q1490" s="392"/>
    </row>
    <row r="1491" spans="2:17" ht="11" customHeight="1">
      <c r="B1491" s="520" t="s">
        <v>16</v>
      </c>
      <c r="C1491" s="330" t="s">
        <v>3594</v>
      </c>
      <c r="D1491" s="520" t="s">
        <v>16</v>
      </c>
      <c r="E1491" s="581">
        <f t="shared" si="93"/>
        <v>1.1904761904761905</v>
      </c>
      <c r="F1491" s="407">
        <v>1</v>
      </c>
      <c r="G1491" s="330" t="s">
        <v>3595</v>
      </c>
      <c r="H1491" s="392"/>
      <c r="K1491" s="745" t="s">
        <v>51</v>
      </c>
      <c r="L1491" s="354" t="s">
        <v>3443</v>
      </c>
      <c r="M1491" s="745" t="s">
        <v>52</v>
      </c>
      <c r="N1491" s="589">
        <f t="shared" si="94"/>
        <v>2.4390243902439024</v>
      </c>
      <c r="O1491" s="746">
        <v>1</v>
      </c>
      <c r="P1491" s="490" t="s">
        <v>3444</v>
      </c>
      <c r="Q1491" s="490"/>
    </row>
    <row r="1492" spans="2:17" ht="11" customHeight="1">
      <c r="B1492" s="520" t="s">
        <v>16</v>
      </c>
      <c r="C1492" s="330" t="s">
        <v>3606</v>
      </c>
      <c r="D1492" s="520" t="s">
        <v>16</v>
      </c>
      <c r="E1492" s="581">
        <f t="shared" si="93"/>
        <v>1.1904761904761905</v>
      </c>
      <c r="F1492" s="407">
        <v>1</v>
      </c>
      <c r="G1492" s="330" t="s">
        <v>3607</v>
      </c>
      <c r="H1492" s="392"/>
      <c r="N1492" s="460">
        <f>SUM(N1471:N1491)</f>
        <v>99.999999999999986</v>
      </c>
      <c r="O1492" s="460">
        <f>SUM(O1471:O1491)</f>
        <v>41</v>
      </c>
    </row>
    <row r="1493" spans="2:17" ht="11" customHeight="1">
      <c r="B1493" s="520" t="s">
        <v>16</v>
      </c>
      <c r="C1493" s="330" t="s">
        <v>3598</v>
      </c>
      <c r="D1493" s="520" t="s">
        <v>16</v>
      </c>
      <c r="E1493" s="581">
        <f t="shared" si="93"/>
        <v>1.1904761904761905</v>
      </c>
      <c r="F1493" s="407">
        <v>1</v>
      </c>
      <c r="G1493" s="330" t="s">
        <v>3599</v>
      </c>
      <c r="H1493" s="392"/>
    </row>
    <row r="1494" spans="2:17" ht="11" customHeight="1">
      <c r="B1494" s="520" t="s">
        <v>16</v>
      </c>
      <c r="C1494" s="330" t="s">
        <v>3550</v>
      </c>
      <c r="D1494" s="520" t="s">
        <v>16</v>
      </c>
      <c r="E1494" s="581">
        <f t="shared" si="93"/>
        <v>1.1904761904761905</v>
      </c>
      <c r="F1494" s="407">
        <v>1</v>
      </c>
      <c r="G1494" s="330" t="s">
        <v>3551</v>
      </c>
      <c r="H1494" s="392"/>
    </row>
    <row r="1495" spans="2:17" ht="11" customHeight="1">
      <c r="B1495" s="520" t="s">
        <v>16</v>
      </c>
      <c r="C1495" s="330" t="s">
        <v>3616</v>
      </c>
      <c r="D1495" s="520" t="s">
        <v>16</v>
      </c>
      <c r="E1495" s="581">
        <f t="shared" si="93"/>
        <v>1.1904761904761905</v>
      </c>
      <c r="F1495" s="407">
        <v>1</v>
      </c>
      <c r="G1495" s="330" t="s">
        <v>3617</v>
      </c>
      <c r="H1495" s="392"/>
    </row>
    <row r="1496" spans="2:17" ht="11" customHeight="1">
      <c r="B1496" s="520" t="s">
        <v>16</v>
      </c>
      <c r="C1496" s="330" t="s">
        <v>3600</v>
      </c>
      <c r="D1496" s="520" t="s">
        <v>16</v>
      </c>
      <c r="E1496" s="581">
        <f t="shared" si="93"/>
        <v>1.1904761904761905</v>
      </c>
      <c r="F1496" s="407">
        <v>1</v>
      </c>
      <c r="G1496" s="330" t="s">
        <v>3601</v>
      </c>
      <c r="H1496" s="392"/>
    </row>
    <row r="1497" spans="2:17" ht="11" customHeight="1">
      <c r="B1497" s="520" t="s">
        <v>16</v>
      </c>
      <c r="C1497" s="330" t="s">
        <v>3566</v>
      </c>
      <c r="D1497" s="520" t="s">
        <v>16</v>
      </c>
      <c r="E1497" s="581">
        <f t="shared" si="93"/>
        <v>1.1904761904761905</v>
      </c>
      <c r="F1497" s="407">
        <v>1</v>
      </c>
      <c r="G1497" s="330" t="s">
        <v>3567</v>
      </c>
      <c r="H1497" s="392"/>
    </row>
    <row r="1498" spans="2:17" ht="11" customHeight="1">
      <c r="B1498" s="520" t="s">
        <v>16</v>
      </c>
      <c r="C1498" s="330" t="s">
        <v>3554</v>
      </c>
      <c r="D1498" s="520" t="s">
        <v>16</v>
      </c>
      <c r="E1498" s="581">
        <f t="shared" si="93"/>
        <v>1.1904761904761905</v>
      </c>
      <c r="F1498" s="407">
        <v>1</v>
      </c>
      <c r="G1498" s="330" t="s">
        <v>3555</v>
      </c>
      <c r="H1498" s="392"/>
    </row>
    <row r="1499" spans="2:17" ht="11" customHeight="1">
      <c r="B1499" s="520" t="s">
        <v>16</v>
      </c>
      <c r="C1499" s="330" t="s">
        <v>3596</v>
      </c>
      <c r="D1499" s="520" t="s">
        <v>16</v>
      </c>
      <c r="E1499" s="581">
        <f t="shared" si="93"/>
        <v>1.1904761904761905</v>
      </c>
      <c r="F1499" s="407">
        <v>1</v>
      </c>
      <c r="G1499" s="330" t="s">
        <v>3597</v>
      </c>
      <c r="H1499" s="392"/>
    </row>
    <row r="1500" spans="2:17" ht="11" customHeight="1">
      <c r="B1500" s="520" t="s">
        <v>16</v>
      </c>
      <c r="C1500" s="330" t="s">
        <v>3586</v>
      </c>
      <c r="D1500" s="520" t="s">
        <v>16</v>
      </c>
      <c r="E1500" s="581">
        <f t="shared" si="93"/>
        <v>1.1904761904761905</v>
      </c>
      <c r="F1500" s="407">
        <v>1</v>
      </c>
      <c r="G1500" s="330" t="s">
        <v>3587</v>
      </c>
      <c r="H1500" s="392"/>
    </row>
    <row r="1501" spans="2:17" ht="11" customHeight="1">
      <c r="B1501" s="520" t="s">
        <v>16</v>
      </c>
      <c r="C1501" s="330" t="s">
        <v>3556</v>
      </c>
      <c r="D1501" s="520" t="s">
        <v>16</v>
      </c>
      <c r="E1501" s="581">
        <f t="shared" si="93"/>
        <v>1.1904761904761905</v>
      </c>
      <c r="F1501" s="407">
        <v>1</v>
      </c>
      <c r="G1501" s="330" t="s">
        <v>3557</v>
      </c>
      <c r="H1501" s="392"/>
    </row>
    <row r="1502" spans="2:17" ht="11" customHeight="1">
      <c r="B1502" s="520" t="s">
        <v>16</v>
      </c>
      <c r="C1502" s="330" t="s">
        <v>3558</v>
      </c>
      <c r="D1502" s="520" t="s">
        <v>22</v>
      </c>
      <c r="E1502" s="581">
        <f t="shared" si="93"/>
        <v>1.1904761904761905</v>
      </c>
      <c r="F1502" s="407">
        <v>1</v>
      </c>
      <c r="G1502" s="330" t="s">
        <v>3559</v>
      </c>
      <c r="H1502" s="392"/>
    </row>
    <row r="1503" spans="2:17" ht="11" customHeight="1">
      <c r="B1503" s="520" t="s">
        <v>348</v>
      </c>
      <c r="C1503" s="330" t="s">
        <v>3530</v>
      </c>
      <c r="D1503" s="520" t="s">
        <v>22</v>
      </c>
      <c r="E1503" s="581">
        <f t="shared" si="93"/>
        <v>1.1904761904761905</v>
      </c>
      <c r="F1503" s="407">
        <v>1</v>
      </c>
      <c r="G1503" s="330" t="s">
        <v>3531</v>
      </c>
      <c r="H1503" s="392"/>
    </row>
    <row r="1504" spans="2:17" ht="11" customHeight="1">
      <c r="B1504" s="520" t="s">
        <v>16</v>
      </c>
      <c r="C1504" s="330" t="s">
        <v>3560</v>
      </c>
      <c r="D1504" s="520" t="s">
        <v>16</v>
      </c>
      <c r="E1504" s="581">
        <f t="shared" si="93"/>
        <v>1.1904761904761905</v>
      </c>
      <c r="F1504" s="407">
        <v>1</v>
      </c>
      <c r="G1504" s="330" t="s">
        <v>3561</v>
      </c>
      <c r="H1504" s="392"/>
    </row>
    <row r="1505" spans="2:8" ht="11" customHeight="1">
      <c r="B1505" s="520" t="s">
        <v>16</v>
      </c>
      <c r="C1505" s="330" t="s">
        <v>3610</v>
      </c>
      <c r="D1505" s="520" t="s">
        <v>16</v>
      </c>
      <c r="E1505" s="581">
        <f t="shared" si="93"/>
        <v>1.1904761904761905</v>
      </c>
      <c r="F1505" s="407">
        <v>1</v>
      </c>
      <c r="G1505" s="330" t="s">
        <v>3611</v>
      </c>
      <c r="H1505" s="392"/>
    </row>
    <row r="1506" spans="2:8" ht="11" customHeight="1">
      <c r="B1506" s="520" t="s">
        <v>16</v>
      </c>
      <c r="C1506" s="330" t="s">
        <v>3574</v>
      </c>
      <c r="D1506" s="520" t="s">
        <v>16</v>
      </c>
      <c r="E1506" s="581">
        <f t="shared" si="93"/>
        <v>1.1904761904761905</v>
      </c>
      <c r="F1506" s="407">
        <v>1</v>
      </c>
      <c r="G1506" s="330" t="s">
        <v>3575</v>
      </c>
      <c r="H1506" s="392"/>
    </row>
    <row r="1507" spans="2:8" ht="11" customHeight="1">
      <c r="B1507" s="520" t="s">
        <v>16</v>
      </c>
      <c r="C1507" s="330" t="s">
        <v>3604</v>
      </c>
      <c r="D1507" s="520" t="s">
        <v>16</v>
      </c>
      <c r="E1507" s="581">
        <f t="shared" si="93"/>
        <v>1.1904761904761905</v>
      </c>
      <c r="F1507" s="407">
        <v>1</v>
      </c>
      <c r="G1507" s="330" t="s">
        <v>3605</v>
      </c>
      <c r="H1507" s="392"/>
    </row>
    <row r="1508" spans="2:8" ht="11" customHeight="1">
      <c r="B1508" s="520" t="s">
        <v>16</v>
      </c>
      <c r="C1508" s="330" t="s">
        <v>3538</v>
      </c>
      <c r="D1508" s="520" t="s">
        <v>16</v>
      </c>
      <c r="E1508" s="581">
        <f t="shared" si="93"/>
        <v>1.1904761904761905</v>
      </c>
      <c r="F1508" s="407">
        <v>1</v>
      </c>
      <c r="G1508" s="330" t="s">
        <v>3539</v>
      </c>
      <c r="H1508" s="392"/>
    </row>
    <row r="1509" spans="2:8" ht="11" customHeight="1">
      <c r="B1509" s="520" t="s">
        <v>16</v>
      </c>
      <c r="C1509" s="330" t="s">
        <v>3540</v>
      </c>
      <c r="D1509" s="520" t="s">
        <v>16</v>
      </c>
      <c r="E1509" s="581">
        <f t="shared" si="93"/>
        <v>1.1904761904761905</v>
      </c>
      <c r="F1509" s="407">
        <v>1</v>
      </c>
      <c r="G1509" s="330" t="s">
        <v>3541</v>
      </c>
      <c r="H1509" s="392"/>
    </row>
    <row r="1510" spans="2:8" ht="11" customHeight="1">
      <c r="B1510" s="520" t="s">
        <v>16</v>
      </c>
      <c r="C1510" s="330" t="s">
        <v>3584</v>
      </c>
      <c r="D1510" s="520" t="s">
        <v>22</v>
      </c>
      <c r="E1510" s="581">
        <f t="shared" si="93"/>
        <v>1.1904761904761905</v>
      </c>
      <c r="F1510" s="407">
        <v>1</v>
      </c>
      <c r="G1510" s="330" t="s">
        <v>3585</v>
      </c>
      <c r="H1510" s="392"/>
    </row>
    <row r="1511" spans="2:8" ht="11" customHeight="1">
      <c r="B1511" s="520" t="s">
        <v>16</v>
      </c>
      <c r="C1511" s="330" t="s">
        <v>3608</v>
      </c>
      <c r="D1511" s="520" t="s">
        <v>16</v>
      </c>
      <c r="E1511" s="581">
        <f t="shared" si="93"/>
        <v>1.1904761904761905</v>
      </c>
      <c r="F1511" s="407">
        <v>1</v>
      </c>
      <c r="G1511" s="330" t="s">
        <v>3609</v>
      </c>
      <c r="H1511" s="392"/>
    </row>
    <row r="1512" spans="2:8" ht="11" customHeight="1">
      <c r="B1512" s="520" t="s">
        <v>16</v>
      </c>
      <c r="C1512" s="330" t="s">
        <v>3552</v>
      </c>
      <c r="D1512" s="520" t="s">
        <v>16</v>
      </c>
      <c r="E1512" s="581">
        <f t="shared" si="93"/>
        <v>1.1904761904761905</v>
      </c>
      <c r="F1512" s="407">
        <v>1</v>
      </c>
      <c r="G1512" s="330" t="s">
        <v>3553</v>
      </c>
      <c r="H1512" s="392"/>
    </row>
    <row r="1513" spans="2:8" ht="11" customHeight="1">
      <c r="B1513" s="520" t="s">
        <v>16</v>
      </c>
      <c r="C1513" s="330" t="s">
        <v>3612</v>
      </c>
      <c r="D1513" s="520" t="s">
        <v>16</v>
      </c>
      <c r="E1513" s="581">
        <f t="shared" si="93"/>
        <v>1.1904761904761905</v>
      </c>
      <c r="F1513" s="407">
        <v>1</v>
      </c>
      <c r="G1513" s="330" t="s">
        <v>3613</v>
      </c>
      <c r="H1513" s="392"/>
    </row>
    <row r="1514" spans="2:8" ht="11" customHeight="1">
      <c r="B1514" s="745" t="s">
        <v>16</v>
      </c>
      <c r="C1514" s="354" t="s">
        <v>3568</v>
      </c>
      <c r="D1514" s="745" t="s">
        <v>16</v>
      </c>
      <c r="E1514" s="589">
        <f t="shared" si="93"/>
        <v>1.1904761904761905</v>
      </c>
      <c r="F1514" s="457">
        <v>1</v>
      </c>
      <c r="G1514" s="354" t="s">
        <v>3569</v>
      </c>
      <c r="H1514" s="490"/>
    </row>
    <row r="1515" spans="2:8" ht="11" customHeight="1">
      <c r="E1515" s="460">
        <f>SUM(E1471:E1514)</f>
        <v>99.999999999999972</v>
      </c>
      <c r="F1515" s="460">
        <f>SUM(F1471:F1514)</f>
        <v>84</v>
      </c>
    </row>
  </sheetData>
  <pageMargins left="0.75" right="0.75" top="1" bottom="1" header="0.5" footer="0.5"/>
  <pageSetup paperSize="9" orientation="portrait" horizontalDpi="4294967292" verticalDpi="4294967292"/>
  <ignoredErrors>
    <ignoredError sqref="K6:K28 M6:M8 B66:B82 D66:D82 B89:B107 D91:D105 B57:B59 D57:D59 K89:K96 D6:D50 B6:B50 M89:M96 M68:M74 K66:K74 B336 D336 B343:B384 D343:D384 K336:K337 M343:M349 K343:K381 B113:D165 K113:M131 K171:M205 M213:M239 B240:F240 K211:K241 M66 B279:B282 D274:D275 B246:B256 D246:D256 K246:K254 M246:M248 K274:K294 M275:M279 K300:K302 M301 B300:B318 D300:D318 B325:B327 B329 D325:D329 K324:K330 B284:B289 K453:L509 M454:M498 B650:B652 D746 D814:D840 B814:B840 M814:M822 K830 K814:K827 M824:M829 B749:B757 D749:D757 K749:K768 B771:B787 D771:D796 K790:K797 M790:M797 D650:D653 K770:K781 K665:M676 K605:K628 K659:K662 B634:D645 K650:K653 B803:D804 B605:G606 B484:G485 G240:G241 B220:G239 B171:G205 K75:M76 B257:D269 M10:M17 M20:M21 M253:M254 M284 M286:M290 M292:M294 M351:M353 M355 M358:M360 M363 M365:M366 M368:M369 M371:M372 M381 B659:F665 D279:D289 B276:D278 B290:D293 K806:O806 K807:N807 K803:M805 O805 B211:F219 B453:F483 B488:F509 B585:F586 B609:F628 M749:M780 B805 D805 K57:M60 M374:M377 M605:M628 K255:M260 K641:N641 K634:M640 O639:O640 M585:M592 B587:G592 K585:K592 B597:D601 K599:M603 K133:M154 K132 M132 M23:M28 B848:AL875 I1207:J1207 C1206:J1206 B1218:J1218 H1208:J1208 B1216:E1217 B1208:D1215 I1220:J1220 H1221:J1221 G1230 B1221:D1223 B1224 B1225:D1230 F1221:G1229 D1224 B1181:AL1205 C1180:AL1180 B1130:AL1137 C1129:AL1129 B1163:AL1179 C1138:AL1138 B1101:AL1106 C1100:AL1100 B1111:AL1128 C1110:AL1110 B1069:AL1083 C1068:AL1068 B1085:AL1099 C1084:AL1084 B1023:AL1025 C1022:AL1022 B1004:AL1021 C1003:AL1003 B789:B795 B667:F676 C666:F666 B608:G608 C607:G607 B557:Q577 B578 D578 B517:AL531 B533:AL533 C532:I532 B487:G487 C486:G486 B390:G411 K390:P401 B683:P720 B1139:AL1145 AH1161:AL1162 B1161:AG1162 B1151:AG1152 B412:D412 G412 B418:Q446 B938:AL952 B920:J937 AH920:AL937 K922:O937 R1207:AL1207 Q1206:AL1206 H1216:J1216 H1211:J1211 S1211:AL1211 H1212:J1212 R1212:AL1212 H1213:J1213 Q1213:AL1213 H1214:J1214 Q1214:AL1214 H1210:J1210 H1209:J1209 R1209:AL1209 H1215:J1215 Q1215:AL1215 H1217:J1217 R1217:AL1217 R1216:AL1216 Q1218:AL1218 I1219:J1219 Q1219:AL1219 R1220:AL1220 H1226:J1226 H1222:J1222 R1222:AL1222 R1208:AL1208 H1223:J1223 R1223:AL1223 Q1210:AL1210 R1221:AL1221 H1224:J1224 Q1224:AL1224 L1224:P1224 K1208:P1217 L1219:P1219 K1218:M1218 O1218:P1218 K1220:M1222 H1225:J1225 R1225:AL1225 Q1226:AL1226 K1227:M1234 K1226:M1226 O1226:P1226 O1227:P1234 M532:AL532 B535:AL539 B534:K534 M534:O534 K721:N732 R534:AL534 B545:AL545 B542:O542 Q542:AL542 B543:O543 R543:AL543 B541:AL541 B540:P540 R540:AL540 B544:O544 Q544:AL544 B547:AL550 B546:Q546 S546:AL546 K404:P404 K403:O403 K405:O406 K402:O402 K1314:M1316 K1318:M1323 K1317:M1317 O1317:P1317 O1314:P1316 O1318:P1327 B1108:AL1109 B1107:P1107 R1107:AL1107 B1350:D1361 B1243:G1348 B1378:G1380 B1362:D1376 B1349:D1349 F1349:G1349 F1350:G1361 K1349:P1366 K1262:P1262 K1243:P1256 B1384:Q1401 K1264:P1265 K1263 M1263:P1263 B1403:Q1421 B1402 D1402:Q1402 B1423:Q1543 B1422:K1422 M1422:Q1422 K1292:P1293 K1291 M1291:P1291 K1276:P1290 K1275 M1275:P1275 K1267:P1274 K1266 M1266:P1266 B956:AL966 B955:K955 M955:AL955 B968:AL1002 B967:K967 M967:AL967 B954:AL954 B953 D953:AL953 B1027:AL1037 B1026 D1026:AL1026 B1039:AL1041 B1038 D1038:AL1038 B1043:AL1067 B1042 D1042:AL1042 B1154:AG1160 B1153:K1153 M1153:AG1153 K1325:M1327 K1324 M1324 B877:AL919 B876:K876 M876:AL876 B552:AL553 B551 D551:AL551" numberStoredAsText="1"/>
    <ignoredError sqref="O641" numberStoredAsText="1" formulaRange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K516"/>
  <sheetViews>
    <sheetView topLeftCell="J254" workbookViewId="0">
      <selection activeCell="P277" sqref="P277"/>
    </sheetView>
  </sheetViews>
  <sheetFormatPr baseColWidth="10" defaultRowHeight="12" x14ac:dyDescent="0"/>
  <cols>
    <col min="1" max="1" width="6.33203125" style="73" customWidth="1"/>
    <col min="2" max="2" width="15.6640625" style="73" customWidth="1"/>
    <col min="3" max="3" width="33.6640625" style="73" customWidth="1"/>
    <col min="4" max="6" width="10.83203125" style="73"/>
    <col min="7" max="7" width="7.5" style="73" customWidth="1"/>
    <col min="8" max="8" width="16.1640625" style="73" customWidth="1"/>
    <col min="9" max="9" width="31.1640625" style="73" customWidth="1"/>
    <col min="10" max="14" width="10.83203125" style="73"/>
    <col min="15" max="15" width="13.83203125" style="73" customWidth="1"/>
    <col min="16" max="16" width="30.83203125" style="73" customWidth="1"/>
    <col min="17" max="21" width="10.83203125" style="73"/>
    <col min="22" max="22" width="18.83203125" style="73" customWidth="1"/>
    <col min="23" max="27" width="10.83203125" style="73"/>
    <col min="28" max="28" width="30.6640625" style="73" customWidth="1"/>
    <col min="29" max="33" width="10.83203125" style="73"/>
    <col min="34" max="34" width="20.83203125" style="73" customWidth="1"/>
    <col min="35" max="16384" width="10.83203125" style="73"/>
  </cols>
  <sheetData>
    <row r="2" spans="2:37">
      <c r="B2" s="254" t="s">
        <v>727</v>
      </c>
      <c r="O2" s="255" t="s">
        <v>728</v>
      </c>
      <c r="AA2" s="255" t="s">
        <v>729</v>
      </c>
    </row>
    <row r="4" spans="2:37">
      <c r="B4" s="153" t="s">
        <v>132</v>
      </c>
      <c r="C4" s="153"/>
      <c r="D4" s="153"/>
      <c r="E4" s="153"/>
      <c r="F4" s="153"/>
      <c r="G4" s="154"/>
      <c r="H4" s="153" t="s">
        <v>133</v>
      </c>
      <c r="I4" s="1"/>
      <c r="J4" s="1"/>
      <c r="K4" s="1"/>
      <c r="L4" s="1"/>
      <c r="O4" s="152" t="s">
        <v>287</v>
      </c>
      <c r="P4" s="151"/>
      <c r="Q4" s="150"/>
      <c r="R4" s="150"/>
      <c r="S4" s="149"/>
      <c r="U4" s="152" t="s">
        <v>328</v>
      </c>
      <c r="V4" s="151"/>
      <c r="W4" s="150"/>
      <c r="X4" s="150"/>
      <c r="Y4" s="149"/>
      <c r="AA4" s="154" t="s">
        <v>594</v>
      </c>
      <c r="AB4" s="154"/>
      <c r="AC4" s="154"/>
      <c r="AD4" s="154"/>
      <c r="AE4" s="154"/>
      <c r="AG4" s="154" t="s">
        <v>595</v>
      </c>
      <c r="AH4" s="154"/>
      <c r="AI4" s="154"/>
      <c r="AJ4" s="154"/>
      <c r="AK4" s="154"/>
    </row>
    <row r="5" spans="2:37">
      <c r="B5" s="2" t="s">
        <v>0</v>
      </c>
      <c r="C5" s="3" t="s">
        <v>1</v>
      </c>
      <c r="D5" s="3" t="s">
        <v>2</v>
      </c>
      <c r="E5" s="4" t="s">
        <v>3</v>
      </c>
      <c r="F5" s="3" t="s">
        <v>4</v>
      </c>
      <c r="H5" s="2" t="s">
        <v>45</v>
      </c>
      <c r="I5" s="3" t="s">
        <v>1</v>
      </c>
      <c r="J5" s="3" t="s">
        <v>46</v>
      </c>
      <c r="K5" s="3" t="s">
        <v>3</v>
      </c>
      <c r="L5" s="3" t="s">
        <v>4</v>
      </c>
      <c r="O5" s="150"/>
      <c r="P5" s="151"/>
      <c r="Q5" s="150"/>
      <c r="R5" s="150"/>
      <c r="S5" s="149"/>
      <c r="U5" s="150"/>
      <c r="V5" s="151"/>
      <c r="W5" s="150"/>
      <c r="X5" s="150"/>
      <c r="Y5" s="149"/>
    </row>
    <row r="6" spans="2:37">
      <c r="B6" s="5" t="s">
        <v>22</v>
      </c>
      <c r="C6" s="6" t="s">
        <v>80</v>
      </c>
      <c r="D6" s="7" t="s">
        <v>16</v>
      </c>
      <c r="E6" s="175">
        <f t="shared" ref="E6:E50" si="0">F6*100/$F$51</f>
        <v>22.471910112359552</v>
      </c>
      <c r="F6" s="8">
        <v>20</v>
      </c>
      <c r="H6" s="75" t="s">
        <v>106</v>
      </c>
      <c r="I6" s="76" t="s">
        <v>107</v>
      </c>
      <c r="J6" s="77" t="s">
        <v>22</v>
      </c>
      <c r="K6" s="193">
        <f t="shared" ref="K6:K28" si="1">L6*100/$L$29</f>
        <v>26.744186046511629</v>
      </c>
      <c r="L6" s="79">
        <v>23</v>
      </c>
      <c r="O6" s="148" t="s">
        <v>0</v>
      </c>
      <c r="P6" s="148" t="s">
        <v>1</v>
      </c>
      <c r="Q6" s="148" t="s">
        <v>2</v>
      </c>
      <c r="R6" s="148" t="s">
        <v>3</v>
      </c>
      <c r="S6" s="147" t="s">
        <v>4</v>
      </c>
      <c r="U6" s="148" t="s">
        <v>45</v>
      </c>
      <c r="V6" s="148" t="s">
        <v>1</v>
      </c>
      <c r="W6" s="148" t="s">
        <v>46</v>
      </c>
      <c r="X6" s="148" t="s">
        <v>3</v>
      </c>
      <c r="Y6" s="147" t="s">
        <v>4</v>
      </c>
      <c r="AA6" s="2" t="s">
        <v>0</v>
      </c>
      <c r="AB6" s="3" t="s">
        <v>1</v>
      </c>
      <c r="AC6" s="3" t="s">
        <v>2</v>
      </c>
      <c r="AD6" s="3" t="s">
        <v>3</v>
      </c>
      <c r="AE6" s="3" t="s">
        <v>4</v>
      </c>
      <c r="AG6" s="2" t="s">
        <v>45</v>
      </c>
      <c r="AH6" s="3" t="s">
        <v>1</v>
      </c>
      <c r="AI6" s="3" t="s">
        <v>46</v>
      </c>
      <c r="AJ6" s="3" t="s">
        <v>3</v>
      </c>
      <c r="AK6" s="3" t="s">
        <v>4</v>
      </c>
    </row>
    <row r="7" spans="2:37">
      <c r="B7" s="9" t="s">
        <v>16</v>
      </c>
      <c r="C7" s="10" t="s">
        <v>71</v>
      </c>
      <c r="D7" s="11" t="s">
        <v>16</v>
      </c>
      <c r="E7" s="176">
        <f t="shared" si="0"/>
        <v>6.7415730337078648</v>
      </c>
      <c r="F7" s="13">
        <v>6</v>
      </c>
      <c r="H7" s="80" t="s">
        <v>19</v>
      </c>
      <c r="I7" s="81" t="s">
        <v>119</v>
      </c>
      <c r="J7" s="82" t="s">
        <v>16</v>
      </c>
      <c r="K7" s="194">
        <f t="shared" si="1"/>
        <v>9.3023255813953494</v>
      </c>
      <c r="L7" s="83">
        <v>8</v>
      </c>
      <c r="O7" s="145" t="s">
        <v>16</v>
      </c>
      <c r="P7" s="146" t="s">
        <v>286</v>
      </c>
      <c r="Q7" s="145" t="s">
        <v>16</v>
      </c>
      <c r="R7" s="144">
        <f t="shared" ref="R7:R38" si="2">SUM((S7/$S$60)*100)</f>
        <v>5.4794520547945202</v>
      </c>
      <c r="S7" s="143">
        <v>4</v>
      </c>
      <c r="U7" s="145" t="s">
        <v>106</v>
      </c>
      <c r="V7" s="146" t="s">
        <v>327</v>
      </c>
      <c r="W7" s="145" t="s">
        <v>104</v>
      </c>
      <c r="X7" s="144">
        <f t="shared" ref="X7:X48" si="3">SUM((Y7/$Y$49)*100)</f>
        <v>10.256410256410255</v>
      </c>
      <c r="Y7" s="143">
        <v>8</v>
      </c>
      <c r="AA7" s="84" t="s">
        <v>16</v>
      </c>
      <c r="AB7" s="20" t="s">
        <v>572</v>
      </c>
      <c r="AC7" s="84" t="s">
        <v>16</v>
      </c>
      <c r="AD7" s="22">
        <f t="shared" ref="AD7:AD16" si="4">AE7*100/$AE$17</f>
        <v>33.333333333333336</v>
      </c>
      <c r="AE7" s="99">
        <v>31</v>
      </c>
      <c r="AG7" s="19" t="s">
        <v>19</v>
      </c>
      <c r="AH7" s="20" t="s">
        <v>587</v>
      </c>
      <c r="AI7" s="19" t="s">
        <v>16</v>
      </c>
      <c r="AJ7" s="22">
        <f>AK7*100/$AK$9</f>
        <v>95.890410958904113</v>
      </c>
      <c r="AK7" s="99">
        <v>70</v>
      </c>
    </row>
    <row r="8" spans="2:37">
      <c r="B8" s="14" t="s">
        <v>16</v>
      </c>
      <c r="C8" s="15" t="s">
        <v>61</v>
      </c>
      <c r="D8" s="16" t="s">
        <v>16</v>
      </c>
      <c r="E8" s="177">
        <f t="shared" si="0"/>
        <v>4.4943820224719104</v>
      </c>
      <c r="F8" s="18">
        <v>4</v>
      </c>
      <c r="H8" s="84" t="s">
        <v>102</v>
      </c>
      <c r="I8" s="20" t="s">
        <v>101</v>
      </c>
      <c r="J8" s="19" t="s">
        <v>22</v>
      </c>
      <c r="K8" s="178">
        <f t="shared" si="1"/>
        <v>8.1395348837209305</v>
      </c>
      <c r="L8" s="85">
        <v>7</v>
      </c>
      <c r="O8" s="145" t="s">
        <v>16</v>
      </c>
      <c r="P8" s="146" t="s">
        <v>285</v>
      </c>
      <c r="Q8" s="145" t="s">
        <v>16</v>
      </c>
      <c r="R8" s="144">
        <f t="shared" si="2"/>
        <v>5.4794520547945202</v>
      </c>
      <c r="S8" s="143">
        <v>4</v>
      </c>
      <c r="U8" s="145" t="s">
        <v>51</v>
      </c>
      <c r="V8" s="146" t="s">
        <v>326</v>
      </c>
      <c r="W8" s="145" t="s">
        <v>123</v>
      </c>
      <c r="X8" s="144">
        <f t="shared" si="3"/>
        <v>5.1282051282051277</v>
      </c>
      <c r="Y8" s="143">
        <v>4</v>
      </c>
      <c r="AA8" s="84" t="s">
        <v>16</v>
      </c>
      <c r="AB8" s="20" t="s">
        <v>575</v>
      </c>
      <c r="AC8" s="84" t="s">
        <v>16</v>
      </c>
      <c r="AD8" s="22">
        <f t="shared" si="4"/>
        <v>27.956989247311828</v>
      </c>
      <c r="AE8" s="85">
        <v>26</v>
      </c>
      <c r="AG8" s="68" t="s">
        <v>19</v>
      </c>
      <c r="AH8" s="69" t="s">
        <v>586</v>
      </c>
      <c r="AI8" s="68" t="s">
        <v>16</v>
      </c>
      <c r="AJ8" s="71">
        <f>AK8*100/$AK$9</f>
        <v>4.1095890410958908</v>
      </c>
      <c r="AK8" s="97">
        <v>3</v>
      </c>
    </row>
    <row r="9" spans="2:37">
      <c r="B9" s="19" t="s">
        <v>16</v>
      </c>
      <c r="C9" s="20" t="s">
        <v>70</v>
      </c>
      <c r="D9" s="21" t="s">
        <v>16</v>
      </c>
      <c r="E9" s="178">
        <f t="shared" si="0"/>
        <v>4.4943820224719104</v>
      </c>
      <c r="F9" s="23">
        <v>4</v>
      </c>
      <c r="H9" s="84" t="s">
        <v>55</v>
      </c>
      <c r="I9" s="20" t="s">
        <v>125</v>
      </c>
      <c r="J9" s="84" t="s">
        <v>22</v>
      </c>
      <c r="K9" s="178">
        <f t="shared" si="1"/>
        <v>6.9767441860465116</v>
      </c>
      <c r="L9" s="85">
        <v>6</v>
      </c>
      <c r="M9" s="20" t="s">
        <v>211</v>
      </c>
      <c r="O9" s="145" t="s">
        <v>16</v>
      </c>
      <c r="P9" s="146" t="s">
        <v>284</v>
      </c>
      <c r="Q9" s="145" t="s">
        <v>16</v>
      </c>
      <c r="R9" s="144">
        <f t="shared" si="2"/>
        <v>4.10958904109589</v>
      </c>
      <c r="S9" s="143">
        <v>3</v>
      </c>
      <c r="U9" s="163" t="s">
        <v>22</v>
      </c>
      <c r="V9" s="164" t="s">
        <v>325</v>
      </c>
      <c r="W9" s="163" t="s">
        <v>22</v>
      </c>
      <c r="X9" s="165">
        <f t="shared" si="3"/>
        <v>5.1282051282051277</v>
      </c>
      <c r="Y9" s="166">
        <v>4</v>
      </c>
      <c r="AA9" s="84" t="s">
        <v>16</v>
      </c>
      <c r="AB9" s="20" t="s">
        <v>567</v>
      </c>
      <c r="AC9" s="84" t="s">
        <v>16</v>
      </c>
      <c r="AD9" s="22">
        <f t="shared" si="4"/>
        <v>13.978494623655914</v>
      </c>
      <c r="AE9" s="85">
        <v>13</v>
      </c>
      <c r="AJ9" s="74">
        <f>SUM(AJ7:AJ8)</f>
        <v>100</v>
      </c>
      <c r="AK9" s="74">
        <f>SUM(AK7:AK8)</f>
        <v>73</v>
      </c>
    </row>
    <row r="10" spans="2:37" ht="15">
      <c r="B10" s="19" t="s">
        <v>16</v>
      </c>
      <c r="C10" s="20" t="s">
        <v>74</v>
      </c>
      <c r="D10" s="21" t="s">
        <v>16</v>
      </c>
      <c r="E10" s="178">
        <f t="shared" si="0"/>
        <v>3.3707865168539324</v>
      </c>
      <c r="F10" s="23">
        <v>3</v>
      </c>
      <c r="H10" s="84" t="s">
        <v>55</v>
      </c>
      <c r="I10" s="20" t="s">
        <v>116</v>
      </c>
      <c r="J10" s="19" t="s">
        <v>52</v>
      </c>
      <c r="K10" s="178">
        <f t="shared" si="1"/>
        <v>6.9767441860465116</v>
      </c>
      <c r="L10" s="85">
        <v>6</v>
      </c>
      <c r="O10" s="145" t="s">
        <v>16</v>
      </c>
      <c r="P10" s="146" t="s">
        <v>283</v>
      </c>
      <c r="Q10" s="145" t="s">
        <v>16</v>
      </c>
      <c r="R10" s="144">
        <f t="shared" si="2"/>
        <v>2.7397260273972601</v>
      </c>
      <c r="S10" s="143">
        <v>2</v>
      </c>
      <c r="U10" s="156" t="s">
        <v>106</v>
      </c>
      <c r="V10" s="157" t="s">
        <v>324</v>
      </c>
      <c r="W10" s="156" t="s">
        <v>16</v>
      </c>
      <c r="X10" s="158">
        <f t="shared" si="3"/>
        <v>5.1282051282051277</v>
      </c>
      <c r="Y10" s="159">
        <v>4</v>
      </c>
      <c r="AA10" s="84" t="s">
        <v>16</v>
      </c>
      <c r="AB10" s="20" t="s">
        <v>573</v>
      </c>
      <c r="AC10" s="84" t="s">
        <v>16</v>
      </c>
      <c r="AD10" s="22">
        <f t="shared" si="4"/>
        <v>12.903225806451612</v>
      </c>
      <c r="AE10" s="85">
        <v>12</v>
      </c>
      <c r="AG10"/>
      <c r="AH10"/>
      <c r="AI10"/>
      <c r="AJ10"/>
      <c r="AK10"/>
    </row>
    <row r="11" spans="2:37" ht="15">
      <c r="B11" s="24" t="s">
        <v>16</v>
      </c>
      <c r="C11" s="25" t="s">
        <v>68</v>
      </c>
      <c r="D11" s="26" t="s">
        <v>16</v>
      </c>
      <c r="E11" s="179">
        <f t="shared" si="0"/>
        <v>3.3707865168539324</v>
      </c>
      <c r="F11" s="28">
        <v>3</v>
      </c>
      <c r="H11" s="84" t="s">
        <v>51</v>
      </c>
      <c r="I11" s="20" t="s">
        <v>117</v>
      </c>
      <c r="J11" s="19" t="s">
        <v>16</v>
      </c>
      <c r="K11" s="178">
        <f t="shared" si="1"/>
        <v>5.8139534883720927</v>
      </c>
      <c r="L11" s="85">
        <v>5</v>
      </c>
      <c r="O11" s="145" t="s">
        <v>16</v>
      </c>
      <c r="P11" s="146" t="s">
        <v>282</v>
      </c>
      <c r="Q11" s="145" t="s">
        <v>16</v>
      </c>
      <c r="R11" s="144">
        <f t="shared" si="2"/>
        <v>2.7397260273972601</v>
      </c>
      <c r="S11" s="143">
        <v>2</v>
      </c>
      <c r="U11" s="145" t="s">
        <v>9</v>
      </c>
      <c r="V11" s="146" t="s">
        <v>323</v>
      </c>
      <c r="W11" s="145" t="s">
        <v>16</v>
      </c>
      <c r="X11" s="144">
        <f t="shared" si="3"/>
        <v>3.8461538461538463</v>
      </c>
      <c r="Y11" s="143">
        <v>3</v>
      </c>
      <c r="AA11" s="84" t="s">
        <v>16</v>
      </c>
      <c r="AB11" s="20" t="s">
        <v>571</v>
      </c>
      <c r="AC11" s="84" t="s">
        <v>16</v>
      </c>
      <c r="AD11" s="22">
        <f t="shared" si="4"/>
        <v>4.301075268817204</v>
      </c>
      <c r="AE11" s="85">
        <v>4</v>
      </c>
      <c r="AG11"/>
      <c r="AH11"/>
      <c r="AI11"/>
      <c r="AJ11"/>
      <c r="AK11"/>
    </row>
    <row r="12" spans="2:37" ht="15">
      <c r="B12" s="29" t="s">
        <v>16</v>
      </c>
      <c r="C12" s="30" t="s">
        <v>69</v>
      </c>
      <c r="D12" s="31" t="s">
        <v>16</v>
      </c>
      <c r="E12" s="180">
        <f t="shared" si="0"/>
        <v>2.2471910112359552</v>
      </c>
      <c r="F12" s="33">
        <v>2</v>
      </c>
      <c r="H12" s="84" t="s">
        <v>51</v>
      </c>
      <c r="I12" s="20" t="s">
        <v>113</v>
      </c>
      <c r="J12" s="19" t="s">
        <v>16</v>
      </c>
      <c r="K12" s="178">
        <f t="shared" si="1"/>
        <v>4.6511627906976747</v>
      </c>
      <c r="L12" s="85">
        <v>4</v>
      </c>
      <c r="O12" s="145" t="s">
        <v>16</v>
      </c>
      <c r="P12" s="146" t="s">
        <v>281</v>
      </c>
      <c r="Q12" s="145" t="s">
        <v>16</v>
      </c>
      <c r="R12" s="144">
        <f t="shared" si="2"/>
        <v>2.7397260273972601</v>
      </c>
      <c r="S12" s="143">
        <v>2</v>
      </c>
      <c r="U12" s="145" t="s">
        <v>22</v>
      </c>
      <c r="V12" s="146" t="s">
        <v>322</v>
      </c>
      <c r="W12" s="145" t="s">
        <v>16</v>
      </c>
      <c r="X12" s="144">
        <f t="shared" si="3"/>
        <v>3.8461538461538463</v>
      </c>
      <c r="Y12" s="143">
        <v>3</v>
      </c>
      <c r="AA12" s="84" t="s">
        <v>16</v>
      </c>
      <c r="AB12" s="20" t="s">
        <v>576</v>
      </c>
      <c r="AC12" s="84" t="s">
        <v>16</v>
      </c>
      <c r="AD12" s="22">
        <f t="shared" si="4"/>
        <v>2.150537634408602</v>
      </c>
      <c r="AE12" s="85">
        <v>2</v>
      </c>
      <c r="AG12"/>
      <c r="AH12"/>
      <c r="AI12"/>
      <c r="AJ12"/>
      <c r="AK12"/>
    </row>
    <row r="13" spans="2:37" ht="15">
      <c r="B13" s="34" t="s">
        <v>16</v>
      </c>
      <c r="C13" s="35" t="s">
        <v>38</v>
      </c>
      <c r="D13" s="36" t="s">
        <v>16</v>
      </c>
      <c r="E13" s="181">
        <f t="shared" si="0"/>
        <v>2.2471910112359552</v>
      </c>
      <c r="F13" s="37">
        <v>2</v>
      </c>
      <c r="H13" s="84" t="s">
        <v>19</v>
      </c>
      <c r="I13" s="20" t="s">
        <v>109</v>
      </c>
      <c r="J13" s="84" t="s">
        <v>16</v>
      </c>
      <c r="K13" s="178">
        <f t="shared" si="1"/>
        <v>3.4883720930232558</v>
      </c>
      <c r="L13" s="85">
        <v>3</v>
      </c>
      <c r="O13" s="145" t="s">
        <v>16</v>
      </c>
      <c r="P13" s="146" t="s">
        <v>280</v>
      </c>
      <c r="Q13" s="145" t="s">
        <v>16</v>
      </c>
      <c r="R13" s="144">
        <f t="shared" si="2"/>
        <v>2.7397260273972601</v>
      </c>
      <c r="S13" s="143">
        <v>2</v>
      </c>
      <c r="U13" s="145" t="s">
        <v>106</v>
      </c>
      <c r="V13" s="146" t="s">
        <v>321</v>
      </c>
      <c r="W13" s="145" t="s">
        <v>123</v>
      </c>
      <c r="X13" s="144">
        <f t="shared" si="3"/>
        <v>3.8461538461538463</v>
      </c>
      <c r="Y13" s="143">
        <v>3</v>
      </c>
      <c r="AA13" s="84" t="s">
        <v>16</v>
      </c>
      <c r="AB13" s="20" t="s">
        <v>568</v>
      </c>
      <c r="AC13" s="84" t="s">
        <v>16</v>
      </c>
      <c r="AD13" s="22">
        <f t="shared" si="4"/>
        <v>2.150537634408602</v>
      </c>
      <c r="AE13" s="85">
        <v>2</v>
      </c>
      <c r="AG13"/>
      <c r="AH13"/>
      <c r="AI13"/>
      <c r="AJ13"/>
      <c r="AK13"/>
    </row>
    <row r="14" spans="2:37" ht="15">
      <c r="B14" s="19" t="s">
        <v>16</v>
      </c>
      <c r="C14" s="20" t="s">
        <v>72</v>
      </c>
      <c r="D14" s="21" t="s">
        <v>16</v>
      </c>
      <c r="E14" s="178">
        <f t="shared" si="0"/>
        <v>2.2471910112359552</v>
      </c>
      <c r="F14" s="23">
        <v>2</v>
      </c>
      <c r="H14" s="86" t="s">
        <v>9</v>
      </c>
      <c r="I14" s="87" t="s">
        <v>118</v>
      </c>
      <c r="J14" s="88" t="s">
        <v>16</v>
      </c>
      <c r="K14" s="195">
        <f t="shared" si="1"/>
        <v>3.4883720930232558</v>
      </c>
      <c r="L14" s="90">
        <v>3</v>
      </c>
      <c r="O14" s="145" t="s">
        <v>16</v>
      </c>
      <c r="P14" s="146" t="s">
        <v>279</v>
      </c>
      <c r="Q14" s="145" t="s">
        <v>16</v>
      </c>
      <c r="R14" s="144">
        <f t="shared" si="2"/>
        <v>2.7397260273972601</v>
      </c>
      <c r="S14" s="143">
        <v>2</v>
      </c>
      <c r="U14" s="145" t="s">
        <v>19</v>
      </c>
      <c r="V14" s="146" t="s">
        <v>320</v>
      </c>
      <c r="W14" s="145" t="s">
        <v>16</v>
      </c>
      <c r="X14" s="144">
        <f t="shared" si="3"/>
        <v>2.5641025641025639</v>
      </c>
      <c r="Y14" s="143">
        <v>2</v>
      </c>
      <c r="AA14" s="84" t="s">
        <v>16</v>
      </c>
      <c r="AB14" s="20" t="s">
        <v>569</v>
      </c>
      <c r="AC14" s="84" t="s">
        <v>16</v>
      </c>
      <c r="AD14" s="22">
        <f t="shared" si="4"/>
        <v>1.075268817204301</v>
      </c>
      <c r="AE14" s="85">
        <v>1</v>
      </c>
      <c r="AG14"/>
      <c r="AH14"/>
      <c r="AI14"/>
      <c r="AJ14"/>
      <c r="AK14"/>
    </row>
    <row r="15" spans="2:37">
      <c r="B15" s="19" t="s">
        <v>16</v>
      </c>
      <c r="C15" s="20" t="s">
        <v>73</v>
      </c>
      <c r="D15" s="21" t="s">
        <v>16</v>
      </c>
      <c r="E15" s="178">
        <f t="shared" si="0"/>
        <v>2.2471910112359552</v>
      </c>
      <c r="F15" s="23">
        <v>2</v>
      </c>
      <c r="H15" s="214" t="s">
        <v>19</v>
      </c>
      <c r="I15" s="215" t="s">
        <v>110</v>
      </c>
      <c r="J15" s="214" t="s">
        <v>16</v>
      </c>
      <c r="K15" s="216">
        <f t="shared" si="1"/>
        <v>3.4883720930232558</v>
      </c>
      <c r="L15" s="217">
        <v>3</v>
      </c>
      <c r="O15" s="145" t="s">
        <v>16</v>
      </c>
      <c r="P15" s="146" t="s">
        <v>278</v>
      </c>
      <c r="Q15" s="145" t="s">
        <v>16</v>
      </c>
      <c r="R15" s="144">
        <f t="shared" si="2"/>
        <v>2.7397260273972601</v>
      </c>
      <c r="S15" s="143">
        <v>2</v>
      </c>
      <c r="U15" s="145" t="s">
        <v>106</v>
      </c>
      <c r="V15" s="146" t="s">
        <v>319</v>
      </c>
      <c r="W15" s="145" t="s">
        <v>22</v>
      </c>
      <c r="X15" s="144">
        <f t="shared" si="3"/>
        <v>2.5641025641025639</v>
      </c>
      <c r="Y15" s="143">
        <v>2</v>
      </c>
      <c r="AA15" s="84" t="s">
        <v>16</v>
      </c>
      <c r="AB15" s="20" t="s">
        <v>574</v>
      </c>
      <c r="AC15" s="84" t="s">
        <v>16</v>
      </c>
      <c r="AD15" s="22">
        <f t="shared" si="4"/>
        <v>1.075268817204301</v>
      </c>
      <c r="AE15" s="85">
        <v>1</v>
      </c>
    </row>
    <row r="16" spans="2:37">
      <c r="B16" s="19" t="s">
        <v>16</v>
      </c>
      <c r="C16" s="20" t="s">
        <v>64</v>
      </c>
      <c r="D16" s="21" t="s">
        <v>16</v>
      </c>
      <c r="E16" s="178">
        <f t="shared" si="0"/>
        <v>2.2471910112359552</v>
      </c>
      <c r="F16" s="23">
        <v>2</v>
      </c>
      <c r="H16" s="84" t="s">
        <v>19</v>
      </c>
      <c r="I16" s="20" t="s">
        <v>120</v>
      </c>
      <c r="J16" s="84" t="s">
        <v>16</v>
      </c>
      <c r="K16" s="178">
        <f t="shared" si="1"/>
        <v>3.4883720930232558</v>
      </c>
      <c r="L16" s="85">
        <v>3</v>
      </c>
      <c r="O16" s="145" t="s">
        <v>16</v>
      </c>
      <c r="P16" s="146" t="s">
        <v>277</v>
      </c>
      <c r="Q16" s="145" t="s">
        <v>16</v>
      </c>
      <c r="R16" s="144">
        <f t="shared" si="2"/>
        <v>2.7397260273972601</v>
      </c>
      <c r="S16" s="143">
        <v>2</v>
      </c>
      <c r="U16" s="145" t="s">
        <v>22</v>
      </c>
      <c r="V16" s="146" t="s">
        <v>318</v>
      </c>
      <c r="W16" s="145" t="s">
        <v>16</v>
      </c>
      <c r="X16" s="144">
        <f t="shared" si="3"/>
        <v>2.5641025641025639</v>
      </c>
      <c r="Y16" s="143">
        <v>2</v>
      </c>
      <c r="AA16" s="96" t="s">
        <v>16</v>
      </c>
      <c r="AB16" s="69" t="s">
        <v>570</v>
      </c>
      <c r="AC16" s="96" t="s">
        <v>16</v>
      </c>
      <c r="AD16" s="71">
        <f t="shared" si="4"/>
        <v>1.075268817204301</v>
      </c>
      <c r="AE16" s="97">
        <v>1</v>
      </c>
    </row>
    <row r="17" spans="2:37">
      <c r="B17" s="19" t="s">
        <v>16</v>
      </c>
      <c r="C17" s="20" t="s">
        <v>95</v>
      </c>
      <c r="D17" s="21" t="s">
        <v>16</v>
      </c>
      <c r="E17" s="178">
        <f t="shared" si="0"/>
        <v>2.2471910112359552</v>
      </c>
      <c r="F17" s="23">
        <v>2</v>
      </c>
      <c r="H17" s="84" t="s">
        <v>102</v>
      </c>
      <c r="I17" s="20" t="s">
        <v>103</v>
      </c>
      <c r="J17" s="84" t="s">
        <v>104</v>
      </c>
      <c r="K17" s="178">
        <f t="shared" si="1"/>
        <v>2.3255813953488373</v>
      </c>
      <c r="L17" s="85">
        <v>2</v>
      </c>
      <c r="O17" s="145" t="s">
        <v>16</v>
      </c>
      <c r="P17" s="146" t="s">
        <v>276</v>
      </c>
      <c r="Q17" s="145" t="s">
        <v>16</v>
      </c>
      <c r="R17" s="144">
        <f t="shared" si="2"/>
        <v>2.7397260273972601</v>
      </c>
      <c r="S17" s="143">
        <v>2</v>
      </c>
      <c r="U17" s="145" t="s">
        <v>106</v>
      </c>
      <c r="V17" s="146" t="s">
        <v>317</v>
      </c>
      <c r="W17" s="145" t="s">
        <v>16</v>
      </c>
      <c r="X17" s="144">
        <f t="shared" si="3"/>
        <v>2.5641025641025639</v>
      </c>
      <c r="Y17" s="143">
        <v>2</v>
      </c>
      <c r="AD17" s="74">
        <f>SUM(AD7:AD16)</f>
        <v>100.00000000000003</v>
      </c>
      <c r="AE17" s="74">
        <f>SUM(AE7:AE16)</f>
        <v>93</v>
      </c>
    </row>
    <row r="18" spans="2:37">
      <c r="B18" s="19" t="s">
        <v>16</v>
      </c>
      <c r="C18" s="20" t="s">
        <v>96</v>
      </c>
      <c r="D18" s="21" t="s">
        <v>16</v>
      </c>
      <c r="E18" s="178">
        <f t="shared" si="0"/>
        <v>2.2471910112359552</v>
      </c>
      <c r="F18" s="23">
        <v>2</v>
      </c>
      <c r="H18" s="84" t="s">
        <v>19</v>
      </c>
      <c r="I18" s="20" t="s">
        <v>121</v>
      </c>
      <c r="J18" s="84" t="s">
        <v>22</v>
      </c>
      <c r="K18" s="178">
        <f t="shared" si="1"/>
        <v>2.3255813953488373</v>
      </c>
      <c r="L18" s="85">
        <v>2</v>
      </c>
      <c r="M18" s="20" t="s">
        <v>211</v>
      </c>
      <c r="O18" s="145" t="s">
        <v>16</v>
      </c>
      <c r="P18" s="146" t="s">
        <v>275</v>
      </c>
      <c r="Q18" s="145" t="s">
        <v>16</v>
      </c>
      <c r="R18" s="144">
        <f t="shared" si="2"/>
        <v>2.7397260273972601</v>
      </c>
      <c r="S18" s="143">
        <v>2</v>
      </c>
      <c r="U18" s="145" t="s">
        <v>9</v>
      </c>
      <c r="V18" s="146" t="s">
        <v>316</v>
      </c>
      <c r="W18" s="145" t="s">
        <v>22</v>
      </c>
      <c r="X18" s="144">
        <f t="shared" si="3"/>
        <v>2.5641025641025639</v>
      </c>
      <c r="Y18" s="143">
        <v>2</v>
      </c>
    </row>
    <row r="19" spans="2:37">
      <c r="B19" s="19" t="s">
        <v>16</v>
      </c>
      <c r="C19" s="20" t="s">
        <v>63</v>
      </c>
      <c r="D19" s="21" t="s">
        <v>16</v>
      </c>
      <c r="E19" s="178">
        <f t="shared" si="0"/>
        <v>2.2471910112359552</v>
      </c>
      <c r="F19" s="23">
        <v>2</v>
      </c>
      <c r="H19" s="84" t="s">
        <v>55</v>
      </c>
      <c r="I19" s="91" t="s">
        <v>112</v>
      </c>
      <c r="J19" s="19" t="s">
        <v>16</v>
      </c>
      <c r="K19" s="178">
        <f t="shared" si="1"/>
        <v>2.3255813953488373</v>
      </c>
      <c r="L19" s="85">
        <v>2</v>
      </c>
      <c r="M19" s="20" t="s">
        <v>230</v>
      </c>
      <c r="O19" s="145" t="s">
        <v>16</v>
      </c>
      <c r="P19" s="146" t="s">
        <v>274</v>
      </c>
      <c r="Q19" s="145" t="s">
        <v>16</v>
      </c>
      <c r="R19" s="144">
        <f t="shared" si="2"/>
        <v>2.7397260273972601</v>
      </c>
      <c r="S19" s="143">
        <v>2</v>
      </c>
      <c r="U19" s="145" t="s">
        <v>22</v>
      </c>
      <c r="V19" s="146" t="s">
        <v>315</v>
      </c>
      <c r="W19" s="145" t="s">
        <v>16</v>
      </c>
      <c r="X19" s="144">
        <f t="shared" si="3"/>
        <v>2.5641025641025639</v>
      </c>
      <c r="Y19" s="143">
        <v>2</v>
      </c>
    </row>
    <row r="20" spans="2:37">
      <c r="B20" s="19" t="s">
        <v>16</v>
      </c>
      <c r="C20" s="20" t="s">
        <v>77</v>
      </c>
      <c r="D20" s="21" t="s">
        <v>16</v>
      </c>
      <c r="E20" s="178">
        <f t="shared" si="0"/>
        <v>2.2471910112359552</v>
      </c>
      <c r="F20" s="23">
        <v>2</v>
      </c>
      <c r="H20" s="92" t="s">
        <v>9</v>
      </c>
      <c r="I20" s="93" t="s">
        <v>114</v>
      </c>
      <c r="J20" s="94" t="s">
        <v>123</v>
      </c>
      <c r="K20" s="178">
        <f t="shared" si="1"/>
        <v>1.1627906976744187</v>
      </c>
      <c r="L20" s="85">
        <v>1</v>
      </c>
      <c r="O20" s="145" t="s">
        <v>22</v>
      </c>
      <c r="P20" s="146" t="s">
        <v>273</v>
      </c>
      <c r="Q20" s="145" t="s">
        <v>16</v>
      </c>
      <c r="R20" s="144">
        <f t="shared" si="2"/>
        <v>2.7397260273972601</v>
      </c>
      <c r="S20" s="143">
        <v>2</v>
      </c>
      <c r="U20" s="145" t="s">
        <v>106</v>
      </c>
      <c r="V20" s="146" t="s">
        <v>314</v>
      </c>
      <c r="W20" s="145" t="s">
        <v>16</v>
      </c>
      <c r="X20" s="144">
        <f t="shared" si="3"/>
        <v>2.5641025641025639</v>
      </c>
      <c r="Y20" s="143">
        <v>2</v>
      </c>
      <c r="AA20" s="154" t="s">
        <v>592</v>
      </c>
      <c r="AB20" s="154"/>
      <c r="AC20" s="154"/>
      <c r="AD20" s="154"/>
      <c r="AE20" s="154"/>
      <c r="AG20" s="154" t="s">
        <v>593</v>
      </c>
      <c r="AH20" s="154"/>
      <c r="AI20" s="154"/>
      <c r="AJ20" s="154"/>
      <c r="AK20" s="154"/>
    </row>
    <row r="21" spans="2:37">
      <c r="B21" s="38" t="s">
        <v>16</v>
      </c>
      <c r="C21" s="39" t="s">
        <v>78</v>
      </c>
      <c r="D21" s="40" t="s">
        <v>16</v>
      </c>
      <c r="E21" s="182">
        <f t="shared" si="0"/>
        <v>2.2471910112359552</v>
      </c>
      <c r="F21" s="42">
        <v>2</v>
      </c>
      <c r="H21" s="92" t="s">
        <v>55</v>
      </c>
      <c r="I21" s="93" t="s">
        <v>114</v>
      </c>
      <c r="J21" s="94" t="s">
        <v>123</v>
      </c>
      <c r="K21" s="178">
        <f t="shared" si="1"/>
        <v>1.1627906976744187</v>
      </c>
      <c r="L21" s="95">
        <v>1</v>
      </c>
      <c r="O21" s="145" t="s">
        <v>16</v>
      </c>
      <c r="P21" s="146" t="s">
        <v>272</v>
      </c>
      <c r="Q21" s="145" t="s">
        <v>16</v>
      </c>
      <c r="R21" s="144">
        <f t="shared" si="2"/>
        <v>2.7397260273972601</v>
      </c>
      <c r="S21" s="143">
        <v>2</v>
      </c>
      <c r="U21" s="145" t="s">
        <v>9</v>
      </c>
      <c r="V21" s="146" t="s">
        <v>313</v>
      </c>
      <c r="W21" s="145" t="s">
        <v>16</v>
      </c>
      <c r="X21" s="144">
        <f t="shared" si="3"/>
        <v>2.5641025641025639</v>
      </c>
      <c r="Y21" s="143">
        <v>2</v>
      </c>
      <c r="AA21" s="2" t="s">
        <v>0</v>
      </c>
      <c r="AB21" s="3" t="s">
        <v>1</v>
      </c>
      <c r="AC21" s="3" t="s">
        <v>2</v>
      </c>
      <c r="AD21" s="3" t="s">
        <v>3</v>
      </c>
      <c r="AE21" s="3" t="s">
        <v>4</v>
      </c>
      <c r="AG21" s="2" t="s">
        <v>45</v>
      </c>
      <c r="AH21" s="3" t="s">
        <v>1</v>
      </c>
      <c r="AI21" s="3" t="s">
        <v>46</v>
      </c>
      <c r="AJ21" s="3" t="s">
        <v>3</v>
      </c>
      <c r="AK21" s="3" t="s">
        <v>4</v>
      </c>
    </row>
    <row r="22" spans="2:37">
      <c r="B22" s="19" t="s">
        <v>16</v>
      </c>
      <c r="C22" s="20" t="s">
        <v>91</v>
      </c>
      <c r="D22" s="21" t="s">
        <v>16</v>
      </c>
      <c r="E22" s="178">
        <f t="shared" si="0"/>
        <v>1.1235955056179776</v>
      </c>
      <c r="F22" s="23">
        <v>1</v>
      </c>
      <c r="H22" s="84" t="s">
        <v>9</v>
      </c>
      <c r="I22" s="20" t="s">
        <v>111</v>
      </c>
      <c r="J22" s="19" t="s">
        <v>22</v>
      </c>
      <c r="K22" s="178">
        <f t="shared" si="1"/>
        <v>1.1627906976744187</v>
      </c>
      <c r="L22" s="85">
        <v>1</v>
      </c>
      <c r="O22" s="145" t="s">
        <v>16</v>
      </c>
      <c r="P22" s="146" t="s">
        <v>271</v>
      </c>
      <c r="Q22" s="145" t="s">
        <v>16</v>
      </c>
      <c r="R22" s="144">
        <f t="shared" si="2"/>
        <v>1.3698630136986301</v>
      </c>
      <c r="S22" s="143">
        <v>1</v>
      </c>
      <c r="U22" s="145" t="s">
        <v>9</v>
      </c>
      <c r="V22" s="146" t="s">
        <v>312</v>
      </c>
      <c r="W22" s="145" t="s">
        <v>16</v>
      </c>
      <c r="X22" s="144">
        <f t="shared" si="3"/>
        <v>2.5641025641025639</v>
      </c>
      <c r="Y22" s="143">
        <v>2</v>
      </c>
      <c r="AA22" s="19" t="s">
        <v>16</v>
      </c>
      <c r="AB22" s="20" t="s">
        <v>582</v>
      </c>
      <c r="AC22" s="19" t="s">
        <v>16</v>
      </c>
      <c r="AD22" s="22">
        <f t="shared" ref="AD22:AD29" si="5">AE22*100/$AE$30</f>
        <v>66.304347826086953</v>
      </c>
      <c r="AE22" s="99">
        <v>61</v>
      </c>
      <c r="AG22" s="98" t="s">
        <v>106</v>
      </c>
      <c r="AH22" s="20" t="s">
        <v>590</v>
      </c>
      <c r="AI22" s="98" t="s">
        <v>16</v>
      </c>
      <c r="AJ22" s="22">
        <f>AK22*100/$AK$26</f>
        <v>89.010989010989007</v>
      </c>
      <c r="AK22" s="99">
        <v>81</v>
      </c>
    </row>
    <row r="23" spans="2:37">
      <c r="B23" s="19" t="s">
        <v>16</v>
      </c>
      <c r="C23" s="91" t="s">
        <v>443</v>
      </c>
      <c r="D23" s="21" t="s">
        <v>16</v>
      </c>
      <c r="E23" s="178">
        <f t="shared" si="0"/>
        <v>1.1235955056179776</v>
      </c>
      <c r="F23" s="23">
        <v>1</v>
      </c>
      <c r="H23" s="84" t="s">
        <v>9</v>
      </c>
      <c r="I23" s="20" t="s">
        <v>124</v>
      </c>
      <c r="J23" s="84" t="s">
        <v>16</v>
      </c>
      <c r="K23" s="178">
        <f t="shared" si="1"/>
        <v>1.1627906976744187</v>
      </c>
      <c r="L23" s="85">
        <v>1</v>
      </c>
      <c r="O23" s="145" t="s">
        <v>16</v>
      </c>
      <c r="P23" s="146" t="s">
        <v>270</v>
      </c>
      <c r="Q23" s="145" t="s">
        <v>16</v>
      </c>
      <c r="R23" s="144">
        <f t="shared" si="2"/>
        <v>1.3698630136986301</v>
      </c>
      <c r="S23" s="143">
        <v>1</v>
      </c>
      <c r="U23" s="206" t="s">
        <v>22</v>
      </c>
      <c r="V23" s="207" t="s">
        <v>110</v>
      </c>
      <c r="W23" s="206" t="s">
        <v>16</v>
      </c>
      <c r="X23" s="208">
        <f t="shared" si="3"/>
        <v>2.5641025641025639</v>
      </c>
      <c r="Y23" s="209">
        <v>2</v>
      </c>
      <c r="AA23" s="19" t="s">
        <v>16</v>
      </c>
      <c r="AB23" s="20" t="s">
        <v>583</v>
      </c>
      <c r="AC23" s="19" t="s">
        <v>16</v>
      </c>
      <c r="AD23" s="22">
        <f t="shared" si="5"/>
        <v>11.956521739130435</v>
      </c>
      <c r="AE23" s="85">
        <v>11</v>
      </c>
      <c r="AG23" s="19" t="s">
        <v>106</v>
      </c>
      <c r="AH23" s="20" t="s">
        <v>588</v>
      </c>
      <c r="AI23" s="19" t="s">
        <v>22</v>
      </c>
      <c r="AJ23" s="22">
        <f>AK23*100/$AK$26</f>
        <v>6.5934065934065931</v>
      </c>
      <c r="AK23" s="85">
        <v>6</v>
      </c>
    </row>
    <row r="24" spans="2:37">
      <c r="B24" s="19" t="s">
        <v>16</v>
      </c>
      <c r="C24" s="43" t="s">
        <v>444</v>
      </c>
      <c r="D24" s="21" t="s">
        <v>16</v>
      </c>
      <c r="E24" s="178">
        <f t="shared" si="0"/>
        <v>1.1235955056179776</v>
      </c>
      <c r="F24" s="23">
        <v>1</v>
      </c>
      <c r="H24" s="171" t="s">
        <v>51</v>
      </c>
      <c r="I24" s="172" t="s">
        <v>115</v>
      </c>
      <c r="J24" s="173" t="s">
        <v>16</v>
      </c>
      <c r="K24" s="196">
        <f t="shared" si="1"/>
        <v>1.1627906976744187</v>
      </c>
      <c r="L24" s="174">
        <v>1</v>
      </c>
      <c r="O24" s="145" t="s">
        <v>16</v>
      </c>
      <c r="P24" s="146" t="s">
        <v>269</v>
      </c>
      <c r="Q24" s="145" t="s">
        <v>16</v>
      </c>
      <c r="R24" s="144">
        <f t="shared" si="2"/>
        <v>1.3698630136986301</v>
      </c>
      <c r="S24" s="143">
        <v>1</v>
      </c>
      <c r="U24" s="202" t="s">
        <v>106</v>
      </c>
      <c r="V24" s="203" t="s">
        <v>311</v>
      </c>
      <c r="W24" s="202" t="s">
        <v>16</v>
      </c>
      <c r="X24" s="204">
        <f t="shared" si="3"/>
        <v>2.5641025641025639</v>
      </c>
      <c r="Y24" s="205">
        <v>2</v>
      </c>
      <c r="AA24" s="84" t="s">
        <v>22</v>
      </c>
      <c r="AB24" s="20" t="s">
        <v>577</v>
      </c>
      <c r="AC24" s="19" t="s">
        <v>16</v>
      </c>
      <c r="AD24" s="22">
        <f t="shared" si="5"/>
        <v>7.6086956521739131</v>
      </c>
      <c r="AE24" s="85">
        <v>7</v>
      </c>
      <c r="AG24" s="19" t="s">
        <v>106</v>
      </c>
      <c r="AH24" s="20" t="s">
        <v>589</v>
      </c>
      <c r="AI24" s="19" t="s">
        <v>22</v>
      </c>
      <c r="AJ24" s="22">
        <f>AK24*100/$AK$26</f>
        <v>3.2967032967032965</v>
      </c>
      <c r="AK24" s="85">
        <v>3</v>
      </c>
    </row>
    <row r="25" spans="2:37">
      <c r="B25" s="19" t="s">
        <v>16</v>
      </c>
      <c r="C25" s="20" t="s">
        <v>97</v>
      </c>
      <c r="D25" s="21" t="s">
        <v>19</v>
      </c>
      <c r="E25" s="178">
        <f t="shared" si="0"/>
        <v>1.1235955056179776</v>
      </c>
      <c r="F25" s="23">
        <v>1</v>
      </c>
      <c r="H25" s="84" t="s">
        <v>19</v>
      </c>
      <c r="I25" s="20" t="s">
        <v>105</v>
      </c>
      <c r="J25" s="84" t="s">
        <v>16</v>
      </c>
      <c r="K25" s="178">
        <f t="shared" si="1"/>
        <v>1.1627906976744187</v>
      </c>
      <c r="L25" s="85">
        <v>1</v>
      </c>
      <c r="O25" s="145" t="s">
        <v>16</v>
      </c>
      <c r="P25" s="146" t="s">
        <v>268</v>
      </c>
      <c r="Q25" s="145" t="s">
        <v>16</v>
      </c>
      <c r="R25" s="144">
        <f t="shared" si="2"/>
        <v>1.3698630136986301</v>
      </c>
      <c r="S25" s="143">
        <v>1</v>
      </c>
      <c r="U25" s="145" t="s">
        <v>106</v>
      </c>
      <c r="V25" s="146" t="s">
        <v>310</v>
      </c>
      <c r="W25" s="145" t="s">
        <v>16</v>
      </c>
      <c r="X25" s="144">
        <f t="shared" si="3"/>
        <v>2.5641025641025639</v>
      </c>
      <c r="Y25" s="143">
        <v>2</v>
      </c>
      <c r="AA25" s="19" t="s">
        <v>16</v>
      </c>
      <c r="AB25" s="20" t="s">
        <v>584</v>
      </c>
      <c r="AC25" s="19" t="s">
        <v>16</v>
      </c>
      <c r="AD25" s="22">
        <f t="shared" si="5"/>
        <v>5.4347826086956523</v>
      </c>
      <c r="AE25" s="85">
        <v>5</v>
      </c>
      <c r="AG25" s="68" t="s">
        <v>106</v>
      </c>
      <c r="AH25" s="69" t="s">
        <v>591</v>
      </c>
      <c r="AI25" s="68" t="s">
        <v>16</v>
      </c>
      <c r="AJ25" s="71">
        <f>AK25*100/$AK$26</f>
        <v>1.098901098901099</v>
      </c>
      <c r="AK25" s="97">
        <v>1</v>
      </c>
    </row>
    <row r="26" spans="2:37">
      <c r="B26" s="19" t="s">
        <v>16</v>
      </c>
      <c r="C26" s="20" t="s">
        <v>88</v>
      </c>
      <c r="D26" s="21" t="s">
        <v>16</v>
      </c>
      <c r="E26" s="178">
        <f t="shared" si="0"/>
        <v>1.1235955056179776</v>
      </c>
      <c r="F26" s="23">
        <v>1</v>
      </c>
      <c r="H26" s="84" t="s">
        <v>106</v>
      </c>
      <c r="I26" s="20" t="s">
        <v>108</v>
      </c>
      <c r="J26" s="84" t="s">
        <v>22</v>
      </c>
      <c r="K26" s="178">
        <f t="shared" si="1"/>
        <v>1.1627906976744187</v>
      </c>
      <c r="L26" s="85">
        <v>1</v>
      </c>
      <c r="O26" s="145" t="s">
        <v>9</v>
      </c>
      <c r="P26" s="146" t="s">
        <v>267</v>
      </c>
      <c r="Q26" s="145" t="s">
        <v>16</v>
      </c>
      <c r="R26" s="144">
        <f t="shared" si="2"/>
        <v>1.3698630136986301</v>
      </c>
      <c r="S26" s="143">
        <v>1</v>
      </c>
      <c r="U26" s="210" t="s">
        <v>9</v>
      </c>
      <c r="V26" s="211" t="s">
        <v>225</v>
      </c>
      <c r="W26" s="210" t="s">
        <v>52</v>
      </c>
      <c r="X26" s="212">
        <f t="shared" si="3"/>
        <v>2.5641025641025639</v>
      </c>
      <c r="Y26" s="213">
        <v>2</v>
      </c>
      <c r="AA26" s="19" t="s">
        <v>16</v>
      </c>
      <c r="AB26" s="20" t="s">
        <v>585</v>
      </c>
      <c r="AC26" s="19" t="s">
        <v>16</v>
      </c>
      <c r="AD26" s="22">
        <f t="shared" si="5"/>
        <v>3.2608695652173911</v>
      </c>
      <c r="AE26" s="85">
        <v>3</v>
      </c>
      <c r="AK26" s="74">
        <f>SUM(AK22:AK25)</f>
        <v>91</v>
      </c>
    </row>
    <row r="27" spans="2:37">
      <c r="B27" s="19" t="s">
        <v>16</v>
      </c>
      <c r="C27" s="20" t="s">
        <v>82</v>
      </c>
      <c r="D27" s="21" t="s">
        <v>16</v>
      </c>
      <c r="E27" s="178">
        <f t="shared" si="0"/>
        <v>1.1235955056179776</v>
      </c>
      <c r="F27" s="23">
        <v>1</v>
      </c>
      <c r="H27" s="84" t="s">
        <v>19</v>
      </c>
      <c r="I27" s="20" t="s">
        <v>126</v>
      </c>
      <c r="J27" s="84" t="s">
        <v>16</v>
      </c>
      <c r="K27" s="178">
        <f t="shared" si="1"/>
        <v>1.1627906976744187</v>
      </c>
      <c r="L27" s="85">
        <v>1</v>
      </c>
      <c r="O27" s="145" t="s">
        <v>16</v>
      </c>
      <c r="P27" s="146" t="s">
        <v>266</v>
      </c>
      <c r="Q27" s="145" t="s">
        <v>16</v>
      </c>
      <c r="R27" s="144">
        <f t="shared" si="2"/>
        <v>1.3698630136986301</v>
      </c>
      <c r="S27" s="143">
        <v>1</v>
      </c>
      <c r="U27" s="145" t="s">
        <v>9</v>
      </c>
      <c r="V27" s="146" t="s">
        <v>309</v>
      </c>
      <c r="W27" s="145" t="s">
        <v>52</v>
      </c>
      <c r="X27" s="144">
        <f t="shared" si="3"/>
        <v>2.5641025641025639</v>
      </c>
      <c r="Y27" s="143">
        <v>2</v>
      </c>
      <c r="AA27" s="19" t="s">
        <v>16</v>
      </c>
      <c r="AB27" s="20" t="s">
        <v>580</v>
      </c>
      <c r="AC27" s="19" t="s">
        <v>16</v>
      </c>
      <c r="AD27" s="22">
        <f t="shared" si="5"/>
        <v>3.2608695652173911</v>
      </c>
      <c r="AE27" s="85">
        <v>3</v>
      </c>
      <c r="AF27" s="20" t="s">
        <v>581</v>
      </c>
      <c r="AJ27" s="139"/>
      <c r="AK27" s="139"/>
    </row>
    <row r="28" spans="2:37">
      <c r="B28" s="19" t="s">
        <v>16</v>
      </c>
      <c r="C28" s="20" t="s">
        <v>92</v>
      </c>
      <c r="D28" s="21" t="s">
        <v>16</v>
      </c>
      <c r="E28" s="178">
        <f t="shared" si="0"/>
        <v>1.1235955056179776</v>
      </c>
      <c r="F28" s="23">
        <v>1</v>
      </c>
      <c r="H28" s="96" t="s">
        <v>19</v>
      </c>
      <c r="I28" s="69" t="s">
        <v>122</v>
      </c>
      <c r="J28" s="96" t="s">
        <v>16</v>
      </c>
      <c r="K28" s="188">
        <f t="shared" si="1"/>
        <v>1.1627906976744187</v>
      </c>
      <c r="L28" s="97">
        <v>1</v>
      </c>
      <c r="M28" s="73" t="s">
        <v>726</v>
      </c>
      <c r="O28" s="145" t="s">
        <v>16</v>
      </c>
      <c r="P28" s="146" t="s">
        <v>265</v>
      </c>
      <c r="Q28" s="145" t="s">
        <v>16</v>
      </c>
      <c r="R28" s="144">
        <f t="shared" si="2"/>
        <v>1.3698630136986301</v>
      </c>
      <c r="S28" s="143">
        <v>1</v>
      </c>
      <c r="U28" s="145" t="s">
        <v>106</v>
      </c>
      <c r="V28" s="146" t="s">
        <v>308</v>
      </c>
      <c r="W28" s="145" t="s">
        <v>141</v>
      </c>
      <c r="X28" s="144">
        <f t="shared" si="3"/>
        <v>1.2820512820512819</v>
      </c>
      <c r="Y28" s="143">
        <v>1</v>
      </c>
      <c r="AA28" s="19" t="s">
        <v>16</v>
      </c>
      <c r="AB28" s="20" t="s">
        <v>579</v>
      </c>
      <c r="AC28" s="19" t="s">
        <v>16</v>
      </c>
      <c r="AD28" s="22">
        <f t="shared" si="5"/>
        <v>1.0869565217391304</v>
      </c>
      <c r="AE28" s="85">
        <v>1</v>
      </c>
    </row>
    <row r="29" spans="2:37">
      <c r="B29" s="19" t="s">
        <v>16</v>
      </c>
      <c r="C29" s="20" t="s">
        <v>60</v>
      </c>
      <c r="D29" s="21" t="s">
        <v>22</v>
      </c>
      <c r="E29" s="178">
        <f t="shared" si="0"/>
        <v>1.1235955056179776</v>
      </c>
      <c r="F29" s="23">
        <v>1</v>
      </c>
      <c r="K29" s="189">
        <f>SUM(K6:K28)</f>
        <v>100.00000000000004</v>
      </c>
      <c r="L29" s="74">
        <f>SUM(L6:L28)</f>
        <v>86</v>
      </c>
      <c r="O29" s="145" t="s">
        <v>16</v>
      </c>
      <c r="P29" s="146" t="s">
        <v>264</v>
      </c>
      <c r="Q29" s="145" t="s">
        <v>16</v>
      </c>
      <c r="R29" s="144">
        <f t="shared" si="2"/>
        <v>1.3698630136986301</v>
      </c>
      <c r="S29" s="143">
        <v>1</v>
      </c>
      <c r="U29" s="145" t="s">
        <v>9</v>
      </c>
      <c r="V29" s="146" t="s">
        <v>307</v>
      </c>
      <c r="W29" s="145" t="s">
        <v>22</v>
      </c>
      <c r="X29" s="144">
        <f t="shared" si="3"/>
        <v>1.2820512820512819</v>
      </c>
      <c r="Y29" s="143">
        <v>1</v>
      </c>
      <c r="AA29" s="68" t="s">
        <v>16</v>
      </c>
      <c r="AB29" s="69" t="s">
        <v>578</v>
      </c>
      <c r="AC29" s="68" t="s">
        <v>16</v>
      </c>
      <c r="AD29" s="71">
        <f t="shared" si="5"/>
        <v>1.0869565217391304</v>
      </c>
      <c r="AE29" s="97">
        <v>1</v>
      </c>
      <c r="AJ29" s="139"/>
      <c r="AK29" s="139"/>
    </row>
    <row r="30" spans="2:37">
      <c r="B30" s="19" t="s">
        <v>16</v>
      </c>
      <c r="C30" s="20" t="s">
        <v>89</v>
      </c>
      <c r="D30" s="21" t="s">
        <v>16</v>
      </c>
      <c r="E30" s="178">
        <f t="shared" si="0"/>
        <v>1.1235955056179776</v>
      </c>
      <c r="F30" s="23">
        <v>1</v>
      </c>
      <c r="K30" s="190"/>
      <c r="O30" s="145" t="s">
        <v>16</v>
      </c>
      <c r="P30" s="146" t="s">
        <v>263</v>
      </c>
      <c r="Q30" s="145" t="s">
        <v>16</v>
      </c>
      <c r="R30" s="144">
        <f t="shared" si="2"/>
        <v>1.3698630136986301</v>
      </c>
      <c r="S30" s="143">
        <v>1</v>
      </c>
      <c r="U30" s="145" t="s">
        <v>9</v>
      </c>
      <c r="V30" s="146" t="s">
        <v>306</v>
      </c>
      <c r="W30" s="145" t="s">
        <v>123</v>
      </c>
      <c r="X30" s="144">
        <f t="shared" si="3"/>
        <v>1.2820512820512819</v>
      </c>
      <c r="Y30" s="143">
        <v>1</v>
      </c>
      <c r="AD30" s="74">
        <f>SUM(AD22:AD29)</f>
        <v>99.999999999999986</v>
      </c>
      <c r="AE30" s="74">
        <f>SUM(AE22:AE29)</f>
        <v>92</v>
      </c>
      <c r="AJ30" s="139"/>
      <c r="AK30" s="139"/>
    </row>
    <row r="31" spans="2:37">
      <c r="B31" s="19" t="s">
        <v>16</v>
      </c>
      <c r="C31" s="20" t="s">
        <v>81</v>
      </c>
      <c r="D31" s="21" t="s">
        <v>16</v>
      </c>
      <c r="E31" s="178">
        <f t="shared" si="0"/>
        <v>1.1235955056179776</v>
      </c>
      <c r="F31" s="23">
        <v>1</v>
      </c>
      <c r="K31" s="190"/>
      <c r="O31" s="145" t="s">
        <v>16</v>
      </c>
      <c r="P31" s="146" t="s">
        <v>262</v>
      </c>
      <c r="Q31" s="145" t="s">
        <v>16</v>
      </c>
      <c r="R31" s="144">
        <f t="shared" si="2"/>
        <v>1.3698630136986301</v>
      </c>
      <c r="S31" s="143">
        <v>1</v>
      </c>
      <c r="U31" s="145" t="s">
        <v>9</v>
      </c>
      <c r="V31" s="146" t="s">
        <v>305</v>
      </c>
      <c r="W31" s="145" t="s">
        <v>22</v>
      </c>
      <c r="X31" s="144">
        <f t="shared" si="3"/>
        <v>1.2820512820512819</v>
      </c>
      <c r="Y31" s="143">
        <v>1</v>
      </c>
      <c r="AD31" s="74"/>
      <c r="AE31" s="74"/>
      <c r="AJ31" s="139"/>
      <c r="AK31" s="139"/>
    </row>
    <row r="32" spans="2:37">
      <c r="B32" s="44" t="s">
        <v>16</v>
      </c>
      <c r="C32" s="45" t="s">
        <v>83</v>
      </c>
      <c r="D32" s="46" t="s">
        <v>16</v>
      </c>
      <c r="E32" s="183">
        <f t="shared" si="0"/>
        <v>1.1235955056179776</v>
      </c>
      <c r="F32" s="48">
        <v>1</v>
      </c>
      <c r="K32" s="190"/>
      <c r="O32" s="145" t="s">
        <v>16</v>
      </c>
      <c r="P32" s="146" t="s">
        <v>261</v>
      </c>
      <c r="Q32" s="145" t="s">
        <v>22</v>
      </c>
      <c r="R32" s="144">
        <f t="shared" si="2"/>
        <v>1.3698630136986301</v>
      </c>
      <c r="S32" s="143">
        <v>1</v>
      </c>
      <c r="U32" s="145" t="s">
        <v>106</v>
      </c>
      <c r="V32" s="146" t="s">
        <v>304</v>
      </c>
      <c r="W32" s="145" t="s">
        <v>123</v>
      </c>
      <c r="X32" s="144">
        <f t="shared" si="3"/>
        <v>1.2820512820512819</v>
      </c>
      <c r="Y32" s="143">
        <v>1</v>
      </c>
      <c r="AA32" s="152" t="s">
        <v>692</v>
      </c>
      <c r="AB32" s="151"/>
      <c r="AC32" s="150"/>
      <c r="AD32" s="150"/>
      <c r="AE32" s="149"/>
      <c r="AG32" s="152" t="s">
        <v>660</v>
      </c>
      <c r="AH32" s="151"/>
      <c r="AI32" s="150"/>
      <c r="AJ32" s="150"/>
      <c r="AK32" s="149"/>
    </row>
    <row r="33" spans="2:37">
      <c r="B33" s="49" t="s">
        <v>16</v>
      </c>
      <c r="C33" s="50" t="s">
        <v>93</v>
      </c>
      <c r="D33" s="51" t="s">
        <v>16</v>
      </c>
      <c r="E33" s="184">
        <f t="shared" si="0"/>
        <v>1.1235955056179776</v>
      </c>
      <c r="F33" s="53">
        <v>1</v>
      </c>
      <c r="K33" s="190"/>
      <c r="O33" s="145" t="s">
        <v>16</v>
      </c>
      <c r="P33" s="146" t="s">
        <v>260</v>
      </c>
      <c r="Q33" s="145" t="s">
        <v>16</v>
      </c>
      <c r="R33" s="144">
        <f t="shared" si="2"/>
        <v>1.3698630136986301</v>
      </c>
      <c r="S33" s="143">
        <v>1</v>
      </c>
      <c r="U33" s="145" t="s">
        <v>22</v>
      </c>
      <c r="V33" s="146" t="s">
        <v>303</v>
      </c>
      <c r="W33" s="145" t="s">
        <v>16</v>
      </c>
      <c r="X33" s="144">
        <f t="shared" si="3"/>
        <v>1.2820512820512819</v>
      </c>
      <c r="Y33" s="143">
        <v>1</v>
      </c>
      <c r="AA33" s="150"/>
      <c r="AB33" s="151"/>
      <c r="AC33" s="150"/>
      <c r="AD33" s="150"/>
      <c r="AE33" s="149"/>
      <c r="AG33" s="150"/>
      <c r="AH33" s="151"/>
      <c r="AI33" s="150"/>
      <c r="AJ33" s="150"/>
      <c r="AK33" s="149"/>
    </row>
    <row r="34" spans="2:37">
      <c r="B34" s="19" t="s">
        <v>16</v>
      </c>
      <c r="C34" s="20" t="s">
        <v>98</v>
      </c>
      <c r="D34" s="21" t="s">
        <v>16</v>
      </c>
      <c r="E34" s="178">
        <f t="shared" si="0"/>
        <v>1.1235955056179776</v>
      </c>
      <c r="F34" s="23">
        <v>1</v>
      </c>
      <c r="K34" s="190"/>
      <c r="O34" s="145" t="s">
        <v>16</v>
      </c>
      <c r="P34" s="146" t="s">
        <v>259</v>
      </c>
      <c r="Q34" s="145" t="s">
        <v>16</v>
      </c>
      <c r="R34" s="144">
        <f t="shared" si="2"/>
        <v>1.3698630136986301</v>
      </c>
      <c r="S34" s="143">
        <v>1</v>
      </c>
      <c r="U34" s="145" t="s">
        <v>51</v>
      </c>
      <c r="V34" s="146" t="s">
        <v>302</v>
      </c>
      <c r="W34" s="145" t="s">
        <v>104</v>
      </c>
      <c r="X34" s="144">
        <f t="shared" si="3"/>
        <v>1.2820512820512819</v>
      </c>
      <c r="Y34" s="143">
        <v>1</v>
      </c>
      <c r="AA34" s="148" t="s">
        <v>0</v>
      </c>
      <c r="AB34" s="148" t="s">
        <v>1</v>
      </c>
      <c r="AC34" s="148" t="s">
        <v>2</v>
      </c>
      <c r="AD34" s="148" t="s">
        <v>3</v>
      </c>
      <c r="AE34" s="147" t="s">
        <v>4</v>
      </c>
      <c r="AG34" s="148" t="s">
        <v>45</v>
      </c>
      <c r="AH34" s="148" t="s">
        <v>1</v>
      </c>
      <c r="AI34" s="148" t="s">
        <v>46</v>
      </c>
      <c r="AJ34" s="148" t="s">
        <v>3</v>
      </c>
      <c r="AK34" s="147" t="s">
        <v>4</v>
      </c>
    </row>
    <row r="35" spans="2:37">
      <c r="B35" s="54" t="s">
        <v>16</v>
      </c>
      <c r="C35" s="55" t="s">
        <v>65</v>
      </c>
      <c r="D35" s="56" t="s">
        <v>16</v>
      </c>
      <c r="E35" s="185">
        <f t="shared" si="0"/>
        <v>1.1235955056179776</v>
      </c>
      <c r="F35" s="58">
        <v>1</v>
      </c>
      <c r="K35" s="190"/>
      <c r="O35" s="145" t="s">
        <v>16</v>
      </c>
      <c r="P35" s="146" t="s">
        <v>258</v>
      </c>
      <c r="Q35" s="145" t="s">
        <v>16</v>
      </c>
      <c r="R35" s="144">
        <f t="shared" si="2"/>
        <v>1.3698630136986301</v>
      </c>
      <c r="S35" s="143">
        <v>1</v>
      </c>
      <c r="U35" s="145" t="s">
        <v>19</v>
      </c>
      <c r="V35" s="146" t="s">
        <v>301</v>
      </c>
      <c r="W35" s="145" t="s">
        <v>123</v>
      </c>
      <c r="X35" s="144">
        <f t="shared" si="3"/>
        <v>1.2820512820512819</v>
      </c>
      <c r="Y35" s="143">
        <v>1</v>
      </c>
      <c r="AA35" s="145" t="s">
        <v>16</v>
      </c>
      <c r="AB35" s="146" t="s">
        <v>691</v>
      </c>
      <c r="AC35" s="145" t="s">
        <v>16</v>
      </c>
      <c r="AD35" s="144">
        <f t="shared" ref="AD35:AD65" si="6">SUM((AE35/$AE$66)*100)</f>
        <v>13.513513513513514</v>
      </c>
      <c r="AE35" s="143">
        <v>10</v>
      </c>
      <c r="AG35" s="145" t="s">
        <v>106</v>
      </c>
      <c r="AH35" s="146" t="s">
        <v>659</v>
      </c>
      <c r="AI35" s="145" t="s">
        <v>52</v>
      </c>
      <c r="AJ35" s="144">
        <f t="shared" ref="AJ35:AJ54" si="7">SUM((AK35/$AK$55)*100)</f>
        <v>17.460317460317459</v>
      </c>
      <c r="AK35" s="143">
        <v>11</v>
      </c>
    </row>
    <row r="36" spans="2:37">
      <c r="B36" s="19" t="s">
        <v>16</v>
      </c>
      <c r="C36" s="20" t="s">
        <v>87</v>
      </c>
      <c r="D36" s="21" t="s">
        <v>16</v>
      </c>
      <c r="E36" s="178">
        <f t="shared" si="0"/>
        <v>1.1235955056179776</v>
      </c>
      <c r="F36" s="23">
        <v>1</v>
      </c>
      <c r="K36" s="190"/>
      <c r="O36" s="145" t="s">
        <v>16</v>
      </c>
      <c r="P36" s="146" t="s">
        <v>257</v>
      </c>
      <c r="Q36" s="145" t="s">
        <v>16</v>
      </c>
      <c r="R36" s="144">
        <f t="shared" si="2"/>
        <v>1.3698630136986301</v>
      </c>
      <c r="S36" s="143">
        <v>1</v>
      </c>
      <c r="U36" s="145" t="s">
        <v>9</v>
      </c>
      <c r="V36" s="146" t="s">
        <v>300</v>
      </c>
      <c r="W36" s="145" t="s">
        <v>104</v>
      </c>
      <c r="X36" s="144">
        <f t="shared" si="3"/>
        <v>1.2820512820512819</v>
      </c>
      <c r="Y36" s="143">
        <v>1</v>
      </c>
      <c r="AA36" s="145" t="s">
        <v>16</v>
      </c>
      <c r="AB36" s="146" t="s">
        <v>690</v>
      </c>
      <c r="AC36" s="145" t="s">
        <v>16</v>
      </c>
      <c r="AD36" s="144">
        <f t="shared" si="6"/>
        <v>8.1081081081081088</v>
      </c>
      <c r="AE36" s="143">
        <v>6</v>
      </c>
      <c r="AG36" s="145" t="s">
        <v>19</v>
      </c>
      <c r="AH36" s="146" t="s">
        <v>658</v>
      </c>
      <c r="AI36" s="145" t="s">
        <v>22</v>
      </c>
      <c r="AJ36" s="144">
        <f t="shared" si="7"/>
        <v>11.111111111111111</v>
      </c>
      <c r="AK36" s="143">
        <v>7</v>
      </c>
    </row>
    <row r="37" spans="2:37">
      <c r="B37" s="19" t="s">
        <v>16</v>
      </c>
      <c r="C37" s="20" t="s">
        <v>76</v>
      </c>
      <c r="D37" s="21" t="s">
        <v>16</v>
      </c>
      <c r="E37" s="178">
        <f t="shared" si="0"/>
        <v>1.1235955056179776</v>
      </c>
      <c r="F37" s="23">
        <v>1</v>
      </c>
      <c r="K37" s="190"/>
      <c r="O37" s="145" t="s">
        <v>16</v>
      </c>
      <c r="P37" s="146" t="s">
        <v>256</v>
      </c>
      <c r="Q37" s="145" t="s">
        <v>16</v>
      </c>
      <c r="R37" s="144">
        <f t="shared" si="2"/>
        <v>1.3698630136986301</v>
      </c>
      <c r="S37" s="143">
        <v>1</v>
      </c>
      <c r="U37" s="145" t="s">
        <v>9</v>
      </c>
      <c r="V37" s="146" t="s">
        <v>299</v>
      </c>
      <c r="W37" s="145" t="s">
        <v>141</v>
      </c>
      <c r="X37" s="144">
        <f t="shared" si="3"/>
        <v>1.2820512820512819</v>
      </c>
      <c r="Y37" s="143">
        <v>1</v>
      </c>
      <c r="AA37" s="145" t="s">
        <v>16</v>
      </c>
      <c r="AB37" s="146" t="s">
        <v>689</v>
      </c>
      <c r="AC37" s="145" t="s">
        <v>16</v>
      </c>
      <c r="AD37" s="144">
        <f t="shared" si="6"/>
        <v>8.1081081081081088</v>
      </c>
      <c r="AE37" s="143">
        <v>6</v>
      </c>
      <c r="AG37" s="145" t="s">
        <v>9</v>
      </c>
      <c r="AH37" s="146" t="s">
        <v>657</v>
      </c>
      <c r="AI37" s="145" t="s">
        <v>22</v>
      </c>
      <c r="AJ37" s="144">
        <f t="shared" si="7"/>
        <v>7.9365079365079358</v>
      </c>
      <c r="AK37" s="143">
        <v>5</v>
      </c>
    </row>
    <row r="38" spans="2:37">
      <c r="B38" s="19" t="s">
        <v>16</v>
      </c>
      <c r="C38" s="20" t="s">
        <v>67</v>
      </c>
      <c r="D38" s="21" t="s">
        <v>16</v>
      </c>
      <c r="E38" s="178">
        <f t="shared" si="0"/>
        <v>1.1235955056179776</v>
      </c>
      <c r="F38" s="23">
        <v>1</v>
      </c>
      <c r="K38" s="190"/>
      <c r="O38" s="145" t="s">
        <v>16</v>
      </c>
      <c r="P38" s="146" t="s">
        <v>255</v>
      </c>
      <c r="Q38" s="145" t="s">
        <v>16</v>
      </c>
      <c r="R38" s="144">
        <f t="shared" si="2"/>
        <v>1.3698630136986301</v>
      </c>
      <c r="S38" s="143">
        <v>1</v>
      </c>
      <c r="U38" s="145" t="s">
        <v>16</v>
      </c>
      <c r="V38" s="146" t="s">
        <v>298</v>
      </c>
      <c r="W38" s="145" t="s">
        <v>22</v>
      </c>
      <c r="X38" s="144">
        <f t="shared" si="3"/>
        <v>1.2820512820512819</v>
      </c>
      <c r="Y38" s="143">
        <v>1</v>
      </c>
      <c r="AA38" s="145" t="s">
        <v>16</v>
      </c>
      <c r="AB38" s="146" t="s">
        <v>688</v>
      </c>
      <c r="AC38" s="145" t="s">
        <v>16</v>
      </c>
      <c r="AD38" s="144">
        <f t="shared" si="6"/>
        <v>6.756756756756757</v>
      </c>
      <c r="AE38" s="143">
        <v>5</v>
      </c>
      <c r="AG38" s="145" t="s">
        <v>51</v>
      </c>
      <c r="AH38" s="146" t="s">
        <v>656</v>
      </c>
      <c r="AI38" s="145" t="s">
        <v>52</v>
      </c>
      <c r="AJ38" s="144">
        <f t="shared" si="7"/>
        <v>7.9365079365079358</v>
      </c>
      <c r="AK38" s="143">
        <v>5</v>
      </c>
    </row>
    <row r="39" spans="2:37">
      <c r="B39" s="19" t="s">
        <v>16</v>
      </c>
      <c r="C39" s="20" t="s">
        <v>85</v>
      </c>
      <c r="D39" s="21" t="s">
        <v>16</v>
      </c>
      <c r="E39" s="178">
        <f t="shared" si="0"/>
        <v>1.1235955056179776</v>
      </c>
      <c r="F39" s="23">
        <v>1</v>
      </c>
      <c r="K39" s="190"/>
      <c r="O39" s="145" t="s">
        <v>16</v>
      </c>
      <c r="P39" s="146" t="s">
        <v>254</v>
      </c>
      <c r="Q39" s="145" t="s">
        <v>16</v>
      </c>
      <c r="R39" s="144">
        <f t="shared" ref="R39:R59" si="8">SUM((S39/$S$60)*100)</f>
        <v>1.3698630136986301</v>
      </c>
      <c r="S39" s="143">
        <v>1</v>
      </c>
      <c r="U39" s="145" t="s">
        <v>55</v>
      </c>
      <c r="V39" s="146" t="s">
        <v>297</v>
      </c>
      <c r="W39" s="145" t="s">
        <v>16</v>
      </c>
      <c r="X39" s="144">
        <f t="shared" si="3"/>
        <v>1.2820512820512819</v>
      </c>
      <c r="Y39" s="143">
        <v>1</v>
      </c>
      <c r="AA39" s="145" t="s">
        <v>16</v>
      </c>
      <c r="AB39" s="146" t="s">
        <v>687</v>
      </c>
      <c r="AC39" s="145" t="s">
        <v>16</v>
      </c>
      <c r="AD39" s="144">
        <f t="shared" si="6"/>
        <v>4.0540540540540544</v>
      </c>
      <c r="AE39" s="143">
        <v>3</v>
      </c>
      <c r="AG39" s="257" t="s">
        <v>22</v>
      </c>
      <c r="AH39" s="253" t="s">
        <v>293</v>
      </c>
      <c r="AI39" s="257" t="s">
        <v>52</v>
      </c>
      <c r="AJ39" s="144">
        <f t="shared" si="7"/>
        <v>7.9365079365079358</v>
      </c>
      <c r="AK39" s="258">
        <v>5</v>
      </c>
    </row>
    <row r="40" spans="2:37">
      <c r="B40" s="19" t="s">
        <v>16</v>
      </c>
      <c r="C40" s="20" t="s">
        <v>79</v>
      </c>
      <c r="D40" s="21" t="s">
        <v>16</v>
      </c>
      <c r="E40" s="178">
        <f t="shared" si="0"/>
        <v>1.1235955056179776</v>
      </c>
      <c r="F40" s="23">
        <v>1</v>
      </c>
      <c r="K40" s="190"/>
      <c r="O40" s="145" t="s">
        <v>16</v>
      </c>
      <c r="P40" s="146" t="s">
        <v>253</v>
      </c>
      <c r="Q40" s="145" t="s">
        <v>16</v>
      </c>
      <c r="R40" s="144">
        <f t="shared" si="8"/>
        <v>1.3698630136986301</v>
      </c>
      <c r="S40" s="143">
        <v>1</v>
      </c>
      <c r="U40" s="145" t="s">
        <v>9</v>
      </c>
      <c r="V40" s="146" t="s">
        <v>296</v>
      </c>
      <c r="W40" s="145" t="s">
        <v>16</v>
      </c>
      <c r="X40" s="144">
        <f t="shared" si="3"/>
        <v>1.2820512820512819</v>
      </c>
      <c r="Y40" s="143">
        <v>1</v>
      </c>
      <c r="AA40" s="145" t="s">
        <v>16</v>
      </c>
      <c r="AB40" s="146" t="s">
        <v>686</v>
      </c>
      <c r="AC40" s="145" t="s">
        <v>16</v>
      </c>
      <c r="AD40" s="144">
        <f t="shared" si="6"/>
        <v>4.0540540540540544</v>
      </c>
      <c r="AE40" s="143">
        <v>3</v>
      </c>
      <c r="AG40" s="145" t="s">
        <v>22</v>
      </c>
      <c r="AH40" s="146" t="s">
        <v>655</v>
      </c>
      <c r="AI40" s="145" t="s">
        <v>123</v>
      </c>
      <c r="AJ40" s="144">
        <f t="shared" si="7"/>
        <v>6.3492063492063489</v>
      </c>
      <c r="AK40" s="143">
        <v>4</v>
      </c>
    </row>
    <row r="41" spans="2:37">
      <c r="B41" s="59" t="s">
        <v>16</v>
      </c>
      <c r="C41" s="60" t="s">
        <v>66</v>
      </c>
      <c r="D41" s="61" t="s">
        <v>16</v>
      </c>
      <c r="E41" s="186">
        <f t="shared" si="0"/>
        <v>1.1235955056179776</v>
      </c>
      <c r="F41" s="63">
        <v>1</v>
      </c>
      <c r="K41" s="190"/>
      <c r="O41" s="145" t="s">
        <v>16</v>
      </c>
      <c r="P41" s="146" t="s">
        <v>252</v>
      </c>
      <c r="Q41" s="145" t="s">
        <v>16</v>
      </c>
      <c r="R41" s="144">
        <f t="shared" si="8"/>
        <v>1.3698630136986301</v>
      </c>
      <c r="S41" s="143">
        <v>1</v>
      </c>
      <c r="U41" s="145" t="s">
        <v>9</v>
      </c>
      <c r="V41" s="146" t="s">
        <v>295</v>
      </c>
      <c r="W41" s="145" t="s">
        <v>16</v>
      </c>
      <c r="X41" s="144">
        <f t="shared" si="3"/>
        <v>1.2820512820512819</v>
      </c>
      <c r="Y41" s="143">
        <v>1</v>
      </c>
      <c r="AA41" s="145" t="s">
        <v>16</v>
      </c>
      <c r="AB41" s="146" t="s">
        <v>685</v>
      </c>
      <c r="AC41" s="145" t="s">
        <v>16</v>
      </c>
      <c r="AD41" s="144">
        <f t="shared" si="6"/>
        <v>4.0540540540540544</v>
      </c>
      <c r="AE41" s="143">
        <v>3</v>
      </c>
      <c r="AG41" s="145" t="s">
        <v>9</v>
      </c>
      <c r="AH41" s="146" t="s">
        <v>654</v>
      </c>
      <c r="AI41" s="145" t="s">
        <v>123</v>
      </c>
      <c r="AJ41" s="144">
        <f t="shared" si="7"/>
        <v>6.3492063492063489</v>
      </c>
      <c r="AK41" s="143">
        <v>4</v>
      </c>
    </row>
    <row r="42" spans="2:37">
      <c r="B42" s="19" t="s">
        <v>16</v>
      </c>
      <c r="C42" s="20" t="s">
        <v>90</v>
      </c>
      <c r="D42" s="21" t="s">
        <v>16</v>
      </c>
      <c r="E42" s="178">
        <f t="shared" si="0"/>
        <v>1.1235955056179776</v>
      </c>
      <c r="F42" s="23">
        <v>1</v>
      </c>
      <c r="K42" s="190"/>
      <c r="O42" s="145" t="s">
        <v>16</v>
      </c>
      <c r="P42" s="146" t="s">
        <v>251</v>
      </c>
      <c r="Q42" s="145" t="s">
        <v>16</v>
      </c>
      <c r="R42" s="144">
        <f t="shared" si="8"/>
        <v>1.3698630136986301</v>
      </c>
      <c r="S42" s="143">
        <v>1</v>
      </c>
      <c r="U42" s="145" t="s">
        <v>106</v>
      </c>
      <c r="V42" s="146" t="s">
        <v>294</v>
      </c>
      <c r="W42" s="145" t="s">
        <v>52</v>
      </c>
      <c r="X42" s="144">
        <f t="shared" si="3"/>
        <v>1.2820512820512819</v>
      </c>
      <c r="Y42" s="143">
        <v>1</v>
      </c>
      <c r="AA42" s="145" t="s">
        <v>16</v>
      </c>
      <c r="AB42" s="146" t="s">
        <v>684</v>
      </c>
      <c r="AC42" s="145" t="s">
        <v>16</v>
      </c>
      <c r="AD42" s="144">
        <f t="shared" si="6"/>
        <v>4.0540540540540544</v>
      </c>
      <c r="AE42" s="143">
        <v>3</v>
      </c>
      <c r="AG42" s="145" t="s">
        <v>51</v>
      </c>
      <c r="AH42" s="146" t="s">
        <v>653</v>
      </c>
      <c r="AI42" s="145" t="s">
        <v>22</v>
      </c>
      <c r="AJ42" s="144">
        <f t="shared" si="7"/>
        <v>6.3492063492063489</v>
      </c>
      <c r="AK42" s="143">
        <v>4</v>
      </c>
    </row>
    <row r="43" spans="2:37">
      <c r="B43" s="19" t="s">
        <v>16</v>
      </c>
      <c r="C43" s="20" t="s">
        <v>58</v>
      </c>
      <c r="D43" s="21" t="s">
        <v>16</v>
      </c>
      <c r="E43" s="178">
        <f t="shared" si="0"/>
        <v>1.1235955056179776</v>
      </c>
      <c r="F43" s="23">
        <v>1</v>
      </c>
      <c r="K43" s="190"/>
      <c r="O43" s="145" t="s">
        <v>16</v>
      </c>
      <c r="P43" s="146" t="s">
        <v>250</v>
      </c>
      <c r="Q43" s="145" t="s">
        <v>16</v>
      </c>
      <c r="R43" s="144">
        <f t="shared" si="8"/>
        <v>1.3698630136986301</v>
      </c>
      <c r="S43" s="143">
        <v>1</v>
      </c>
      <c r="U43" s="257" t="s">
        <v>22</v>
      </c>
      <c r="V43" s="253" t="s">
        <v>293</v>
      </c>
      <c r="W43" s="257" t="s">
        <v>16</v>
      </c>
      <c r="X43" s="144">
        <f t="shared" si="3"/>
        <v>1.2820512820512819</v>
      </c>
      <c r="Y43" s="258">
        <v>1</v>
      </c>
      <c r="AA43" s="145" t="s">
        <v>16</v>
      </c>
      <c r="AB43" s="146" t="s">
        <v>683</v>
      </c>
      <c r="AC43" s="145" t="s">
        <v>16</v>
      </c>
      <c r="AD43" s="144">
        <f t="shared" si="6"/>
        <v>4.0540540540540544</v>
      </c>
      <c r="AE43" s="143">
        <v>3</v>
      </c>
      <c r="AG43" s="145" t="s">
        <v>22</v>
      </c>
      <c r="AH43" s="146" t="s">
        <v>652</v>
      </c>
      <c r="AI43" s="145" t="s">
        <v>52</v>
      </c>
      <c r="AJ43" s="144">
        <f t="shared" si="7"/>
        <v>4.7619047619047619</v>
      </c>
      <c r="AK43" s="143">
        <v>3</v>
      </c>
    </row>
    <row r="44" spans="2:37">
      <c r="B44" s="19" t="s">
        <v>16</v>
      </c>
      <c r="C44" s="20" t="s">
        <v>84</v>
      </c>
      <c r="D44" s="21" t="s">
        <v>16</v>
      </c>
      <c r="E44" s="178">
        <f t="shared" si="0"/>
        <v>1.1235955056179776</v>
      </c>
      <c r="F44" s="23">
        <v>1</v>
      </c>
      <c r="G44" s="20"/>
      <c r="K44" s="190"/>
      <c r="O44" s="145" t="s">
        <v>16</v>
      </c>
      <c r="P44" s="146" t="s">
        <v>249</v>
      </c>
      <c r="Q44" s="145" t="s">
        <v>16</v>
      </c>
      <c r="R44" s="144">
        <f t="shared" si="8"/>
        <v>1.3698630136986301</v>
      </c>
      <c r="S44" s="143">
        <v>1</v>
      </c>
      <c r="U44" s="145" t="s">
        <v>102</v>
      </c>
      <c r="V44" s="146" t="s">
        <v>292</v>
      </c>
      <c r="W44" s="145" t="s">
        <v>16</v>
      </c>
      <c r="X44" s="144">
        <f t="shared" si="3"/>
        <v>1.2820512820512819</v>
      </c>
      <c r="Y44" s="143">
        <v>1</v>
      </c>
      <c r="AA44" s="145" t="s">
        <v>16</v>
      </c>
      <c r="AB44" s="146" t="s">
        <v>682</v>
      </c>
      <c r="AC44" s="145" t="s">
        <v>16</v>
      </c>
      <c r="AD44" s="144">
        <f t="shared" si="6"/>
        <v>4.0540540540540544</v>
      </c>
      <c r="AE44" s="143">
        <v>3</v>
      </c>
      <c r="AG44" s="145" t="s">
        <v>106</v>
      </c>
      <c r="AH44" s="146" t="s">
        <v>651</v>
      </c>
      <c r="AI44" s="145" t="s">
        <v>16</v>
      </c>
      <c r="AJ44" s="144">
        <f t="shared" si="7"/>
        <v>3.1746031746031744</v>
      </c>
      <c r="AK44" s="143">
        <v>2</v>
      </c>
    </row>
    <row r="45" spans="2:37">
      <c r="B45" s="19" t="s">
        <v>16</v>
      </c>
      <c r="C45" s="20" t="s">
        <v>86</v>
      </c>
      <c r="D45" s="21" t="s">
        <v>16</v>
      </c>
      <c r="E45" s="178">
        <f t="shared" si="0"/>
        <v>1.1235955056179776</v>
      </c>
      <c r="F45" s="23">
        <v>1</v>
      </c>
      <c r="K45" s="190"/>
      <c r="O45" s="145" t="s">
        <v>16</v>
      </c>
      <c r="P45" s="146" t="s">
        <v>248</v>
      </c>
      <c r="Q45" s="145" t="s">
        <v>16</v>
      </c>
      <c r="R45" s="144">
        <f t="shared" si="8"/>
        <v>1.3698630136986301</v>
      </c>
      <c r="S45" s="143">
        <v>1</v>
      </c>
      <c r="U45" s="145" t="s">
        <v>106</v>
      </c>
      <c r="V45" s="146" t="s">
        <v>291</v>
      </c>
      <c r="W45" s="145" t="s">
        <v>123</v>
      </c>
      <c r="X45" s="144">
        <f t="shared" si="3"/>
        <v>1.2820512820512819</v>
      </c>
      <c r="Y45" s="143">
        <v>1</v>
      </c>
      <c r="AA45" s="145" t="s">
        <v>16</v>
      </c>
      <c r="AB45" s="146" t="s">
        <v>681</v>
      </c>
      <c r="AC45" s="145" t="s">
        <v>16</v>
      </c>
      <c r="AD45" s="144">
        <f t="shared" si="6"/>
        <v>4.0540540540540544</v>
      </c>
      <c r="AE45" s="143">
        <v>3</v>
      </c>
      <c r="AG45" s="145" t="s">
        <v>106</v>
      </c>
      <c r="AH45" s="146" t="s">
        <v>650</v>
      </c>
      <c r="AI45" s="145" t="s">
        <v>22</v>
      </c>
      <c r="AJ45" s="144">
        <f t="shared" si="7"/>
        <v>3.1746031746031744</v>
      </c>
      <c r="AK45" s="143">
        <v>2</v>
      </c>
    </row>
    <row r="46" spans="2:37">
      <c r="B46" s="19" t="s">
        <v>16</v>
      </c>
      <c r="C46" s="20" t="s">
        <v>59</v>
      </c>
      <c r="D46" s="21" t="s">
        <v>16</v>
      </c>
      <c r="E46" s="178">
        <f t="shared" si="0"/>
        <v>1.1235955056179776</v>
      </c>
      <c r="F46" s="23">
        <v>1</v>
      </c>
      <c r="K46" s="190"/>
      <c r="O46" s="145" t="s">
        <v>16</v>
      </c>
      <c r="P46" s="146" t="s">
        <v>247</v>
      </c>
      <c r="Q46" s="145" t="s">
        <v>16</v>
      </c>
      <c r="R46" s="144">
        <f t="shared" si="8"/>
        <v>1.3698630136986301</v>
      </c>
      <c r="S46" s="143">
        <v>1</v>
      </c>
      <c r="U46" s="145" t="s">
        <v>106</v>
      </c>
      <c r="V46" s="146" t="s">
        <v>290</v>
      </c>
      <c r="W46" s="145" t="s">
        <v>16</v>
      </c>
      <c r="X46" s="144">
        <f t="shared" si="3"/>
        <v>1.2820512820512819</v>
      </c>
      <c r="Y46" s="143">
        <v>1</v>
      </c>
      <c r="AA46" s="145" t="s">
        <v>16</v>
      </c>
      <c r="AB46" s="146" t="s">
        <v>680</v>
      </c>
      <c r="AC46" s="145" t="s">
        <v>16</v>
      </c>
      <c r="AD46" s="144">
        <f t="shared" si="6"/>
        <v>2.7027027027027026</v>
      </c>
      <c r="AE46" s="143">
        <v>2</v>
      </c>
      <c r="AG46" s="145" t="s">
        <v>106</v>
      </c>
      <c r="AH46" s="146" t="s">
        <v>649</v>
      </c>
      <c r="AI46" s="145" t="s">
        <v>16</v>
      </c>
      <c r="AJ46" s="144">
        <f t="shared" si="7"/>
        <v>3.1746031746031744</v>
      </c>
      <c r="AK46" s="143">
        <v>2</v>
      </c>
    </row>
    <row r="47" spans="2:37">
      <c r="B47" s="19" t="s">
        <v>16</v>
      </c>
      <c r="C47" s="20" t="s">
        <v>75</v>
      </c>
      <c r="D47" s="21" t="s">
        <v>16</v>
      </c>
      <c r="E47" s="178">
        <f t="shared" si="0"/>
        <v>1.1235955056179776</v>
      </c>
      <c r="F47" s="23">
        <v>1</v>
      </c>
      <c r="K47" s="190"/>
      <c r="O47" s="145" t="s">
        <v>16</v>
      </c>
      <c r="P47" s="146" t="s">
        <v>246</v>
      </c>
      <c r="Q47" s="145" t="s">
        <v>16</v>
      </c>
      <c r="R47" s="144">
        <f t="shared" si="8"/>
        <v>1.3698630136986301</v>
      </c>
      <c r="S47" s="143">
        <v>1</v>
      </c>
      <c r="U47" s="231" t="s">
        <v>51</v>
      </c>
      <c r="V47" s="232" t="s">
        <v>289</v>
      </c>
      <c r="W47" s="231" t="s">
        <v>16</v>
      </c>
      <c r="X47" s="233">
        <f t="shared" si="3"/>
        <v>1.2820512820512819</v>
      </c>
      <c r="Y47" s="234">
        <v>1</v>
      </c>
      <c r="AA47" s="145" t="s">
        <v>16</v>
      </c>
      <c r="AB47" s="146" t="s">
        <v>679</v>
      </c>
      <c r="AC47" s="145" t="s">
        <v>16</v>
      </c>
      <c r="AD47" s="144">
        <f t="shared" si="6"/>
        <v>2.7027027027027026</v>
      </c>
      <c r="AE47" s="143">
        <v>2</v>
      </c>
      <c r="AG47" s="145" t="s">
        <v>51</v>
      </c>
      <c r="AH47" s="146" t="s">
        <v>648</v>
      </c>
      <c r="AI47" s="145" t="s">
        <v>16</v>
      </c>
      <c r="AJ47" s="144">
        <f t="shared" si="7"/>
        <v>3.1746031746031744</v>
      </c>
      <c r="AK47" s="143">
        <v>2</v>
      </c>
    </row>
    <row r="48" spans="2:37">
      <c r="B48" s="19" t="s">
        <v>16</v>
      </c>
      <c r="C48" s="20" t="s">
        <v>62</v>
      </c>
      <c r="D48" s="21" t="s">
        <v>16</v>
      </c>
      <c r="E48" s="178">
        <f t="shared" si="0"/>
        <v>1.1235955056179776</v>
      </c>
      <c r="F48" s="23">
        <v>1</v>
      </c>
      <c r="K48" s="190"/>
      <c r="O48" s="145" t="s">
        <v>16</v>
      </c>
      <c r="P48" s="146" t="s">
        <v>245</v>
      </c>
      <c r="Q48" s="145" t="s">
        <v>16</v>
      </c>
      <c r="R48" s="144">
        <f t="shared" si="8"/>
        <v>1.3698630136986301</v>
      </c>
      <c r="S48" s="143">
        <v>1</v>
      </c>
      <c r="U48" s="145" t="s">
        <v>9</v>
      </c>
      <c r="V48" s="146" t="s">
        <v>288</v>
      </c>
      <c r="W48" s="145" t="s">
        <v>52</v>
      </c>
      <c r="X48" s="144">
        <f t="shared" si="3"/>
        <v>1.2820512820512819</v>
      </c>
      <c r="Y48" s="143">
        <v>1</v>
      </c>
      <c r="AA48" s="145" t="s">
        <v>16</v>
      </c>
      <c r="AB48" s="146" t="s">
        <v>678</v>
      </c>
      <c r="AC48" s="145" t="s">
        <v>16</v>
      </c>
      <c r="AD48" s="144">
        <f t="shared" si="6"/>
        <v>2.7027027027027026</v>
      </c>
      <c r="AE48" s="143">
        <v>2</v>
      </c>
      <c r="AG48" s="145" t="s">
        <v>106</v>
      </c>
      <c r="AH48" s="146" t="s">
        <v>647</v>
      </c>
      <c r="AI48" s="145" t="s">
        <v>16</v>
      </c>
      <c r="AJ48" s="144">
        <f t="shared" si="7"/>
        <v>1.5873015873015872</v>
      </c>
      <c r="AK48" s="143">
        <v>1</v>
      </c>
    </row>
    <row r="49" spans="2:37" ht="15">
      <c r="B49" s="64" t="s">
        <v>16</v>
      </c>
      <c r="C49" s="65" t="s">
        <v>94</v>
      </c>
      <c r="D49" s="66" t="s">
        <v>16</v>
      </c>
      <c r="E49" s="187">
        <f t="shared" si="0"/>
        <v>1.1235955056179776</v>
      </c>
      <c r="F49" s="67">
        <v>1</v>
      </c>
      <c r="K49" s="190"/>
      <c r="O49" s="145" t="s">
        <v>16</v>
      </c>
      <c r="P49" s="146" t="s">
        <v>244</v>
      </c>
      <c r="Q49" s="145" t="s">
        <v>16</v>
      </c>
      <c r="R49" s="144">
        <f t="shared" si="8"/>
        <v>1.3698630136986301</v>
      </c>
      <c r="S49" s="143">
        <v>1</v>
      </c>
      <c r="U49" s="141"/>
      <c r="V49" s="142"/>
      <c r="W49" s="141"/>
      <c r="X49" s="140">
        <f>SUM(X7:X48)</f>
        <v>100.00000000000004</v>
      </c>
      <c r="Y49" s="140">
        <f>SUM(Y7:Y48)</f>
        <v>78</v>
      </c>
      <c r="AA49" s="145" t="s">
        <v>16</v>
      </c>
      <c r="AB49" s="146" t="s">
        <v>677</v>
      </c>
      <c r="AC49" s="145" t="s">
        <v>16</v>
      </c>
      <c r="AD49" s="144">
        <f t="shared" si="6"/>
        <v>2.7027027027027026</v>
      </c>
      <c r="AE49" s="143">
        <v>2</v>
      </c>
      <c r="AG49" s="145" t="s">
        <v>106</v>
      </c>
      <c r="AH49" s="146" t="s">
        <v>646</v>
      </c>
      <c r="AI49" s="145" t="s">
        <v>22</v>
      </c>
      <c r="AJ49" s="144">
        <f t="shared" si="7"/>
        <v>1.5873015873015872</v>
      </c>
      <c r="AK49" s="143">
        <v>1</v>
      </c>
    </row>
    <row r="50" spans="2:37">
      <c r="B50" s="68" t="s">
        <v>22</v>
      </c>
      <c r="C50" s="69" t="s">
        <v>99</v>
      </c>
      <c r="D50" s="70" t="s">
        <v>16</v>
      </c>
      <c r="E50" s="188">
        <f t="shared" si="0"/>
        <v>1.1235955056179776</v>
      </c>
      <c r="F50" s="72">
        <v>1</v>
      </c>
      <c r="K50" s="190"/>
      <c r="O50" s="145" t="s">
        <v>16</v>
      </c>
      <c r="P50" s="146" t="s">
        <v>243</v>
      </c>
      <c r="Q50" s="145" t="s">
        <v>16</v>
      </c>
      <c r="R50" s="144">
        <f t="shared" si="8"/>
        <v>1.3698630136986301</v>
      </c>
      <c r="S50" s="143">
        <v>1</v>
      </c>
      <c r="AA50" s="145" t="s">
        <v>16</v>
      </c>
      <c r="AB50" s="146" t="s">
        <v>676</v>
      </c>
      <c r="AC50" s="145" t="s">
        <v>16</v>
      </c>
      <c r="AD50" s="144">
        <f t="shared" si="6"/>
        <v>2.7027027027027026</v>
      </c>
      <c r="AE50" s="143">
        <v>2</v>
      </c>
      <c r="AG50" s="145" t="s">
        <v>106</v>
      </c>
      <c r="AH50" s="146" t="s">
        <v>645</v>
      </c>
      <c r="AI50" s="145" t="s">
        <v>16</v>
      </c>
      <c r="AJ50" s="144">
        <f t="shared" si="7"/>
        <v>1.5873015873015872</v>
      </c>
      <c r="AK50" s="143">
        <v>1</v>
      </c>
    </row>
    <row r="51" spans="2:37">
      <c r="E51" s="189">
        <f>SUM(E6:E50)</f>
        <v>99.999999999999801</v>
      </c>
      <c r="F51" s="74">
        <f>SUM(F6:F50)</f>
        <v>89</v>
      </c>
      <c r="K51" s="190"/>
      <c r="O51" s="145" t="s">
        <v>16</v>
      </c>
      <c r="P51" s="146" t="s">
        <v>242</v>
      </c>
      <c r="Q51" s="145" t="s">
        <v>16</v>
      </c>
      <c r="R51" s="144">
        <f t="shared" si="8"/>
        <v>1.3698630136986301</v>
      </c>
      <c r="S51" s="143">
        <v>1</v>
      </c>
      <c r="AA51" s="145" t="s">
        <v>16</v>
      </c>
      <c r="AB51" s="146" t="s">
        <v>675</v>
      </c>
      <c r="AC51" s="145" t="s">
        <v>16</v>
      </c>
      <c r="AD51" s="144">
        <f t="shared" si="6"/>
        <v>2.7027027027027026</v>
      </c>
      <c r="AE51" s="143">
        <v>2</v>
      </c>
      <c r="AG51" s="145" t="s">
        <v>106</v>
      </c>
      <c r="AH51" s="146" t="s">
        <v>644</v>
      </c>
      <c r="AI51" s="145" t="s">
        <v>16</v>
      </c>
      <c r="AJ51" s="144">
        <f t="shared" si="7"/>
        <v>1.5873015873015872</v>
      </c>
      <c r="AK51" s="143">
        <v>1</v>
      </c>
    </row>
    <row r="52" spans="2:37">
      <c r="E52" s="190"/>
      <c r="K52" s="190"/>
      <c r="O52" s="145" t="s">
        <v>16</v>
      </c>
      <c r="P52" s="146" t="s">
        <v>241</v>
      </c>
      <c r="Q52" s="145" t="s">
        <v>16</v>
      </c>
      <c r="R52" s="144">
        <f t="shared" si="8"/>
        <v>1.3698630136986301</v>
      </c>
      <c r="S52" s="143">
        <v>1</v>
      </c>
      <c r="AA52" s="145" t="s">
        <v>16</v>
      </c>
      <c r="AB52" s="146" t="s">
        <v>674</v>
      </c>
      <c r="AC52" s="145" t="s">
        <v>16</v>
      </c>
      <c r="AD52" s="144">
        <f t="shared" si="6"/>
        <v>1.3513513513513513</v>
      </c>
      <c r="AE52" s="143">
        <v>1</v>
      </c>
      <c r="AG52" s="145" t="s">
        <v>106</v>
      </c>
      <c r="AH52" s="146" t="s">
        <v>643</v>
      </c>
      <c r="AI52" s="145" t="s">
        <v>16</v>
      </c>
      <c r="AJ52" s="144">
        <f t="shared" si="7"/>
        <v>1.5873015873015872</v>
      </c>
      <c r="AK52" s="143">
        <v>1</v>
      </c>
    </row>
    <row r="53" spans="2:37">
      <c r="E53" s="190"/>
      <c r="K53" s="190"/>
      <c r="O53" s="145" t="s">
        <v>16</v>
      </c>
      <c r="P53" s="146" t="s">
        <v>240</v>
      </c>
      <c r="Q53" s="145" t="s">
        <v>16</v>
      </c>
      <c r="R53" s="144">
        <f t="shared" si="8"/>
        <v>1.3698630136986301</v>
      </c>
      <c r="S53" s="143">
        <v>1</v>
      </c>
      <c r="AA53" s="145" t="s">
        <v>16</v>
      </c>
      <c r="AB53" s="146" t="s">
        <v>673</v>
      </c>
      <c r="AC53" s="145" t="s">
        <v>16</v>
      </c>
      <c r="AD53" s="144">
        <f t="shared" si="6"/>
        <v>1.3513513513513513</v>
      </c>
      <c r="AE53" s="143">
        <v>1</v>
      </c>
      <c r="AG53" s="145" t="s">
        <v>106</v>
      </c>
      <c r="AH53" s="146" t="s">
        <v>642</v>
      </c>
      <c r="AI53" s="145" t="s">
        <v>16</v>
      </c>
      <c r="AJ53" s="144">
        <f t="shared" si="7"/>
        <v>1.5873015873015872</v>
      </c>
      <c r="AK53" s="143">
        <v>1</v>
      </c>
    </row>
    <row r="54" spans="2:37">
      <c r="E54" s="190"/>
      <c r="K54" s="190"/>
      <c r="O54" s="145" t="s">
        <v>16</v>
      </c>
      <c r="P54" s="146" t="s">
        <v>239</v>
      </c>
      <c r="Q54" s="145" t="s">
        <v>16</v>
      </c>
      <c r="R54" s="144">
        <f t="shared" si="8"/>
        <v>1.3698630136986301</v>
      </c>
      <c r="S54" s="143">
        <v>1</v>
      </c>
      <c r="AA54" s="145" t="s">
        <v>16</v>
      </c>
      <c r="AB54" s="146" t="s">
        <v>672</v>
      </c>
      <c r="AC54" s="145" t="s">
        <v>16</v>
      </c>
      <c r="AD54" s="144">
        <f t="shared" si="6"/>
        <v>1.3513513513513513</v>
      </c>
      <c r="AE54" s="143">
        <v>1</v>
      </c>
      <c r="AG54" s="145" t="s">
        <v>19</v>
      </c>
      <c r="AH54" s="146" t="s">
        <v>641</v>
      </c>
      <c r="AI54" s="145" t="s">
        <v>52</v>
      </c>
      <c r="AJ54" s="144">
        <f t="shared" si="7"/>
        <v>1.5873015873015872</v>
      </c>
      <c r="AK54" s="143">
        <v>1</v>
      </c>
    </row>
    <row r="55" spans="2:37" ht="15">
      <c r="B55" s="153" t="s">
        <v>131</v>
      </c>
      <c r="C55" s="153"/>
      <c r="D55" s="153"/>
      <c r="E55" s="191"/>
      <c r="F55" s="153"/>
      <c r="G55" s="154"/>
      <c r="H55" s="153" t="s">
        <v>154</v>
      </c>
      <c r="K55" s="190"/>
      <c r="O55" s="145" t="s">
        <v>16</v>
      </c>
      <c r="P55" s="146" t="s">
        <v>238</v>
      </c>
      <c r="Q55" s="145" t="s">
        <v>16</v>
      </c>
      <c r="R55" s="144">
        <f t="shared" si="8"/>
        <v>1.3698630136986301</v>
      </c>
      <c r="S55" s="143">
        <v>1</v>
      </c>
      <c r="AA55" s="145" t="s">
        <v>16</v>
      </c>
      <c r="AB55" s="146" t="s">
        <v>671</v>
      </c>
      <c r="AC55" s="145" t="s">
        <v>16</v>
      </c>
      <c r="AD55" s="144">
        <f t="shared" si="6"/>
        <v>1.3513513513513513</v>
      </c>
      <c r="AE55" s="143">
        <v>1</v>
      </c>
      <c r="AG55" s="141"/>
      <c r="AH55" s="142"/>
      <c r="AI55" s="141"/>
      <c r="AJ55" s="140">
        <f>SUM(AJ35:AJ54)</f>
        <v>99.999999999999972</v>
      </c>
      <c r="AK55" s="140">
        <f>SUM(AK35:AK54)</f>
        <v>63</v>
      </c>
    </row>
    <row r="56" spans="2:37" ht="15">
      <c r="B56" s="2" t="s">
        <v>0</v>
      </c>
      <c r="C56" s="3" t="s">
        <v>1</v>
      </c>
      <c r="D56" s="3" t="s">
        <v>2</v>
      </c>
      <c r="E56" s="192" t="s">
        <v>3</v>
      </c>
      <c r="F56" s="3" t="s">
        <v>4</v>
      </c>
      <c r="H56" s="2" t="s">
        <v>45</v>
      </c>
      <c r="I56" s="3" t="s">
        <v>1</v>
      </c>
      <c r="J56" s="3" t="s">
        <v>46</v>
      </c>
      <c r="K56" s="192" t="s">
        <v>3</v>
      </c>
      <c r="L56" s="3" t="s">
        <v>4</v>
      </c>
      <c r="O56" s="145" t="s">
        <v>16</v>
      </c>
      <c r="P56" s="146" t="s">
        <v>237</v>
      </c>
      <c r="Q56" s="145" t="s">
        <v>16</v>
      </c>
      <c r="R56" s="144">
        <f t="shared" si="8"/>
        <v>1.3698630136986301</v>
      </c>
      <c r="S56" s="143">
        <v>1</v>
      </c>
      <c r="AA56" s="145" t="s">
        <v>16</v>
      </c>
      <c r="AB56" s="146" t="s">
        <v>670</v>
      </c>
      <c r="AC56" s="145" t="s">
        <v>16</v>
      </c>
      <c r="AD56" s="144">
        <f t="shared" si="6"/>
        <v>1.3513513513513513</v>
      </c>
      <c r="AE56" s="143">
        <v>1</v>
      </c>
      <c r="AG56" s="252"/>
      <c r="AH56"/>
      <c r="AI56" s="252"/>
      <c r="AJ56" s="252"/>
      <c r="AK56" s="251"/>
    </row>
    <row r="57" spans="2:37">
      <c r="B57" s="98" t="s">
        <v>16</v>
      </c>
      <c r="C57" s="20" t="s">
        <v>127</v>
      </c>
      <c r="D57" s="98" t="s">
        <v>9</v>
      </c>
      <c r="E57" s="178">
        <f>F57*100/$F$60</f>
        <v>50</v>
      </c>
      <c r="F57" s="99">
        <v>47</v>
      </c>
      <c r="H57" s="100" t="s">
        <v>9</v>
      </c>
      <c r="I57" s="101" t="s">
        <v>137</v>
      </c>
      <c r="J57" s="102" t="s">
        <v>16</v>
      </c>
      <c r="K57" s="197">
        <v>100</v>
      </c>
      <c r="L57" s="104">
        <v>75</v>
      </c>
      <c r="M57" s="73" t="s">
        <v>138</v>
      </c>
      <c r="O57" s="145" t="s">
        <v>16</v>
      </c>
      <c r="P57" s="146" t="s">
        <v>236</v>
      </c>
      <c r="Q57" s="145" t="s">
        <v>16</v>
      </c>
      <c r="R57" s="144">
        <f t="shared" si="8"/>
        <v>1.3698630136986301</v>
      </c>
      <c r="S57" s="143">
        <v>1</v>
      </c>
      <c r="AA57" s="145" t="s">
        <v>16</v>
      </c>
      <c r="AB57" s="146" t="s">
        <v>669</v>
      </c>
      <c r="AC57" s="145" t="s">
        <v>16</v>
      </c>
      <c r="AD57" s="144">
        <f t="shared" si="6"/>
        <v>1.3513513513513513</v>
      </c>
      <c r="AE57" s="143">
        <v>1</v>
      </c>
      <c r="AJ57" s="139"/>
      <c r="AK57" s="139"/>
    </row>
    <row r="58" spans="2:37">
      <c r="B58" s="105" t="s">
        <v>129</v>
      </c>
      <c r="C58" s="20" t="s">
        <v>128</v>
      </c>
      <c r="D58" s="19" t="s">
        <v>9</v>
      </c>
      <c r="E58" s="178">
        <f>F58*100/$F$60</f>
        <v>48.936170212765958</v>
      </c>
      <c r="F58" s="85">
        <v>46</v>
      </c>
      <c r="K58" s="189">
        <f>SUM(K57)</f>
        <v>100</v>
      </c>
      <c r="L58" s="74">
        <f>SUM(L57)</f>
        <v>75</v>
      </c>
      <c r="O58" s="145" t="s">
        <v>16</v>
      </c>
      <c r="P58" s="146" t="s">
        <v>235</v>
      </c>
      <c r="Q58" s="145" t="s">
        <v>16</v>
      </c>
      <c r="R58" s="144">
        <f t="shared" si="8"/>
        <v>1.3698630136986301</v>
      </c>
      <c r="S58" s="143">
        <v>1</v>
      </c>
      <c r="AA58" s="145" t="s">
        <v>16</v>
      </c>
      <c r="AB58" s="146" t="s">
        <v>668</v>
      </c>
      <c r="AC58" s="145" t="s">
        <v>16</v>
      </c>
      <c r="AD58" s="144">
        <f t="shared" si="6"/>
        <v>1.3513513513513513</v>
      </c>
      <c r="AE58" s="143">
        <v>1</v>
      </c>
      <c r="AJ58" s="139"/>
      <c r="AK58" s="139"/>
    </row>
    <row r="59" spans="2:37">
      <c r="B59" s="68" t="s">
        <v>16</v>
      </c>
      <c r="C59" s="69" t="s">
        <v>130</v>
      </c>
      <c r="D59" s="70" t="s">
        <v>9</v>
      </c>
      <c r="E59" s="188">
        <f>F59*100/$F$60</f>
        <v>1.0638297872340425</v>
      </c>
      <c r="F59" s="72">
        <v>1</v>
      </c>
      <c r="K59" s="190"/>
      <c r="O59" s="145" t="s">
        <v>16</v>
      </c>
      <c r="P59" s="146" t="s">
        <v>234</v>
      </c>
      <c r="Q59" s="145" t="s">
        <v>16</v>
      </c>
      <c r="R59" s="144">
        <f t="shared" si="8"/>
        <v>1.3698630136986301</v>
      </c>
      <c r="S59" s="143">
        <v>1</v>
      </c>
      <c r="AA59" s="145" t="s">
        <v>16</v>
      </c>
      <c r="AB59" s="146" t="s">
        <v>667</v>
      </c>
      <c r="AC59" s="145" t="s">
        <v>16</v>
      </c>
      <c r="AD59" s="144">
        <f t="shared" si="6"/>
        <v>1.3513513513513513</v>
      </c>
      <c r="AE59" s="143">
        <v>1</v>
      </c>
      <c r="AJ59" s="139"/>
      <c r="AK59" s="139"/>
    </row>
    <row r="60" spans="2:37" ht="15">
      <c r="E60" s="189">
        <f>SUM(E57:E59)</f>
        <v>100</v>
      </c>
      <c r="F60" s="74">
        <f>SUM(F57:F59)</f>
        <v>94</v>
      </c>
      <c r="K60" s="190"/>
      <c r="O60" s="141"/>
      <c r="P60" s="142"/>
      <c r="Q60" s="141"/>
      <c r="R60" s="140">
        <f>SUM(R7:R59)</f>
        <v>100.00000000000006</v>
      </c>
      <c r="S60" s="140">
        <f>SUM(S7:S59)</f>
        <v>73</v>
      </c>
      <c r="AA60" s="145" t="s">
        <v>16</v>
      </c>
      <c r="AB60" s="146" t="s">
        <v>666</v>
      </c>
      <c r="AC60" s="145" t="s">
        <v>16</v>
      </c>
      <c r="AD60" s="144">
        <f t="shared" si="6"/>
        <v>1.3513513513513513</v>
      </c>
      <c r="AE60" s="143">
        <v>1</v>
      </c>
      <c r="AJ60" s="139"/>
      <c r="AK60" s="139"/>
    </row>
    <row r="61" spans="2:37">
      <c r="E61" s="190"/>
      <c r="K61" s="190"/>
      <c r="R61" s="74"/>
      <c r="S61" s="74"/>
      <c r="AA61" s="145" t="s">
        <v>16</v>
      </c>
      <c r="AB61" s="146" t="s">
        <v>665</v>
      </c>
      <c r="AC61" s="145" t="s">
        <v>16</v>
      </c>
      <c r="AD61" s="144">
        <f t="shared" si="6"/>
        <v>1.3513513513513513</v>
      </c>
      <c r="AE61" s="143">
        <v>1</v>
      </c>
      <c r="AJ61" s="139"/>
      <c r="AK61" s="139"/>
    </row>
    <row r="62" spans="2:37">
      <c r="E62" s="190"/>
      <c r="K62" s="190"/>
      <c r="O62" s="152" t="s">
        <v>366</v>
      </c>
      <c r="P62" s="151"/>
      <c r="Q62" s="150"/>
      <c r="R62" s="150"/>
      <c r="S62" s="149"/>
      <c r="U62" s="152" t="s">
        <v>391</v>
      </c>
      <c r="V62" s="151"/>
      <c r="W62" s="150"/>
      <c r="X62" s="150"/>
      <c r="Y62" s="149"/>
      <c r="AA62" s="145" t="s">
        <v>16</v>
      </c>
      <c r="AB62" s="146" t="s">
        <v>664</v>
      </c>
      <c r="AC62" s="145" t="s">
        <v>16</v>
      </c>
      <c r="AD62" s="144">
        <f t="shared" si="6"/>
        <v>1.3513513513513513</v>
      </c>
      <c r="AE62" s="143">
        <v>1</v>
      </c>
      <c r="AJ62" s="139"/>
      <c r="AK62" s="139"/>
    </row>
    <row r="63" spans="2:37">
      <c r="E63" s="190"/>
      <c r="K63" s="190"/>
      <c r="O63" s="150"/>
      <c r="P63" s="151"/>
      <c r="Q63" s="150"/>
      <c r="R63" s="150"/>
      <c r="S63" s="149"/>
      <c r="U63" s="150"/>
      <c r="V63" s="151"/>
      <c r="W63" s="150"/>
      <c r="X63" s="150"/>
      <c r="Y63" s="149"/>
      <c r="AA63" s="145" t="s">
        <v>16</v>
      </c>
      <c r="AB63" s="146" t="s">
        <v>663</v>
      </c>
      <c r="AC63" s="145" t="s">
        <v>16</v>
      </c>
      <c r="AD63" s="144">
        <f t="shared" si="6"/>
        <v>1.3513513513513513</v>
      </c>
      <c r="AE63" s="143">
        <v>1</v>
      </c>
      <c r="AJ63" s="139"/>
      <c r="AK63" s="139"/>
    </row>
    <row r="64" spans="2:37">
      <c r="B64" s="153" t="s">
        <v>134</v>
      </c>
      <c r="C64" s="153"/>
      <c r="D64" s="153"/>
      <c r="E64" s="191"/>
      <c r="F64" s="153"/>
      <c r="G64" s="154"/>
      <c r="H64" s="153" t="s">
        <v>139</v>
      </c>
      <c r="K64" s="190"/>
      <c r="O64" s="148" t="s">
        <v>0</v>
      </c>
      <c r="P64" s="148" t="s">
        <v>1</v>
      </c>
      <c r="Q64" s="148" t="s">
        <v>2</v>
      </c>
      <c r="R64" s="148" t="s">
        <v>3</v>
      </c>
      <c r="S64" s="147" t="s">
        <v>4</v>
      </c>
      <c r="U64" s="148" t="s">
        <v>45</v>
      </c>
      <c r="V64" s="148" t="s">
        <v>1</v>
      </c>
      <c r="W64" s="148" t="s">
        <v>46</v>
      </c>
      <c r="X64" s="148" t="s">
        <v>3</v>
      </c>
      <c r="Y64" s="147" t="s">
        <v>4</v>
      </c>
      <c r="AA64" s="145" t="s">
        <v>16</v>
      </c>
      <c r="AB64" s="146" t="s">
        <v>662</v>
      </c>
      <c r="AC64" s="145" t="s">
        <v>16</v>
      </c>
      <c r="AD64" s="144">
        <f t="shared" si="6"/>
        <v>1.3513513513513513</v>
      </c>
      <c r="AE64" s="143">
        <v>1</v>
      </c>
      <c r="AJ64" s="139"/>
      <c r="AK64" s="139"/>
    </row>
    <row r="65" spans="2:37">
      <c r="B65" s="2" t="s">
        <v>0</v>
      </c>
      <c r="C65" s="3" t="s">
        <v>1</v>
      </c>
      <c r="D65" s="3" t="s">
        <v>2</v>
      </c>
      <c r="E65" s="192" t="s">
        <v>3</v>
      </c>
      <c r="F65" s="3" t="s">
        <v>4</v>
      </c>
      <c r="H65" s="2" t="s">
        <v>45</v>
      </c>
      <c r="I65" s="3" t="s">
        <v>1</v>
      </c>
      <c r="J65" s="3" t="s">
        <v>46</v>
      </c>
      <c r="K65" s="192" t="s">
        <v>3</v>
      </c>
      <c r="L65" s="4" t="s">
        <v>4</v>
      </c>
      <c r="O65" s="145" t="s">
        <v>9</v>
      </c>
      <c r="P65" s="146" t="s">
        <v>365</v>
      </c>
      <c r="Q65" s="145" t="s">
        <v>16</v>
      </c>
      <c r="R65" s="144">
        <f t="shared" ref="R65:R99" si="9">SUM((S65/$S$100)*100)</f>
        <v>25</v>
      </c>
      <c r="S65" s="143">
        <v>20</v>
      </c>
      <c r="U65" s="145" t="s">
        <v>55</v>
      </c>
      <c r="V65" s="146" t="s">
        <v>390</v>
      </c>
      <c r="W65" s="145" t="s">
        <v>123</v>
      </c>
      <c r="X65" s="144">
        <f t="shared" ref="X65:X89" si="10">SUM((Y65/$Y$90)*100)</f>
        <v>18.840579710144929</v>
      </c>
      <c r="Y65" s="143">
        <v>13</v>
      </c>
      <c r="AA65" s="145" t="s">
        <v>16</v>
      </c>
      <c r="AB65" s="146" t="s">
        <v>661</v>
      </c>
      <c r="AC65" s="145" t="s">
        <v>16</v>
      </c>
      <c r="AD65" s="144">
        <f t="shared" si="6"/>
        <v>1.3513513513513513</v>
      </c>
      <c r="AE65" s="143">
        <v>1</v>
      </c>
      <c r="AJ65" s="139"/>
      <c r="AK65" s="139"/>
    </row>
    <row r="66" spans="2:37" ht="15">
      <c r="B66" s="106" t="s">
        <v>16</v>
      </c>
      <c r="C66" s="20" t="s">
        <v>31</v>
      </c>
      <c r="D66" s="106" t="s">
        <v>16</v>
      </c>
      <c r="E66" s="178">
        <f t="shared" ref="E66:E82" si="11">F66*100/$F$83</f>
        <v>46.067415730337082</v>
      </c>
      <c r="F66" s="99">
        <v>41</v>
      </c>
      <c r="H66" s="84" t="s">
        <v>51</v>
      </c>
      <c r="I66" s="20" t="s">
        <v>146</v>
      </c>
      <c r="J66" s="84" t="s">
        <v>16</v>
      </c>
      <c r="K66" s="198">
        <f t="shared" ref="K66:K77" si="12">L66*100/$L$78</f>
        <v>34.375</v>
      </c>
      <c r="L66" s="99">
        <v>22</v>
      </c>
      <c r="O66" s="145" t="s">
        <v>9</v>
      </c>
      <c r="P66" s="146" t="s">
        <v>364</v>
      </c>
      <c r="Q66" s="145" t="s">
        <v>16</v>
      </c>
      <c r="R66" s="144">
        <f t="shared" si="9"/>
        <v>7.5</v>
      </c>
      <c r="S66" s="143">
        <v>6</v>
      </c>
      <c r="U66" s="145" t="s">
        <v>106</v>
      </c>
      <c r="V66" s="146" t="s">
        <v>389</v>
      </c>
      <c r="W66" s="145" t="s">
        <v>16</v>
      </c>
      <c r="X66" s="144">
        <f t="shared" si="10"/>
        <v>14.492753623188406</v>
      </c>
      <c r="Y66" s="143">
        <v>10</v>
      </c>
      <c r="AA66" s="141"/>
      <c r="AB66" s="142"/>
      <c r="AC66" s="141"/>
      <c r="AD66" s="140">
        <f>SUM(AD35:AD65)</f>
        <v>100.00000000000009</v>
      </c>
      <c r="AE66" s="140">
        <f>SUM(AE35:AE65)</f>
        <v>74</v>
      </c>
      <c r="AJ66" s="139"/>
      <c r="AK66" s="139"/>
    </row>
    <row r="67" spans="2:37">
      <c r="B67" s="84" t="s">
        <v>16</v>
      </c>
      <c r="C67" s="20" t="s">
        <v>35</v>
      </c>
      <c r="D67" s="84" t="s">
        <v>16</v>
      </c>
      <c r="E67" s="178">
        <f t="shared" si="11"/>
        <v>13.48314606741573</v>
      </c>
      <c r="F67" s="85">
        <v>12</v>
      </c>
      <c r="H67" s="84" t="s">
        <v>106</v>
      </c>
      <c r="I67" s="20" t="s">
        <v>140</v>
      </c>
      <c r="J67" s="84" t="s">
        <v>141</v>
      </c>
      <c r="K67" s="178">
        <f t="shared" si="12"/>
        <v>23.4375</v>
      </c>
      <c r="L67" s="85">
        <v>15</v>
      </c>
      <c r="M67" s="20" t="s">
        <v>147</v>
      </c>
      <c r="O67" s="145" t="s">
        <v>129</v>
      </c>
      <c r="P67" s="146" t="s">
        <v>363</v>
      </c>
      <c r="Q67" s="145" t="s">
        <v>16</v>
      </c>
      <c r="R67" s="144">
        <f t="shared" si="9"/>
        <v>6.25</v>
      </c>
      <c r="S67" s="143">
        <v>5</v>
      </c>
      <c r="U67" s="145" t="s">
        <v>9</v>
      </c>
      <c r="V67" s="146" t="s">
        <v>388</v>
      </c>
      <c r="W67" s="145" t="s">
        <v>52</v>
      </c>
      <c r="X67" s="144">
        <f t="shared" si="10"/>
        <v>13.043478260869565</v>
      </c>
      <c r="Y67" s="143">
        <v>9</v>
      </c>
      <c r="AD67" s="74"/>
      <c r="AE67" s="74"/>
      <c r="AJ67" s="139"/>
      <c r="AK67" s="139"/>
    </row>
    <row r="68" spans="2:37" ht="12" customHeight="1">
      <c r="B68" s="84" t="s">
        <v>16</v>
      </c>
      <c r="C68" s="20" t="s">
        <v>40</v>
      </c>
      <c r="D68" s="84" t="s">
        <v>16</v>
      </c>
      <c r="E68" s="178">
        <f t="shared" si="11"/>
        <v>8.9887640449438209</v>
      </c>
      <c r="F68" s="85">
        <v>8</v>
      </c>
      <c r="H68" s="84" t="s">
        <v>19</v>
      </c>
      <c r="I68" s="20" t="s">
        <v>144</v>
      </c>
      <c r="J68" s="19" t="s">
        <v>16</v>
      </c>
      <c r="K68" s="178">
        <f t="shared" si="12"/>
        <v>10.9375</v>
      </c>
      <c r="L68" s="85">
        <v>7</v>
      </c>
      <c r="O68" s="145" t="s">
        <v>22</v>
      </c>
      <c r="P68" s="146" t="s">
        <v>362</v>
      </c>
      <c r="Q68" s="145" t="s">
        <v>16</v>
      </c>
      <c r="R68" s="144">
        <f t="shared" si="9"/>
        <v>6.25</v>
      </c>
      <c r="S68" s="143">
        <v>5</v>
      </c>
      <c r="U68" s="145" t="s">
        <v>22</v>
      </c>
      <c r="V68" s="146" t="s">
        <v>387</v>
      </c>
      <c r="W68" s="145" t="s">
        <v>123</v>
      </c>
      <c r="X68" s="144">
        <f t="shared" si="10"/>
        <v>4.3478260869565215</v>
      </c>
      <c r="Y68" s="143">
        <v>3</v>
      </c>
      <c r="AA68" s="152" t="s">
        <v>714</v>
      </c>
      <c r="AB68" s="151"/>
      <c r="AC68" s="150"/>
      <c r="AD68" s="150"/>
      <c r="AE68" s="149"/>
      <c r="AG68" s="152" t="s">
        <v>725</v>
      </c>
      <c r="AH68" s="151"/>
      <c r="AI68" s="150"/>
      <c r="AJ68" s="150"/>
      <c r="AK68" s="149"/>
    </row>
    <row r="69" spans="2:37">
      <c r="B69" s="84" t="s">
        <v>16</v>
      </c>
      <c r="C69" s="20" t="s">
        <v>37</v>
      </c>
      <c r="D69" s="84" t="s">
        <v>16</v>
      </c>
      <c r="E69" s="178">
        <f t="shared" si="11"/>
        <v>5.617977528089888</v>
      </c>
      <c r="F69" s="85">
        <v>5</v>
      </c>
      <c r="H69" s="84" t="s">
        <v>19</v>
      </c>
      <c r="I69" s="20" t="s">
        <v>150</v>
      </c>
      <c r="J69" s="84" t="s">
        <v>16</v>
      </c>
      <c r="K69" s="178">
        <f t="shared" si="12"/>
        <v>10.9375</v>
      </c>
      <c r="L69" s="85">
        <v>7</v>
      </c>
      <c r="M69" s="20"/>
      <c r="O69" s="145" t="s">
        <v>16</v>
      </c>
      <c r="P69" s="146" t="s">
        <v>361</v>
      </c>
      <c r="Q69" s="145" t="s">
        <v>19</v>
      </c>
      <c r="R69" s="144">
        <f t="shared" si="9"/>
        <v>5</v>
      </c>
      <c r="S69" s="143">
        <v>4</v>
      </c>
      <c r="U69" s="145" t="s">
        <v>106</v>
      </c>
      <c r="V69" s="146" t="s">
        <v>386</v>
      </c>
      <c r="W69" s="145" t="s">
        <v>22</v>
      </c>
      <c r="X69" s="144">
        <f t="shared" si="10"/>
        <v>4.3478260869565215</v>
      </c>
      <c r="Y69" s="143">
        <v>3</v>
      </c>
      <c r="AA69" s="150"/>
      <c r="AB69" s="151"/>
      <c r="AC69" s="150"/>
      <c r="AD69" s="150"/>
      <c r="AE69" s="149"/>
      <c r="AG69" s="150"/>
      <c r="AH69" s="151"/>
      <c r="AI69" s="150"/>
      <c r="AJ69" s="150"/>
      <c r="AK69" s="149"/>
    </row>
    <row r="70" spans="2:37">
      <c r="B70" s="84" t="s">
        <v>16</v>
      </c>
      <c r="C70" s="20" t="s">
        <v>29</v>
      </c>
      <c r="D70" s="84" t="s">
        <v>16</v>
      </c>
      <c r="E70" s="178">
        <f t="shared" si="11"/>
        <v>4.4943820224719104</v>
      </c>
      <c r="F70" s="85">
        <v>4</v>
      </c>
      <c r="H70" s="84" t="s">
        <v>106</v>
      </c>
      <c r="I70" s="20" t="s">
        <v>142</v>
      </c>
      <c r="J70" s="84" t="s">
        <v>22</v>
      </c>
      <c r="K70" s="178">
        <f t="shared" si="12"/>
        <v>6.25</v>
      </c>
      <c r="L70" s="85">
        <v>4</v>
      </c>
      <c r="O70" s="145" t="s">
        <v>9</v>
      </c>
      <c r="P70" s="146" t="s">
        <v>360</v>
      </c>
      <c r="Q70" s="145" t="s">
        <v>16</v>
      </c>
      <c r="R70" s="144">
        <f t="shared" si="9"/>
        <v>5</v>
      </c>
      <c r="S70" s="143">
        <v>4</v>
      </c>
      <c r="U70" s="145" t="s">
        <v>51</v>
      </c>
      <c r="V70" s="146" t="s">
        <v>385</v>
      </c>
      <c r="W70" s="145" t="s">
        <v>104</v>
      </c>
      <c r="X70" s="144">
        <f t="shared" si="10"/>
        <v>4.3478260869565215</v>
      </c>
      <c r="Y70" s="143">
        <v>3</v>
      </c>
      <c r="AA70" s="148" t="s">
        <v>0</v>
      </c>
      <c r="AB70" s="148" t="s">
        <v>1</v>
      </c>
      <c r="AC70" s="148" t="s">
        <v>2</v>
      </c>
      <c r="AD70" s="148" t="s">
        <v>3</v>
      </c>
      <c r="AE70" s="147" t="s">
        <v>4</v>
      </c>
      <c r="AG70" s="148" t="s">
        <v>45</v>
      </c>
      <c r="AH70" s="148" t="s">
        <v>1</v>
      </c>
      <c r="AI70" s="148" t="s">
        <v>46</v>
      </c>
      <c r="AJ70" s="148" t="s">
        <v>3</v>
      </c>
      <c r="AK70" s="147" t="s">
        <v>4</v>
      </c>
    </row>
    <row r="71" spans="2:37">
      <c r="B71" s="84" t="s">
        <v>16</v>
      </c>
      <c r="C71" s="20" t="s">
        <v>41</v>
      </c>
      <c r="D71" s="84" t="s">
        <v>16</v>
      </c>
      <c r="E71" s="178">
        <f t="shared" si="11"/>
        <v>3.3707865168539324</v>
      </c>
      <c r="F71" s="85">
        <v>3</v>
      </c>
      <c r="H71" s="84" t="s">
        <v>9</v>
      </c>
      <c r="I71" s="20" t="s">
        <v>148</v>
      </c>
      <c r="J71" s="19" t="s">
        <v>16</v>
      </c>
      <c r="K71" s="178">
        <f t="shared" si="12"/>
        <v>3.125</v>
      </c>
      <c r="L71" s="85">
        <v>2</v>
      </c>
      <c r="O71" s="145" t="s">
        <v>129</v>
      </c>
      <c r="P71" s="146" t="s">
        <v>359</v>
      </c>
      <c r="Q71" s="145" t="s">
        <v>16</v>
      </c>
      <c r="R71" s="144">
        <f t="shared" si="9"/>
        <v>2.5</v>
      </c>
      <c r="S71" s="143">
        <v>2</v>
      </c>
      <c r="U71" s="202" t="s">
        <v>106</v>
      </c>
      <c r="V71" s="203" t="s">
        <v>311</v>
      </c>
      <c r="W71" s="202" t="s">
        <v>52</v>
      </c>
      <c r="X71" s="204">
        <f t="shared" si="10"/>
        <v>4.3478260869565215</v>
      </c>
      <c r="Y71" s="205">
        <v>3</v>
      </c>
      <c r="AA71" s="145" t="s">
        <v>16</v>
      </c>
      <c r="AB71" s="146" t="s">
        <v>713</v>
      </c>
      <c r="AC71" s="145" t="s">
        <v>16</v>
      </c>
      <c r="AD71" s="144">
        <f t="shared" ref="AD71:AD91" si="13">SUM((AE71/$AE$92)*100)</f>
        <v>12.048192771084338</v>
      </c>
      <c r="AE71" s="143">
        <v>10</v>
      </c>
      <c r="AG71" s="145" t="s">
        <v>19</v>
      </c>
      <c r="AH71" s="146" t="s">
        <v>724</v>
      </c>
      <c r="AI71" s="145" t="s">
        <v>16</v>
      </c>
      <c r="AJ71" s="144">
        <f t="shared" ref="AJ71:AJ80" si="14">SUM((AK71/$AK$81)*100)</f>
        <v>19.17808219178082</v>
      </c>
      <c r="AK71" s="143">
        <v>14</v>
      </c>
    </row>
    <row r="72" spans="2:37">
      <c r="B72" s="84" t="s">
        <v>16</v>
      </c>
      <c r="C72" s="20" t="s">
        <v>42</v>
      </c>
      <c r="D72" s="84" t="s">
        <v>16</v>
      </c>
      <c r="E72" s="178">
        <f t="shared" si="11"/>
        <v>3.3707865168539324</v>
      </c>
      <c r="F72" s="85">
        <v>3</v>
      </c>
      <c r="H72" s="84" t="s">
        <v>19</v>
      </c>
      <c r="I72" s="20" t="s">
        <v>149</v>
      </c>
      <c r="J72" s="84" t="s">
        <v>123</v>
      </c>
      <c r="K72" s="178">
        <f t="shared" si="12"/>
        <v>3.125</v>
      </c>
      <c r="L72" s="85">
        <v>2</v>
      </c>
      <c r="O72" s="145" t="s">
        <v>9</v>
      </c>
      <c r="P72" s="146" t="s">
        <v>358</v>
      </c>
      <c r="Q72" s="145" t="s">
        <v>16</v>
      </c>
      <c r="R72" s="144">
        <f t="shared" si="9"/>
        <v>2.5</v>
      </c>
      <c r="S72" s="143">
        <v>2</v>
      </c>
      <c r="U72" s="145" t="s">
        <v>106</v>
      </c>
      <c r="V72" s="146" t="s">
        <v>384</v>
      </c>
      <c r="W72" s="145" t="s">
        <v>16</v>
      </c>
      <c r="X72" s="144">
        <f t="shared" si="10"/>
        <v>4.3478260869565215</v>
      </c>
      <c r="Y72" s="143">
        <v>3</v>
      </c>
      <c r="AA72" s="145" t="s">
        <v>16</v>
      </c>
      <c r="AB72" s="146" t="s">
        <v>712</v>
      </c>
      <c r="AC72" s="145" t="s">
        <v>16</v>
      </c>
      <c r="AD72" s="144">
        <f t="shared" si="13"/>
        <v>10.843373493975903</v>
      </c>
      <c r="AE72" s="143">
        <v>9</v>
      </c>
      <c r="AG72" s="145" t="s">
        <v>19</v>
      </c>
      <c r="AH72" s="146" t="s">
        <v>723</v>
      </c>
      <c r="AI72" s="145" t="s">
        <v>16</v>
      </c>
      <c r="AJ72" s="144">
        <f t="shared" si="14"/>
        <v>19.17808219178082</v>
      </c>
      <c r="AK72" s="143">
        <v>14</v>
      </c>
    </row>
    <row r="73" spans="2:37">
      <c r="B73" s="84" t="s">
        <v>16</v>
      </c>
      <c r="C73" s="20" t="s">
        <v>30</v>
      </c>
      <c r="D73" s="84" t="s">
        <v>16</v>
      </c>
      <c r="E73" s="178">
        <f t="shared" si="11"/>
        <v>2.2471910112359552</v>
      </c>
      <c r="F73" s="85">
        <v>2</v>
      </c>
      <c r="H73" s="84" t="s">
        <v>19</v>
      </c>
      <c r="I73" s="20" t="s">
        <v>145</v>
      </c>
      <c r="J73" s="84" t="s">
        <v>22</v>
      </c>
      <c r="K73" s="178">
        <f t="shared" si="12"/>
        <v>1.5625</v>
      </c>
      <c r="L73" s="85">
        <v>1</v>
      </c>
      <c r="O73" s="145" t="s">
        <v>9</v>
      </c>
      <c r="P73" s="146" t="s">
        <v>357</v>
      </c>
      <c r="Q73" s="145" t="s">
        <v>16</v>
      </c>
      <c r="R73" s="144">
        <f t="shared" si="9"/>
        <v>2.5</v>
      </c>
      <c r="S73" s="143">
        <v>2</v>
      </c>
      <c r="U73" s="145" t="s">
        <v>106</v>
      </c>
      <c r="V73" s="146" t="s">
        <v>383</v>
      </c>
      <c r="W73" s="145" t="s">
        <v>22</v>
      </c>
      <c r="X73" s="144">
        <f t="shared" si="10"/>
        <v>2.8985507246376812</v>
      </c>
      <c r="Y73" s="143">
        <v>2</v>
      </c>
      <c r="AA73" s="145" t="s">
        <v>16</v>
      </c>
      <c r="AB73" s="146" t="s">
        <v>711</v>
      </c>
      <c r="AC73" s="145" t="s">
        <v>16</v>
      </c>
      <c r="AD73" s="144">
        <f t="shared" si="13"/>
        <v>8.4337349397590362</v>
      </c>
      <c r="AE73" s="143">
        <v>7</v>
      </c>
      <c r="AG73" s="145" t="s">
        <v>19</v>
      </c>
      <c r="AH73" s="146" t="s">
        <v>722</v>
      </c>
      <c r="AI73" s="145" t="s">
        <v>16</v>
      </c>
      <c r="AJ73" s="144">
        <f t="shared" si="14"/>
        <v>15.068493150684931</v>
      </c>
      <c r="AK73" s="143">
        <v>11</v>
      </c>
    </row>
    <row r="74" spans="2:37">
      <c r="B74" s="84" t="s">
        <v>16</v>
      </c>
      <c r="C74" s="20" t="s">
        <v>43</v>
      </c>
      <c r="D74" s="84" t="s">
        <v>16</v>
      </c>
      <c r="E74" s="178">
        <f t="shared" si="11"/>
        <v>2.2471910112359552</v>
      </c>
      <c r="F74" s="85">
        <v>2</v>
      </c>
      <c r="H74" s="84" t="s">
        <v>19</v>
      </c>
      <c r="I74" s="20" t="s">
        <v>152</v>
      </c>
      <c r="J74" s="84" t="s">
        <v>16</v>
      </c>
      <c r="K74" s="178">
        <f t="shared" si="12"/>
        <v>1.5625</v>
      </c>
      <c r="L74" s="85">
        <v>1</v>
      </c>
      <c r="O74" s="145" t="s">
        <v>9</v>
      </c>
      <c r="P74" s="146" t="s">
        <v>356</v>
      </c>
      <c r="Q74" s="145" t="s">
        <v>16</v>
      </c>
      <c r="R74" s="144">
        <f t="shared" si="9"/>
        <v>2.5</v>
      </c>
      <c r="S74" s="143">
        <v>2</v>
      </c>
      <c r="U74" s="145" t="s">
        <v>9</v>
      </c>
      <c r="V74" s="146" t="s">
        <v>382</v>
      </c>
      <c r="W74" s="145" t="s">
        <v>123</v>
      </c>
      <c r="X74" s="144">
        <f t="shared" si="10"/>
        <v>2.8985507246376812</v>
      </c>
      <c r="Y74" s="143">
        <v>2</v>
      </c>
      <c r="AA74" s="145" t="s">
        <v>16</v>
      </c>
      <c r="AB74" s="146" t="s">
        <v>710</v>
      </c>
      <c r="AC74" s="145" t="s">
        <v>16</v>
      </c>
      <c r="AD74" s="144">
        <f t="shared" si="13"/>
        <v>8.4337349397590362</v>
      </c>
      <c r="AE74" s="143">
        <v>7</v>
      </c>
      <c r="AG74" s="145" t="s">
        <v>19</v>
      </c>
      <c r="AH74" s="146" t="s">
        <v>721</v>
      </c>
      <c r="AI74" s="145" t="s">
        <v>16</v>
      </c>
      <c r="AJ74" s="144">
        <f t="shared" si="14"/>
        <v>15.068493150684931</v>
      </c>
      <c r="AK74" s="143">
        <v>11</v>
      </c>
    </row>
    <row r="75" spans="2:37">
      <c r="B75" s="84" t="s">
        <v>16</v>
      </c>
      <c r="C75" s="20" t="s">
        <v>32</v>
      </c>
      <c r="D75" s="84" t="s">
        <v>16</v>
      </c>
      <c r="E75" s="178">
        <f t="shared" si="11"/>
        <v>2.2471910112359552</v>
      </c>
      <c r="F75" s="85">
        <v>2</v>
      </c>
      <c r="H75" s="84" t="s">
        <v>19</v>
      </c>
      <c r="I75" s="20" t="s">
        <v>153</v>
      </c>
      <c r="J75" s="84" t="s">
        <v>16</v>
      </c>
      <c r="K75" s="178">
        <f t="shared" si="12"/>
        <v>1.5625</v>
      </c>
      <c r="L75" s="85">
        <v>1</v>
      </c>
      <c r="O75" s="145" t="s">
        <v>22</v>
      </c>
      <c r="P75" s="146" t="s">
        <v>355</v>
      </c>
      <c r="Q75" s="145" t="s">
        <v>16</v>
      </c>
      <c r="R75" s="144">
        <f t="shared" si="9"/>
        <v>2.5</v>
      </c>
      <c r="S75" s="143">
        <v>2</v>
      </c>
      <c r="U75" s="145" t="s">
        <v>22</v>
      </c>
      <c r="V75" s="146" t="s">
        <v>381</v>
      </c>
      <c r="W75" s="145" t="s">
        <v>123</v>
      </c>
      <c r="X75" s="144">
        <f t="shared" si="10"/>
        <v>2.8985507246376812</v>
      </c>
      <c r="Y75" s="143">
        <v>2</v>
      </c>
      <c r="AA75" s="145" t="s">
        <v>16</v>
      </c>
      <c r="AB75" s="146" t="s">
        <v>709</v>
      </c>
      <c r="AC75" s="145" t="s">
        <v>16</v>
      </c>
      <c r="AD75" s="144">
        <f t="shared" si="13"/>
        <v>7.2289156626506017</v>
      </c>
      <c r="AE75" s="143">
        <v>6</v>
      </c>
      <c r="AG75" s="145" t="s">
        <v>19</v>
      </c>
      <c r="AH75" s="146" t="s">
        <v>720</v>
      </c>
      <c r="AI75" s="145" t="s">
        <v>22</v>
      </c>
      <c r="AJ75" s="144">
        <f t="shared" si="14"/>
        <v>8.2191780821917799</v>
      </c>
      <c r="AK75" s="143">
        <v>6</v>
      </c>
    </row>
    <row r="76" spans="2:37">
      <c r="B76" s="84" t="s">
        <v>16</v>
      </c>
      <c r="C76" s="20" t="s">
        <v>44</v>
      </c>
      <c r="D76" s="84" t="s">
        <v>16</v>
      </c>
      <c r="E76" s="178">
        <f t="shared" si="11"/>
        <v>1.1235955056179776</v>
      </c>
      <c r="F76" s="85">
        <v>1</v>
      </c>
      <c r="H76" s="84" t="s">
        <v>19</v>
      </c>
      <c r="I76" s="20" t="s">
        <v>143</v>
      </c>
      <c r="J76" s="19" t="s">
        <v>16</v>
      </c>
      <c r="K76" s="178">
        <f t="shared" si="12"/>
        <v>1.5625</v>
      </c>
      <c r="L76" s="85">
        <v>1</v>
      </c>
      <c r="O76" s="145" t="s">
        <v>6</v>
      </c>
      <c r="P76" s="146" t="s">
        <v>354</v>
      </c>
      <c r="Q76" s="145" t="s">
        <v>16</v>
      </c>
      <c r="R76" s="144">
        <f t="shared" si="9"/>
        <v>2.5</v>
      </c>
      <c r="S76" s="143">
        <v>2</v>
      </c>
      <c r="U76" s="145" t="s">
        <v>22</v>
      </c>
      <c r="V76" s="146" t="s">
        <v>380</v>
      </c>
      <c r="W76" s="145" t="s">
        <v>104</v>
      </c>
      <c r="X76" s="144">
        <f t="shared" si="10"/>
        <v>2.8985507246376812</v>
      </c>
      <c r="Y76" s="143">
        <v>2</v>
      </c>
      <c r="AA76" s="145" t="s">
        <v>16</v>
      </c>
      <c r="AB76" s="146" t="s">
        <v>708</v>
      </c>
      <c r="AC76" s="145" t="s">
        <v>16</v>
      </c>
      <c r="AD76" s="144">
        <f t="shared" si="13"/>
        <v>6.024096385542169</v>
      </c>
      <c r="AE76" s="143">
        <v>5</v>
      </c>
      <c r="AG76" s="145" t="s">
        <v>19</v>
      </c>
      <c r="AH76" s="146" t="s">
        <v>719</v>
      </c>
      <c r="AI76" s="145" t="s">
        <v>123</v>
      </c>
      <c r="AJ76" s="144">
        <f t="shared" si="14"/>
        <v>8.2191780821917799</v>
      </c>
      <c r="AK76" s="143">
        <v>6</v>
      </c>
    </row>
    <row r="77" spans="2:37">
      <c r="B77" s="84" t="s">
        <v>16</v>
      </c>
      <c r="C77" s="20" t="s">
        <v>100</v>
      </c>
      <c r="D77" s="84" t="s">
        <v>16</v>
      </c>
      <c r="E77" s="178">
        <f t="shared" si="11"/>
        <v>1.1235955056179776</v>
      </c>
      <c r="F77" s="85">
        <v>1</v>
      </c>
      <c r="H77" s="96" t="s">
        <v>19</v>
      </c>
      <c r="I77" s="69" t="s">
        <v>151</v>
      </c>
      <c r="J77" s="96" t="s">
        <v>16</v>
      </c>
      <c r="K77" s="188">
        <f t="shared" si="12"/>
        <v>1.5625</v>
      </c>
      <c r="L77" s="97">
        <v>1</v>
      </c>
      <c r="O77" s="145" t="s">
        <v>9</v>
      </c>
      <c r="P77" s="146" t="s">
        <v>353</v>
      </c>
      <c r="Q77" s="145" t="s">
        <v>16</v>
      </c>
      <c r="R77" s="144">
        <f t="shared" si="9"/>
        <v>2.5</v>
      </c>
      <c r="S77" s="143">
        <v>2</v>
      </c>
      <c r="U77" s="145" t="s">
        <v>9</v>
      </c>
      <c r="V77" s="146" t="s">
        <v>379</v>
      </c>
      <c r="W77" s="145" t="s">
        <v>52</v>
      </c>
      <c r="X77" s="144">
        <f t="shared" si="10"/>
        <v>2.8985507246376812</v>
      </c>
      <c r="Y77" s="143">
        <v>2</v>
      </c>
      <c r="AA77" s="145" t="s">
        <v>16</v>
      </c>
      <c r="AB77" s="146" t="s">
        <v>707</v>
      </c>
      <c r="AC77" s="145" t="s">
        <v>16</v>
      </c>
      <c r="AD77" s="144">
        <f t="shared" si="13"/>
        <v>6.024096385542169</v>
      </c>
      <c r="AE77" s="143">
        <v>5</v>
      </c>
      <c r="AG77" s="145" t="s">
        <v>19</v>
      </c>
      <c r="AH77" s="146" t="s">
        <v>718</v>
      </c>
      <c r="AI77" s="145" t="s">
        <v>16</v>
      </c>
      <c r="AJ77" s="144">
        <f t="shared" si="14"/>
        <v>5.4794520547945202</v>
      </c>
      <c r="AK77" s="143">
        <v>4</v>
      </c>
    </row>
    <row r="78" spans="2:37">
      <c r="B78" s="84" t="s">
        <v>16</v>
      </c>
      <c r="C78" s="20" t="s">
        <v>36</v>
      </c>
      <c r="D78" s="84" t="s">
        <v>16</v>
      </c>
      <c r="E78" s="178">
        <f t="shared" si="11"/>
        <v>1.1235955056179776</v>
      </c>
      <c r="F78" s="85">
        <v>1</v>
      </c>
      <c r="K78" s="189">
        <f>SUM(K66:K77)</f>
        <v>100</v>
      </c>
      <c r="L78" s="74">
        <f>SUM(L66:L77)</f>
        <v>64</v>
      </c>
      <c r="O78" s="145" t="s">
        <v>6</v>
      </c>
      <c r="P78" s="146" t="s">
        <v>352</v>
      </c>
      <c r="Q78" s="145" t="s">
        <v>16</v>
      </c>
      <c r="R78" s="144">
        <f t="shared" si="9"/>
        <v>1.25</v>
      </c>
      <c r="S78" s="143">
        <v>1</v>
      </c>
      <c r="U78" s="145" t="s">
        <v>55</v>
      </c>
      <c r="V78" s="146" t="s">
        <v>378</v>
      </c>
      <c r="W78" s="145" t="s">
        <v>141</v>
      </c>
      <c r="X78" s="144">
        <f t="shared" si="10"/>
        <v>1.4492753623188406</v>
      </c>
      <c r="Y78" s="143">
        <v>1</v>
      </c>
      <c r="AA78" s="145" t="s">
        <v>16</v>
      </c>
      <c r="AB78" s="146" t="s">
        <v>706</v>
      </c>
      <c r="AC78" s="145" t="s">
        <v>16</v>
      </c>
      <c r="AD78" s="144">
        <f t="shared" si="13"/>
        <v>6.024096385542169</v>
      </c>
      <c r="AE78" s="143">
        <v>5</v>
      </c>
      <c r="AG78" s="145" t="s">
        <v>19</v>
      </c>
      <c r="AH78" s="146" t="s">
        <v>717</v>
      </c>
      <c r="AI78" s="145" t="s">
        <v>22</v>
      </c>
      <c r="AJ78" s="144">
        <f t="shared" si="14"/>
        <v>5.4794520547945202</v>
      </c>
      <c r="AK78" s="143">
        <v>4</v>
      </c>
    </row>
    <row r="79" spans="2:37" ht="12" customHeight="1">
      <c r="B79" s="107" t="s">
        <v>16</v>
      </c>
      <c r="C79" s="35" t="s">
        <v>38</v>
      </c>
      <c r="D79" s="107" t="s">
        <v>16</v>
      </c>
      <c r="E79" s="181">
        <f t="shared" si="11"/>
        <v>1.1235955056179776</v>
      </c>
      <c r="F79" s="108">
        <v>1</v>
      </c>
      <c r="K79" s="190"/>
      <c r="O79" s="145" t="s">
        <v>9</v>
      </c>
      <c r="P79" s="146" t="s">
        <v>351</v>
      </c>
      <c r="Q79" s="145" t="s">
        <v>16</v>
      </c>
      <c r="R79" s="144">
        <f t="shared" si="9"/>
        <v>1.25</v>
      </c>
      <c r="S79" s="143">
        <v>1</v>
      </c>
      <c r="U79" s="145" t="s">
        <v>22</v>
      </c>
      <c r="V79" s="146" t="s">
        <v>377</v>
      </c>
      <c r="W79" s="145" t="s">
        <v>123</v>
      </c>
      <c r="X79" s="144">
        <f t="shared" si="10"/>
        <v>1.4492753623188406</v>
      </c>
      <c r="Y79" s="143">
        <v>1</v>
      </c>
      <c r="AA79" s="145" t="s">
        <v>16</v>
      </c>
      <c r="AB79" s="146" t="s">
        <v>705</v>
      </c>
      <c r="AC79" s="145" t="s">
        <v>16</v>
      </c>
      <c r="AD79" s="144">
        <f t="shared" si="13"/>
        <v>4.8192771084337354</v>
      </c>
      <c r="AE79" s="143">
        <v>4</v>
      </c>
      <c r="AG79" s="145" t="s">
        <v>19</v>
      </c>
      <c r="AH79" s="146" t="s">
        <v>716</v>
      </c>
      <c r="AI79" s="145" t="s">
        <v>16</v>
      </c>
      <c r="AJ79" s="144">
        <f t="shared" si="14"/>
        <v>2.7397260273972601</v>
      </c>
      <c r="AK79" s="143">
        <v>2</v>
      </c>
    </row>
    <row r="80" spans="2:37">
      <c r="B80" s="84" t="s">
        <v>16</v>
      </c>
      <c r="C80" s="20" t="s">
        <v>39</v>
      </c>
      <c r="D80" s="84" t="s">
        <v>16</v>
      </c>
      <c r="E80" s="178">
        <f t="shared" si="11"/>
        <v>1.1235955056179776</v>
      </c>
      <c r="F80" s="85">
        <v>1</v>
      </c>
      <c r="K80" s="190"/>
      <c r="O80" s="145" t="s">
        <v>16</v>
      </c>
      <c r="P80" s="146" t="s">
        <v>350</v>
      </c>
      <c r="Q80" s="145" t="s">
        <v>19</v>
      </c>
      <c r="R80" s="144">
        <f t="shared" si="9"/>
        <v>1.25</v>
      </c>
      <c r="S80" s="143">
        <v>1</v>
      </c>
      <c r="U80" s="145" t="s">
        <v>9</v>
      </c>
      <c r="V80" s="146" t="s">
        <v>376</v>
      </c>
      <c r="W80" s="145" t="s">
        <v>104</v>
      </c>
      <c r="X80" s="144">
        <f t="shared" si="10"/>
        <v>1.4492753623188406</v>
      </c>
      <c r="Y80" s="143">
        <v>1</v>
      </c>
      <c r="AA80" s="145" t="s">
        <v>22</v>
      </c>
      <c r="AB80" s="146" t="s">
        <v>704</v>
      </c>
      <c r="AC80" s="145" t="s">
        <v>16</v>
      </c>
      <c r="AD80" s="144">
        <f t="shared" si="13"/>
        <v>4.8192771084337354</v>
      </c>
      <c r="AE80" s="143">
        <v>4</v>
      </c>
      <c r="AG80" s="145" t="s">
        <v>19</v>
      </c>
      <c r="AH80" s="146" t="s">
        <v>715</v>
      </c>
      <c r="AI80" s="145" t="s">
        <v>123</v>
      </c>
      <c r="AJ80" s="144">
        <f t="shared" si="14"/>
        <v>1.3698630136986301</v>
      </c>
      <c r="AK80" s="143">
        <v>1</v>
      </c>
    </row>
    <row r="81" spans="2:37" ht="15">
      <c r="B81" s="84" t="s">
        <v>16</v>
      </c>
      <c r="C81" s="20" t="s">
        <v>34</v>
      </c>
      <c r="D81" s="84" t="s">
        <v>16</v>
      </c>
      <c r="E81" s="178">
        <f t="shared" si="11"/>
        <v>1.1235955056179776</v>
      </c>
      <c r="F81" s="85">
        <v>1</v>
      </c>
      <c r="K81" s="190"/>
      <c r="O81" s="145" t="s">
        <v>16</v>
      </c>
      <c r="P81" s="146" t="s">
        <v>349</v>
      </c>
      <c r="Q81" s="145" t="s">
        <v>9</v>
      </c>
      <c r="R81" s="144">
        <f t="shared" si="9"/>
        <v>1.25</v>
      </c>
      <c r="S81" s="143">
        <v>1</v>
      </c>
      <c r="U81" s="145" t="s">
        <v>22</v>
      </c>
      <c r="V81" s="146" t="s">
        <v>375</v>
      </c>
      <c r="W81" s="145" t="s">
        <v>22</v>
      </c>
      <c r="X81" s="144">
        <f t="shared" si="10"/>
        <v>1.4492753623188406</v>
      </c>
      <c r="Y81" s="143">
        <v>1</v>
      </c>
      <c r="AA81" s="145" t="s">
        <v>16</v>
      </c>
      <c r="AB81" s="146" t="s">
        <v>703</v>
      </c>
      <c r="AC81" s="145" t="s">
        <v>16</v>
      </c>
      <c r="AD81" s="144">
        <f t="shared" si="13"/>
        <v>4.8192771084337354</v>
      </c>
      <c r="AE81" s="143">
        <v>4</v>
      </c>
      <c r="AG81" s="141"/>
      <c r="AH81" s="142"/>
      <c r="AI81" s="141"/>
      <c r="AJ81" s="140">
        <f>SUM(AJ71:AJ80)</f>
        <v>99.999999999999986</v>
      </c>
      <c r="AK81" s="140">
        <f>SUM(AK71:AK80)</f>
        <v>73</v>
      </c>
    </row>
    <row r="82" spans="2:37">
      <c r="B82" s="96" t="s">
        <v>16</v>
      </c>
      <c r="C82" s="69" t="s">
        <v>33</v>
      </c>
      <c r="D82" s="96" t="s">
        <v>16</v>
      </c>
      <c r="E82" s="188">
        <f t="shared" si="11"/>
        <v>1.1235955056179776</v>
      </c>
      <c r="F82" s="97">
        <v>1</v>
      </c>
      <c r="K82" s="190"/>
      <c r="O82" s="145" t="s">
        <v>348</v>
      </c>
      <c r="P82" s="146" t="s">
        <v>347</v>
      </c>
      <c r="Q82" s="145" t="s">
        <v>16</v>
      </c>
      <c r="R82" s="144">
        <f t="shared" si="9"/>
        <v>1.25</v>
      </c>
      <c r="S82" s="143">
        <v>1</v>
      </c>
      <c r="U82" s="145" t="s">
        <v>22</v>
      </c>
      <c r="V82" s="146" t="s">
        <v>374</v>
      </c>
      <c r="W82" s="145" t="s">
        <v>16</v>
      </c>
      <c r="X82" s="144">
        <f t="shared" si="10"/>
        <v>1.4492753623188406</v>
      </c>
      <c r="Y82" s="143">
        <v>1</v>
      </c>
      <c r="AA82" s="145" t="s">
        <v>16</v>
      </c>
      <c r="AB82" s="146" t="s">
        <v>702</v>
      </c>
      <c r="AC82" s="145" t="s">
        <v>16</v>
      </c>
      <c r="AD82" s="144">
        <f t="shared" si="13"/>
        <v>3.6144578313253009</v>
      </c>
      <c r="AE82" s="143">
        <v>3</v>
      </c>
      <c r="AJ82" s="139"/>
      <c r="AK82" s="139"/>
    </row>
    <row r="83" spans="2:37">
      <c r="E83" s="189">
        <f>SUM(E66:E82)</f>
        <v>99.999999999999943</v>
      </c>
      <c r="F83" s="74">
        <f>SUM(F66:F82)</f>
        <v>89</v>
      </c>
      <c r="K83" s="190"/>
      <c r="O83" s="145" t="s">
        <v>6</v>
      </c>
      <c r="P83" s="146" t="s">
        <v>346</v>
      </c>
      <c r="Q83" s="145" t="s">
        <v>16</v>
      </c>
      <c r="R83" s="144">
        <f t="shared" si="9"/>
        <v>1.25</v>
      </c>
      <c r="S83" s="143">
        <v>1</v>
      </c>
      <c r="U83" s="145" t="s">
        <v>102</v>
      </c>
      <c r="V83" s="146" t="s">
        <v>373</v>
      </c>
      <c r="W83" s="145" t="s">
        <v>123</v>
      </c>
      <c r="X83" s="144">
        <f t="shared" si="10"/>
        <v>1.4492753623188406</v>
      </c>
      <c r="Y83" s="143">
        <v>1</v>
      </c>
      <c r="AA83" s="145" t="s">
        <v>16</v>
      </c>
      <c r="AB83" s="146" t="s">
        <v>701</v>
      </c>
      <c r="AC83" s="145" t="s">
        <v>16</v>
      </c>
      <c r="AD83" s="144">
        <f t="shared" si="13"/>
        <v>3.6144578313253009</v>
      </c>
      <c r="AE83" s="143">
        <v>3</v>
      </c>
      <c r="AJ83" s="139"/>
      <c r="AK83" s="139"/>
    </row>
    <row r="84" spans="2:37">
      <c r="E84" s="190"/>
      <c r="K84" s="190"/>
      <c r="O84" s="145" t="s">
        <v>345</v>
      </c>
      <c r="P84" s="146" t="s">
        <v>344</v>
      </c>
      <c r="Q84" s="145" t="s">
        <v>16</v>
      </c>
      <c r="R84" s="144">
        <f t="shared" si="9"/>
        <v>1.25</v>
      </c>
      <c r="S84" s="143">
        <v>1</v>
      </c>
      <c r="U84" s="145" t="s">
        <v>106</v>
      </c>
      <c r="V84" s="146" t="s">
        <v>372</v>
      </c>
      <c r="W84" s="145" t="s">
        <v>16</v>
      </c>
      <c r="X84" s="144">
        <f t="shared" si="10"/>
        <v>1.4492753623188406</v>
      </c>
      <c r="Y84" s="143">
        <v>1</v>
      </c>
      <c r="AA84" s="145" t="s">
        <v>16</v>
      </c>
      <c r="AB84" s="146" t="s">
        <v>700</v>
      </c>
      <c r="AC84" s="145" t="s">
        <v>16</v>
      </c>
      <c r="AD84" s="144">
        <f t="shared" si="13"/>
        <v>3.6144578313253009</v>
      </c>
      <c r="AE84" s="143">
        <v>3</v>
      </c>
      <c r="AJ84" s="139"/>
      <c r="AK84" s="139"/>
    </row>
    <row r="85" spans="2:37">
      <c r="E85" s="190"/>
      <c r="K85" s="190"/>
      <c r="O85" s="145" t="s">
        <v>9</v>
      </c>
      <c r="P85" s="146" t="s">
        <v>343</v>
      </c>
      <c r="Q85" s="145" t="s">
        <v>16</v>
      </c>
      <c r="R85" s="144">
        <f t="shared" si="9"/>
        <v>1.25</v>
      </c>
      <c r="S85" s="143">
        <v>1</v>
      </c>
      <c r="U85" s="239" t="s">
        <v>106</v>
      </c>
      <c r="V85" s="240" t="s">
        <v>371</v>
      </c>
      <c r="W85" s="239" t="s">
        <v>22</v>
      </c>
      <c r="X85" s="241">
        <f t="shared" si="10"/>
        <v>1.4492753623188406</v>
      </c>
      <c r="Y85" s="242">
        <v>1</v>
      </c>
      <c r="AA85" s="145" t="s">
        <v>16</v>
      </c>
      <c r="AB85" s="146" t="s">
        <v>699</v>
      </c>
      <c r="AC85" s="145" t="s">
        <v>16</v>
      </c>
      <c r="AD85" s="144">
        <f t="shared" si="13"/>
        <v>2.4096385542168677</v>
      </c>
      <c r="AE85" s="143">
        <v>2</v>
      </c>
      <c r="AJ85" s="139"/>
      <c r="AK85" s="139"/>
    </row>
    <row r="86" spans="2:37">
      <c r="E86" s="190"/>
      <c r="K86" s="190"/>
      <c r="O86" s="145" t="s">
        <v>22</v>
      </c>
      <c r="P86" s="146" t="s">
        <v>342</v>
      </c>
      <c r="Q86" s="145" t="s">
        <v>16</v>
      </c>
      <c r="R86" s="144">
        <f t="shared" si="9"/>
        <v>1.25</v>
      </c>
      <c r="S86" s="143">
        <v>1</v>
      </c>
      <c r="U86" s="145" t="s">
        <v>51</v>
      </c>
      <c r="V86" s="146" t="s">
        <v>370</v>
      </c>
      <c r="W86" s="145" t="s">
        <v>16</v>
      </c>
      <c r="X86" s="144">
        <f t="shared" si="10"/>
        <v>1.4492753623188406</v>
      </c>
      <c r="Y86" s="143">
        <v>1</v>
      </c>
      <c r="AA86" s="145" t="s">
        <v>16</v>
      </c>
      <c r="AB86" s="146" t="s">
        <v>698</v>
      </c>
      <c r="AC86" s="145" t="s">
        <v>16</v>
      </c>
      <c r="AD86" s="144">
        <f t="shared" si="13"/>
        <v>1.2048192771084338</v>
      </c>
      <c r="AE86" s="143">
        <v>1</v>
      </c>
      <c r="AJ86" s="139"/>
      <c r="AK86" s="139"/>
    </row>
    <row r="87" spans="2:37">
      <c r="B87" s="154" t="s">
        <v>135</v>
      </c>
      <c r="C87" s="153"/>
      <c r="D87" s="153"/>
      <c r="E87" s="191"/>
      <c r="F87" s="153"/>
      <c r="G87" s="154"/>
      <c r="H87" s="153" t="s">
        <v>136</v>
      </c>
      <c r="I87" s="1"/>
      <c r="J87" s="1"/>
      <c r="K87" s="199"/>
      <c r="L87" s="1"/>
      <c r="O87" s="145" t="s">
        <v>9</v>
      </c>
      <c r="P87" s="146" t="s">
        <v>341</v>
      </c>
      <c r="Q87" s="145" t="s">
        <v>16</v>
      </c>
      <c r="R87" s="144">
        <f t="shared" si="9"/>
        <v>1.25</v>
      </c>
      <c r="S87" s="143">
        <v>1</v>
      </c>
      <c r="U87" s="145" t="s">
        <v>9</v>
      </c>
      <c r="V87" s="146" t="s">
        <v>369</v>
      </c>
      <c r="W87" s="145" t="s">
        <v>16</v>
      </c>
      <c r="X87" s="144">
        <f t="shared" si="10"/>
        <v>1.4492753623188406</v>
      </c>
      <c r="Y87" s="143">
        <v>1</v>
      </c>
      <c r="AA87" s="145" t="s">
        <v>16</v>
      </c>
      <c r="AB87" s="146" t="s">
        <v>697</v>
      </c>
      <c r="AC87" s="145" t="s">
        <v>16</v>
      </c>
      <c r="AD87" s="144">
        <f t="shared" si="13"/>
        <v>1.2048192771084338</v>
      </c>
      <c r="AE87" s="143">
        <v>1</v>
      </c>
      <c r="AJ87" s="139"/>
      <c r="AK87" s="139"/>
    </row>
    <row r="88" spans="2:37">
      <c r="B88" s="2" t="s">
        <v>0</v>
      </c>
      <c r="C88" s="3" t="s">
        <v>1</v>
      </c>
      <c r="D88" s="3" t="s">
        <v>2</v>
      </c>
      <c r="E88" s="192" t="s">
        <v>3</v>
      </c>
      <c r="F88" s="3" t="s">
        <v>4</v>
      </c>
      <c r="H88" s="2" t="s">
        <v>45</v>
      </c>
      <c r="I88" s="3" t="s">
        <v>1</v>
      </c>
      <c r="J88" s="3" t="s">
        <v>46</v>
      </c>
      <c r="K88" s="192" t="s">
        <v>3</v>
      </c>
      <c r="L88" s="3" t="s">
        <v>4</v>
      </c>
      <c r="O88" s="145" t="s">
        <v>9</v>
      </c>
      <c r="P88" s="146" t="s">
        <v>340</v>
      </c>
      <c r="Q88" s="145" t="s">
        <v>16</v>
      </c>
      <c r="R88" s="144">
        <f t="shared" si="9"/>
        <v>1.25</v>
      </c>
      <c r="S88" s="143">
        <v>1</v>
      </c>
      <c r="U88" s="145" t="s">
        <v>22</v>
      </c>
      <c r="V88" s="146" t="s">
        <v>368</v>
      </c>
      <c r="W88" s="145" t="s">
        <v>16</v>
      </c>
      <c r="X88" s="144">
        <f t="shared" si="10"/>
        <v>1.4492753623188406</v>
      </c>
      <c r="Y88" s="143">
        <v>1</v>
      </c>
      <c r="AA88" s="145" t="s">
        <v>16</v>
      </c>
      <c r="AB88" s="146" t="s">
        <v>696</v>
      </c>
      <c r="AC88" s="145" t="s">
        <v>16</v>
      </c>
      <c r="AD88" s="144">
        <f t="shared" si="13"/>
        <v>1.2048192771084338</v>
      </c>
      <c r="AE88" s="143">
        <v>1</v>
      </c>
      <c r="AJ88" s="139"/>
      <c r="AK88" s="139"/>
    </row>
    <row r="89" spans="2:37">
      <c r="B89" s="98" t="s">
        <v>9</v>
      </c>
      <c r="C89" s="20" t="s">
        <v>8</v>
      </c>
      <c r="D89" s="106">
        <v>1</v>
      </c>
      <c r="E89" s="178">
        <f t="shared" ref="E89:E107" si="15">F89*100/$F$108</f>
        <v>31.25</v>
      </c>
      <c r="F89" s="99">
        <v>25</v>
      </c>
      <c r="H89" s="98" t="s">
        <v>19</v>
      </c>
      <c r="I89" s="20" t="s">
        <v>48</v>
      </c>
      <c r="J89" s="98" t="s">
        <v>16</v>
      </c>
      <c r="K89" s="178">
        <f t="shared" ref="K89:K96" si="16">L89*100/$L$97</f>
        <v>42.10526315789474</v>
      </c>
      <c r="L89" s="99">
        <v>24</v>
      </c>
      <c r="O89" s="145" t="s">
        <v>16</v>
      </c>
      <c r="P89" s="146" t="s">
        <v>339</v>
      </c>
      <c r="Q89" s="145" t="s">
        <v>9</v>
      </c>
      <c r="R89" s="144">
        <f t="shared" si="9"/>
        <v>1.25</v>
      </c>
      <c r="S89" s="143">
        <v>1</v>
      </c>
      <c r="U89" s="145" t="s">
        <v>9</v>
      </c>
      <c r="V89" s="146" t="s">
        <v>367</v>
      </c>
      <c r="W89" s="145" t="s">
        <v>52</v>
      </c>
      <c r="X89" s="144">
        <f t="shared" si="10"/>
        <v>1.4492753623188406</v>
      </c>
      <c r="Y89" s="143">
        <v>1</v>
      </c>
      <c r="AA89" s="145" t="s">
        <v>16</v>
      </c>
      <c r="AB89" s="146" t="s">
        <v>695</v>
      </c>
      <c r="AC89" s="145" t="s">
        <v>16</v>
      </c>
      <c r="AD89" s="144">
        <f t="shared" si="13"/>
        <v>1.2048192771084338</v>
      </c>
      <c r="AE89" s="143">
        <v>1</v>
      </c>
      <c r="AJ89" s="139"/>
      <c r="AK89" s="139"/>
    </row>
    <row r="90" spans="2:37" ht="15">
      <c r="B90" s="84">
        <v>3</v>
      </c>
      <c r="C90" s="20" t="s">
        <v>13</v>
      </c>
      <c r="D90" s="84">
        <v>1</v>
      </c>
      <c r="E90" s="178">
        <f t="shared" si="15"/>
        <v>27.5</v>
      </c>
      <c r="F90" s="85">
        <v>22</v>
      </c>
      <c r="H90" s="19" t="s">
        <v>19</v>
      </c>
      <c r="I90" s="20" t="s">
        <v>49</v>
      </c>
      <c r="J90" s="19" t="s">
        <v>22</v>
      </c>
      <c r="K90" s="178">
        <f t="shared" si="16"/>
        <v>29.82456140350877</v>
      </c>
      <c r="L90" s="85">
        <v>17</v>
      </c>
      <c r="O90" s="145" t="s">
        <v>9</v>
      </c>
      <c r="P90" s="146" t="s">
        <v>338</v>
      </c>
      <c r="Q90" s="145" t="s">
        <v>16</v>
      </c>
      <c r="R90" s="144">
        <f t="shared" si="9"/>
        <v>1.25</v>
      </c>
      <c r="S90" s="143">
        <v>1</v>
      </c>
      <c r="U90" s="141"/>
      <c r="V90" s="142"/>
      <c r="W90" s="141"/>
      <c r="X90" s="140">
        <f>SUM(X65:X89)</f>
        <v>100.00000000000007</v>
      </c>
      <c r="Y90" s="140">
        <f>SUM(Y65:Y89)</f>
        <v>69</v>
      </c>
      <c r="AA90" s="145" t="s">
        <v>16</v>
      </c>
      <c r="AB90" s="146" t="s">
        <v>694</v>
      </c>
      <c r="AC90" s="145" t="s">
        <v>16</v>
      </c>
      <c r="AD90" s="144">
        <f t="shared" si="13"/>
        <v>1.2048192771084338</v>
      </c>
      <c r="AE90" s="143">
        <v>1</v>
      </c>
      <c r="AJ90" s="139"/>
      <c r="AK90" s="139"/>
    </row>
    <row r="91" spans="2:37">
      <c r="B91" s="84">
        <v>3</v>
      </c>
      <c r="C91" s="20" t="s">
        <v>21</v>
      </c>
      <c r="D91" s="84" t="s">
        <v>22</v>
      </c>
      <c r="E91" s="178">
        <f t="shared" si="15"/>
        <v>6.25</v>
      </c>
      <c r="F91" s="85">
        <v>5</v>
      </c>
      <c r="H91" s="19" t="s">
        <v>55</v>
      </c>
      <c r="I91" s="20" t="s">
        <v>54</v>
      </c>
      <c r="J91" s="19" t="s">
        <v>22</v>
      </c>
      <c r="K91" s="178">
        <f t="shared" si="16"/>
        <v>8.7719298245614041</v>
      </c>
      <c r="L91" s="85">
        <v>5</v>
      </c>
      <c r="O91" s="145" t="s">
        <v>9</v>
      </c>
      <c r="P91" s="146" t="s">
        <v>337</v>
      </c>
      <c r="Q91" s="145" t="s">
        <v>16</v>
      </c>
      <c r="R91" s="144">
        <f t="shared" si="9"/>
        <v>1.25</v>
      </c>
      <c r="S91" s="143">
        <v>1</v>
      </c>
      <c r="AA91" s="145" t="s">
        <v>16</v>
      </c>
      <c r="AB91" s="146" t="s">
        <v>693</v>
      </c>
      <c r="AC91" s="145" t="s">
        <v>16</v>
      </c>
      <c r="AD91" s="144">
        <f t="shared" si="13"/>
        <v>1.2048192771084338</v>
      </c>
      <c r="AE91" s="143">
        <v>1</v>
      </c>
      <c r="AJ91" s="139"/>
      <c r="AK91" s="139"/>
    </row>
    <row r="92" spans="2:37" ht="15">
      <c r="B92" s="84" t="s">
        <v>16</v>
      </c>
      <c r="C92" s="20" t="s">
        <v>15</v>
      </c>
      <c r="D92" s="19" t="s">
        <v>9</v>
      </c>
      <c r="E92" s="178">
        <f t="shared" si="15"/>
        <v>5</v>
      </c>
      <c r="F92" s="85">
        <v>4</v>
      </c>
      <c r="H92" s="19" t="s">
        <v>51</v>
      </c>
      <c r="I92" s="20" t="s">
        <v>50</v>
      </c>
      <c r="J92" s="19" t="s">
        <v>52</v>
      </c>
      <c r="K92" s="178">
        <f t="shared" si="16"/>
        <v>7.0175438596491224</v>
      </c>
      <c r="L92" s="85">
        <v>4</v>
      </c>
      <c r="O92" s="145" t="s">
        <v>9</v>
      </c>
      <c r="P92" s="146" t="s">
        <v>336</v>
      </c>
      <c r="Q92" s="145" t="s">
        <v>16</v>
      </c>
      <c r="R92" s="144">
        <f t="shared" si="9"/>
        <v>1.25</v>
      </c>
      <c r="S92" s="143">
        <v>1</v>
      </c>
      <c r="AA92" s="141"/>
      <c r="AB92" s="142"/>
      <c r="AC92" s="141"/>
      <c r="AD92" s="140">
        <f>SUM(AD71:AD91)</f>
        <v>99.999999999999943</v>
      </c>
      <c r="AE92" s="140">
        <f>SUM(AE71:AE91)</f>
        <v>83</v>
      </c>
      <c r="AJ92" s="139"/>
      <c r="AK92" s="139"/>
    </row>
    <row r="93" spans="2:37">
      <c r="B93" s="85" t="s">
        <v>6</v>
      </c>
      <c r="C93" s="20" t="s">
        <v>5</v>
      </c>
      <c r="D93" s="85">
        <v>1</v>
      </c>
      <c r="E93" s="178">
        <f t="shared" si="15"/>
        <v>5</v>
      </c>
      <c r="F93" s="85">
        <v>4</v>
      </c>
      <c r="H93" s="19" t="s">
        <v>19</v>
      </c>
      <c r="I93" s="20" t="s">
        <v>57</v>
      </c>
      <c r="J93" s="19" t="s">
        <v>16</v>
      </c>
      <c r="K93" s="178">
        <f t="shared" si="16"/>
        <v>3.5087719298245612</v>
      </c>
      <c r="L93" s="85">
        <v>2</v>
      </c>
      <c r="O93" s="145" t="s">
        <v>22</v>
      </c>
      <c r="P93" s="146" t="s">
        <v>335</v>
      </c>
      <c r="Q93" s="145" t="s">
        <v>16</v>
      </c>
      <c r="R93" s="144">
        <f t="shared" si="9"/>
        <v>1.25</v>
      </c>
      <c r="S93" s="143">
        <v>1</v>
      </c>
    </row>
    <row r="94" spans="2:37">
      <c r="B94" s="84">
        <v>3</v>
      </c>
      <c r="C94" s="20" t="s">
        <v>12</v>
      </c>
      <c r="D94" s="84">
        <v>1</v>
      </c>
      <c r="E94" s="178">
        <f t="shared" si="15"/>
        <v>5</v>
      </c>
      <c r="F94" s="85">
        <v>4</v>
      </c>
      <c r="H94" s="19" t="s">
        <v>9</v>
      </c>
      <c r="I94" s="20" t="s">
        <v>56</v>
      </c>
      <c r="J94" s="19" t="s">
        <v>22</v>
      </c>
      <c r="K94" s="178">
        <f t="shared" si="16"/>
        <v>3.5087719298245612</v>
      </c>
      <c r="L94" s="85">
        <v>2</v>
      </c>
      <c r="M94" s="20"/>
      <c r="O94" s="145" t="s">
        <v>22</v>
      </c>
      <c r="P94" s="146" t="s">
        <v>334</v>
      </c>
      <c r="Q94" s="145" t="s">
        <v>16</v>
      </c>
      <c r="R94" s="144">
        <f t="shared" si="9"/>
        <v>1.25</v>
      </c>
      <c r="S94" s="143">
        <v>1</v>
      </c>
    </row>
    <row r="95" spans="2:37">
      <c r="B95" s="84" t="s">
        <v>22</v>
      </c>
      <c r="C95" s="20" t="s">
        <v>23</v>
      </c>
      <c r="D95" s="19" t="s">
        <v>19</v>
      </c>
      <c r="E95" s="178">
        <f t="shared" si="15"/>
        <v>2.5</v>
      </c>
      <c r="F95" s="85">
        <v>2</v>
      </c>
      <c r="H95" s="19" t="s">
        <v>19</v>
      </c>
      <c r="I95" s="20" t="s">
        <v>53</v>
      </c>
      <c r="J95" s="19" t="s">
        <v>16</v>
      </c>
      <c r="K95" s="178">
        <f t="shared" si="16"/>
        <v>3.5087719298245612</v>
      </c>
      <c r="L95" s="85">
        <v>2</v>
      </c>
      <c r="O95" s="145" t="s">
        <v>9</v>
      </c>
      <c r="P95" s="146" t="s">
        <v>333</v>
      </c>
      <c r="Q95" s="145" t="s">
        <v>16</v>
      </c>
      <c r="R95" s="144">
        <f t="shared" si="9"/>
        <v>1.25</v>
      </c>
      <c r="S95" s="143">
        <v>1</v>
      </c>
      <c r="AA95" s="152" t="s">
        <v>868</v>
      </c>
      <c r="AB95" s="151"/>
      <c r="AC95" s="150"/>
      <c r="AD95" s="150"/>
      <c r="AE95" s="149"/>
      <c r="AG95" s="152" t="s">
        <v>862</v>
      </c>
      <c r="AH95" s="151"/>
      <c r="AI95" s="150"/>
      <c r="AJ95" s="150"/>
      <c r="AK95" s="149"/>
    </row>
    <row r="96" spans="2:37">
      <c r="B96" s="84">
        <v>3</v>
      </c>
      <c r="C96" s="20" t="s">
        <v>25</v>
      </c>
      <c r="D96" s="84" t="s">
        <v>16</v>
      </c>
      <c r="E96" s="178">
        <f t="shared" si="15"/>
        <v>2.5</v>
      </c>
      <c r="F96" s="85">
        <v>2</v>
      </c>
      <c r="H96" s="68" t="s">
        <v>19</v>
      </c>
      <c r="I96" s="69" t="s">
        <v>47</v>
      </c>
      <c r="J96" s="68" t="s">
        <v>16</v>
      </c>
      <c r="K96" s="188">
        <f t="shared" si="16"/>
        <v>1.7543859649122806</v>
      </c>
      <c r="L96" s="97">
        <v>1</v>
      </c>
      <c r="O96" s="145" t="s">
        <v>22</v>
      </c>
      <c r="P96" s="146" t="s">
        <v>332</v>
      </c>
      <c r="Q96" s="145" t="s">
        <v>16</v>
      </c>
      <c r="R96" s="144">
        <f t="shared" si="9"/>
        <v>1.25</v>
      </c>
      <c r="S96" s="143">
        <v>1</v>
      </c>
      <c r="AA96" s="150"/>
      <c r="AB96" s="151"/>
      <c r="AC96" s="150"/>
      <c r="AD96" s="150"/>
      <c r="AE96" s="149"/>
      <c r="AG96" s="150"/>
      <c r="AH96" s="151"/>
      <c r="AI96" s="150"/>
      <c r="AJ96" s="150"/>
      <c r="AK96" s="149"/>
    </row>
    <row r="97" spans="2:37">
      <c r="B97" s="84">
        <v>3</v>
      </c>
      <c r="C97" s="20" t="s">
        <v>7</v>
      </c>
      <c r="D97" s="84">
        <v>1</v>
      </c>
      <c r="E97" s="178">
        <f t="shared" si="15"/>
        <v>2.5</v>
      </c>
      <c r="F97" s="85">
        <v>2</v>
      </c>
      <c r="K97" s="74">
        <f>SUM(K89:K96)</f>
        <v>99.999999999999986</v>
      </c>
      <c r="L97" s="74">
        <f>SUM(L89:L96)</f>
        <v>57</v>
      </c>
      <c r="O97" s="145" t="s">
        <v>22</v>
      </c>
      <c r="P97" s="146" t="s">
        <v>331</v>
      </c>
      <c r="Q97" s="145" t="s">
        <v>16</v>
      </c>
      <c r="R97" s="144">
        <f t="shared" si="9"/>
        <v>1.25</v>
      </c>
      <c r="S97" s="143">
        <v>1</v>
      </c>
      <c r="AA97" s="148" t="s">
        <v>0</v>
      </c>
      <c r="AB97" s="148" t="s">
        <v>1</v>
      </c>
      <c r="AC97" s="148" t="s">
        <v>2</v>
      </c>
      <c r="AD97" s="148" t="s">
        <v>3</v>
      </c>
      <c r="AE97" s="147" t="s">
        <v>4</v>
      </c>
      <c r="AG97" s="148" t="s">
        <v>45</v>
      </c>
      <c r="AH97" s="148" t="s">
        <v>1</v>
      </c>
      <c r="AI97" s="148" t="s">
        <v>46</v>
      </c>
      <c r="AJ97" s="148" t="s">
        <v>3</v>
      </c>
      <c r="AK97" s="147" t="s">
        <v>4</v>
      </c>
    </row>
    <row r="98" spans="2:37">
      <c r="B98" s="84" t="s">
        <v>16</v>
      </c>
      <c r="C98" s="20" t="s">
        <v>27</v>
      </c>
      <c r="D98" s="19" t="s">
        <v>9</v>
      </c>
      <c r="E98" s="178">
        <f t="shared" si="15"/>
        <v>1.25</v>
      </c>
      <c r="F98" s="85">
        <v>1</v>
      </c>
      <c r="O98" s="145" t="s">
        <v>129</v>
      </c>
      <c r="P98" s="146" t="s">
        <v>330</v>
      </c>
      <c r="Q98" s="145" t="s">
        <v>16</v>
      </c>
      <c r="R98" s="144">
        <f t="shared" si="9"/>
        <v>1.25</v>
      </c>
      <c r="S98" s="143">
        <v>1</v>
      </c>
      <c r="AA98" s="145" t="s">
        <v>16</v>
      </c>
      <c r="AB98" s="271" t="s">
        <v>867</v>
      </c>
      <c r="AC98" s="145" t="s">
        <v>16</v>
      </c>
      <c r="AD98" s="144">
        <f>SUM((AE98/$AE$103)*100)</f>
        <v>48.717948717948715</v>
      </c>
      <c r="AE98" s="143">
        <v>38</v>
      </c>
      <c r="AG98" s="145" t="s">
        <v>9</v>
      </c>
      <c r="AH98" s="271" t="s">
        <v>919</v>
      </c>
      <c r="AI98" s="145" t="s">
        <v>52</v>
      </c>
      <c r="AJ98" s="144">
        <f>SUM((AK98/$AK$102)*100)</f>
        <v>73.91304347826086</v>
      </c>
      <c r="AK98" s="143">
        <v>51</v>
      </c>
    </row>
    <row r="99" spans="2:37">
      <c r="B99" s="84" t="s">
        <v>16</v>
      </c>
      <c r="C99" s="20" t="s">
        <v>28</v>
      </c>
      <c r="D99" s="19" t="s">
        <v>16</v>
      </c>
      <c r="E99" s="178">
        <f t="shared" si="15"/>
        <v>1.25</v>
      </c>
      <c r="F99" s="85">
        <v>1</v>
      </c>
      <c r="O99" s="145" t="s">
        <v>9</v>
      </c>
      <c r="P99" s="146" t="s">
        <v>329</v>
      </c>
      <c r="Q99" s="145" t="s">
        <v>16</v>
      </c>
      <c r="R99" s="144">
        <f t="shared" si="9"/>
        <v>1.25</v>
      </c>
      <c r="S99" s="143">
        <v>1</v>
      </c>
      <c r="AA99" s="145" t="s">
        <v>16</v>
      </c>
      <c r="AB99" s="271" t="s">
        <v>866</v>
      </c>
      <c r="AC99" s="145" t="s">
        <v>16</v>
      </c>
      <c r="AD99" s="144">
        <f>SUM((AE99/$AE$103)*100)</f>
        <v>46.153846153846153</v>
      </c>
      <c r="AE99" s="143">
        <v>36</v>
      </c>
      <c r="AG99" s="145" t="s">
        <v>106</v>
      </c>
      <c r="AH99" s="271" t="s">
        <v>918</v>
      </c>
      <c r="AI99" s="145" t="s">
        <v>104</v>
      </c>
      <c r="AJ99" s="144">
        <f>SUM((AK99/$AK$102)*100)</f>
        <v>18.840579710144929</v>
      </c>
      <c r="AK99" s="143">
        <v>13</v>
      </c>
    </row>
    <row r="100" spans="2:37" ht="15">
      <c r="B100" s="84" t="s">
        <v>16</v>
      </c>
      <c r="C100" s="20" t="s">
        <v>17</v>
      </c>
      <c r="D100" s="84" t="s">
        <v>16</v>
      </c>
      <c r="E100" s="178">
        <f t="shared" si="15"/>
        <v>1.25</v>
      </c>
      <c r="F100" s="85">
        <v>1</v>
      </c>
      <c r="O100" s="141"/>
      <c r="P100" s="142"/>
      <c r="Q100" s="141"/>
      <c r="R100" s="140">
        <f>SUM(R65:R99)</f>
        <v>100</v>
      </c>
      <c r="S100" s="140">
        <f>SUM(S65:S99)</f>
        <v>80</v>
      </c>
      <c r="AA100" s="145" t="s">
        <v>16</v>
      </c>
      <c r="AB100" s="271" t="s">
        <v>865</v>
      </c>
      <c r="AC100" s="145" t="s">
        <v>16</v>
      </c>
      <c r="AD100" s="144">
        <f>SUM((AE100/$AE$103)*100)</f>
        <v>2.5641025641025639</v>
      </c>
      <c r="AE100" s="143">
        <v>2</v>
      </c>
      <c r="AG100" s="145" t="s">
        <v>106</v>
      </c>
      <c r="AH100" s="271" t="s">
        <v>917</v>
      </c>
      <c r="AI100" s="145" t="s">
        <v>104</v>
      </c>
      <c r="AJ100" s="144">
        <f>SUM((AK100/$AK$102)*100)</f>
        <v>5.7971014492753623</v>
      </c>
      <c r="AK100" s="143">
        <v>4</v>
      </c>
    </row>
    <row r="101" spans="2:37">
      <c r="B101" s="84">
        <v>3</v>
      </c>
      <c r="C101" s="20" t="s">
        <v>20</v>
      </c>
      <c r="D101" s="84">
        <v>1</v>
      </c>
      <c r="E101" s="178">
        <f t="shared" si="15"/>
        <v>1.25</v>
      </c>
      <c r="F101" s="85">
        <v>1</v>
      </c>
      <c r="AA101" s="145" t="s">
        <v>16</v>
      </c>
      <c r="AB101" s="271" t="s">
        <v>864</v>
      </c>
      <c r="AC101" s="145" t="s">
        <v>16</v>
      </c>
      <c r="AD101" s="144">
        <f>SUM((AE101/$AE$103)*100)</f>
        <v>1.2820512820512819</v>
      </c>
      <c r="AE101" s="143">
        <v>1</v>
      </c>
      <c r="AG101" s="145" t="s">
        <v>9</v>
      </c>
      <c r="AH101" s="271" t="s">
        <v>916</v>
      </c>
      <c r="AI101" s="145" t="s">
        <v>52</v>
      </c>
      <c r="AJ101" s="144">
        <f>SUM((AK101/$AK$102)*100)</f>
        <v>1.4492753623188406</v>
      </c>
      <c r="AK101" s="143">
        <v>1</v>
      </c>
    </row>
    <row r="102" spans="2:37" ht="15" customHeight="1">
      <c r="B102" s="84" t="s">
        <v>16</v>
      </c>
      <c r="C102" s="20" t="s">
        <v>18</v>
      </c>
      <c r="D102" s="84" t="s">
        <v>19</v>
      </c>
      <c r="E102" s="178">
        <f t="shared" si="15"/>
        <v>1.25</v>
      </c>
      <c r="F102" s="85">
        <v>1</v>
      </c>
      <c r="O102" s="152" t="s">
        <v>412</v>
      </c>
      <c r="P102" s="151"/>
      <c r="Q102" s="150"/>
      <c r="R102" s="150"/>
      <c r="S102" s="149"/>
      <c r="U102" s="152" t="s">
        <v>401</v>
      </c>
      <c r="V102" s="151"/>
      <c r="W102" s="150"/>
      <c r="X102" s="150"/>
      <c r="Y102" s="149"/>
      <c r="AA102" s="145" t="s">
        <v>16</v>
      </c>
      <c r="AB102" s="271" t="s">
        <v>863</v>
      </c>
      <c r="AC102" s="145" t="s">
        <v>16</v>
      </c>
      <c r="AD102" s="144">
        <f>SUM((AE102/$AE$103)*100)</f>
        <v>1.2820512820512819</v>
      </c>
      <c r="AE102" s="143">
        <v>1</v>
      </c>
      <c r="AG102" s="141"/>
      <c r="AH102" s="142"/>
      <c r="AI102" s="141"/>
      <c r="AJ102" s="140">
        <f>SUM(AJ98:AJ101)</f>
        <v>99.999999999999986</v>
      </c>
      <c r="AK102" s="140">
        <f>SUM(AK98:AK101)</f>
        <v>69</v>
      </c>
    </row>
    <row r="103" spans="2:37" ht="15">
      <c r="B103" s="19" t="s">
        <v>9</v>
      </c>
      <c r="C103" s="20" t="s">
        <v>26</v>
      </c>
      <c r="D103" s="84">
        <v>1</v>
      </c>
      <c r="E103" s="178">
        <f t="shared" si="15"/>
        <v>1.25</v>
      </c>
      <c r="F103" s="85">
        <v>1</v>
      </c>
      <c r="O103" s="150"/>
      <c r="P103" s="151"/>
      <c r="Q103" s="150"/>
      <c r="R103" s="150"/>
      <c r="S103" s="149"/>
      <c r="U103" s="150"/>
      <c r="V103" s="151"/>
      <c r="W103" s="150"/>
      <c r="X103" s="150"/>
      <c r="Y103" s="149"/>
      <c r="AA103" s="141"/>
      <c r="AB103" s="142"/>
      <c r="AC103" s="141"/>
      <c r="AD103" s="140">
        <f>SUM(AD98:AD102)</f>
        <v>100</v>
      </c>
      <c r="AE103" s="140">
        <f>SUM(AE98:AE102)</f>
        <v>78</v>
      </c>
      <c r="AG103" s="252"/>
      <c r="AH103"/>
      <c r="AI103" s="252"/>
      <c r="AJ103" s="252"/>
      <c r="AK103" s="251"/>
    </row>
    <row r="104" spans="2:37">
      <c r="B104" s="84">
        <v>3</v>
      </c>
      <c r="C104" s="20" t="s">
        <v>14</v>
      </c>
      <c r="D104" s="84">
        <v>1</v>
      </c>
      <c r="E104" s="178">
        <f t="shared" si="15"/>
        <v>1.25</v>
      </c>
      <c r="F104" s="85">
        <v>1</v>
      </c>
      <c r="O104" s="148" t="s">
        <v>0</v>
      </c>
      <c r="P104" s="148" t="s">
        <v>1</v>
      </c>
      <c r="Q104" s="148" t="s">
        <v>2</v>
      </c>
      <c r="R104" s="148" t="s">
        <v>3</v>
      </c>
      <c r="S104" s="147" t="s">
        <v>4</v>
      </c>
      <c r="U104" s="148" t="s">
        <v>45</v>
      </c>
      <c r="V104" s="148" t="s">
        <v>1</v>
      </c>
      <c r="W104" s="148" t="s">
        <v>46</v>
      </c>
      <c r="X104" s="148" t="s">
        <v>3</v>
      </c>
      <c r="Y104" s="147" t="s">
        <v>4</v>
      </c>
      <c r="AD104" s="74"/>
      <c r="AE104" s="74"/>
    </row>
    <row r="105" spans="2:37">
      <c r="B105" s="84">
        <v>3</v>
      </c>
      <c r="C105" s="20" t="s">
        <v>24</v>
      </c>
      <c r="D105" s="84" t="s">
        <v>16</v>
      </c>
      <c r="E105" s="178">
        <f t="shared" si="15"/>
        <v>1.25</v>
      </c>
      <c r="F105" s="85">
        <v>1</v>
      </c>
      <c r="O105" s="145" t="s">
        <v>405</v>
      </c>
      <c r="P105" s="146" t="s">
        <v>411</v>
      </c>
      <c r="Q105" s="145" t="s">
        <v>16</v>
      </c>
      <c r="R105" s="144">
        <f t="shared" ref="R105:R113" si="17">SUM((S105/$S$114)*100)</f>
        <v>67.088607594936718</v>
      </c>
      <c r="S105" s="143">
        <v>53</v>
      </c>
      <c r="U105" s="156" t="s">
        <v>106</v>
      </c>
      <c r="V105" s="157" t="s">
        <v>324</v>
      </c>
      <c r="W105" s="156" t="s">
        <v>52</v>
      </c>
      <c r="X105" s="158">
        <f t="shared" ref="X105:X114" si="18">SUM((Y105/$Y$115)*100)</f>
        <v>61.250000000000007</v>
      </c>
      <c r="Y105" s="159">
        <v>49</v>
      </c>
      <c r="AA105" s="152" t="s">
        <v>886</v>
      </c>
      <c r="AB105" s="151"/>
      <c r="AC105" s="150"/>
      <c r="AD105" s="150"/>
      <c r="AE105" s="149"/>
      <c r="AG105" s="152" t="s">
        <v>877</v>
      </c>
      <c r="AH105" s="151"/>
      <c r="AI105" s="150"/>
      <c r="AJ105" s="150"/>
      <c r="AK105" s="149"/>
    </row>
    <row r="106" spans="2:37">
      <c r="B106" s="84">
        <v>3</v>
      </c>
      <c r="C106" s="20" t="s">
        <v>10</v>
      </c>
      <c r="D106" s="84">
        <v>1</v>
      </c>
      <c r="E106" s="178">
        <f t="shared" si="15"/>
        <v>1.25</v>
      </c>
      <c r="F106" s="85">
        <v>1</v>
      </c>
      <c r="O106" s="145" t="s">
        <v>16</v>
      </c>
      <c r="P106" s="146" t="s">
        <v>410</v>
      </c>
      <c r="Q106" s="145" t="s">
        <v>16</v>
      </c>
      <c r="R106" s="144">
        <f t="shared" si="17"/>
        <v>22.784810126582279</v>
      </c>
      <c r="S106" s="143">
        <v>18</v>
      </c>
      <c r="U106" s="145" t="s">
        <v>22</v>
      </c>
      <c r="V106" s="146" t="s">
        <v>400</v>
      </c>
      <c r="W106" s="145" t="s">
        <v>123</v>
      </c>
      <c r="X106" s="144">
        <f t="shared" si="18"/>
        <v>11.25</v>
      </c>
      <c r="Y106" s="143">
        <v>9</v>
      </c>
      <c r="AA106" s="150"/>
      <c r="AB106" s="151"/>
      <c r="AC106" s="150"/>
      <c r="AD106" s="150"/>
      <c r="AE106" s="149"/>
      <c r="AG106" s="150"/>
      <c r="AH106" s="151"/>
      <c r="AI106" s="150"/>
      <c r="AJ106" s="150"/>
      <c r="AK106" s="149"/>
    </row>
    <row r="107" spans="2:37">
      <c r="B107" s="96">
        <v>3</v>
      </c>
      <c r="C107" s="69" t="s">
        <v>11</v>
      </c>
      <c r="D107" s="96">
        <v>1</v>
      </c>
      <c r="E107" s="188">
        <f t="shared" si="15"/>
        <v>1.25</v>
      </c>
      <c r="F107" s="97">
        <v>1</v>
      </c>
      <c r="O107" s="145" t="s">
        <v>16</v>
      </c>
      <c r="P107" s="146" t="s">
        <v>409</v>
      </c>
      <c r="Q107" s="145" t="s">
        <v>16</v>
      </c>
      <c r="R107" s="144">
        <f t="shared" si="17"/>
        <v>2.5316455696202533</v>
      </c>
      <c r="S107" s="143">
        <v>2</v>
      </c>
      <c r="U107" s="145" t="s">
        <v>22</v>
      </c>
      <c r="V107" s="146" t="s">
        <v>399</v>
      </c>
      <c r="W107" s="145" t="s">
        <v>16</v>
      </c>
      <c r="X107" s="144">
        <f t="shared" si="18"/>
        <v>8.75</v>
      </c>
      <c r="Y107" s="143">
        <v>7</v>
      </c>
      <c r="AA107" s="148" t="s">
        <v>0</v>
      </c>
      <c r="AB107" s="148" t="s">
        <v>1</v>
      </c>
      <c r="AC107" s="148" t="s">
        <v>2</v>
      </c>
      <c r="AD107" s="148" t="s">
        <v>3</v>
      </c>
      <c r="AE107" s="147" t="s">
        <v>4</v>
      </c>
      <c r="AG107" s="148" t="s">
        <v>45</v>
      </c>
      <c r="AH107" s="148" t="s">
        <v>1</v>
      </c>
      <c r="AI107" s="148" t="s">
        <v>46</v>
      </c>
      <c r="AJ107" s="148" t="s">
        <v>3</v>
      </c>
      <c r="AK107" s="147" t="s">
        <v>4</v>
      </c>
    </row>
    <row r="108" spans="2:37">
      <c r="E108" s="74">
        <f>SUM(E89:E107)</f>
        <v>100</v>
      </c>
      <c r="F108" s="74">
        <f>SUM(F89:F107)</f>
        <v>80</v>
      </c>
      <c r="O108" s="145" t="s">
        <v>405</v>
      </c>
      <c r="P108" s="146" t="s">
        <v>408</v>
      </c>
      <c r="Q108" s="145" t="s">
        <v>16</v>
      </c>
      <c r="R108" s="144">
        <f t="shared" si="17"/>
        <v>1.2658227848101267</v>
      </c>
      <c r="S108" s="143">
        <v>1</v>
      </c>
      <c r="U108" s="145" t="s">
        <v>51</v>
      </c>
      <c r="V108" s="146" t="s">
        <v>398</v>
      </c>
      <c r="W108" s="145" t="s">
        <v>52</v>
      </c>
      <c r="X108" s="144">
        <f t="shared" si="18"/>
        <v>7.5</v>
      </c>
      <c r="Y108" s="143">
        <v>6</v>
      </c>
      <c r="AA108" s="145" t="s">
        <v>16</v>
      </c>
      <c r="AB108" s="271" t="s">
        <v>885</v>
      </c>
      <c r="AC108" s="145" t="s">
        <v>16</v>
      </c>
      <c r="AD108" s="144">
        <f t="shared" ref="AD108:AD115" si="19">SUM((AE108/$AE$116)*100)</f>
        <v>50</v>
      </c>
      <c r="AE108" s="143">
        <v>42</v>
      </c>
      <c r="AG108" s="145" t="s">
        <v>19</v>
      </c>
      <c r="AH108" s="271" t="s">
        <v>876</v>
      </c>
      <c r="AI108" s="145" t="s">
        <v>16</v>
      </c>
      <c r="AJ108" s="144">
        <f t="shared" ref="AJ108:AJ115" si="20">SUM((AK108/$AK$116)*100)</f>
        <v>39.285714285714285</v>
      </c>
      <c r="AK108" s="143">
        <v>33</v>
      </c>
    </row>
    <row r="109" spans="2:37">
      <c r="E109" s="74"/>
      <c r="F109" s="74"/>
      <c r="O109" s="145" t="s">
        <v>405</v>
      </c>
      <c r="P109" s="146" t="s">
        <v>407</v>
      </c>
      <c r="Q109" s="145" t="s">
        <v>16</v>
      </c>
      <c r="R109" s="144">
        <f t="shared" si="17"/>
        <v>1.2658227848101267</v>
      </c>
      <c r="S109" s="143">
        <v>1</v>
      </c>
      <c r="U109" s="145" t="s">
        <v>106</v>
      </c>
      <c r="V109" s="146" t="s">
        <v>397</v>
      </c>
      <c r="W109" s="145" t="s">
        <v>104</v>
      </c>
      <c r="X109" s="144">
        <f t="shared" si="18"/>
        <v>3.75</v>
      </c>
      <c r="Y109" s="143">
        <v>3</v>
      </c>
      <c r="AA109" s="145" t="s">
        <v>16</v>
      </c>
      <c r="AB109" s="271" t="s">
        <v>884</v>
      </c>
      <c r="AC109" s="145" t="s">
        <v>16</v>
      </c>
      <c r="AD109" s="144">
        <f t="shared" si="19"/>
        <v>38.095238095238095</v>
      </c>
      <c r="AE109" s="143">
        <v>32</v>
      </c>
      <c r="AG109" s="145" t="s">
        <v>19</v>
      </c>
      <c r="AH109" s="271" t="s">
        <v>875</v>
      </c>
      <c r="AI109" s="145" t="s">
        <v>16</v>
      </c>
      <c r="AJ109" s="144">
        <f t="shared" si="20"/>
        <v>20.238095238095237</v>
      </c>
      <c r="AK109" s="143">
        <v>17</v>
      </c>
    </row>
    <row r="110" spans="2:37">
      <c r="B110" s="154" t="s">
        <v>155</v>
      </c>
      <c r="C110" s="154"/>
      <c r="D110" s="154"/>
      <c r="E110" s="154"/>
      <c r="F110" s="154"/>
      <c r="G110" s="154"/>
      <c r="H110" s="154" t="s">
        <v>156</v>
      </c>
      <c r="O110" s="145" t="s">
        <v>405</v>
      </c>
      <c r="P110" s="146" t="s">
        <v>406</v>
      </c>
      <c r="Q110" s="145" t="s">
        <v>16</v>
      </c>
      <c r="R110" s="144">
        <f t="shared" si="17"/>
        <v>1.2658227848101267</v>
      </c>
      <c r="S110" s="143">
        <v>1</v>
      </c>
      <c r="U110" s="145" t="s">
        <v>106</v>
      </c>
      <c r="V110" s="146" t="s">
        <v>396</v>
      </c>
      <c r="W110" s="145" t="s">
        <v>22</v>
      </c>
      <c r="X110" s="144">
        <f t="shared" si="18"/>
        <v>2.5</v>
      </c>
      <c r="Y110" s="143">
        <v>2</v>
      </c>
      <c r="AA110" s="145" t="s">
        <v>16</v>
      </c>
      <c r="AB110" s="271" t="s">
        <v>883</v>
      </c>
      <c r="AC110" s="145" t="s">
        <v>16</v>
      </c>
      <c r="AD110" s="144">
        <f t="shared" si="19"/>
        <v>4.7619047619047619</v>
      </c>
      <c r="AE110" s="143">
        <v>4</v>
      </c>
      <c r="AG110" s="145" t="s">
        <v>19</v>
      </c>
      <c r="AH110" s="271" t="s">
        <v>874</v>
      </c>
      <c r="AI110" s="145" t="s">
        <v>104</v>
      </c>
      <c r="AJ110" s="144">
        <f t="shared" si="20"/>
        <v>16.666666666666664</v>
      </c>
      <c r="AK110" s="143">
        <v>14</v>
      </c>
    </row>
    <row r="111" spans="2:37">
      <c r="B111" s="2" t="s">
        <v>0</v>
      </c>
      <c r="C111" s="3" t="s">
        <v>1</v>
      </c>
      <c r="D111" s="3" t="s">
        <v>2</v>
      </c>
      <c r="E111" s="3" t="s">
        <v>3</v>
      </c>
      <c r="F111" s="3" t="s">
        <v>4</v>
      </c>
      <c r="H111" s="2" t="s">
        <v>45</v>
      </c>
      <c r="I111" s="3" t="s">
        <v>1</v>
      </c>
      <c r="J111" s="3" t="s">
        <v>46</v>
      </c>
      <c r="K111" s="3" t="s">
        <v>3</v>
      </c>
      <c r="L111" s="3" t="s">
        <v>4</v>
      </c>
      <c r="O111" s="145" t="s">
        <v>405</v>
      </c>
      <c r="P111" s="146" t="s">
        <v>404</v>
      </c>
      <c r="Q111" s="145" t="s">
        <v>16</v>
      </c>
      <c r="R111" s="144">
        <f t="shared" si="17"/>
        <v>1.2658227848101267</v>
      </c>
      <c r="S111" s="143">
        <v>1</v>
      </c>
      <c r="U111" s="145" t="s">
        <v>106</v>
      </c>
      <c r="V111" s="146" t="s">
        <v>395</v>
      </c>
      <c r="W111" s="145" t="s">
        <v>104</v>
      </c>
      <c r="X111" s="144">
        <f t="shared" si="18"/>
        <v>1.25</v>
      </c>
      <c r="Y111" s="143">
        <v>1</v>
      </c>
      <c r="AA111" s="145" t="s">
        <v>16</v>
      </c>
      <c r="AB111" s="271" t="s">
        <v>882</v>
      </c>
      <c r="AC111" s="145" t="s">
        <v>16</v>
      </c>
      <c r="AD111" s="144">
        <f t="shared" si="19"/>
        <v>2.3809523809523809</v>
      </c>
      <c r="AE111" s="143">
        <v>2</v>
      </c>
      <c r="AG111" s="145" t="s">
        <v>19</v>
      </c>
      <c r="AH111" s="271" t="s">
        <v>873</v>
      </c>
      <c r="AI111" s="145" t="s">
        <v>22</v>
      </c>
      <c r="AJ111" s="144">
        <f t="shared" si="20"/>
        <v>13.095238095238097</v>
      </c>
      <c r="AK111" s="143">
        <v>11</v>
      </c>
    </row>
    <row r="112" spans="2:37">
      <c r="B112" s="100" t="s">
        <v>16</v>
      </c>
      <c r="C112" s="101" t="s">
        <v>159</v>
      </c>
      <c r="D112" s="109" t="s">
        <v>16</v>
      </c>
      <c r="E112" s="103">
        <v>100</v>
      </c>
      <c r="F112" s="104">
        <v>93</v>
      </c>
      <c r="H112" s="19" t="s">
        <v>106</v>
      </c>
      <c r="I112" s="20" t="s">
        <v>191</v>
      </c>
      <c r="J112" s="19" t="s">
        <v>16</v>
      </c>
      <c r="K112" s="22">
        <f>L112*100/$L$114</f>
        <v>98.717948717948715</v>
      </c>
      <c r="L112" s="99">
        <v>77</v>
      </c>
      <c r="M112" s="20" t="s">
        <v>192</v>
      </c>
      <c r="O112" s="145" t="s">
        <v>16</v>
      </c>
      <c r="P112" s="146" t="s">
        <v>403</v>
      </c>
      <c r="Q112" s="145" t="s">
        <v>16</v>
      </c>
      <c r="R112" s="144">
        <f t="shared" si="17"/>
        <v>1.2658227848101267</v>
      </c>
      <c r="S112" s="143">
        <v>1</v>
      </c>
      <c r="U112" s="247" t="s">
        <v>106</v>
      </c>
      <c r="V112" s="248" t="s">
        <v>394</v>
      </c>
      <c r="W112" s="247" t="s">
        <v>22</v>
      </c>
      <c r="X112" s="249">
        <f t="shared" si="18"/>
        <v>1.25</v>
      </c>
      <c r="Y112" s="250">
        <v>1</v>
      </c>
      <c r="AA112" s="145" t="s">
        <v>16</v>
      </c>
      <c r="AB112" s="271" t="s">
        <v>881</v>
      </c>
      <c r="AC112" s="145" t="s">
        <v>16</v>
      </c>
      <c r="AD112" s="144">
        <f t="shared" si="19"/>
        <v>1.1904761904761905</v>
      </c>
      <c r="AE112" s="143">
        <v>1</v>
      </c>
      <c r="AG112" s="145" t="s">
        <v>19</v>
      </c>
      <c r="AH112" s="271" t="s">
        <v>872</v>
      </c>
      <c r="AI112" s="145" t="s">
        <v>104</v>
      </c>
      <c r="AJ112" s="144">
        <f t="shared" si="20"/>
        <v>7.1428571428571423</v>
      </c>
      <c r="AK112" s="143">
        <v>6</v>
      </c>
    </row>
    <row r="113" spans="2:37">
      <c r="E113" s="74">
        <v>100</v>
      </c>
      <c r="F113" s="74">
        <f>SUM(F112)</f>
        <v>93</v>
      </c>
      <c r="H113" s="68" t="s">
        <v>106</v>
      </c>
      <c r="I113" s="155" t="s">
        <v>442</v>
      </c>
      <c r="J113" s="68" t="s">
        <v>16</v>
      </c>
      <c r="K113" s="71">
        <f>L113*100/$L$114</f>
        <v>1.2820512820512822</v>
      </c>
      <c r="L113" s="97">
        <v>1</v>
      </c>
      <c r="M113" s="20" t="s">
        <v>233</v>
      </c>
      <c r="O113" s="145" t="s">
        <v>16</v>
      </c>
      <c r="P113" s="146" t="s">
        <v>402</v>
      </c>
      <c r="Q113" s="145" t="s">
        <v>16</v>
      </c>
      <c r="R113" s="144">
        <f t="shared" si="17"/>
        <v>1.2658227848101267</v>
      </c>
      <c r="S113" s="143">
        <v>1</v>
      </c>
      <c r="U113" s="145" t="s">
        <v>106</v>
      </c>
      <c r="V113" s="146" t="s">
        <v>393</v>
      </c>
      <c r="W113" s="145" t="s">
        <v>52</v>
      </c>
      <c r="X113" s="144">
        <f t="shared" si="18"/>
        <v>1.25</v>
      </c>
      <c r="Y113" s="143">
        <v>1</v>
      </c>
      <c r="AA113" s="145" t="s">
        <v>16</v>
      </c>
      <c r="AB113" s="271" t="s">
        <v>880</v>
      </c>
      <c r="AC113" s="145" t="s">
        <v>16</v>
      </c>
      <c r="AD113" s="144">
        <f t="shared" si="19"/>
        <v>1.1904761904761905</v>
      </c>
      <c r="AE113" s="143">
        <v>1</v>
      </c>
      <c r="AG113" s="145" t="s">
        <v>19</v>
      </c>
      <c r="AH113" s="271" t="s">
        <v>871</v>
      </c>
      <c r="AI113" s="145" t="s">
        <v>22</v>
      </c>
      <c r="AJ113" s="144">
        <f t="shared" si="20"/>
        <v>1.1904761904761905</v>
      </c>
      <c r="AK113" s="143">
        <v>1</v>
      </c>
    </row>
    <row r="114" spans="2:37" ht="15">
      <c r="L114" s="74">
        <f>SUM(L112:L113)</f>
        <v>78</v>
      </c>
      <c r="O114" s="141"/>
      <c r="P114" s="142"/>
      <c r="Q114" s="141"/>
      <c r="R114" s="140">
        <f>SUM(R105:R113)</f>
        <v>100</v>
      </c>
      <c r="S114" s="140">
        <f>SUM(S105:S113)</f>
        <v>79</v>
      </c>
      <c r="U114" s="145" t="s">
        <v>106</v>
      </c>
      <c r="V114" s="146" t="s">
        <v>392</v>
      </c>
      <c r="W114" s="145" t="s">
        <v>16</v>
      </c>
      <c r="X114" s="144">
        <f t="shared" si="18"/>
        <v>1.25</v>
      </c>
      <c r="Y114" s="143">
        <v>1</v>
      </c>
      <c r="AA114" s="145" t="s">
        <v>16</v>
      </c>
      <c r="AB114" s="271" t="s">
        <v>879</v>
      </c>
      <c r="AC114" s="145" t="s">
        <v>16</v>
      </c>
      <c r="AD114" s="144">
        <f t="shared" si="19"/>
        <v>1.1904761904761905</v>
      </c>
      <c r="AE114" s="143">
        <v>1</v>
      </c>
      <c r="AG114" s="145" t="s">
        <v>19</v>
      </c>
      <c r="AH114" s="271" t="s">
        <v>870</v>
      </c>
      <c r="AI114" s="145" t="s">
        <v>16</v>
      </c>
      <c r="AJ114" s="144">
        <f t="shared" si="20"/>
        <v>1.1904761904761905</v>
      </c>
      <c r="AK114" s="143">
        <v>1</v>
      </c>
    </row>
    <row r="115" spans="2:37" ht="15">
      <c r="U115" s="141"/>
      <c r="V115" s="142"/>
      <c r="W115" s="141"/>
      <c r="X115" s="140">
        <f>SUM(X105:X114)</f>
        <v>100</v>
      </c>
      <c r="Y115" s="140">
        <f>SUM(Y105:Y114)</f>
        <v>80</v>
      </c>
      <c r="AA115" s="145" t="s">
        <v>16</v>
      </c>
      <c r="AB115" s="271" t="s">
        <v>878</v>
      </c>
      <c r="AC115" s="145" t="s">
        <v>16</v>
      </c>
      <c r="AD115" s="144">
        <f t="shared" si="19"/>
        <v>1.1904761904761905</v>
      </c>
      <c r="AE115" s="143">
        <v>1</v>
      </c>
      <c r="AG115" s="145" t="s">
        <v>19</v>
      </c>
      <c r="AH115" s="271" t="s">
        <v>869</v>
      </c>
      <c r="AI115" s="145" t="s">
        <v>22</v>
      </c>
      <c r="AJ115" s="144">
        <f t="shared" si="20"/>
        <v>1.1904761904761905</v>
      </c>
      <c r="AK115" s="143">
        <v>1</v>
      </c>
    </row>
    <row r="116" spans="2:37" ht="15">
      <c r="AA116" s="141"/>
      <c r="AB116" s="142"/>
      <c r="AC116" s="141"/>
      <c r="AD116" s="140">
        <f>SUM(AD108:AD115)</f>
        <v>100</v>
      </c>
      <c r="AE116" s="140">
        <f>SUM(AE108:AE115)</f>
        <v>84</v>
      </c>
      <c r="AG116" s="141"/>
      <c r="AH116" s="142"/>
      <c r="AI116" s="141"/>
      <c r="AJ116" s="140">
        <f>SUM(AJ108:AJ115)</f>
        <v>99.999999999999986</v>
      </c>
      <c r="AK116" s="140">
        <f>SUM(AK108:AK115)</f>
        <v>84</v>
      </c>
    </row>
    <row r="117" spans="2:37">
      <c r="B117" s="154" t="s">
        <v>157</v>
      </c>
      <c r="C117" s="154"/>
      <c r="D117" s="154"/>
      <c r="E117" s="154"/>
      <c r="F117" s="154"/>
      <c r="G117" s="154"/>
      <c r="H117" s="154" t="s">
        <v>158</v>
      </c>
      <c r="O117" s="152" t="s">
        <v>428</v>
      </c>
      <c r="P117" s="151"/>
      <c r="Q117" s="150"/>
      <c r="R117" s="150"/>
      <c r="S117" s="149"/>
      <c r="U117" s="152" t="s">
        <v>441</v>
      </c>
      <c r="V117" s="151"/>
      <c r="W117" s="150"/>
      <c r="X117" s="150"/>
      <c r="Y117" s="149"/>
    </row>
    <row r="118" spans="2:37">
      <c r="B118" s="2" t="s">
        <v>0</v>
      </c>
      <c r="C118" s="3" t="s">
        <v>1</v>
      </c>
      <c r="D118" s="3" t="s">
        <v>2</v>
      </c>
      <c r="E118" s="3" t="s">
        <v>3</v>
      </c>
      <c r="F118" s="3" t="s">
        <v>4</v>
      </c>
      <c r="H118" s="2" t="s">
        <v>45</v>
      </c>
      <c r="I118" s="3" t="s">
        <v>1</v>
      </c>
      <c r="J118" s="3" t="s">
        <v>46</v>
      </c>
      <c r="K118" s="3" t="s">
        <v>3</v>
      </c>
      <c r="L118" s="3" t="s">
        <v>4</v>
      </c>
      <c r="O118" s="150"/>
      <c r="P118" s="151"/>
      <c r="Q118" s="150"/>
      <c r="R118" s="150"/>
      <c r="S118" s="149"/>
      <c r="U118" s="150"/>
      <c r="V118" s="151"/>
      <c r="W118" s="150"/>
      <c r="X118" s="150"/>
      <c r="Y118" s="149"/>
      <c r="AA118" s="152" t="s">
        <v>933</v>
      </c>
      <c r="AB118" s="151"/>
      <c r="AC118" s="150"/>
      <c r="AD118" s="150"/>
      <c r="AE118" s="149"/>
      <c r="AG118" s="152" t="s">
        <v>941</v>
      </c>
      <c r="AH118" s="151"/>
      <c r="AI118" s="150"/>
      <c r="AJ118" s="150"/>
      <c r="AK118" s="149"/>
    </row>
    <row r="119" spans="2:37">
      <c r="B119" s="84" t="s">
        <v>16</v>
      </c>
      <c r="C119" s="20" t="s">
        <v>168</v>
      </c>
      <c r="D119" s="84" t="s">
        <v>16</v>
      </c>
      <c r="E119" s="22">
        <f t="shared" ref="E119:E160" si="21">F119*100/$F$161</f>
        <v>9.2105263157894743</v>
      </c>
      <c r="F119" s="99">
        <v>7</v>
      </c>
      <c r="H119" s="19" t="s">
        <v>19</v>
      </c>
      <c r="I119" s="20" t="s">
        <v>214</v>
      </c>
      <c r="J119" s="19" t="s">
        <v>16</v>
      </c>
      <c r="K119" s="22">
        <f t="shared" ref="K119:K157" si="22">L119*100/$L$158</f>
        <v>7.4074074074074074</v>
      </c>
      <c r="L119" s="99">
        <v>6</v>
      </c>
      <c r="O119" s="148" t="s">
        <v>0</v>
      </c>
      <c r="P119" s="148" t="s">
        <v>1</v>
      </c>
      <c r="Q119" s="148" t="s">
        <v>2</v>
      </c>
      <c r="R119" s="148" t="s">
        <v>3</v>
      </c>
      <c r="S119" s="147" t="s">
        <v>4</v>
      </c>
      <c r="U119" s="148" t="s">
        <v>0</v>
      </c>
      <c r="V119" s="148" t="s">
        <v>1</v>
      </c>
      <c r="W119" s="148" t="s">
        <v>2</v>
      </c>
      <c r="X119" s="148" t="s">
        <v>3</v>
      </c>
      <c r="Y119" s="147" t="s">
        <v>4</v>
      </c>
      <c r="AA119" s="150"/>
      <c r="AB119" s="151"/>
      <c r="AC119" s="150"/>
      <c r="AD119" s="150"/>
      <c r="AE119" s="149"/>
      <c r="AG119" s="150"/>
      <c r="AH119" s="151"/>
      <c r="AI119" s="150"/>
      <c r="AJ119" s="150"/>
      <c r="AK119" s="149"/>
    </row>
    <row r="120" spans="2:37">
      <c r="B120" s="84" t="s">
        <v>16</v>
      </c>
      <c r="C120" s="20" t="s">
        <v>161</v>
      </c>
      <c r="D120" s="84" t="s">
        <v>16</v>
      </c>
      <c r="E120" s="22">
        <f t="shared" si="21"/>
        <v>9.2105263157894743</v>
      </c>
      <c r="F120" s="85">
        <v>7</v>
      </c>
      <c r="H120" s="19" t="s">
        <v>106</v>
      </c>
      <c r="I120" s="20" t="s">
        <v>197</v>
      </c>
      <c r="J120" s="19" t="s">
        <v>16</v>
      </c>
      <c r="K120" s="22">
        <f t="shared" si="22"/>
        <v>7.4074074074074074</v>
      </c>
      <c r="L120" s="85">
        <v>6</v>
      </c>
      <c r="O120" s="145" t="s">
        <v>9</v>
      </c>
      <c r="P120" s="146" t="s">
        <v>427</v>
      </c>
      <c r="Q120" s="145" t="s">
        <v>16</v>
      </c>
      <c r="R120" s="144">
        <f t="shared" ref="R120:R134" si="23">SUM((S120/$S$135)*100)</f>
        <v>37.804878048780488</v>
      </c>
      <c r="S120" s="143">
        <v>31</v>
      </c>
      <c r="U120" s="163" t="s">
        <v>22</v>
      </c>
      <c r="V120" s="164" t="s">
        <v>325</v>
      </c>
      <c r="W120" s="163" t="s">
        <v>16</v>
      </c>
      <c r="X120" s="165">
        <f t="shared" ref="X120:X133" si="24">SUM((Y120/$Y$134)*100)</f>
        <v>40.298507462686565</v>
      </c>
      <c r="Y120" s="166">
        <v>27</v>
      </c>
      <c r="AA120" s="148" t="s">
        <v>0</v>
      </c>
      <c r="AB120" s="148" t="s">
        <v>1</v>
      </c>
      <c r="AC120" s="148" t="s">
        <v>2</v>
      </c>
      <c r="AD120" s="148" t="s">
        <v>3</v>
      </c>
      <c r="AE120" s="147" t="s">
        <v>4</v>
      </c>
      <c r="AG120" s="148" t="s">
        <v>45</v>
      </c>
      <c r="AH120" s="148" t="s">
        <v>1</v>
      </c>
      <c r="AI120" s="148" t="s">
        <v>46</v>
      </c>
      <c r="AJ120" s="148" t="s">
        <v>3</v>
      </c>
      <c r="AK120" s="147" t="s">
        <v>4</v>
      </c>
    </row>
    <row r="121" spans="2:37">
      <c r="B121" s="84" t="s">
        <v>16</v>
      </c>
      <c r="C121" s="20" t="s">
        <v>160</v>
      </c>
      <c r="D121" s="84" t="s">
        <v>16</v>
      </c>
      <c r="E121" s="22">
        <f t="shared" si="21"/>
        <v>6.5789473684210522</v>
      </c>
      <c r="F121" s="85">
        <v>5</v>
      </c>
      <c r="H121" s="19" t="s">
        <v>106</v>
      </c>
      <c r="I121" s="20" t="s">
        <v>198</v>
      </c>
      <c r="J121" s="19" t="s">
        <v>22</v>
      </c>
      <c r="K121" s="22">
        <f t="shared" si="22"/>
        <v>6.1728395061728394</v>
      </c>
      <c r="L121" s="85">
        <v>5</v>
      </c>
      <c r="M121" s="20"/>
      <c r="O121" s="145" t="s">
        <v>16</v>
      </c>
      <c r="P121" s="146" t="s">
        <v>426</v>
      </c>
      <c r="Q121" s="145" t="s">
        <v>9</v>
      </c>
      <c r="R121" s="144">
        <f t="shared" si="23"/>
        <v>17.073170731707318</v>
      </c>
      <c r="S121" s="143">
        <v>14</v>
      </c>
      <c r="U121" s="145" t="s">
        <v>19</v>
      </c>
      <c r="V121" s="146" t="s">
        <v>440</v>
      </c>
      <c r="W121" s="145" t="s">
        <v>52</v>
      </c>
      <c r="X121" s="144">
        <f t="shared" si="24"/>
        <v>16.417910447761194</v>
      </c>
      <c r="Y121" s="143">
        <v>11</v>
      </c>
      <c r="AA121" s="145" t="s">
        <v>9</v>
      </c>
      <c r="AB121" s="271" t="s">
        <v>932</v>
      </c>
      <c r="AC121" s="145" t="s">
        <v>9</v>
      </c>
      <c r="AD121" s="144">
        <f t="shared" ref="AD121:AD133" si="25">SUM((AE121/$AE$134)*100)</f>
        <v>55.555555555555557</v>
      </c>
      <c r="AE121" s="143">
        <v>50</v>
      </c>
      <c r="AG121" s="145" t="s">
        <v>51</v>
      </c>
      <c r="AH121" s="271" t="s">
        <v>940</v>
      </c>
      <c r="AI121" s="145" t="s">
        <v>104</v>
      </c>
      <c r="AJ121" s="144">
        <f t="shared" ref="AJ121:AJ128" si="26">SUM((AK121/$AK$129)*100)</f>
        <v>46.25</v>
      </c>
      <c r="AK121" s="143">
        <v>37</v>
      </c>
    </row>
    <row r="122" spans="2:37">
      <c r="B122" s="84" t="s">
        <v>16</v>
      </c>
      <c r="C122" s="20" t="s">
        <v>175</v>
      </c>
      <c r="D122" s="84" t="s">
        <v>16</v>
      </c>
      <c r="E122" s="22">
        <f t="shared" si="21"/>
        <v>6.5789473684210522</v>
      </c>
      <c r="F122" s="85">
        <v>5</v>
      </c>
      <c r="H122" s="19" t="s">
        <v>51</v>
      </c>
      <c r="I122" s="20" t="s">
        <v>208</v>
      </c>
      <c r="J122" s="19" t="s">
        <v>16</v>
      </c>
      <c r="K122" s="22">
        <f t="shared" si="22"/>
        <v>4.9382716049382713</v>
      </c>
      <c r="L122" s="110">
        <v>4</v>
      </c>
      <c r="M122" s="20" t="s">
        <v>211</v>
      </c>
      <c r="O122" s="145" t="s">
        <v>22</v>
      </c>
      <c r="P122" s="146" t="s">
        <v>425</v>
      </c>
      <c r="Q122" s="145" t="s">
        <v>16</v>
      </c>
      <c r="R122" s="144">
        <f t="shared" si="23"/>
        <v>14.634146341463413</v>
      </c>
      <c r="S122" s="143">
        <v>12</v>
      </c>
      <c r="U122" s="145" t="s">
        <v>22</v>
      </c>
      <c r="V122" s="146" t="s">
        <v>439</v>
      </c>
      <c r="W122" s="145" t="s">
        <v>16</v>
      </c>
      <c r="X122" s="144">
        <f t="shared" si="24"/>
        <v>7.4626865671641784</v>
      </c>
      <c r="Y122" s="143">
        <v>5</v>
      </c>
      <c r="AA122" s="145" t="s">
        <v>16</v>
      </c>
      <c r="AB122" s="271" t="s">
        <v>931</v>
      </c>
      <c r="AC122" s="145" t="s">
        <v>16</v>
      </c>
      <c r="AD122" s="144">
        <f t="shared" si="25"/>
        <v>12.222222222222221</v>
      </c>
      <c r="AE122" s="143">
        <v>11</v>
      </c>
      <c r="AG122" s="145" t="s">
        <v>51</v>
      </c>
      <c r="AH122" s="271" t="s">
        <v>939</v>
      </c>
      <c r="AI122" s="145" t="s">
        <v>123</v>
      </c>
      <c r="AJ122" s="144">
        <f t="shared" si="26"/>
        <v>22.5</v>
      </c>
      <c r="AK122" s="143">
        <v>18</v>
      </c>
    </row>
    <row r="123" spans="2:37">
      <c r="B123" s="111" t="s">
        <v>16</v>
      </c>
      <c r="C123" s="60" t="s">
        <v>66</v>
      </c>
      <c r="D123" s="111" t="s">
        <v>16</v>
      </c>
      <c r="E123" s="62">
        <f t="shared" si="21"/>
        <v>5.2631578947368425</v>
      </c>
      <c r="F123" s="112">
        <v>4</v>
      </c>
      <c r="H123" s="19" t="s">
        <v>102</v>
      </c>
      <c r="I123" s="20" t="s">
        <v>193</v>
      </c>
      <c r="J123" s="19" t="s">
        <v>16</v>
      </c>
      <c r="K123" s="22">
        <f t="shared" si="22"/>
        <v>4.9382716049382713</v>
      </c>
      <c r="L123" s="85">
        <v>4</v>
      </c>
      <c r="O123" s="145" t="s">
        <v>6</v>
      </c>
      <c r="P123" s="146" t="s">
        <v>424</v>
      </c>
      <c r="Q123" s="145" t="s">
        <v>16</v>
      </c>
      <c r="R123" s="144">
        <f t="shared" si="23"/>
        <v>12.195121951219512</v>
      </c>
      <c r="S123" s="143">
        <v>10</v>
      </c>
      <c r="U123" s="145" t="s">
        <v>106</v>
      </c>
      <c r="V123" s="146" t="s">
        <v>438</v>
      </c>
      <c r="W123" s="145" t="s">
        <v>104</v>
      </c>
      <c r="X123" s="144">
        <f t="shared" si="24"/>
        <v>5.9701492537313428</v>
      </c>
      <c r="Y123" s="143">
        <v>4</v>
      </c>
      <c r="AA123" s="145" t="s">
        <v>16</v>
      </c>
      <c r="AB123" s="271" t="s">
        <v>930</v>
      </c>
      <c r="AC123" s="145" t="s">
        <v>16</v>
      </c>
      <c r="AD123" s="144">
        <f t="shared" si="25"/>
        <v>10</v>
      </c>
      <c r="AE123" s="143">
        <v>9</v>
      </c>
      <c r="AG123" s="145" t="s">
        <v>9</v>
      </c>
      <c r="AH123" s="288" t="s">
        <v>430</v>
      </c>
      <c r="AI123" s="145" t="s">
        <v>22</v>
      </c>
      <c r="AJ123" s="144">
        <f t="shared" si="26"/>
        <v>18.75</v>
      </c>
      <c r="AK123" s="143">
        <v>15</v>
      </c>
    </row>
    <row r="124" spans="2:37">
      <c r="B124" s="84" t="s">
        <v>16</v>
      </c>
      <c r="C124" s="20" t="s">
        <v>185</v>
      </c>
      <c r="D124" s="84" t="s">
        <v>16</v>
      </c>
      <c r="E124" s="22">
        <f t="shared" si="21"/>
        <v>3.9473684210526314</v>
      </c>
      <c r="F124" s="85">
        <v>3</v>
      </c>
      <c r="H124" s="19" t="s">
        <v>51</v>
      </c>
      <c r="I124" s="20" t="s">
        <v>213</v>
      </c>
      <c r="J124" s="19" t="s">
        <v>22</v>
      </c>
      <c r="K124" s="22">
        <f t="shared" si="22"/>
        <v>4.9382716049382713</v>
      </c>
      <c r="L124" s="85">
        <v>4</v>
      </c>
      <c r="M124" s="73" t="s">
        <v>211</v>
      </c>
      <c r="O124" s="145" t="s">
        <v>129</v>
      </c>
      <c r="P124" s="146" t="s">
        <v>423</v>
      </c>
      <c r="Q124" s="145" t="s">
        <v>16</v>
      </c>
      <c r="R124" s="144">
        <f t="shared" si="23"/>
        <v>2.4390243902439024</v>
      </c>
      <c r="S124" s="143">
        <v>2</v>
      </c>
      <c r="U124" s="145" t="s">
        <v>22</v>
      </c>
      <c r="V124" s="146" t="s">
        <v>437</v>
      </c>
      <c r="W124" s="145" t="s">
        <v>22</v>
      </c>
      <c r="X124" s="144">
        <f t="shared" si="24"/>
        <v>4.4776119402985071</v>
      </c>
      <c r="Y124" s="143">
        <v>3</v>
      </c>
      <c r="AA124" s="145" t="s">
        <v>16</v>
      </c>
      <c r="AB124" s="271" t="s">
        <v>929</v>
      </c>
      <c r="AC124" s="145" t="s">
        <v>16</v>
      </c>
      <c r="AD124" s="144">
        <f t="shared" si="25"/>
        <v>7.7777777777777777</v>
      </c>
      <c r="AE124" s="143">
        <v>7</v>
      </c>
      <c r="AG124" s="145" t="s">
        <v>55</v>
      </c>
      <c r="AH124" s="271" t="s">
        <v>938</v>
      </c>
      <c r="AI124" s="145" t="s">
        <v>16</v>
      </c>
      <c r="AJ124" s="144">
        <f t="shared" si="26"/>
        <v>5</v>
      </c>
      <c r="AK124" s="143">
        <v>4</v>
      </c>
    </row>
    <row r="125" spans="2:37">
      <c r="B125" s="113" t="s">
        <v>16</v>
      </c>
      <c r="C125" s="39" t="s">
        <v>78</v>
      </c>
      <c r="D125" s="113" t="s">
        <v>16</v>
      </c>
      <c r="E125" s="41">
        <f t="shared" si="21"/>
        <v>3.9473684210526314</v>
      </c>
      <c r="F125" s="114">
        <v>3</v>
      </c>
      <c r="H125" s="88" t="s">
        <v>9</v>
      </c>
      <c r="I125" s="87" t="s">
        <v>118</v>
      </c>
      <c r="J125" s="88" t="s">
        <v>16</v>
      </c>
      <c r="K125" s="89">
        <f t="shared" si="22"/>
        <v>4.9382716049382713</v>
      </c>
      <c r="L125" s="90">
        <v>4</v>
      </c>
      <c r="O125" s="145" t="s">
        <v>6</v>
      </c>
      <c r="P125" s="146" t="s">
        <v>422</v>
      </c>
      <c r="Q125" s="145" t="s">
        <v>16</v>
      </c>
      <c r="R125" s="144">
        <f t="shared" si="23"/>
        <v>2.4390243902439024</v>
      </c>
      <c r="S125" s="143">
        <v>2</v>
      </c>
      <c r="U125" s="145" t="s">
        <v>9</v>
      </c>
      <c r="V125" s="146" t="s">
        <v>436</v>
      </c>
      <c r="W125" s="145" t="s">
        <v>16</v>
      </c>
      <c r="X125" s="144">
        <f t="shared" si="24"/>
        <v>4.4776119402985071</v>
      </c>
      <c r="Y125" s="143">
        <v>3</v>
      </c>
      <c r="AA125" s="145" t="s">
        <v>16</v>
      </c>
      <c r="AB125" s="271" t="s">
        <v>928</v>
      </c>
      <c r="AC125" s="145" t="s">
        <v>16</v>
      </c>
      <c r="AD125" s="144">
        <f t="shared" si="25"/>
        <v>3.3333333333333335</v>
      </c>
      <c r="AE125" s="143">
        <v>3</v>
      </c>
      <c r="AG125" s="145" t="s">
        <v>22</v>
      </c>
      <c r="AH125" s="271" t="s">
        <v>937</v>
      </c>
      <c r="AI125" s="145" t="s">
        <v>16</v>
      </c>
      <c r="AJ125" s="144">
        <f t="shared" si="26"/>
        <v>3.75</v>
      </c>
      <c r="AK125" s="143">
        <v>3</v>
      </c>
    </row>
    <row r="126" spans="2:37">
      <c r="B126" s="84" t="s">
        <v>16</v>
      </c>
      <c r="C126" s="20" t="s">
        <v>163</v>
      </c>
      <c r="D126" s="84" t="s">
        <v>16</v>
      </c>
      <c r="E126" s="22">
        <f t="shared" si="21"/>
        <v>2.6315789473684212</v>
      </c>
      <c r="F126" s="85">
        <v>2</v>
      </c>
      <c r="H126" s="19" t="s">
        <v>22</v>
      </c>
      <c r="I126" s="20" t="s">
        <v>204</v>
      </c>
      <c r="J126" s="19" t="s">
        <v>16</v>
      </c>
      <c r="K126" s="22">
        <f t="shared" si="22"/>
        <v>4.9382716049382713</v>
      </c>
      <c r="L126" s="85">
        <v>4</v>
      </c>
      <c r="M126" s="73" t="s">
        <v>200</v>
      </c>
      <c r="O126" s="145" t="s">
        <v>22</v>
      </c>
      <c r="P126" s="146" t="s">
        <v>421</v>
      </c>
      <c r="Q126" s="145" t="s">
        <v>22</v>
      </c>
      <c r="R126" s="144">
        <f t="shared" si="23"/>
        <v>2.4390243902439024</v>
      </c>
      <c r="S126" s="143">
        <v>2</v>
      </c>
      <c r="U126" s="145" t="s">
        <v>106</v>
      </c>
      <c r="V126" s="146" t="s">
        <v>435</v>
      </c>
      <c r="W126" s="145" t="s">
        <v>22</v>
      </c>
      <c r="X126" s="144">
        <f t="shared" si="24"/>
        <v>4.4776119402985071</v>
      </c>
      <c r="Y126" s="143">
        <v>3</v>
      </c>
      <c r="AA126" s="145" t="s">
        <v>16</v>
      </c>
      <c r="AB126" s="271" t="s">
        <v>927</v>
      </c>
      <c r="AC126" s="145" t="s">
        <v>16</v>
      </c>
      <c r="AD126" s="144">
        <f t="shared" si="25"/>
        <v>2.2222222222222223</v>
      </c>
      <c r="AE126" s="143">
        <v>2</v>
      </c>
      <c r="AG126" s="145" t="s">
        <v>51</v>
      </c>
      <c r="AH126" s="271" t="s">
        <v>936</v>
      </c>
      <c r="AI126" s="145" t="s">
        <v>123</v>
      </c>
      <c r="AJ126" s="144">
        <f t="shared" si="26"/>
        <v>1.25</v>
      </c>
      <c r="AK126" s="143">
        <v>1</v>
      </c>
    </row>
    <row r="127" spans="2:37">
      <c r="B127" s="84" t="s">
        <v>16</v>
      </c>
      <c r="C127" s="20" t="s">
        <v>182</v>
      </c>
      <c r="D127" s="84" t="s">
        <v>16</v>
      </c>
      <c r="E127" s="22">
        <f t="shared" si="21"/>
        <v>2.6315789473684212</v>
      </c>
      <c r="F127" s="85">
        <v>2</v>
      </c>
      <c r="H127" s="19" t="s">
        <v>51</v>
      </c>
      <c r="I127" s="20" t="s">
        <v>227</v>
      </c>
      <c r="J127" s="19" t="s">
        <v>22</v>
      </c>
      <c r="K127" s="22">
        <f t="shared" si="22"/>
        <v>3.7037037037037037</v>
      </c>
      <c r="L127" s="85">
        <v>3</v>
      </c>
      <c r="O127" s="145" t="s">
        <v>22</v>
      </c>
      <c r="P127" s="146" t="s">
        <v>414</v>
      </c>
      <c r="Q127" s="145" t="s">
        <v>22</v>
      </c>
      <c r="R127" s="144">
        <f t="shared" si="23"/>
        <v>2.4390243902439024</v>
      </c>
      <c r="S127" s="143">
        <v>2</v>
      </c>
      <c r="U127" s="167" t="s">
        <v>51</v>
      </c>
      <c r="V127" s="168" t="s">
        <v>115</v>
      </c>
      <c r="W127" s="167" t="s">
        <v>16</v>
      </c>
      <c r="X127" s="169">
        <f t="shared" si="24"/>
        <v>4.4776119402985071</v>
      </c>
      <c r="Y127" s="170">
        <v>3</v>
      </c>
      <c r="AA127" s="145" t="s">
        <v>16</v>
      </c>
      <c r="AB127" s="271" t="s">
        <v>926</v>
      </c>
      <c r="AC127" s="145" t="s">
        <v>16</v>
      </c>
      <c r="AD127" s="144">
        <f t="shared" si="25"/>
        <v>2.2222222222222223</v>
      </c>
      <c r="AE127" s="143">
        <v>2</v>
      </c>
      <c r="AG127" s="145" t="s">
        <v>9</v>
      </c>
      <c r="AH127" s="271" t="s">
        <v>935</v>
      </c>
      <c r="AI127" s="145" t="s">
        <v>22</v>
      </c>
      <c r="AJ127" s="144">
        <f t="shared" si="26"/>
        <v>1.25</v>
      </c>
      <c r="AK127" s="143">
        <v>1</v>
      </c>
    </row>
    <row r="128" spans="2:37">
      <c r="B128" s="84" t="s">
        <v>16</v>
      </c>
      <c r="C128" s="20" t="s">
        <v>166</v>
      </c>
      <c r="D128" s="84" t="s">
        <v>16</v>
      </c>
      <c r="E128" s="22">
        <f t="shared" si="21"/>
        <v>2.6315789473684212</v>
      </c>
      <c r="F128" s="85">
        <v>2</v>
      </c>
      <c r="H128" s="19" t="s">
        <v>106</v>
      </c>
      <c r="I128" s="20" t="s">
        <v>219</v>
      </c>
      <c r="J128" s="19" t="s">
        <v>123</v>
      </c>
      <c r="K128" s="22">
        <f t="shared" si="22"/>
        <v>2.4691358024691357</v>
      </c>
      <c r="L128" s="85">
        <v>2</v>
      </c>
      <c r="O128" s="145" t="s">
        <v>16</v>
      </c>
      <c r="P128" s="146" t="s">
        <v>420</v>
      </c>
      <c r="Q128" s="145" t="s">
        <v>9</v>
      </c>
      <c r="R128" s="144">
        <f t="shared" si="23"/>
        <v>1.2195121951219512</v>
      </c>
      <c r="S128" s="143">
        <v>1</v>
      </c>
      <c r="U128" s="145" t="s">
        <v>51</v>
      </c>
      <c r="V128" s="146" t="s">
        <v>434</v>
      </c>
      <c r="W128" s="145" t="s">
        <v>104</v>
      </c>
      <c r="X128" s="144">
        <f t="shared" si="24"/>
        <v>2.9850746268656714</v>
      </c>
      <c r="Y128" s="143">
        <v>2</v>
      </c>
      <c r="AA128" s="145" t="s">
        <v>16</v>
      </c>
      <c r="AB128" s="271" t="s">
        <v>925</v>
      </c>
      <c r="AC128" s="145" t="s">
        <v>16</v>
      </c>
      <c r="AD128" s="144">
        <f t="shared" si="25"/>
        <v>1.1111111111111112</v>
      </c>
      <c r="AE128" s="143">
        <v>1</v>
      </c>
      <c r="AG128" s="145" t="s">
        <v>9</v>
      </c>
      <c r="AH128" s="271" t="s">
        <v>934</v>
      </c>
      <c r="AI128" s="145" t="s">
        <v>52</v>
      </c>
      <c r="AJ128" s="144">
        <f t="shared" si="26"/>
        <v>1.25</v>
      </c>
      <c r="AK128" s="143">
        <v>1</v>
      </c>
    </row>
    <row r="129" spans="2:37" ht="15">
      <c r="B129" s="115" t="s">
        <v>16</v>
      </c>
      <c r="C129" s="45" t="s">
        <v>83</v>
      </c>
      <c r="D129" s="115" t="s">
        <v>16</v>
      </c>
      <c r="E129" s="47">
        <f t="shared" si="21"/>
        <v>2.6315789473684212</v>
      </c>
      <c r="F129" s="116">
        <v>2</v>
      </c>
      <c r="H129" s="19" t="s">
        <v>22</v>
      </c>
      <c r="I129" s="20" t="s">
        <v>205</v>
      </c>
      <c r="J129" s="19" t="s">
        <v>22</v>
      </c>
      <c r="K129" s="22">
        <f t="shared" si="22"/>
        <v>2.4691358024691357</v>
      </c>
      <c r="L129" s="85">
        <v>2</v>
      </c>
      <c r="O129" s="145" t="s">
        <v>9</v>
      </c>
      <c r="P129" s="146" t="s">
        <v>419</v>
      </c>
      <c r="Q129" s="145" t="s">
        <v>16</v>
      </c>
      <c r="R129" s="144">
        <f t="shared" si="23"/>
        <v>1.2195121951219512</v>
      </c>
      <c r="S129" s="143">
        <v>1</v>
      </c>
      <c r="U129" s="145" t="s">
        <v>19</v>
      </c>
      <c r="V129" s="146" t="s">
        <v>433</v>
      </c>
      <c r="W129" s="145" t="s">
        <v>16</v>
      </c>
      <c r="X129" s="144">
        <f t="shared" si="24"/>
        <v>2.9850746268656714</v>
      </c>
      <c r="Y129" s="143">
        <v>2</v>
      </c>
      <c r="AA129" s="145" t="s">
        <v>16</v>
      </c>
      <c r="AB129" s="271" t="s">
        <v>924</v>
      </c>
      <c r="AC129" s="145" t="s">
        <v>16</v>
      </c>
      <c r="AD129" s="144">
        <f t="shared" si="25"/>
        <v>1.1111111111111112</v>
      </c>
      <c r="AE129" s="143">
        <v>1</v>
      </c>
      <c r="AG129" s="141"/>
      <c r="AH129" s="142"/>
      <c r="AI129" s="141"/>
      <c r="AJ129" s="140">
        <f>SUM(AJ121:AJ128)</f>
        <v>100</v>
      </c>
      <c r="AK129" s="140">
        <f>SUM(AK121:AK128)</f>
        <v>80</v>
      </c>
    </row>
    <row r="130" spans="2:37" ht="15">
      <c r="B130" s="117" t="s">
        <v>16</v>
      </c>
      <c r="C130" s="55" t="s">
        <v>65</v>
      </c>
      <c r="D130" s="117" t="s">
        <v>16</v>
      </c>
      <c r="E130" s="57">
        <f t="shared" si="21"/>
        <v>2.6315789473684212</v>
      </c>
      <c r="F130" s="118">
        <v>2</v>
      </c>
      <c r="H130" s="19" t="s">
        <v>55</v>
      </c>
      <c r="I130" s="20" t="s">
        <v>226</v>
      </c>
      <c r="J130" s="19" t="s">
        <v>22</v>
      </c>
      <c r="K130" s="22">
        <f t="shared" si="22"/>
        <v>2.4691358024691357</v>
      </c>
      <c r="L130" s="85">
        <v>2</v>
      </c>
      <c r="M130" s="73" t="s">
        <v>211</v>
      </c>
      <c r="O130" s="145" t="s">
        <v>9</v>
      </c>
      <c r="P130" s="146" t="s">
        <v>418</v>
      </c>
      <c r="Q130" s="145" t="s">
        <v>16</v>
      </c>
      <c r="R130" s="144">
        <f t="shared" si="23"/>
        <v>1.2195121951219512</v>
      </c>
      <c r="S130" s="143">
        <v>1</v>
      </c>
      <c r="U130" s="145" t="s">
        <v>106</v>
      </c>
      <c r="V130" s="146" t="s">
        <v>432</v>
      </c>
      <c r="W130" s="145" t="s">
        <v>104</v>
      </c>
      <c r="X130" s="144">
        <f t="shared" si="24"/>
        <v>1.4925373134328357</v>
      </c>
      <c r="Y130" s="143">
        <v>1</v>
      </c>
      <c r="AA130" s="145" t="s">
        <v>16</v>
      </c>
      <c r="AB130" s="271" t="s">
        <v>923</v>
      </c>
      <c r="AC130" s="145" t="s">
        <v>16</v>
      </c>
      <c r="AD130" s="144">
        <f t="shared" si="25"/>
        <v>1.1111111111111112</v>
      </c>
      <c r="AE130" s="143">
        <v>1</v>
      </c>
      <c r="AG130" s="252"/>
      <c r="AH130"/>
      <c r="AI130" s="252"/>
      <c r="AJ130" s="252"/>
      <c r="AK130" s="251"/>
    </row>
    <row r="131" spans="2:37" ht="15">
      <c r="B131" s="84" t="s">
        <v>16</v>
      </c>
      <c r="C131" s="20" t="s">
        <v>188</v>
      </c>
      <c r="D131" s="84" t="s">
        <v>16</v>
      </c>
      <c r="E131" s="22">
        <f t="shared" si="21"/>
        <v>2.6315789473684212</v>
      </c>
      <c r="F131" s="85">
        <v>2</v>
      </c>
      <c r="H131" s="19" t="s">
        <v>51</v>
      </c>
      <c r="I131" s="20" t="s">
        <v>217</v>
      </c>
      <c r="J131" s="19" t="s">
        <v>16</v>
      </c>
      <c r="K131" s="22">
        <f t="shared" si="22"/>
        <v>2.4691358024691357</v>
      </c>
      <c r="L131" s="85">
        <v>2</v>
      </c>
      <c r="O131" s="145" t="s">
        <v>129</v>
      </c>
      <c r="P131" s="146" t="s">
        <v>417</v>
      </c>
      <c r="Q131" s="145" t="s">
        <v>16</v>
      </c>
      <c r="R131" s="144">
        <f t="shared" si="23"/>
        <v>1.2195121951219512</v>
      </c>
      <c r="S131" s="143">
        <v>1</v>
      </c>
      <c r="U131" s="145" t="s">
        <v>22</v>
      </c>
      <c r="V131" s="146" t="s">
        <v>431</v>
      </c>
      <c r="W131" s="145" t="s">
        <v>123</v>
      </c>
      <c r="X131" s="144">
        <f t="shared" si="24"/>
        <v>1.4925373134328357</v>
      </c>
      <c r="Y131" s="143">
        <v>1</v>
      </c>
      <c r="AA131" s="145" t="s">
        <v>16</v>
      </c>
      <c r="AB131" s="271" t="s">
        <v>922</v>
      </c>
      <c r="AC131" s="145" t="s">
        <v>16</v>
      </c>
      <c r="AD131" s="144">
        <f t="shared" si="25"/>
        <v>1.1111111111111112</v>
      </c>
      <c r="AE131" s="143">
        <v>1</v>
      </c>
      <c r="AG131" s="252"/>
      <c r="AH131"/>
      <c r="AI131" s="252"/>
      <c r="AJ131" s="252"/>
      <c r="AK131" s="251"/>
    </row>
    <row r="132" spans="2:37">
      <c r="B132" s="119" t="s">
        <v>22</v>
      </c>
      <c r="C132" s="6" t="s">
        <v>80</v>
      </c>
      <c r="D132" s="119" t="s">
        <v>16</v>
      </c>
      <c r="E132" s="120">
        <f t="shared" si="21"/>
        <v>2.6315789473684212</v>
      </c>
      <c r="F132" s="121">
        <v>2</v>
      </c>
      <c r="H132" s="122" t="s">
        <v>106</v>
      </c>
      <c r="I132" s="20" t="s">
        <v>194</v>
      </c>
      <c r="J132" s="19" t="s">
        <v>16</v>
      </c>
      <c r="K132" s="22">
        <f t="shared" si="22"/>
        <v>2.4691358024691357</v>
      </c>
      <c r="L132" s="85">
        <v>2</v>
      </c>
      <c r="M132" s="20" t="s">
        <v>232</v>
      </c>
      <c r="O132" s="145" t="s">
        <v>9</v>
      </c>
      <c r="P132" s="146" t="s">
        <v>416</v>
      </c>
      <c r="Q132" s="145" t="s">
        <v>16</v>
      </c>
      <c r="R132" s="144">
        <f t="shared" si="23"/>
        <v>1.2195121951219512</v>
      </c>
      <c r="S132" s="143">
        <v>1</v>
      </c>
      <c r="U132" s="145" t="s">
        <v>22</v>
      </c>
      <c r="V132" s="287" t="s">
        <v>430</v>
      </c>
      <c r="W132" s="145" t="s">
        <v>16</v>
      </c>
      <c r="X132" s="144">
        <f t="shared" si="24"/>
        <v>1.4925373134328357</v>
      </c>
      <c r="Y132" s="143">
        <v>1</v>
      </c>
      <c r="AA132" s="145" t="s">
        <v>16</v>
      </c>
      <c r="AB132" s="271" t="s">
        <v>921</v>
      </c>
      <c r="AC132" s="145" t="s">
        <v>16</v>
      </c>
      <c r="AD132" s="144">
        <f t="shared" si="25"/>
        <v>1.1111111111111112</v>
      </c>
      <c r="AE132" s="143">
        <v>1</v>
      </c>
    </row>
    <row r="133" spans="2:37">
      <c r="B133" s="84" t="s">
        <v>16</v>
      </c>
      <c r="C133" s="20" t="s">
        <v>177</v>
      </c>
      <c r="D133" s="84" t="s">
        <v>16</v>
      </c>
      <c r="E133" s="22">
        <f t="shared" si="21"/>
        <v>1.3157894736842106</v>
      </c>
      <c r="F133" s="85">
        <v>1</v>
      </c>
      <c r="H133" s="19" t="s">
        <v>9</v>
      </c>
      <c r="I133" s="20" t="s">
        <v>223</v>
      </c>
      <c r="J133" s="19" t="s">
        <v>22</v>
      </c>
      <c r="K133" s="22">
        <f t="shared" si="22"/>
        <v>2.4691358024691357</v>
      </c>
      <c r="L133" s="85">
        <v>2</v>
      </c>
      <c r="M133" s="73" t="s">
        <v>211</v>
      </c>
      <c r="O133" s="145" t="s">
        <v>9</v>
      </c>
      <c r="P133" s="146" t="s">
        <v>415</v>
      </c>
      <c r="Q133" s="145" t="s">
        <v>16</v>
      </c>
      <c r="R133" s="144">
        <f t="shared" si="23"/>
        <v>1.2195121951219512</v>
      </c>
      <c r="S133" s="143">
        <v>1</v>
      </c>
      <c r="U133" s="145" t="s">
        <v>19</v>
      </c>
      <c r="V133" s="146" t="s">
        <v>429</v>
      </c>
      <c r="W133" s="145" t="s">
        <v>16</v>
      </c>
      <c r="X133" s="144">
        <f t="shared" si="24"/>
        <v>1.4925373134328357</v>
      </c>
      <c r="Y133" s="143">
        <v>1</v>
      </c>
      <c r="AA133" s="145" t="s">
        <v>16</v>
      </c>
      <c r="AB133" s="271" t="s">
        <v>920</v>
      </c>
      <c r="AC133" s="145" t="s">
        <v>16</v>
      </c>
      <c r="AD133" s="144">
        <f t="shared" si="25"/>
        <v>1.1111111111111112</v>
      </c>
      <c r="AE133" s="143">
        <v>1</v>
      </c>
    </row>
    <row r="134" spans="2:37" ht="15">
      <c r="B134" s="123" t="s">
        <v>16</v>
      </c>
      <c r="C134" s="15" t="s">
        <v>61</v>
      </c>
      <c r="D134" s="123" t="s">
        <v>16</v>
      </c>
      <c r="E134" s="17">
        <f t="shared" si="21"/>
        <v>1.3157894736842106</v>
      </c>
      <c r="F134" s="124">
        <v>1</v>
      </c>
      <c r="H134" s="19" t="s">
        <v>55</v>
      </c>
      <c r="I134" s="20" t="s">
        <v>224</v>
      </c>
      <c r="J134" s="19" t="s">
        <v>16</v>
      </c>
      <c r="K134" s="22">
        <f t="shared" si="22"/>
        <v>2.4691358024691357</v>
      </c>
      <c r="L134" s="85">
        <v>2</v>
      </c>
      <c r="O134" s="145" t="s">
        <v>9</v>
      </c>
      <c r="P134" s="146" t="s">
        <v>413</v>
      </c>
      <c r="Q134" s="145" t="s">
        <v>16</v>
      </c>
      <c r="R134" s="144">
        <f t="shared" si="23"/>
        <v>1.2195121951219512</v>
      </c>
      <c r="S134" s="143">
        <v>1</v>
      </c>
      <c r="U134" s="141"/>
      <c r="V134" s="142"/>
      <c r="W134" s="141"/>
      <c r="X134" s="140">
        <f>SUM(X120:X133)</f>
        <v>99.999999999999972</v>
      </c>
      <c r="Y134" s="140">
        <f>SUM(Y120:Y133)</f>
        <v>67</v>
      </c>
      <c r="AA134" s="141"/>
      <c r="AB134" s="142"/>
      <c r="AC134" s="141"/>
      <c r="AD134" s="140">
        <f>SUM(AD121:AD133)</f>
        <v>100.00000000000001</v>
      </c>
      <c r="AE134" s="140">
        <f>SUM(AE121:AE133)</f>
        <v>90</v>
      </c>
    </row>
    <row r="135" spans="2:37" ht="15">
      <c r="B135" s="84" t="s">
        <v>16</v>
      </c>
      <c r="C135" s="20" t="s">
        <v>183</v>
      </c>
      <c r="D135" s="84" t="s">
        <v>16</v>
      </c>
      <c r="E135" s="22">
        <f t="shared" si="21"/>
        <v>1.3157894736842106</v>
      </c>
      <c r="F135" s="85">
        <v>1</v>
      </c>
      <c r="H135" s="19" t="s">
        <v>106</v>
      </c>
      <c r="I135" s="20" t="s">
        <v>202</v>
      </c>
      <c r="J135" s="19" t="s">
        <v>16</v>
      </c>
      <c r="K135" s="22">
        <f t="shared" si="22"/>
        <v>2.4691358024691357</v>
      </c>
      <c r="L135" s="85">
        <v>2</v>
      </c>
      <c r="O135" s="141"/>
      <c r="P135" s="142"/>
      <c r="Q135" s="141"/>
      <c r="R135" s="140">
        <f>SUM(R120:R134)</f>
        <v>99.999999999999972</v>
      </c>
      <c r="S135" s="140">
        <f>SUM(S120:S134)</f>
        <v>82</v>
      </c>
    </row>
    <row r="136" spans="2:37" ht="15">
      <c r="B136" s="84" t="s">
        <v>16</v>
      </c>
      <c r="C136" s="20" t="s">
        <v>179</v>
      </c>
      <c r="D136" s="84" t="s">
        <v>16</v>
      </c>
      <c r="E136" s="22">
        <f t="shared" si="21"/>
        <v>1.3157894736842106</v>
      </c>
      <c r="F136" s="85">
        <v>1</v>
      </c>
      <c r="H136" s="19" t="s">
        <v>19</v>
      </c>
      <c r="I136" s="20" t="s">
        <v>231</v>
      </c>
      <c r="J136" s="19" t="s">
        <v>22</v>
      </c>
      <c r="K136" s="22">
        <f t="shared" si="22"/>
        <v>2.4691358024691357</v>
      </c>
      <c r="L136" s="85">
        <v>2</v>
      </c>
      <c r="O136" s="160"/>
      <c r="P136" s="161"/>
      <c r="Q136" s="160"/>
      <c r="R136" s="162"/>
      <c r="S136" s="162"/>
      <c r="AA136" s="152" t="s">
        <v>997</v>
      </c>
      <c r="AB136" s="151"/>
      <c r="AC136" s="150"/>
      <c r="AD136" s="150"/>
      <c r="AE136" s="149"/>
      <c r="AG136" s="152" t="s">
        <v>956</v>
      </c>
      <c r="AH136" s="151"/>
      <c r="AI136" s="150"/>
      <c r="AJ136" s="150"/>
      <c r="AK136" s="149"/>
    </row>
    <row r="137" spans="2:37" ht="15">
      <c r="B137" s="84" t="s">
        <v>16</v>
      </c>
      <c r="C137" s="20" t="s">
        <v>186</v>
      </c>
      <c r="D137" s="84" t="s">
        <v>16</v>
      </c>
      <c r="E137" s="22">
        <f t="shared" si="21"/>
        <v>1.3157894736842106</v>
      </c>
      <c r="F137" s="85">
        <v>1</v>
      </c>
      <c r="H137" s="19" t="s">
        <v>106</v>
      </c>
      <c r="I137" s="20" t="s">
        <v>218</v>
      </c>
      <c r="J137" s="19" t="s">
        <v>16</v>
      </c>
      <c r="K137" s="22">
        <f t="shared" si="22"/>
        <v>2.4691358024691357</v>
      </c>
      <c r="L137" s="85">
        <v>2</v>
      </c>
      <c r="M137" s="73" t="s">
        <v>200</v>
      </c>
      <c r="O137" s="160"/>
      <c r="P137" s="161"/>
      <c r="Q137" s="160"/>
      <c r="R137" s="162"/>
      <c r="S137" s="162"/>
      <c r="AA137" s="150"/>
      <c r="AB137" s="151"/>
      <c r="AC137" s="150"/>
      <c r="AD137" s="150"/>
      <c r="AE137" s="149"/>
      <c r="AG137" s="150"/>
      <c r="AH137" s="151"/>
      <c r="AI137" s="150"/>
      <c r="AJ137" s="150"/>
      <c r="AK137" s="149"/>
    </row>
    <row r="138" spans="2:37">
      <c r="B138" s="125" t="s">
        <v>16</v>
      </c>
      <c r="C138" s="30" t="s">
        <v>69</v>
      </c>
      <c r="D138" s="125" t="s">
        <v>16</v>
      </c>
      <c r="E138" s="32">
        <f t="shared" si="21"/>
        <v>1.3157894736842106</v>
      </c>
      <c r="F138" s="126">
        <v>1</v>
      </c>
      <c r="H138" s="19" t="s">
        <v>106</v>
      </c>
      <c r="I138" s="20" t="s">
        <v>201</v>
      </c>
      <c r="J138" s="19" t="s">
        <v>16</v>
      </c>
      <c r="K138" s="22">
        <f t="shared" si="22"/>
        <v>2.4691358024691357</v>
      </c>
      <c r="L138" s="85">
        <v>2</v>
      </c>
      <c r="M138" s="73" t="s">
        <v>200</v>
      </c>
      <c r="O138" s="154" t="s">
        <v>448</v>
      </c>
      <c r="P138" s="154"/>
      <c r="Q138" s="154"/>
      <c r="R138" s="154"/>
      <c r="S138" s="154"/>
      <c r="U138" s="154" t="s">
        <v>473</v>
      </c>
      <c r="AA138" s="148" t="s">
        <v>0</v>
      </c>
      <c r="AB138" s="148" t="s">
        <v>1</v>
      </c>
      <c r="AC138" s="148" t="s">
        <v>2</v>
      </c>
      <c r="AD138" s="148" t="s">
        <v>3</v>
      </c>
      <c r="AE138" s="147" t="s">
        <v>4</v>
      </c>
      <c r="AG138" s="148" t="s">
        <v>45</v>
      </c>
      <c r="AH138" s="148" t="s">
        <v>1</v>
      </c>
      <c r="AI138" s="148" t="s">
        <v>46</v>
      </c>
      <c r="AJ138" s="148" t="s">
        <v>3</v>
      </c>
      <c r="AK138" s="147" t="s">
        <v>4</v>
      </c>
    </row>
    <row r="139" spans="2:37" ht="12" customHeight="1">
      <c r="B139" s="127" t="s">
        <v>16</v>
      </c>
      <c r="C139" s="10" t="s">
        <v>71</v>
      </c>
      <c r="D139" s="127" t="s">
        <v>16</v>
      </c>
      <c r="E139" s="12">
        <f t="shared" si="21"/>
        <v>1.3157894736842106</v>
      </c>
      <c r="F139" s="128">
        <v>1</v>
      </c>
      <c r="H139" s="19" t="s">
        <v>106</v>
      </c>
      <c r="I139" s="20" t="s">
        <v>220</v>
      </c>
      <c r="J139" s="19" t="s">
        <v>16</v>
      </c>
      <c r="K139" s="22">
        <f t="shared" si="22"/>
        <v>1.2345679012345678</v>
      </c>
      <c r="L139" s="85">
        <v>1</v>
      </c>
      <c r="O139" s="2" t="s">
        <v>0</v>
      </c>
      <c r="P139" s="3" t="s">
        <v>1</v>
      </c>
      <c r="Q139" s="3" t="s">
        <v>2</v>
      </c>
      <c r="R139" s="3" t="s">
        <v>3</v>
      </c>
      <c r="S139" s="3" t="s">
        <v>4</v>
      </c>
      <c r="U139" s="2" t="s">
        <v>45</v>
      </c>
      <c r="V139" s="3" t="s">
        <v>1</v>
      </c>
      <c r="W139" s="3" t="s">
        <v>46</v>
      </c>
      <c r="X139" s="3" t="s">
        <v>3</v>
      </c>
      <c r="Y139" s="3" t="s">
        <v>4</v>
      </c>
      <c r="AA139" s="145" t="s">
        <v>16</v>
      </c>
      <c r="AB139" s="271" t="s">
        <v>996</v>
      </c>
      <c r="AC139" s="145" t="s">
        <v>16</v>
      </c>
      <c r="AD139" s="144">
        <f t="shared" ref="AD139:AD178" si="27">SUM((AE139/$AE$179)*100)</f>
        <v>8.75</v>
      </c>
      <c r="AE139" s="143">
        <v>7</v>
      </c>
      <c r="AG139" s="145" t="s">
        <v>106</v>
      </c>
      <c r="AH139" s="271" t="s">
        <v>955</v>
      </c>
      <c r="AI139" s="145" t="s">
        <v>16</v>
      </c>
      <c r="AJ139" s="144">
        <f t="shared" ref="AJ139:AJ152" si="28">SUM((AK139/$AK$153)*100)</f>
        <v>17.543859649122805</v>
      </c>
      <c r="AK139" s="143">
        <v>10</v>
      </c>
    </row>
    <row r="140" spans="2:37">
      <c r="B140" s="129" t="s">
        <v>16</v>
      </c>
      <c r="C140" s="50" t="s">
        <v>93</v>
      </c>
      <c r="D140" s="129" t="s">
        <v>16</v>
      </c>
      <c r="E140" s="52">
        <f t="shared" si="21"/>
        <v>1.3157894736842106</v>
      </c>
      <c r="F140" s="130">
        <v>1</v>
      </c>
      <c r="H140" s="19" t="s">
        <v>19</v>
      </c>
      <c r="I140" s="20" t="s">
        <v>222</v>
      </c>
      <c r="J140" s="19" t="s">
        <v>22</v>
      </c>
      <c r="K140" s="22">
        <f t="shared" si="22"/>
        <v>1.2345679012345678</v>
      </c>
      <c r="L140" s="85">
        <v>1</v>
      </c>
      <c r="M140" s="73" t="s">
        <v>211</v>
      </c>
      <c r="O140" s="106" t="s">
        <v>16</v>
      </c>
      <c r="P140" s="20" t="s">
        <v>449</v>
      </c>
      <c r="Q140" s="106" t="s">
        <v>16</v>
      </c>
      <c r="R140" s="22">
        <f t="shared" ref="R140:R163" si="29">S140*100/$S$164</f>
        <v>31.460674157303369</v>
      </c>
      <c r="S140" s="99">
        <v>28</v>
      </c>
      <c r="U140" s="19" t="s">
        <v>19</v>
      </c>
      <c r="V140" s="20" t="s">
        <v>479</v>
      </c>
      <c r="W140" s="19" t="s">
        <v>16</v>
      </c>
      <c r="X140" s="22">
        <f t="shared" ref="X140:X153" si="30">Y140*100/$Y$154</f>
        <v>22.61904761904762</v>
      </c>
      <c r="Y140" s="99">
        <v>19</v>
      </c>
      <c r="AA140" s="145" t="s">
        <v>16</v>
      </c>
      <c r="AB140" s="271" t="s">
        <v>995</v>
      </c>
      <c r="AC140" s="145" t="s">
        <v>16</v>
      </c>
      <c r="AD140" s="144">
        <f t="shared" si="27"/>
        <v>5</v>
      </c>
      <c r="AE140" s="143">
        <v>4</v>
      </c>
      <c r="AG140" s="145" t="s">
        <v>102</v>
      </c>
      <c r="AH140" s="271" t="s">
        <v>954</v>
      </c>
      <c r="AI140" s="145" t="s">
        <v>16</v>
      </c>
      <c r="AJ140" s="144">
        <f t="shared" si="28"/>
        <v>15.789473684210526</v>
      </c>
      <c r="AK140" s="143">
        <v>9</v>
      </c>
    </row>
    <row r="141" spans="2:37">
      <c r="B141" s="84" t="s">
        <v>16</v>
      </c>
      <c r="C141" s="20" t="s">
        <v>162</v>
      </c>
      <c r="D141" s="84" t="s">
        <v>16</v>
      </c>
      <c r="E141" s="22">
        <f t="shared" si="21"/>
        <v>1.3157894736842106</v>
      </c>
      <c r="F141" s="85">
        <v>1</v>
      </c>
      <c r="H141" s="19" t="s">
        <v>19</v>
      </c>
      <c r="I141" s="20" t="s">
        <v>206</v>
      </c>
      <c r="J141" s="19" t="s">
        <v>16</v>
      </c>
      <c r="K141" s="22">
        <f t="shared" si="22"/>
        <v>1.2345679012345678</v>
      </c>
      <c r="L141" s="85">
        <v>1</v>
      </c>
      <c r="O141" s="84" t="s">
        <v>16</v>
      </c>
      <c r="P141" s="20" t="s">
        <v>451</v>
      </c>
      <c r="Q141" s="84" t="s">
        <v>16</v>
      </c>
      <c r="R141" s="22">
        <f t="shared" si="29"/>
        <v>7.8651685393258424</v>
      </c>
      <c r="S141" s="85">
        <v>7</v>
      </c>
      <c r="U141" s="19" t="s">
        <v>106</v>
      </c>
      <c r="V141" s="20" t="s">
        <v>475</v>
      </c>
      <c r="W141" s="19" t="s">
        <v>141</v>
      </c>
      <c r="X141" s="22">
        <f t="shared" si="30"/>
        <v>14.285714285714286</v>
      </c>
      <c r="Y141" s="85">
        <v>12</v>
      </c>
      <c r="AA141" s="145" t="s">
        <v>16</v>
      </c>
      <c r="AB141" s="271" t="s">
        <v>994</v>
      </c>
      <c r="AC141" s="145" t="s">
        <v>16</v>
      </c>
      <c r="AD141" s="144">
        <f t="shared" si="27"/>
        <v>5</v>
      </c>
      <c r="AE141" s="143">
        <v>4</v>
      </c>
      <c r="AG141" s="145" t="s">
        <v>19</v>
      </c>
      <c r="AH141" s="271" t="s">
        <v>953</v>
      </c>
      <c r="AI141" s="145" t="s">
        <v>16</v>
      </c>
      <c r="AJ141" s="144">
        <f t="shared" si="28"/>
        <v>14.035087719298245</v>
      </c>
      <c r="AK141" s="143">
        <v>8</v>
      </c>
    </row>
    <row r="142" spans="2:37">
      <c r="B142" s="84" t="s">
        <v>16</v>
      </c>
      <c r="C142" s="20" t="s">
        <v>164</v>
      </c>
      <c r="D142" s="84" t="s">
        <v>16</v>
      </c>
      <c r="E142" s="22">
        <f t="shared" si="21"/>
        <v>1.3157894736842106</v>
      </c>
      <c r="F142" s="85">
        <v>1</v>
      </c>
      <c r="H142" s="19" t="s">
        <v>55</v>
      </c>
      <c r="I142" s="20" t="s">
        <v>209</v>
      </c>
      <c r="J142" s="19" t="s">
        <v>16</v>
      </c>
      <c r="K142" s="22">
        <f t="shared" si="22"/>
        <v>1.2345679012345678</v>
      </c>
      <c r="L142" s="85">
        <v>1</v>
      </c>
      <c r="O142" s="84" t="s">
        <v>16</v>
      </c>
      <c r="P142" s="20" t="s">
        <v>456</v>
      </c>
      <c r="Q142" s="84" t="s">
        <v>16</v>
      </c>
      <c r="R142" s="22">
        <f t="shared" si="29"/>
        <v>6.7415730337078648</v>
      </c>
      <c r="S142" s="85">
        <v>6</v>
      </c>
      <c r="T142" s="230"/>
      <c r="U142" s="122" t="s">
        <v>55</v>
      </c>
      <c r="V142" s="235" t="s">
        <v>289</v>
      </c>
      <c r="W142" s="122" t="s">
        <v>16</v>
      </c>
      <c r="X142" s="236">
        <f t="shared" si="30"/>
        <v>11.904761904761905</v>
      </c>
      <c r="Y142" s="110">
        <v>10</v>
      </c>
      <c r="Z142" s="20" t="s">
        <v>488</v>
      </c>
      <c r="AA142" s="145" t="s">
        <v>16</v>
      </c>
      <c r="AB142" s="271" t="s">
        <v>993</v>
      </c>
      <c r="AC142" s="145" t="s">
        <v>16</v>
      </c>
      <c r="AD142" s="144">
        <f t="shared" si="27"/>
        <v>5</v>
      </c>
      <c r="AE142" s="143">
        <v>4</v>
      </c>
      <c r="AG142" s="145" t="s">
        <v>19</v>
      </c>
      <c r="AH142" s="271" t="s">
        <v>952</v>
      </c>
      <c r="AI142" s="145" t="s">
        <v>52</v>
      </c>
      <c r="AJ142" s="144">
        <f t="shared" si="28"/>
        <v>14.035087719298245</v>
      </c>
      <c r="AK142" s="143">
        <v>8</v>
      </c>
    </row>
    <row r="143" spans="2:37">
      <c r="B143" s="84" t="s">
        <v>16</v>
      </c>
      <c r="C143" s="20" t="s">
        <v>170</v>
      </c>
      <c r="D143" s="84" t="s">
        <v>16</v>
      </c>
      <c r="E143" s="22">
        <f t="shared" si="21"/>
        <v>1.3157894736842106</v>
      </c>
      <c r="F143" s="85">
        <v>1</v>
      </c>
      <c r="H143" s="19" t="s">
        <v>51</v>
      </c>
      <c r="I143" s="20" t="s">
        <v>210</v>
      </c>
      <c r="J143" s="19" t="s">
        <v>22</v>
      </c>
      <c r="K143" s="22">
        <f t="shared" si="22"/>
        <v>1.2345679012345678</v>
      </c>
      <c r="L143" s="85">
        <v>1</v>
      </c>
      <c r="M143" s="73" t="s">
        <v>211</v>
      </c>
      <c r="O143" s="84" t="s">
        <v>16</v>
      </c>
      <c r="P143" s="20" t="s">
        <v>464</v>
      </c>
      <c r="Q143" s="84" t="s">
        <v>16</v>
      </c>
      <c r="R143" s="22">
        <f t="shared" si="29"/>
        <v>5.617977528089888</v>
      </c>
      <c r="S143" s="85">
        <v>5</v>
      </c>
      <c r="T143" s="230"/>
      <c r="U143" s="19" t="s">
        <v>19</v>
      </c>
      <c r="V143" s="20" t="s">
        <v>480</v>
      </c>
      <c r="W143" s="19" t="s">
        <v>22</v>
      </c>
      <c r="X143" s="22">
        <f t="shared" si="30"/>
        <v>9.5238095238095237</v>
      </c>
      <c r="Y143" s="85">
        <v>8</v>
      </c>
      <c r="Z143" s="20" t="s">
        <v>211</v>
      </c>
      <c r="AA143" s="145" t="s">
        <v>16</v>
      </c>
      <c r="AB143" s="271" t="s">
        <v>992</v>
      </c>
      <c r="AC143" s="145" t="s">
        <v>16</v>
      </c>
      <c r="AD143" s="144">
        <f t="shared" si="27"/>
        <v>5</v>
      </c>
      <c r="AE143" s="143">
        <v>4</v>
      </c>
      <c r="AG143" s="145" t="s">
        <v>19</v>
      </c>
      <c r="AH143" s="271" t="s">
        <v>951</v>
      </c>
      <c r="AI143" s="145" t="s">
        <v>22</v>
      </c>
      <c r="AJ143" s="144">
        <f t="shared" si="28"/>
        <v>7.0175438596491224</v>
      </c>
      <c r="AK143" s="143">
        <v>4</v>
      </c>
    </row>
    <row r="144" spans="2:37">
      <c r="B144" s="84" t="s">
        <v>16</v>
      </c>
      <c r="C144" s="20" t="s">
        <v>172</v>
      </c>
      <c r="D144" s="84" t="s">
        <v>16</v>
      </c>
      <c r="E144" s="22">
        <f t="shared" si="21"/>
        <v>1.3157894736842106</v>
      </c>
      <c r="F144" s="85">
        <v>1</v>
      </c>
      <c r="H144" s="19" t="s">
        <v>55</v>
      </c>
      <c r="I144" s="20" t="s">
        <v>207</v>
      </c>
      <c r="J144" s="19" t="s">
        <v>22</v>
      </c>
      <c r="K144" s="22">
        <f t="shared" si="22"/>
        <v>1.2345679012345678</v>
      </c>
      <c r="L144" s="85">
        <v>1</v>
      </c>
      <c r="O144" s="84" t="s">
        <v>16</v>
      </c>
      <c r="P144" s="20" t="s">
        <v>463</v>
      </c>
      <c r="Q144" s="84" t="s">
        <v>16</v>
      </c>
      <c r="R144" s="22">
        <f t="shared" si="29"/>
        <v>5.617977528089888</v>
      </c>
      <c r="S144" s="85">
        <v>5</v>
      </c>
      <c r="T144" s="230"/>
      <c r="U144" s="19" t="s">
        <v>102</v>
      </c>
      <c r="V144" s="20" t="s">
        <v>474</v>
      </c>
      <c r="W144" s="19" t="s">
        <v>22</v>
      </c>
      <c r="X144" s="22">
        <f t="shared" si="30"/>
        <v>8.3333333333333339</v>
      </c>
      <c r="Y144" s="85">
        <v>7</v>
      </c>
      <c r="Z144" s="20" t="s">
        <v>211</v>
      </c>
      <c r="AA144" s="145" t="s">
        <v>16</v>
      </c>
      <c r="AB144" s="271" t="s">
        <v>991</v>
      </c>
      <c r="AC144" s="145" t="s">
        <v>16</v>
      </c>
      <c r="AD144" s="144">
        <f t="shared" si="27"/>
        <v>5</v>
      </c>
      <c r="AE144" s="143">
        <v>4</v>
      </c>
      <c r="AG144" s="145" t="s">
        <v>19</v>
      </c>
      <c r="AH144" s="271" t="s">
        <v>950</v>
      </c>
      <c r="AI144" s="145" t="s">
        <v>16</v>
      </c>
      <c r="AJ144" s="144">
        <f t="shared" si="28"/>
        <v>7.0175438596491224</v>
      </c>
      <c r="AK144" s="143">
        <v>4</v>
      </c>
    </row>
    <row r="145" spans="2:37">
      <c r="B145" s="84" t="s">
        <v>16</v>
      </c>
      <c r="C145" s="20" t="s">
        <v>167</v>
      </c>
      <c r="D145" s="84" t="s">
        <v>16</v>
      </c>
      <c r="E145" s="22">
        <f t="shared" si="21"/>
        <v>1.3157894736842106</v>
      </c>
      <c r="F145" s="85">
        <v>1</v>
      </c>
      <c r="H145" s="19" t="s">
        <v>106</v>
      </c>
      <c r="I145" s="20" t="s">
        <v>195</v>
      </c>
      <c r="J145" s="19" t="s">
        <v>104</v>
      </c>
      <c r="K145" s="22">
        <f t="shared" si="22"/>
        <v>1.2345679012345678</v>
      </c>
      <c r="L145" s="85">
        <v>1</v>
      </c>
      <c r="O145" s="84" t="s">
        <v>16</v>
      </c>
      <c r="P145" s="20" t="s">
        <v>450</v>
      </c>
      <c r="Q145" s="84" t="s">
        <v>16</v>
      </c>
      <c r="R145" s="22">
        <f t="shared" si="29"/>
        <v>5.617977528089888</v>
      </c>
      <c r="S145" s="85">
        <v>5</v>
      </c>
      <c r="T145" s="230"/>
      <c r="U145" s="19" t="s">
        <v>106</v>
      </c>
      <c r="V145" s="20" t="s">
        <v>476</v>
      </c>
      <c r="W145" s="19" t="s">
        <v>16</v>
      </c>
      <c r="X145" s="22">
        <f t="shared" si="30"/>
        <v>8.3333333333333339</v>
      </c>
      <c r="Y145" s="85">
        <v>7</v>
      </c>
      <c r="Z145" s="73" t="s">
        <v>477</v>
      </c>
      <c r="AA145" s="145" t="s">
        <v>16</v>
      </c>
      <c r="AB145" s="271" t="s">
        <v>990</v>
      </c>
      <c r="AC145" s="145" t="s">
        <v>16</v>
      </c>
      <c r="AD145" s="144">
        <f t="shared" si="27"/>
        <v>3.75</v>
      </c>
      <c r="AE145" s="143">
        <v>3</v>
      </c>
      <c r="AG145" s="145" t="s">
        <v>19</v>
      </c>
      <c r="AH145" s="271" t="s">
        <v>949</v>
      </c>
      <c r="AI145" s="145" t="s">
        <v>16</v>
      </c>
      <c r="AJ145" s="144">
        <f t="shared" si="28"/>
        <v>7.0175438596491224</v>
      </c>
      <c r="AK145" s="143">
        <v>4</v>
      </c>
    </row>
    <row r="146" spans="2:37" ht="13" thickBot="1">
      <c r="B146" s="84" t="s">
        <v>16</v>
      </c>
      <c r="C146" s="20" t="s">
        <v>173</v>
      </c>
      <c r="D146" s="84" t="s">
        <v>16</v>
      </c>
      <c r="E146" s="22">
        <f t="shared" si="21"/>
        <v>1.3157894736842106</v>
      </c>
      <c r="F146" s="85">
        <v>1</v>
      </c>
      <c r="H146" s="19" t="s">
        <v>106</v>
      </c>
      <c r="I146" s="20" t="s">
        <v>196</v>
      </c>
      <c r="J146" s="19" t="s">
        <v>22</v>
      </c>
      <c r="K146" s="22">
        <f t="shared" si="22"/>
        <v>1.2345679012345678</v>
      </c>
      <c r="L146" s="85">
        <v>1</v>
      </c>
      <c r="M146" s="20" t="s">
        <v>211</v>
      </c>
      <c r="O146" s="84" t="s">
        <v>16</v>
      </c>
      <c r="P146" s="20" t="s">
        <v>452</v>
      </c>
      <c r="Q146" s="84" t="s">
        <v>16</v>
      </c>
      <c r="R146" s="22">
        <f t="shared" si="29"/>
        <v>4.4943820224719104</v>
      </c>
      <c r="S146" s="85">
        <v>4</v>
      </c>
      <c r="T146" s="230"/>
      <c r="U146" s="19" t="s">
        <v>19</v>
      </c>
      <c r="V146" s="20" t="s">
        <v>482</v>
      </c>
      <c r="W146" s="19" t="s">
        <v>22</v>
      </c>
      <c r="X146" s="22">
        <f t="shared" si="30"/>
        <v>7.1428571428571432</v>
      </c>
      <c r="Y146" s="85">
        <v>6</v>
      </c>
      <c r="Z146" s="20" t="s">
        <v>211</v>
      </c>
      <c r="AA146" s="145" t="s">
        <v>16</v>
      </c>
      <c r="AB146" s="271" t="s">
        <v>989</v>
      </c>
      <c r="AC146" s="145" t="s">
        <v>16</v>
      </c>
      <c r="AD146" s="144">
        <f t="shared" si="27"/>
        <v>3.75</v>
      </c>
      <c r="AE146" s="143">
        <v>3</v>
      </c>
      <c r="AG146" s="145" t="s">
        <v>19</v>
      </c>
      <c r="AH146" s="271" t="s">
        <v>948</v>
      </c>
      <c r="AI146" s="145" t="s">
        <v>104</v>
      </c>
      <c r="AJ146" s="144">
        <f t="shared" si="28"/>
        <v>5.2631578947368416</v>
      </c>
      <c r="AK146" s="143">
        <v>3</v>
      </c>
    </row>
    <row r="147" spans="2:37" ht="13" thickBot="1">
      <c r="B147" s="84" t="s">
        <v>16</v>
      </c>
      <c r="C147" s="20" t="s">
        <v>190</v>
      </c>
      <c r="D147" s="84" t="s">
        <v>16</v>
      </c>
      <c r="E147" s="22">
        <f t="shared" si="21"/>
        <v>1.3157894736842106</v>
      </c>
      <c r="F147" s="85">
        <v>1</v>
      </c>
      <c r="G147" s="228" t="s">
        <v>445</v>
      </c>
      <c r="H147" s="222" t="s">
        <v>51</v>
      </c>
      <c r="I147" s="223" t="s">
        <v>212</v>
      </c>
      <c r="J147" s="224" t="s">
        <v>104</v>
      </c>
      <c r="K147" s="225">
        <f t="shared" si="22"/>
        <v>1.2345679012345678</v>
      </c>
      <c r="L147" s="226">
        <v>1</v>
      </c>
      <c r="M147" s="227" t="s">
        <v>447</v>
      </c>
      <c r="N147" s="229"/>
      <c r="O147" s="84" t="s">
        <v>16</v>
      </c>
      <c r="P147" s="20" t="s">
        <v>457</v>
      </c>
      <c r="Q147" s="84" t="s">
        <v>16</v>
      </c>
      <c r="R147" s="22">
        <f t="shared" si="29"/>
        <v>4.4943820224719104</v>
      </c>
      <c r="S147" s="85">
        <v>4</v>
      </c>
      <c r="T147" s="230"/>
      <c r="U147" s="19" t="s">
        <v>51</v>
      </c>
      <c r="V147" s="20" t="s">
        <v>483</v>
      </c>
      <c r="W147" s="19" t="s">
        <v>104</v>
      </c>
      <c r="X147" s="22">
        <f t="shared" si="30"/>
        <v>5.9523809523809526</v>
      </c>
      <c r="Y147" s="85">
        <v>5</v>
      </c>
      <c r="AA147" s="145" t="s">
        <v>16</v>
      </c>
      <c r="AB147" s="271" t="s">
        <v>988</v>
      </c>
      <c r="AC147" s="145" t="s">
        <v>16</v>
      </c>
      <c r="AD147" s="144">
        <f t="shared" si="27"/>
        <v>3.75</v>
      </c>
      <c r="AE147" s="143">
        <v>3</v>
      </c>
      <c r="AG147" s="145" t="s">
        <v>19</v>
      </c>
      <c r="AH147" s="271" t="s">
        <v>947</v>
      </c>
      <c r="AI147" s="145" t="s">
        <v>16</v>
      </c>
      <c r="AJ147" s="144">
        <f t="shared" si="28"/>
        <v>3.5087719298245612</v>
      </c>
      <c r="AK147" s="143">
        <v>2</v>
      </c>
    </row>
    <row r="148" spans="2:37">
      <c r="B148" s="84" t="s">
        <v>16</v>
      </c>
      <c r="C148" s="20" t="s">
        <v>184</v>
      </c>
      <c r="D148" s="84" t="s">
        <v>16</v>
      </c>
      <c r="E148" s="22">
        <f t="shared" si="21"/>
        <v>1.3157894736842106</v>
      </c>
      <c r="F148" s="85">
        <v>1</v>
      </c>
      <c r="H148" s="19" t="s">
        <v>51</v>
      </c>
      <c r="I148" s="20" t="s">
        <v>228</v>
      </c>
      <c r="J148" s="19" t="s">
        <v>22</v>
      </c>
      <c r="K148" s="22">
        <f t="shared" si="22"/>
        <v>1.2345679012345678</v>
      </c>
      <c r="L148" s="85">
        <v>1</v>
      </c>
      <c r="O148" s="84" t="s">
        <v>16</v>
      </c>
      <c r="P148" s="20" t="s">
        <v>458</v>
      </c>
      <c r="Q148" s="84" t="s">
        <v>16</v>
      </c>
      <c r="R148" s="22">
        <f t="shared" si="29"/>
        <v>4.4943820224719104</v>
      </c>
      <c r="S148" s="85">
        <v>4</v>
      </c>
      <c r="T148" s="230"/>
      <c r="U148" s="19" t="s">
        <v>19</v>
      </c>
      <c r="V148" s="20" t="s">
        <v>478</v>
      </c>
      <c r="W148" s="19" t="s">
        <v>16</v>
      </c>
      <c r="X148" s="22">
        <f t="shared" si="30"/>
        <v>4.7619047619047619</v>
      </c>
      <c r="Y148" s="85">
        <v>4</v>
      </c>
      <c r="AA148" s="145" t="s">
        <v>16</v>
      </c>
      <c r="AB148" s="271" t="s">
        <v>987</v>
      </c>
      <c r="AC148" s="145" t="s">
        <v>16</v>
      </c>
      <c r="AD148" s="144">
        <f t="shared" si="27"/>
        <v>3.75</v>
      </c>
      <c r="AE148" s="143">
        <v>3</v>
      </c>
      <c r="AG148" s="145" t="s">
        <v>19</v>
      </c>
      <c r="AH148" s="271" t="s">
        <v>946</v>
      </c>
      <c r="AI148" s="145" t="s">
        <v>22</v>
      </c>
      <c r="AJ148" s="144">
        <f t="shared" si="28"/>
        <v>1.7543859649122806</v>
      </c>
      <c r="AK148" s="143">
        <v>1</v>
      </c>
    </row>
    <row r="149" spans="2:37">
      <c r="B149" s="131" t="s">
        <v>16</v>
      </c>
      <c r="C149" s="25" t="s">
        <v>68</v>
      </c>
      <c r="D149" s="131" t="s">
        <v>16</v>
      </c>
      <c r="E149" s="27">
        <f t="shared" si="21"/>
        <v>1.3157894736842106</v>
      </c>
      <c r="F149" s="132">
        <v>1</v>
      </c>
      <c r="H149" s="19" t="s">
        <v>55</v>
      </c>
      <c r="I149" s="20" t="s">
        <v>216</v>
      </c>
      <c r="J149" s="19" t="s">
        <v>22</v>
      </c>
      <c r="K149" s="22">
        <f t="shared" si="22"/>
        <v>1.2345679012345678</v>
      </c>
      <c r="L149" s="85">
        <v>1</v>
      </c>
      <c r="M149" s="20" t="s">
        <v>211</v>
      </c>
      <c r="O149" s="84" t="s">
        <v>16</v>
      </c>
      <c r="P149" s="20" t="s">
        <v>466</v>
      </c>
      <c r="Q149" s="84" t="s">
        <v>16</v>
      </c>
      <c r="R149" s="22">
        <f t="shared" si="29"/>
        <v>3.3707865168539324</v>
      </c>
      <c r="S149" s="85">
        <v>3</v>
      </c>
      <c r="T149" s="230"/>
      <c r="U149" s="19" t="s">
        <v>19</v>
      </c>
      <c r="V149" s="20" t="s">
        <v>481</v>
      </c>
      <c r="W149" s="19" t="s">
        <v>16</v>
      </c>
      <c r="X149" s="22">
        <f t="shared" si="30"/>
        <v>2.3809523809523809</v>
      </c>
      <c r="Y149" s="85">
        <v>2</v>
      </c>
      <c r="AA149" s="145" t="s">
        <v>16</v>
      </c>
      <c r="AB149" s="271" t="s">
        <v>986</v>
      </c>
      <c r="AC149" s="145" t="s">
        <v>16</v>
      </c>
      <c r="AD149" s="144">
        <f t="shared" si="27"/>
        <v>3.75</v>
      </c>
      <c r="AE149" s="143">
        <v>3</v>
      </c>
      <c r="AG149" s="145" t="s">
        <v>19</v>
      </c>
      <c r="AH149" s="271" t="s">
        <v>945</v>
      </c>
      <c r="AI149" s="145" t="s">
        <v>22</v>
      </c>
      <c r="AJ149" s="144">
        <f t="shared" si="28"/>
        <v>1.7543859649122806</v>
      </c>
      <c r="AK149" s="143">
        <v>1</v>
      </c>
    </row>
    <row r="150" spans="2:37">
      <c r="B150" s="84" t="s">
        <v>16</v>
      </c>
      <c r="C150" s="20" t="s">
        <v>187</v>
      </c>
      <c r="D150" s="84" t="s">
        <v>16</v>
      </c>
      <c r="E150" s="22">
        <f t="shared" si="21"/>
        <v>1.3157894736842106</v>
      </c>
      <c r="F150" s="85">
        <v>1</v>
      </c>
      <c r="H150" s="133" t="s">
        <v>106</v>
      </c>
      <c r="I150" s="76" t="s">
        <v>107</v>
      </c>
      <c r="J150" s="133" t="s">
        <v>22</v>
      </c>
      <c r="K150" s="78">
        <f t="shared" si="22"/>
        <v>1.2345679012345678</v>
      </c>
      <c r="L150" s="134">
        <v>1</v>
      </c>
      <c r="O150" s="84" t="s">
        <v>16</v>
      </c>
      <c r="P150" s="20" t="s">
        <v>467</v>
      </c>
      <c r="Q150" s="84" t="s">
        <v>16</v>
      </c>
      <c r="R150" s="22">
        <f t="shared" si="29"/>
        <v>3.3707865168539324</v>
      </c>
      <c r="S150" s="85">
        <v>3</v>
      </c>
      <c r="T150" s="230"/>
      <c r="U150" s="19" t="s">
        <v>19</v>
      </c>
      <c r="V150" s="20" t="s">
        <v>485</v>
      </c>
      <c r="W150" s="19" t="s">
        <v>22</v>
      </c>
      <c r="X150" s="22">
        <f t="shared" si="30"/>
        <v>1.1904761904761905</v>
      </c>
      <c r="Y150" s="85">
        <v>1</v>
      </c>
      <c r="AA150" s="145" t="s">
        <v>16</v>
      </c>
      <c r="AB150" s="271" t="s">
        <v>985</v>
      </c>
      <c r="AC150" s="145" t="s">
        <v>16</v>
      </c>
      <c r="AD150" s="144">
        <f t="shared" si="27"/>
        <v>2.5</v>
      </c>
      <c r="AE150" s="143">
        <v>2</v>
      </c>
      <c r="AG150" s="145" t="s">
        <v>19</v>
      </c>
      <c r="AH150" s="271" t="s">
        <v>944</v>
      </c>
      <c r="AI150" s="145" t="s">
        <v>104</v>
      </c>
      <c r="AJ150" s="144">
        <f t="shared" si="28"/>
        <v>1.7543859649122806</v>
      </c>
      <c r="AK150" s="143">
        <v>1</v>
      </c>
    </row>
    <row r="151" spans="2:37">
      <c r="B151" s="84" t="s">
        <v>16</v>
      </c>
      <c r="C151" s="20" t="s">
        <v>174</v>
      </c>
      <c r="D151" s="84" t="s">
        <v>16</v>
      </c>
      <c r="E151" s="22">
        <f t="shared" si="21"/>
        <v>1.3157894736842106</v>
      </c>
      <c r="F151" s="85">
        <v>1</v>
      </c>
      <c r="H151" s="19" t="s">
        <v>19</v>
      </c>
      <c r="I151" s="20" t="s">
        <v>221</v>
      </c>
      <c r="J151" s="19" t="s">
        <v>16</v>
      </c>
      <c r="K151" s="22">
        <f t="shared" si="22"/>
        <v>1.2345679012345678</v>
      </c>
      <c r="L151" s="85">
        <v>1</v>
      </c>
      <c r="O151" s="84" t="s">
        <v>16</v>
      </c>
      <c r="P151" s="20" t="s">
        <v>459</v>
      </c>
      <c r="Q151" s="84" t="s">
        <v>16</v>
      </c>
      <c r="R151" s="22">
        <f t="shared" si="29"/>
        <v>2.2471910112359552</v>
      </c>
      <c r="S151" s="85">
        <v>2</v>
      </c>
      <c r="T151" s="230"/>
      <c r="U151" s="19" t="s">
        <v>51</v>
      </c>
      <c r="V151" s="20" t="s">
        <v>487</v>
      </c>
      <c r="W151" s="19" t="s">
        <v>104</v>
      </c>
      <c r="X151" s="22">
        <f t="shared" si="30"/>
        <v>1.1904761904761905</v>
      </c>
      <c r="Y151" s="85">
        <v>1</v>
      </c>
      <c r="AA151" s="145" t="s">
        <v>16</v>
      </c>
      <c r="AB151" s="271" t="s">
        <v>973</v>
      </c>
      <c r="AC151" s="145" t="s">
        <v>22</v>
      </c>
      <c r="AD151" s="144">
        <f t="shared" si="27"/>
        <v>2.5</v>
      </c>
      <c r="AE151" s="143">
        <v>2</v>
      </c>
      <c r="AG151" s="145" t="s">
        <v>106</v>
      </c>
      <c r="AH151" s="271" t="s">
        <v>943</v>
      </c>
      <c r="AI151" s="145" t="s">
        <v>16</v>
      </c>
      <c r="AJ151" s="144">
        <f t="shared" si="28"/>
        <v>1.7543859649122806</v>
      </c>
      <c r="AK151" s="143">
        <v>1</v>
      </c>
    </row>
    <row r="152" spans="2:37">
      <c r="B152" s="84" t="s">
        <v>16</v>
      </c>
      <c r="C152" s="20" t="s">
        <v>180</v>
      </c>
      <c r="D152" s="84" t="s">
        <v>16</v>
      </c>
      <c r="E152" s="22">
        <f t="shared" si="21"/>
        <v>1.3157894736842106</v>
      </c>
      <c r="F152" s="85">
        <v>1</v>
      </c>
      <c r="H152" s="19" t="s">
        <v>51</v>
      </c>
      <c r="I152" s="20" t="s">
        <v>215</v>
      </c>
      <c r="J152" s="19" t="s">
        <v>16</v>
      </c>
      <c r="K152" s="22">
        <f t="shared" si="22"/>
        <v>1.2345679012345678</v>
      </c>
      <c r="L152" s="85">
        <v>1</v>
      </c>
      <c r="O152" s="84" t="s">
        <v>16</v>
      </c>
      <c r="P152" s="20" t="s">
        <v>465</v>
      </c>
      <c r="Q152" s="84" t="s">
        <v>16</v>
      </c>
      <c r="R152" s="22">
        <f t="shared" si="29"/>
        <v>2.2471910112359552</v>
      </c>
      <c r="S152" s="85">
        <v>2</v>
      </c>
      <c r="T152" s="230"/>
      <c r="U152" s="19" t="s">
        <v>19</v>
      </c>
      <c r="V152" s="20" t="s">
        <v>486</v>
      </c>
      <c r="W152" s="19" t="s">
        <v>16</v>
      </c>
      <c r="X152" s="22">
        <f t="shared" si="30"/>
        <v>1.1904761904761905</v>
      </c>
      <c r="Y152" s="85">
        <v>1</v>
      </c>
      <c r="AA152" s="145" t="s">
        <v>16</v>
      </c>
      <c r="AB152" s="271" t="s">
        <v>984</v>
      </c>
      <c r="AC152" s="145" t="s">
        <v>16</v>
      </c>
      <c r="AD152" s="144">
        <f t="shared" si="27"/>
        <v>2.5</v>
      </c>
      <c r="AE152" s="143">
        <v>2</v>
      </c>
      <c r="AG152" s="145" t="s">
        <v>106</v>
      </c>
      <c r="AH152" s="271" t="s">
        <v>942</v>
      </c>
      <c r="AI152" s="145" t="s">
        <v>16</v>
      </c>
      <c r="AJ152" s="144">
        <f t="shared" si="28"/>
        <v>1.7543859649122806</v>
      </c>
      <c r="AK152" s="143">
        <v>1</v>
      </c>
    </row>
    <row r="153" spans="2:37" ht="15">
      <c r="B153" s="84" t="s">
        <v>16</v>
      </c>
      <c r="C153" s="20" t="s">
        <v>181</v>
      </c>
      <c r="D153" s="84" t="s">
        <v>16</v>
      </c>
      <c r="E153" s="22">
        <f t="shared" si="21"/>
        <v>1.3157894736842106</v>
      </c>
      <c r="F153" s="85">
        <v>1</v>
      </c>
      <c r="H153" s="82" t="s">
        <v>19</v>
      </c>
      <c r="I153" s="81" t="s">
        <v>119</v>
      </c>
      <c r="J153" s="200" t="s">
        <v>16</v>
      </c>
      <c r="K153" s="201">
        <f t="shared" si="22"/>
        <v>1.2345679012345678</v>
      </c>
      <c r="L153" s="83">
        <v>1</v>
      </c>
      <c r="O153" s="84" t="s">
        <v>16</v>
      </c>
      <c r="P153" s="20" t="s">
        <v>453</v>
      </c>
      <c r="Q153" s="84" t="s">
        <v>16</v>
      </c>
      <c r="R153" s="22">
        <f t="shared" si="29"/>
        <v>1.1235955056179776</v>
      </c>
      <c r="S153" s="85">
        <v>1</v>
      </c>
      <c r="T153" s="230"/>
      <c r="U153" s="68" t="s">
        <v>106</v>
      </c>
      <c r="V153" s="69" t="s">
        <v>484</v>
      </c>
      <c r="W153" s="68" t="s">
        <v>22</v>
      </c>
      <c r="X153" s="71">
        <f t="shared" si="30"/>
        <v>1.1904761904761905</v>
      </c>
      <c r="Y153" s="97">
        <v>1</v>
      </c>
      <c r="AA153" s="145" t="s">
        <v>16</v>
      </c>
      <c r="AB153" s="271" t="s">
        <v>983</v>
      </c>
      <c r="AC153" s="145" t="s">
        <v>16</v>
      </c>
      <c r="AD153" s="144">
        <f t="shared" si="27"/>
        <v>2.5</v>
      </c>
      <c r="AE153" s="143">
        <v>2</v>
      </c>
      <c r="AG153" s="141"/>
      <c r="AH153" s="142"/>
      <c r="AI153" s="141"/>
      <c r="AJ153" s="140">
        <f>SUM(AJ139:AJ152)</f>
        <v>99.999999999999957</v>
      </c>
      <c r="AK153" s="140">
        <f>SUM(AK139:AK152)</f>
        <v>57</v>
      </c>
    </row>
    <row r="154" spans="2:37">
      <c r="B154" s="84" t="s">
        <v>16</v>
      </c>
      <c r="C154" s="20" t="s">
        <v>176</v>
      </c>
      <c r="D154" s="84" t="s">
        <v>16</v>
      </c>
      <c r="E154" s="22">
        <f t="shared" si="21"/>
        <v>1.3157894736842106</v>
      </c>
      <c r="F154" s="85">
        <v>1</v>
      </c>
      <c r="H154" s="19" t="s">
        <v>51</v>
      </c>
      <c r="I154" s="20" t="s">
        <v>229</v>
      </c>
      <c r="J154" s="19" t="s">
        <v>16</v>
      </c>
      <c r="K154" s="22">
        <f t="shared" si="22"/>
        <v>1.2345679012345678</v>
      </c>
      <c r="L154" s="85">
        <v>1</v>
      </c>
      <c r="M154" s="73" t="s">
        <v>230</v>
      </c>
      <c r="O154" s="84" t="s">
        <v>16</v>
      </c>
      <c r="P154" s="20" t="s">
        <v>472</v>
      </c>
      <c r="Q154" s="84" t="s">
        <v>16</v>
      </c>
      <c r="R154" s="22">
        <f t="shared" si="29"/>
        <v>1.1235955056179776</v>
      </c>
      <c r="S154" s="85">
        <v>1</v>
      </c>
      <c r="T154" s="230"/>
      <c r="X154" s="74">
        <f>SUM(X140:X153)</f>
        <v>99.999999999999986</v>
      </c>
      <c r="Y154" s="74">
        <f>SUM(Y140:Y153)</f>
        <v>84</v>
      </c>
      <c r="AA154" s="145" t="s">
        <v>16</v>
      </c>
      <c r="AB154" s="271" t="s">
        <v>982</v>
      </c>
      <c r="AC154" s="145" t="s">
        <v>16</v>
      </c>
      <c r="AD154" s="144">
        <f t="shared" si="27"/>
        <v>2.5</v>
      </c>
      <c r="AE154" s="143">
        <v>2</v>
      </c>
    </row>
    <row r="155" spans="2:37">
      <c r="B155" s="84" t="s">
        <v>16</v>
      </c>
      <c r="C155" s="20" t="s">
        <v>165</v>
      </c>
      <c r="D155" s="84" t="s">
        <v>16</v>
      </c>
      <c r="E155" s="22">
        <f t="shared" si="21"/>
        <v>1.3157894736842106</v>
      </c>
      <c r="F155" s="85">
        <v>1</v>
      </c>
      <c r="H155" s="19" t="s">
        <v>106</v>
      </c>
      <c r="I155" s="20" t="s">
        <v>199</v>
      </c>
      <c r="J155" s="19" t="s">
        <v>16</v>
      </c>
      <c r="K155" s="22">
        <f t="shared" si="22"/>
        <v>1.2345679012345678</v>
      </c>
      <c r="L155" s="85">
        <v>1</v>
      </c>
      <c r="M155" s="73" t="s">
        <v>200</v>
      </c>
      <c r="O155" s="84" t="s">
        <v>16</v>
      </c>
      <c r="P155" s="20" t="s">
        <v>455</v>
      </c>
      <c r="Q155" s="84" t="s">
        <v>16</v>
      </c>
      <c r="R155" s="22">
        <f t="shared" si="29"/>
        <v>1.1235955056179776</v>
      </c>
      <c r="S155" s="85">
        <v>1</v>
      </c>
      <c r="T155" s="230"/>
      <c r="Y155" s="139"/>
      <c r="AA155" s="145" t="s">
        <v>16</v>
      </c>
      <c r="AB155" s="271" t="s">
        <v>981</v>
      </c>
      <c r="AC155" s="145" t="s">
        <v>16</v>
      </c>
      <c r="AD155" s="144">
        <f t="shared" si="27"/>
        <v>2.5</v>
      </c>
      <c r="AE155" s="143">
        <v>2</v>
      </c>
    </row>
    <row r="156" spans="2:37">
      <c r="B156" s="84" t="s">
        <v>16</v>
      </c>
      <c r="C156" s="20" t="s">
        <v>171</v>
      </c>
      <c r="D156" s="84" t="s">
        <v>16</v>
      </c>
      <c r="E156" s="22">
        <f t="shared" si="21"/>
        <v>1.3157894736842106</v>
      </c>
      <c r="F156" s="85">
        <v>1</v>
      </c>
      <c r="H156" s="218" t="s">
        <v>9</v>
      </c>
      <c r="I156" s="219" t="s">
        <v>225</v>
      </c>
      <c r="J156" s="218" t="s">
        <v>16</v>
      </c>
      <c r="K156" s="220">
        <f t="shared" si="22"/>
        <v>1.2345679012345678</v>
      </c>
      <c r="L156" s="221">
        <v>1</v>
      </c>
      <c r="M156" s="73" t="s">
        <v>200</v>
      </c>
      <c r="O156" s="84" t="s">
        <v>16</v>
      </c>
      <c r="P156" s="20" t="s">
        <v>469</v>
      </c>
      <c r="Q156" s="84" t="s">
        <v>16</v>
      </c>
      <c r="R156" s="22">
        <f t="shared" si="29"/>
        <v>1.1235955056179776</v>
      </c>
      <c r="S156" s="85">
        <v>1</v>
      </c>
      <c r="T156" s="230"/>
      <c r="AA156" s="145" t="s">
        <v>16</v>
      </c>
      <c r="AB156" s="271" t="s">
        <v>980</v>
      </c>
      <c r="AC156" s="145" t="s">
        <v>16</v>
      </c>
      <c r="AD156" s="144">
        <f t="shared" si="27"/>
        <v>2.5</v>
      </c>
      <c r="AE156" s="143">
        <v>2</v>
      </c>
    </row>
    <row r="157" spans="2:37">
      <c r="B157" s="84" t="s">
        <v>16</v>
      </c>
      <c r="C157" s="20" t="s">
        <v>189</v>
      </c>
      <c r="D157" s="84" t="s">
        <v>16</v>
      </c>
      <c r="E157" s="22">
        <f t="shared" si="21"/>
        <v>1.3157894736842106</v>
      </c>
      <c r="F157" s="85">
        <v>1</v>
      </c>
      <c r="H157" s="68" t="s">
        <v>19</v>
      </c>
      <c r="I157" s="69" t="s">
        <v>203</v>
      </c>
      <c r="J157" s="68" t="s">
        <v>16</v>
      </c>
      <c r="K157" s="71">
        <f t="shared" si="22"/>
        <v>1.2345679012345678</v>
      </c>
      <c r="L157" s="97">
        <v>1</v>
      </c>
      <c r="O157" s="84" t="s">
        <v>16</v>
      </c>
      <c r="P157" s="20" t="s">
        <v>471</v>
      </c>
      <c r="Q157" s="84" t="s">
        <v>16</v>
      </c>
      <c r="R157" s="22">
        <f t="shared" si="29"/>
        <v>1.1235955056179776</v>
      </c>
      <c r="S157" s="85">
        <v>1</v>
      </c>
      <c r="T157" s="230"/>
      <c r="Y157" s="139"/>
      <c r="AA157" s="145" t="s">
        <v>16</v>
      </c>
      <c r="AB157" s="271" t="s">
        <v>979</v>
      </c>
      <c r="AC157" s="145" t="s">
        <v>16</v>
      </c>
      <c r="AD157" s="144">
        <f t="shared" si="27"/>
        <v>2.5</v>
      </c>
      <c r="AE157" s="143">
        <v>2</v>
      </c>
    </row>
    <row r="158" spans="2:37">
      <c r="B158" s="84" t="s">
        <v>16</v>
      </c>
      <c r="C158" s="20" t="s">
        <v>178</v>
      </c>
      <c r="D158" s="84" t="s">
        <v>16</v>
      </c>
      <c r="E158" s="22">
        <f t="shared" si="21"/>
        <v>1.3157894736842106</v>
      </c>
      <c r="F158" s="85">
        <v>1</v>
      </c>
      <c r="K158" s="74">
        <f>SUM(K119:K157)</f>
        <v>100.00000000000004</v>
      </c>
      <c r="L158" s="74">
        <f>SUM(L119:L157)</f>
        <v>81</v>
      </c>
      <c r="O158" s="84" t="s">
        <v>16</v>
      </c>
      <c r="P158" s="20" t="s">
        <v>454</v>
      </c>
      <c r="Q158" s="84" t="s">
        <v>16</v>
      </c>
      <c r="R158" s="22">
        <f t="shared" si="29"/>
        <v>1.1235955056179776</v>
      </c>
      <c r="S158" s="85">
        <v>1</v>
      </c>
      <c r="T158" s="230"/>
      <c r="AA158" s="145" t="s">
        <v>16</v>
      </c>
      <c r="AB158" s="271" t="s">
        <v>978</v>
      </c>
      <c r="AC158" s="145" t="s">
        <v>16</v>
      </c>
      <c r="AD158" s="144">
        <f t="shared" si="27"/>
        <v>2.5</v>
      </c>
      <c r="AE158" s="143">
        <v>2</v>
      </c>
    </row>
    <row r="159" spans="2:37">
      <c r="B159" s="84" t="s">
        <v>16</v>
      </c>
      <c r="C159" s="20" t="s">
        <v>169</v>
      </c>
      <c r="D159" s="84" t="s">
        <v>16</v>
      </c>
      <c r="E159" s="22">
        <f t="shared" si="21"/>
        <v>1.3157894736842106</v>
      </c>
      <c r="F159" s="85">
        <v>1</v>
      </c>
      <c r="O159" s="84" t="s">
        <v>16</v>
      </c>
      <c r="P159" s="20" t="s">
        <v>460</v>
      </c>
      <c r="Q159" s="84" t="s">
        <v>16</v>
      </c>
      <c r="R159" s="22">
        <f t="shared" si="29"/>
        <v>1.1235955056179776</v>
      </c>
      <c r="S159" s="85">
        <v>1</v>
      </c>
      <c r="T159" s="230"/>
      <c r="Y159" s="139"/>
      <c r="AA159" s="145" t="s">
        <v>16</v>
      </c>
      <c r="AB159" s="271" t="s">
        <v>977</v>
      </c>
      <c r="AC159" s="145" t="s">
        <v>9</v>
      </c>
      <c r="AD159" s="144">
        <f t="shared" si="27"/>
        <v>1.25</v>
      </c>
      <c r="AE159" s="143">
        <v>1</v>
      </c>
    </row>
    <row r="160" spans="2:37">
      <c r="B160" s="135" t="s">
        <v>16</v>
      </c>
      <c r="C160" s="136" t="s">
        <v>94</v>
      </c>
      <c r="D160" s="135" t="s">
        <v>16</v>
      </c>
      <c r="E160" s="137">
        <f t="shared" si="21"/>
        <v>1.3157894736842106</v>
      </c>
      <c r="F160" s="138">
        <v>1</v>
      </c>
      <c r="H160" s="227" t="s">
        <v>446</v>
      </c>
      <c r="I160" s="229"/>
      <c r="J160" s="229"/>
      <c r="O160" s="84" t="s">
        <v>16</v>
      </c>
      <c r="P160" s="20" t="s">
        <v>468</v>
      </c>
      <c r="Q160" s="84" t="s">
        <v>16</v>
      </c>
      <c r="R160" s="22">
        <f t="shared" si="29"/>
        <v>1.1235955056179776</v>
      </c>
      <c r="S160" s="85">
        <v>1</v>
      </c>
      <c r="T160" s="230"/>
      <c r="AA160" s="145" t="s">
        <v>16</v>
      </c>
      <c r="AB160" s="271" t="s">
        <v>976</v>
      </c>
      <c r="AC160" s="145" t="s">
        <v>16</v>
      </c>
      <c r="AD160" s="144">
        <f t="shared" si="27"/>
        <v>1.25</v>
      </c>
      <c r="AE160" s="143">
        <v>1</v>
      </c>
    </row>
    <row r="161" spans="5:31">
      <c r="E161" s="74">
        <f>SUM(E119:E160)</f>
        <v>99.999999999999872</v>
      </c>
      <c r="F161" s="74">
        <f>SUM(F119:F160)</f>
        <v>76</v>
      </c>
      <c r="O161" s="84" t="s">
        <v>16</v>
      </c>
      <c r="P161" s="20" t="s">
        <v>470</v>
      </c>
      <c r="Q161" s="84" t="s">
        <v>16</v>
      </c>
      <c r="R161" s="22">
        <f t="shared" si="29"/>
        <v>1.1235955056179776</v>
      </c>
      <c r="S161" s="85">
        <v>1</v>
      </c>
      <c r="T161" s="230"/>
      <c r="Y161" s="139"/>
      <c r="AA161" s="145" t="s">
        <v>16</v>
      </c>
      <c r="AB161" s="271" t="s">
        <v>975</v>
      </c>
      <c r="AC161" s="145" t="s">
        <v>16</v>
      </c>
      <c r="AD161" s="144">
        <f t="shared" si="27"/>
        <v>1.25</v>
      </c>
      <c r="AE161" s="143">
        <v>1</v>
      </c>
    </row>
    <row r="162" spans="5:31">
      <c r="O162" s="84" t="s">
        <v>16</v>
      </c>
      <c r="P162" s="20" t="s">
        <v>461</v>
      </c>
      <c r="Q162" s="84" t="s">
        <v>16</v>
      </c>
      <c r="R162" s="22">
        <f t="shared" si="29"/>
        <v>1.1235955056179776</v>
      </c>
      <c r="S162" s="85">
        <v>1</v>
      </c>
      <c r="T162" s="230"/>
      <c r="AA162" s="145" t="s">
        <v>16</v>
      </c>
      <c r="AB162" s="271" t="s">
        <v>974</v>
      </c>
      <c r="AC162" s="145" t="s">
        <v>16</v>
      </c>
      <c r="AD162" s="144">
        <f t="shared" si="27"/>
        <v>1.25</v>
      </c>
      <c r="AE162" s="143">
        <v>1</v>
      </c>
    </row>
    <row r="163" spans="5:31">
      <c r="O163" s="96" t="s">
        <v>16</v>
      </c>
      <c r="P163" s="69" t="s">
        <v>462</v>
      </c>
      <c r="Q163" s="96" t="s">
        <v>16</v>
      </c>
      <c r="R163" s="71">
        <f t="shared" si="29"/>
        <v>1.1235955056179776</v>
      </c>
      <c r="S163" s="97">
        <v>1</v>
      </c>
      <c r="T163" s="230"/>
      <c r="Y163" s="139"/>
      <c r="AA163" s="145" t="s">
        <v>16</v>
      </c>
      <c r="AB163" s="271" t="s">
        <v>972</v>
      </c>
      <c r="AC163" s="145" t="s">
        <v>16</v>
      </c>
      <c r="AD163" s="144">
        <f t="shared" si="27"/>
        <v>1.25</v>
      </c>
      <c r="AE163" s="143">
        <v>1</v>
      </c>
    </row>
    <row r="164" spans="5:31">
      <c r="R164" s="74">
        <f>SUM(R140:R163)</f>
        <v>99.999999999999915</v>
      </c>
      <c r="S164" s="74">
        <f>SUM(S140:S163)</f>
        <v>89</v>
      </c>
      <c r="T164" s="230"/>
      <c r="AA164" s="145" t="s">
        <v>16</v>
      </c>
      <c r="AB164" s="271" t="s">
        <v>971</v>
      </c>
      <c r="AC164" s="145" t="s">
        <v>16</v>
      </c>
      <c r="AD164" s="144">
        <f t="shared" si="27"/>
        <v>1.25</v>
      </c>
      <c r="AE164" s="143">
        <v>1</v>
      </c>
    </row>
    <row r="165" spans="5:31">
      <c r="T165" s="230"/>
      <c r="Y165" s="139"/>
      <c r="AA165" s="145" t="s">
        <v>16</v>
      </c>
      <c r="AB165" s="271" t="s">
        <v>970</v>
      </c>
      <c r="AC165" s="145" t="s">
        <v>22</v>
      </c>
      <c r="AD165" s="144">
        <f t="shared" si="27"/>
        <v>1.25</v>
      </c>
      <c r="AE165" s="143">
        <v>1</v>
      </c>
    </row>
    <row r="166" spans="5:31" ht="15">
      <c r="O166" s="160"/>
      <c r="P166" s="161"/>
      <c r="Q166" s="160"/>
      <c r="R166" s="162"/>
      <c r="S166" s="162"/>
      <c r="AA166" s="145" t="s">
        <v>16</v>
      </c>
      <c r="AB166" s="271" t="s">
        <v>969</v>
      </c>
      <c r="AC166" s="145" t="s">
        <v>16</v>
      </c>
      <c r="AD166" s="144">
        <f t="shared" si="27"/>
        <v>1.25</v>
      </c>
      <c r="AE166" s="143">
        <v>1</v>
      </c>
    </row>
    <row r="167" spans="5:31">
      <c r="O167" s="152" t="s">
        <v>565</v>
      </c>
      <c r="P167" s="151"/>
      <c r="Q167" s="150"/>
      <c r="R167" s="150"/>
      <c r="S167" s="149"/>
      <c r="U167" s="152" t="s">
        <v>564</v>
      </c>
      <c r="V167" s="151"/>
      <c r="W167" s="150"/>
      <c r="X167" s="150"/>
      <c r="Y167" s="149"/>
      <c r="AA167" s="145" t="s">
        <v>16</v>
      </c>
      <c r="AB167" s="271" t="s">
        <v>968</v>
      </c>
      <c r="AC167" s="145" t="s">
        <v>16</v>
      </c>
      <c r="AD167" s="144">
        <f t="shared" si="27"/>
        <v>1.25</v>
      </c>
      <c r="AE167" s="143">
        <v>1</v>
      </c>
    </row>
    <row r="168" spans="5:31">
      <c r="O168" s="150"/>
      <c r="P168" s="151"/>
      <c r="Q168" s="150"/>
      <c r="R168" s="150"/>
      <c r="S168" s="149"/>
      <c r="U168" s="150"/>
      <c r="V168" s="151"/>
      <c r="W168" s="150"/>
      <c r="X168" s="150"/>
      <c r="Y168" s="149"/>
      <c r="AA168" s="145" t="s">
        <v>16</v>
      </c>
      <c r="AB168" s="271" t="s">
        <v>967</v>
      </c>
      <c r="AC168" s="145" t="s">
        <v>16</v>
      </c>
      <c r="AD168" s="144">
        <f t="shared" si="27"/>
        <v>1.25</v>
      </c>
      <c r="AE168" s="143">
        <v>1</v>
      </c>
    </row>
    <row r="169" spans="5:31">
      <c r="O169" s="148" t="s">
        <v>0</v>
      </c>
      <c r="P169" s="148" t="s">
        <v>1</v>
      </c>
      <c r="Q169" s="148" t="s">
        <v>2</v>
      </c>
      <c r="R169" s="148" t="s">
        <v>3</v>
      </c>
      <c r="S169" s="147" t="s">
        <v>4</v>
      </c>
      <c r="U169" s="148" t="s">
        <v>45</v>
      </c>
      <c r="V169" s="148" t="s">
        <v>1</v>
      </c>
      <c r="W169" s="148" t="s">
        <v>46</v>
      </c>
      <c r="X169" s="148" t="s">
        <v>3</v>
      </c>
      <c r="Y169" s="147" t="s">
        <v>4</v>
      </c>
      <c r="AA169" s="145" t="s">
        <v>16</v>
      </c>
      <c r="AB169" s="271" t="s">
        <v>966</v>
      </c>
      <c r="AC169" s="145" t="s">
        <v>16</v>
      </c>
      <c r="AD169" s="144">
        <f t="shared" si="27"/>
        <v>1.25</v>
      </c>
      <c r="AE169" s="143">
        <v>1</v>
      </c>
    </row>
    <row r="170" spans="5:31">
      <c r="O170" s="145" t="s">
        <v>16</v>
      </c>
      <c r="P170" s="146" t="s">
        <v>563</v>
      </c>
      <c r="Q170" s="145" t="s">
        <v>16</v>
      </c>
      <c r="R170" s="144">
        <f t="shared" ref="R170:R188" si="31">SUM((S170/$S$189)*100)</f>
        <v>14.772727272727273</v>
      </c>
      <c r="S170" s="143">
        <v>13</v>
      </c>
      <c r="U170" s="202" t="s">
        <v>106</v>
      </c>
      <c r="V170" s="203" t="s">
        <v>311</v>
      </c>
      <c r="W170" s="202" t="s">
        <v>52</v>
      </c>
      <c r="X170" s="204">
        <f>SUM((Y170/$Y$173)*100)</f>
        <v>97.777777777777771</v>
      </c>
      <c r="Y170" s="205">
        <v>88</v>
      </c>
      <c r="AA170" s="145" t="s">
        <v>9</v>
      </c>
      <c r="AB170" s="271" t="s">
        <v>965</v>
      </c>
      <c r="AC170" s="145" t="s">
        <v>16</v>
      </c>
      <c r="AD170" s="144">
        <f t="shared" si="27"/>
        <v>1.25</v>
      </c>
      <c r="AE170" s="143">
        <v>1</v>
      </c>
    </row>
    <row r="171" spans="5:31">
      <c r="O171" s="145" t="s">
        <v>16</v>
      </c>
      <c r="P171" s="146" t="s">
        <v>562</v>
      </c>
      <c r="Q171" s="145" t="s">
        <v>16</v>
      </c>
      <c r="R171" s="144">
        <f t="shared" si="31"/>
        <v>13.636363636363635</v>
      </c>
      <c r="S171" s="143">
        <v>12</v>
      </c>
      <c r="U171" s="145" t="s">
        <v>106</v>
      </c>
      <c r="V171" s="146" t="s">
        <v>561</v>
      </c>
      <c r="W171" s="145" t="s">
        <v>16</v>
      </c>
      <c r="X171" s="144">
        <f>SUM((Y171/$Y$173)*100)</f>
        <v>1.1111111111111112</v>
      </c>
      <c r="Y171" s="143">
        <v>1</v>
      </c>
      <c r="AA171" s="145" t="s">
        <v>16</v>
      </c>
      <c r="AB171" s="271" t="s">
        <v>964</v>
      </c>
      <c r="AC171" s="145" t="s">
        <v>22</v>
      </c>
      <c r="AD171" s="144">
        <f t="shared" si="27"/>
        <v>1.25</v>
      </c>
      <c r="AE171" s="143">
        <v>1</v>
      </c>
    </row>
    <row r="172" spans="5:31">
      <c r="O172" s="145" t="s">
        <v>16</v>
      </c>
      <c r="P172" s="146" t="s">
        <v>560</v>
      </c>
      <c r="Q172" s="145" t="s">
        <v>16</v>
      </c>
      <c r="R172" s="144">
        <f t="shared" si="31"/>
        <v>10.227272727272728</v>
      </c>
      <c r="S172" s="143">
        <v>9</v>
      </c>
      <c r="U172" s="145" t="s">
        <v>51</v>
      </c>
      <c r="V172" s="287" t="s">
        <v>559</v>
      </c>
      <c r="W172" s="145" t="s">
        <v>52</v>
      </c>
      <c r="X172" s="144">
        <f>SUM((Y172/$Y$173)*100)</f>
        <v>1.1111111111111112</v>
      </c>
      <c r="Y172" s="143">
        <v>1</v>
      </c>
      <c r="AA172" s="145" t="s">
        <v>16</v>
      </c>
      <c r="AB172" s="271" t="s">
        <v>963</v>
      </c>
      <c r="AC172" s="145" t="s">
        <v>16</v>
      </c>
      <c r="AD172" s="144">
        <f t="shared" si="27"/>
        <v>1.25</v>
      </c>
      <c r="AE172" s="143">
        <v>1</v>
      </c>
    </row>
    <row r="173" spans="5:31" ht="15">
      <c r="O173" s="145" t="s">
        <v>16</v>
      </c>
      <c r="P173" s="146" t="s">
        <v>558</v>
      </c>
      <c r="Q173" s="145" t="s">
        <v>16</v>
      </c>
      <c r="R173" s="144">
        <f t="shared" si="31"/>
        <v>10.227272727272728</v>
      </c>
      <c r="S173" s="143">
        <v>9</v>
      </c>
      <c r="U173" s="141"/>
      <c r="V173" s="142"/>
      <c r="W173" s="141"/>
      <c r="X173" s="140">
        <f>SUM(X170:X172)</f>
        <v>100</v>
      </c>
      <c r="Y173" s="140">
        <f>SUM(Y170:Y172)</f>
        <v>90</v>
      </c>
      <c r="AA173" s="145" t="s">
        <v>16</v>
      </c>
      <c r="AB173" s="271" t="s">
        <v>962</v>
      </c>
      <c r="AC173" s="145" t="s">
        <v>16</v>
      </c>
      <c r="AD173" s="144">
        <f t="shared" si="27"/>
        <v>1.25</v>
      </c>
      <c r="AE173" s="143">
        <v>1</v>
      </c>
    </row>
    <row r="174" spans="5:31">
      <c r="O174" s="145" t="s">
        <v>16</v>
      </c>
      <c r="P174" s="146" t="s">
        <v>557</v>
      </c>
      <c r="Q174" s="145" t="s">
        <v>16</v>
      </c>
      <c r="R174" s="144">
        <f t="shared" si="31"/>
        <v>9.0909090909090917</v>
      </c>
      <c r="S174" s="143">
        <v>8</v>
      </c>
      <c r="AA174" s="145" t="s">
        <v>16</v>
      </c>
      <c r="AB174" s="271" t="s">
        <v>961</v>
      </c>
      <c r="AC174" s="145" t="s">
        <v>16</v>
      </c>
      <c r="AD174" s="144">
        <f t="shared" si="27"/>
        <v>1.25</v>
      </c>
      <c r="AE174" s="143">
        <v>1</v>
      </c>
    </row>
    <row r="175" spans="5:31">
      <c r="O175" s="145" t="s">
        <v>16</v>
      </c>
      <c r="P175" s="146" t="s">
        <v>556</v>
      </c>
      <c r="Q175" s="145" t="s">
        <v>16</v>
      </c>
      <c r="R175" s="144">
        <f t="shared" si="31"/>
        <v>6.8181818181818175</v>
      </c>
      <c r="S175" s="143">
        <v>6</v>
      </c>
      <c r="AA175" s="145" t="s">
        <v>16</v>
      </c>
      <c r="AB175" s="271" t="s">
        <v>960</v>
      </c>
      <c r="AC175" s="145" t="s">
        <v>16</v>
      </c>
      <c r="AD175" s="144">
        <f t="shared" si="27"/>
        <v>1.25</v>
      </c>
      <c r="AE175" s="143">
        <v>1</v>
      </c>
    </row>
    <row r="176" spans="5:31">
      <c r="O176" s="145" t="s">
        <v>16</v>
      </c>
      <c r="P176" s="146" t="s">
        <v>555</v>
      </c>
      <c r="Q176" s="145" t="s">
        <v>16</v>
      </c>
      <c r="R176" s="144">
        <f t="shared" si="31"/>
        <v>6.8181818181818175</v>
      </c>
      <c r="S176" s="143">
        <v>6</v>
      </c>
      <c r="AA176" s="145" t="s">
        <v>16</v>
      </c>
      <c r="AB176" s="271" t="s">
        <v>959</v>
      </c>
      <c r="AC176" s="145" t="s">
        <v>16</v>
      </c>
      <c r="AD176" s="144">
        <f t="shared" si="27"/>
        <v>1.25</v>
      </c>
      <c r="AE176" s="143">
        <v>1</v>
      </c>
    </row>
    <row r="177" spans="15:31">
      <c r="O177" s="145" t="s">
        <v>16</v>
      </c>
      <c r="P177" s="146" t="s">
        <v>554</v>
      </c>
      <c r="Q177" s="145" t="s">
        <v>16</v>
      </c>
      <c r="R177" s="144">
        <f t="shared" si="31"/>
        <v>5.6818181818181817</v>
      </c>
      <c r="S177" s="143">
        <v>5</v>
      </c>
      <c r="AA177" s="145" t="s">
        <v>16</v>
      </c>
      <c r="AB177" s="271" t="s">
        <v>958</v>
      </c>
      <c r="AC177" s="145" t="s">
        <v>16</v>
      </c>
      <c r="AD177" s="144">
        <f t="shared" si="27"/>
        <v>1.25</v>
      </c>
      <c r="AE177" s="143">
        <v>1</v>
      </c>
    </row>
    <row r="178" spans="15:31">
      <c r="O178" s="145" t="s">
        <v>16</v>
      </c>
      <c r="P178" s="146" t="s">
        <v>553</v>
      </c>
      <c r="Q178" s="145" t="s">
        <v>16</v>
      </c>
      <c r="R178" s="144">
        <f t="shared" si="31"/>
        <v>4.5454545454545459</v>
      </c>
      <c r="S178" s="143">
        <v>4</v>
      </c>
      <c r="AA178" s="145" t="s">
        <v>16</v>
      </c>
      <c r="AB178" s="271" t="s">
        <v>957</v>
      </c>
      <c r="AC178" s="145" t="s">
        <v>16</v>
      </c>
      <c r="AD178" s="144">
        <f t="shared" si="27"/>
        <v>1.25</v>
      </c>
      <c r="AE178" s="143">
        <v>1</v>
      </c>
    </row>
    <row r="179" spans="15:31" ht="15">
      <c r="O179" s="145" t="s">
        <v>16</v>
      </c>
      <c r="P179" s="146" t="s">
        <v>552</v>
      </c>
      <c r="Q179" s="145" t="s">
        <v>16</v>
      </c>
      <c r="R179" s="144">
        <f t="shared" si="31"/>
        <v>4.5454545454545459</v>
      </c>
      <c r="S179" s="143">
        <v>4</v>
      </c>
      <c r="AA179" s="141"/>
      <c r="AB179" s="142"/>
      <c r="AC179" s="141"/>
      <c r="AD179" s="140">
        <f>SUM(AD139:AD178)</f>
        <v>100</v>
      </c>
      <c r="AE179" s="140">
        <f>SUM(AE139:AE178)</f>
        <v>80</v>
      </c>
    </row>
    <row r="180" spans="15:31">
      <c r="O180" s="145" t="s">
        <v>16</v>
      </c>
      <c r="P180" s="146" t="s">
        <v>551</v>
      </c>
      <c r="Q180" s="145" t="s">
        <v>16</v>
      </c>
      <c r="R180" s="144">
        <f t="shared" si="31"/>
        <v>3.4090909090909087</v>
      </c>
      <c r="S180" s="143">
        <v>3</v>
      </c>
    </row>
    <row r="181" spans="15:31">
      <c r="O181" s="145" t="s">
        <v>16</v>
      </c>
      <c r="P181" s="146" t="s">
        <v>550</v>
      </c>
      <c r="Q181" s="145" t="s">
        <v>16</v>
      </c>
      <c r="R181" s="144">
        <f t="shared" si="31"/>
        <v>2.2727272727272729</v>
      </c>
      <c r="S181" s="143">
        <v>2</v>
      </c>
    </row>
    <row r="182" spans="15:31">
      <c r="O182" s="145" t="s">
        <v>16</v>
      </c>
      <c r="P182" s="146" t="s">
        <v>549</v>
      </c>
      <c r="Q182" s="145" t="s">
        <v>16</v>
      </c>
      <c r="R182" s="144">
        <f t="shared" si="31"/>
        <v>1.1363636363636365</v>
      </c>
      <c r="S182" s="143">
        <v>1</v>
      </c>
    </row>
    <row r="183" spans="15:31">
      <c r="O183" s="145" t="s">
        <v>16</v>
      </c>
      <c r="P183" s="146" t="s">
        <v>548</v>
      </c>
      <c r="Q183" s="145" t="s">
        <v>16</v>
      </c>
      <c r="R183" s="144">
        <f t="shared" si="31"/>
        <v>1.1363636363636365</v>
      </c>
      <c r="S183" s="143">
        <v>1</v>
      </c>
    </row>
    <row r="184" spans="15:31">
      <c r="O184" s="145" t="s">
        <v>16</v>
      </c>
      <c r="P184" s="146" t="s">
        <v>547</v>
      </c>
      <c r="Q184" s="145" t="s">
        <v>16</v>
      </c>
      <c r="R184" s="144">
        <f t="shared" si="31"/>
        <v>1.1363636363636365</v>
      </c>
      <c r="S184" s="143">
        <v>1</v>
      </c>
    </row>
    <row r="185" spans="15:31">
      <c r="O185" s="145" t="s">
        <v>16</v>
      </c>
      <c r="P185" s="146" t="s">
        <v>546</v>
      </c>
      <c r="Q185" s="145" t="s">
        <v>16</v>
      </c>
      <c r="R185" s="144">
        <f t="shared" si="31"/>
        <v>1.1363636363636365</v>
      </c>
      <c r="S185" s="143">
        <v>1</v>
      </c>
    </row>
    <row r="186" spans="15:31">
      <c r="O186" s="145" t="s">
        <v>16</v>
      </c>
      <c r="P186" s="146" t="s">
        <v>545</v>
      </c>
      <c r="Q186" s="145" t="s">
        <v>16</v>
      </c>
      <c r="R186" s="144">
        <f t="shared" si="31"/>
        <v>1.1363636363636365</v>
      </c>
      <c r="S186" s="143">
        <v>1</v>
      </c>
    </row>
    <row r="187" spans="15:31">
      <c r="O187" s="145" t="s">
        <v>16</v>
      </c>
      <c r="P187" s="146" t="s">
        <v>544</v>
      </c>
      <c r="Q187" s="145" t="s">
        <v>16</v>
      </c>
      <c r="R187" s="144">
        <f t="shared" si="31"/>
        <v>1.1363636363636365</v>
      </c>
      <c r="S187" s="143">
        <v>1</v>
      </c>
    </row>
    <row r="188" spans="15:31">
      <c r="O188" s="145" t="s">
        <v>16</v>
      </c>
      <c r="P188" s="146" t="s">
        <v>543</v>
      </c>
      <c r="Q188" s="145" t="s">
        <v>16</v>
      </c>
      <c r="R188" s="144">
        <f t="shared" si="31"/>
        <v>1.1363636363636365</v>
      </c>
      <c r="S188" s="143">
        <v>1</v>
      </c>
    </row>
    <row r="189" spans="15:31" ht="15">
      <c r="O189" s="141"/>
      <c r="P189" s="142"/>
      <c r="Q189" s="141"/>
      <c r="R189" s="140">
        <f>SUM(R170:R188)</f>
        <v>100.00000000000001</v>
      </c>
      <c r="S189" s="140">
        <f>SUM(S170:S188)</f>
        <v>88</v>
      </c>
    </row>
    <row r="190" spans="15:31" ht="15">
      <c r="O190" s="160"/>
      <c r="P190" s="161"/>
      <c r="Q190" s="160"/>
      <c r="R190" s="162"/>
      <c r="S190" s="162"/>
    </row>
    <row r="191" spans="15:31" ht="15">
      <c r="O191" s="160"/>
      <c r="P191" s="161"/>
      <c r="Q191" s="160"/>
      <c r="R191" s="162"/>
      <c r="S191" s="162"/>
      <c r="U191" s="152" t="s">
        <v>542</v>
      </c>
      <c r="V191" s="151"/>
      <c r="W191" s="150"/>
      <c r="X191" s="150"/>
      <c r="Y191" s="149"/>
    </row>
    <row r="192" spans="15:31">
      <c r="O192" s="152" t="s">
        <v>541</v>
      </c>
      <c r="P192" s="151"/>
      <c r="Q192" s="150"/>
      <c r="R192" s="150"/>
      <c r="S192" s="149"/>
      <c r="U192" s="150"/>
      <c r="V192" s="151"/>
      <c r="W192" s="150"/>
      <c r="X192" s="150"/>
      <c r="Y192" s="149"/>
    </row>
    <row r="193" spans="15:26">
      <c r="O193" s="150"/>
      <c r="P193" s="151"/>
      <c r="Q193" s="150"/>
      <c r="R193" s="150"/>
      <c r="S193" s="149"/>
      <c r="U193" s="148" t="s">
        <v>45</v>
      </c>
      <c r="V193" s="148" t="s">
        <v>1</v>
      </c>
      <c r="W193" s="148" t="s">
        <v>46</v>
      </c>
      <c r="X193" s="148" t="s">
        <v>3</v>
      </c>
      <c r="Y193" s="147" t="s">
        <v>4</v>
      </c>
    </row>
    <row r="194" spans="15:26">
      <c r="O194" s="148" t="s">
        <v>0</v>
      </c>
      <c r="P194" s="148" t="s">
        <v>1</v>
      </c>
      <c r="Q194" s="148" t="s">
        <v>2</v>
      </c>
      <c r="R194" s="148" t="s">
        <v>3</v>
      </c>
      <c r="S194" s="147" t="s">
        <v>4</v>
      </c>
      <c r="U194" s="145" t="s">
        <v>106</v>
      </c>
      <c r="V194" s="146" t="s">
        <v>540</v>
      </c>
      <c r="W194" s="145" t="s">
        <v>104</v>
      </c>
      <c r="X194" s="144">
        <f t="shared" ref="X194:X200" si="32">SUM((Y194/$Y$201)*100)</f>
        <v>48.837209302325576</v>
      </c>
      <c r="Y194" s="143">
        <v>42</v>
      </c>
    </row>
    <row r="195" spans="15:26">
      <c r="O195" s="145" t="s">
        <v>22</v>
      </c>
      <c r="P195" s="146" t="s">
        <v>539</v>
      </c>
      <c r="Q195" s="145" t="s">
        <v>16</v>
      </c>
      <c r="R195" s="144">
        <f>SUM((S195/$S$200)*100)</f>
        <v>47.311827956989248</v>
      </c>
      <c r="S195" s="143">
        <v>44</v>
      </c>
      <c r="U195" s="145" t="s">
        <v>106</v>
      </c>
      <c r="V195" s="146" t="s">
        <v>538</v>
      </c>
      <c r="W195" s="145" t="s">
        <v>104</v>
      </c>
      <c r="X195" s="144">
        <f t="shared" si="32"/>
        <v>40.697674418604649</v>
      </c>
      <c r="Y195" s="143">
        <v>35</v>
      </c>
    </row>
    <row r="196" spans="15:26">
      <c r="O196" s="145" t="s">
        <v>22</v>
      </c>
      <c r="P196" s="146" t="s">
        <v>537</v>
      </c>
      <c r="Q196" s="145" t="s">
        <v>22</v>
      </c>
      <c r="R196" s="144">
        <f>SUM((S196/$S$200)*100)</f>
        <v>35.483870967741936</v>
      </c>
      <c r="S196" s="143">
        <v>33</v>
      </c>
      <c r="U196" s="145" t="s">
        <v>106</v>
      </c>
      <c r="V196" s="146" t="s">
        <v>536</v>
      </c>
      <c r="W196" s="145" t="s">
        <v>104</v>
      </c>
      <c r="X196" s="144">
        <f t="shared" si="32"/>
        <v>4.6511627906976747</v>
      </c>
      <c r="Y196" s="143">
        <v>4</v>
      </c>
    </row>
    <row r="197" spans="15:26">
      <c r="O197" s="145" t="s">
        <v>16</v>
      </c>
      <c r="P197" s="146" t="s">
        <v>535</v>
      </c>
      <c r="Q197" s="145" t="s">
        <v>22</v>
      </c>
      <c r="R197" s="144">
        <f>SUM((S197/$S$200)*100)</f>
        <v>13.978494623655912</v>
      </c>
      <c r="S197" s="143">
        <v>13</v>
      </c>
      <c r="U197" s="145" t="s">
        <v>106</v>
      </c>
      <c r="V197" s="146" t="s">
        <v>534</v>
      </c>
      <c r="W197" s="145" t="s">
        <v>104</v>
      </c>
      <c r="X197" s="144">
        <f t="shared" si="32"/>
        <v>2.3255813953488373</v>
      </c>
      <c r="Y197" s="143">
        <v>2</v>
      </c>
    </row>
    <row r="198" spans="15:26">
      <c r="O198" s="145" t="s">
        <v>129</v>
      </c>
      <c r="P198" s="146" t="s">
        <v>533</v>
      </c>
      <c r="Q198" s="145" t="s">
        <v>16</v>
      </c>
      <c r="R198" s="144">
        <f>SUM((S198/$S$200)*100)</f>
        <v>2.1505376344086025</v>
      </c>
      <c r="S198" s="143">
        <v>2</v>
      </c>
      <c r="U198" s="145" t="s">
        <v>106</v>
      </c>
      <c r="V198" s="146" t="s">
        <v>532</v>
      </c>
      <c r="W198" s="145" t="s">
        <v>104</v>
      </c>
      <c r="X198" s="144">
        <f t="shared" si="32"/>
        <v>1.1627906976744187</v>
      </c>
      <c r="Y198" s="143">
        <v>1</v>
      </c>
    </row>
    <row r="199" spans="15:26">
      <c r="O199" s="145" t="s">
        <v>16</v>
      </c>
      <c r="P199" s="146" t="s">
        <v>531</v>
      </c>
      <c r="Q199" s="145" t="s">
        <v>22</v>
      </c>
      <c r="R199" s="144">
        <f>SUM((S199/$S$200)*100)</f>
        <v>1.0752688172043012</v>
      </c>
      <c r="S199" s="143">
        <v>1</v>
      </c>
      <c r="U199" s="145" t="s">
        <v>106</v>
      </c>
      <c r="V199" s="146" t="s">
        <v>530</v>
      </c>
      <c r="W199" s="145" t="s">
        <v>104</v>
      </c>
      <c r="X199" s="144">
        <f t="shared" si="32"/>
        <v>1.1627906976744187</v>
      </c>
      <c r="Y199" s="143">
        <v>1</v>
      </c>
    </row>
    <row r="200" spans="15:26" ht="15">
      <c r="O200" s="141"/>
      <c r="P200" s="142"/>
      <c r="Q200" s="141"/>
      <c r="R200" s="140">
        <f>SUM(R195:R199)</f>
        <v>100.00000000000001</v>
      </c>
      <c r="S200" s="140">
        <f>SUM(S195:S199)</f>
        <v>93</v>
      </c>
      <c r="U200" s="145" t="s">
        <v>106</v>
      </c>
      <c r="V200" s="146" t="s">
        <v>529</v>
      </c>
      <c r="W200" s="145" t="s">
        <v>104</v>
      </c>
      <c r="X200" s="144">
        <f t="shared" si="32"/>
        <v>1.1627906976744187</v>
      </c>
      <c r="Y200" s="143">
        <v>1</v>
      </c>
    </row>
    <row r="201" spans="15:26" ht="15">
      <c r="O201" s="160"/>
      <c r="P201" s="161"/>
      <c r="Q201" s="160"/>
      <c r="R201" s="162"/>
      <c r="S201" s="162"/>
      <c r="U201" s="141"/>
      <c r="V201" s="142"/>
      <c r="W201" s="141"/>
      <c r="X201" s="140">
        <f>SUM(X194:X200)</f>
        <v>100</v>
      </c>
      <c r="Y201" s="140">
        <f>SUM(Y194:Y200)</f>
        <v>86</v>
      </c>
    </row>
    <row r="202" spans="15:26" ht="15">
      <c r="O202" s="160"/>
      <c r="P202" s="161"/>
      <c r="Q202" s="160"/>
      <c r="R202" s="162"/>
      <c r="S202" s="162"/>
      <c r="U202" s="160"/>
      <c r="V202" s="161"/>
      <c r="W202" s="160"/>
      <c r="X202" s="162"/>
      <c r="Y202" s="162"/>
    </row>
    <row r="203" spans="15:26">
      <c r="O203" s="154" t="s">
        <v>489</v>
      </c>
      <c r="P203" s="154"/>
      <c r="Q203" s="154"/>
      <c r="R203" s="154"/>
      <c r="S203" s="154"/>
      <c r="T203" s="230"/>
      <c r="U203" s="154" t="s">
        <v>507</v>
      </c>
    </row>
    <row r="204" spans="15:26">
      <c r="O204" s="2" t="s">
        <v>0</v>
      </c>
      <c r="P204" s="3" t="s">
        <v>1</v>
      </c>
      <c r="Q204" s="3" t="s">
        <v>2</v>
      </c>
      <c r="R204" s="3" t="s">
        <v>3</v>
      </c>
      <c r="S204" s="3" t="s">
        <v>4</v>
      </c>
      <c r="T204" s="230"/>
      <c r="U204" s="2" t="s">
        <v>45</v>
      </c>
      <c r="V204" s="3" t="s">
        <v>1</v>
      </c>
      <c r="W204" s="3" t="s">
        <v>46</v>
      </c>
      <c r="X204" s="3" t="s">
        <v>3</v>
      </c>
      <c r="Y204" s="3" t="s">
        <v>4</v>
      </c>
    </row>
    <row r="205" spans="15:26">
      <c r="O205" s="99" t="s">
        <v>6</v>
      </c>
      <c r="P205" s="20" t="s">
        <v>490</v>
      </c>
      <c r="Q205" s="84" t="s">
        <v>16</v>
      </c>
      <c r="R205" s="22">
        <f t="shared" ref="R205:R221" si="33">S205*100/$S$222</f>
        <v>33.333333333333336</v>
      </c>
      <c r="S205" s="99">
        <v>22</v>
      </c>
      <c r="T205" s="230"/>
      <c r="U205" s="84" t="s">
        <v>19</v>
      </c>
      <c r="V205" s="20" t="s">
        <v>516</v>
      </c>
      <c r="W205" s="84" t="s">
        <v>123</v>
      </c>
      <c r="X205" s="22">
        <f t="shared" ref="X205:X225" si="34">Y205*100/$Y$226</f>
        <v>14.457831325301205</v>
      </c>
      <c r="Y205" s="99">
        <v>12</v>
      </c>
      <c r="Z205" s="20" t="s">
        <v>566</v>
      </c>
    </row>
    <row r="206" spans="15:26">
      <c r="O206" s="85" t="s">
        <v>129</v>
      </c>
      <c r="P206" s="20" t="s">
        <v>502</v>
      </c>
      <c r="Q206" s="19" t="s">
        <v>16</v>
      </c>
      <c r="R206" s="22">
        <f t="shared" si="33"/>
        <v>10.606060606060606</v>
      </c>
      <c r="S206" s="85">
        <v>7</v>
      </c>
      <c r="U206" s="237" t="s">
        <v>55</v>
      </c>
      <c r="V206" s="235" t="s">
        <v>289</v>
      </c>
      <c r="W206" s="122" t="s">
        <v>16</v>
      </c>
      <c r="X206" s="236">
        <f t="shared" si="34"/>
        <v>14.457831325301205</v>
      </c>
      <c r="Y206" s="110">
        <v>12</v>
      </c>
    </row>
    <row r="207" spans="15:26">
      <c r="O207" s="85" t="s">
        <v>6</v>
      </c>
      <c r="P207" s="20" t="s">
        <v>491</v>
      </c>
      <c r="Q207" s="84" t="s">
        <v>16</v>
      </c>
      <c r="R207" s="22">
        <f t="shared" si="33"/>
        <v>9.0909090909090917</v>
      </c>
      <c r="S207" s="85">
        <v>6</v>
      </c>
      <c r="U207" s="84" t="s">
        <v>19</v>
      </c>
      <c r="V207" s="20" t="s">
        <v>519</v>
      </c>
      <c r="W207" s="84" t="s">
        <v>16</v>
      </c>
      <c r="X207" s="22">
        <f t="shared" si="34"/>
        <v>9.6385542168674707</v>
      </c>
      <c r="Y207" s="85">
        <v>8</v>
      </c>
    </row>
    <row r="208" spans="15:26">
      <c r="O208" s="84" t="s">
        <v>22</v>
      </c>
      <c r="P208" s="20" t="s">
        <v>492</v>
      </c>
      <c r="Q208" s="19" t="s">
        <v>16</v>
      </c>
      <c r="R208" s="22">
        <f t="shared" si="33"/>
        <v>10.606060606060606</v>
      </c>
      <c r="S208" s="85">
        <v>7</v>
      </c>
      <c r="U208" s="84" t="s">
        <v>19</v>
      </c>
      <c r="V208" s="20" t="s">
        <v>509</v>
      </c>
      <c r="W208" s="19" t="s">
        <v>16</v>
      </c>
      <c r="X208" s="22">
        <f t="shared" si="34"/>
        <v>7.2289156626506026</v>
      </c>
      <c r="Y208" s="85">
        <v>6</v>
      </c>
    </row>
    <row r="209" spans="15:26">
      <c r="O209" s="84" t="s">
        <v>16</v>
      </c>
      <c r="P209" s="20" t="s">
        <v>497</v>
      </c>
      <c r="Q209" s="84" t="s">
        <v>19</v>
      </c>
      <c r="R209" s="22">
        <f t="shared" si="33"/>
        <v>4.5454545454545459</v>
      </c>
      <c r="S209" s="85">
        <v>3</v>
      </c>
      <c r="U209" s="84" t="s">
        <v>19</v>
      </c>
      <c r="V209" s="20" t="s">
        <v>517</v>
      </c>
      <c r="W209" s="84" t="s">
        <v>123</v>
      </c>
      <c r="X209" s="22">
        <f t="shared" si="34"/>
        <v>7.2289156626506026</v>
      </c>
      <c r="Y209" s="85">
        <v>6</v>
      </c>
    </row>
    <row r="210" spans="15:26">
      <c r="O210" s="84" t="s">
        <v>22</v>
      </c>
      <c r="P210" s="20" t="s">
        <v>493</v>
      </c>
      <c r="Q210" s="84" t="s">
        <v>16</v>
      </c>
      <c r="R210" s="22">
        <f t="shared" si="33"/>
        <v>4.5454545454545459</v>
      </c>
      <c r="S210" s="85">
        <v>3</v>
      </c>
      <c r="U210" s="84" t="s">
        <v>51</v>
      </c>
      <c r="V210" s="20" t="s">
        <v>518</v>
      </c>
      <c r="W210" s="84" t="s">
        <v>104</v>
      </c>
      <c r="X210" s="22">
        <f t="shared" si="34"/>
        <v>6.024096385542169</v>
      </c>
      <c r="Y210" s="85">
        <v>5</v>
      </c>
      <c r="Z210" s="73" t="s">
        <v>211</v>
      </c>
    </row>
    <row r="211" spans="15:26">
      <c r="O211" s="84" t="s">
        <v>9</v>
      </c>
      <c r="P211" s="20" t="s">
        <v>495</v>
      </c>
      <c r="Q211" s="84" t="s">
        <v>16</v>
      </c>
      <c r="R211" s="22">
        <f t="shared" si="33"/>
        <v>4.5454545454545459</v>
      </c>
      <c r="S211" s="85">
        <v>3</v>
      </c>
      <c r="U211" s="84" t="s">
        <v>19</v>
      </c>
      <c r="V211" s="20" t="s">
        <v>523</v>
      </c>
      <c r="W211" s="19" t="s">
        <v>22</v>
      </c>
      <c r="X211" s="22">
        <f t="shared" si="34"/>
        <v>6.024096385542169</v>
      </c>
      <c r="Y211" s="85">
        <v>5</v>
      </c>
      <c r="Z211" s="73" t="s">
        <v>477</v>
      </c>
    </row>
    <row r="212" spans="15:26">
      <c r="O212" s="84" t="s">
        <v>9</v>
      </c>
      <c r="P212" s="20" t="s">
        <v>494</v>
      </c>
      <c r="Q212" s="19" t="s">
        <v>16</v>
      </c>
      <c r="R212" s="22">
        <f t="shared" si="33"/>
        <v>4.5454545454545459</v>
      </c>
      <c r="S212" s="85">
        <v>3</v>
      </c>
      <c r="U212" s="84" t="s">
        <v>19</v>
      </c>
      <c r="V212" s="20" t="s">
        <v>521</v>
      </c>
      <c r="W212" s="84" t="s">
        <v>16</v>
      </c>
      <c r="X212" s="22">
        <f t="shared" si="34"/>
        <v>6.024096385542169</v>
      </c>
      <c r="Y212" s="85">
        <v>5</v>
      </c>
      <c r="Z212" s="73" t="s">
        <v>477</v>
      </c>
    </row>
    <row r="213" spans="15:26">
      <c r="O213" s="84" t="s">
        <v>16</v>
      </c>
      <c r="P213" s="20" t="s">
        <v>496</v>
      </c>
      <c r="Q213" s="19" t="s">
        <v>9</v>
      </c>
      <c r="R213" s="22">
        <f t="shared" si="33"/>
        <v>3.0303030303030303</v>
      </c>
      <c r="S213" s="85">
        <v>2</v>
      </c>
      <c r="U213" s="84" t="s">
        <v>19</v>
      </c>
      <c r="V213" s="20" t="s">
        <v>513</v>
      </c>
      <c r="W213" s="84" t="s">
        <v>16</v>
      </c>
      <c r="X213" s="22">
        <f t="shared" si="34"/>
        <v>4.8192771084337354</v>
      </c>
      <c r="Y213" s="85">
        <v>4</v>
      </c>
      <c r="Z213" s="73" t="s">
        <v>477</v>
      </c>
    </row>
    <row r="214" spans="15:26">
      <c r="O214" s="85" t="s">
        <v>405</v>
      </c>
      <c r="P214" s="20" t="s">
        <v>500</v>
      </c>
      <c r="Q214" s="84" t="s">
        <v>16</v>
      </c>
      <c r="R214" s="22">
        <f t="shared" si="33"/>
        <v>3.0303030303030303</v>
      </c>
      <c r="S214" s="85">
        <v>2</v>
      </c>
      <c r="U214" s="84" t="s">
        <v>19</v>
      </c>
      <c r="V214" s="20" t="s">
        <v>510</v>
      </c>
      <c r="W214" s="19" t="s">
        <v>16</v>
      </c>
      <c r="X214" s="22">
        <f t="shared" si="34"/>
        <v>3.6144578313253013</v>
      </c>
      <c r="Y214" s="85">
        <v>3</v>
      </c>
    </row>
    <row r="215" spans="15:26">
      <c r="O215" s="84" t="s">
        <v>16</v>
      </c>
      <c r="P215" s="20" t="s">
        <v>499</v>
      </c>
      <c r="Q215" s="84" t="s">
        <v>9</v>
      </c>
      <c r="R215" s="22">
        <f t="shared" si="33"/>
        <v>3.0303030303030303</v>
      </c>
      <c r="S215" s="85">
        <v>2</v>
      </c>
      <c r="U215" s="84" t="s">
        <v>19</v>
      </c>
      <c r="V215" s="20" t="s">
        <v>522</v>
      </c>
      <c r="W215" s="84" t="s">
        <v>16</v>
      </c>
      <c r="X215" s="22">
        <f t="shared" si="34"/>
        <v>3.6144578313253013</v>
      </c>
      <c r="Y215" s="85">
        <v>3</v>
      </c>
      <c r="Z215" s="73" t="s">
        <v>512</v>
      </c>
    </row>
    <row r="216" spans="15:26">
      <c r="O216" s="84" t="s">
        <v>16</v>
      </c>
      <c r="P216" s="20" t="s">
        <v>504</v>
      </c>
      <c r="Q216" s="19" t="s">
        <v>9</v>
      </c>
      <c r="R216" s="22">
        <f t="shared" si="33"/>
        <v>1.5151515151515151</v>
      </c>
      <c r="S216" s="85">
        <v>1</v>
      </c>
      <c r="U216" s="84" t="s">
        <v>22</v>
      </c>
      <c r="V216" s="20" t="s">
        <v>511</v>
      </c>
      <c r="W216" s="19" t="s">
        <v>22</v>
      </c>
      <c r="X216" s="22">
        <f t="shared" si="34"/>
        <v>2.4096385542168677</v>
      </c>
      <c r="Y216" s="85">
        <v>2</v>
      </c>
    </row>
    <row r="217" spans="15:26">
      <c r="O217" s="84" t="s">
        <v>9</v>
      </c>
      <c r="P217" s="20" t="s">
        <v>501</v>
      </c>
      <c r="Q217" s="19" t="s">
        <v>16</v>
      </c>
      <c r="R217" s="22">
        <f t="shared" si="33"/>
        <v>1.5151515151515151</v>
      </c>
      <c r="S217" s="85">
        <v>1</v>
      </c>
      <c r="U217" s="19" t="s">
        <v>19</v>
      </c>
      <c r="V217" s="20" t="s">
        <v>527</v>
      </c>
      <c r="W217" s="19" t="s">
        <v>22</v>
      </c>
      <c r="X217" s="22">
        <f t="shared" si="34"/>
        <v>2.4096385542168677</v>
      </c>
      <c r="Y217" s="85">
        <v>2</v>
      </c>
    </row>
    <row r="218" spans="15:26">
      <c r="O218" s="84" t="s">
        <v>16</v>
      </c>
      <c r="P218" s="20" t="s">
        <v>498</v>
      </c>
      <c r="Q218" s="84" t="s">
        <v>22</v>
      </c>
      <c r="R218" s="22">
        <f t="shared" si="33"/>
        <v>1.5151515151515151</v>
      </c>
      <c r="S218" s="85">
        <v>1</v>
      </c>
      <c r="U218" s="84" t="s">
        <v>19</v>
      </c>
      <c r="V218" s="20" t="s">
        <v>520</v>
      </c>
      <c r="W218" s="84" t="s">
        <v>16</v>
      </c>
      <c r="X218" s="22">
        <f t="shared" si="34"/>
        <v>2.4096385542168677</v>
      </c>
      <c r="Y218" s="85">
        <v>2</v>
      </c>
    </row>
    <row r="219" spans="15:26">
      <c r="O219" s="84" t="s">
        <v>16</v>
      </c>
      <c r="P219" s="20" t="s">
        <v>505</v>
      </c>
      <c r="Q219" s="84" t="s">
        <v>19</v>
      </c>
      <c r="R219" s="22">
        <f t="shared" si="33"/>
        <v>1.5151515151515151</v>
      </c>
      <c r="S219" s="85">
        <v>1</v>
      </c>
      <c r="U219" s="19" t="s">
        <v>55</v>
      </c>
      <c r="V219" s="20" t="s">
        <v>528</v>
      </c>
      <c r="W219" s="19" t="s">
        <v>16</v>
      </c>
      <c r="X219" s="22">
        <f t="shared" si="34"/>
        <v>2.4096385542168677</v>
      </c>
      <c r="Y219" s="85">
        <v>2</v>
      </c>
    </row>
    <row r="220" spans="15:26">
      <c r="O220" s="84" t="s">
        <v>9</v>
      </c>
      <c r="P220" s="20" t="s">
        <v>506</v>
      </c>
      <c r="Q220" s="19" t="s">
        <v>16</v>
      </c>
      <c r="R220" s="22">
        <f t="shared" si="33"/>
        <v>1.5151515151515151</v>
      </c>
      <c r="S220" s="85">
        <v>1</v>
      </c>
      <c r="U220" s="84" t="s">
        <v>19</v>
      </c>
      <c r="V220" s="20" t="s">
        <v>515</v>
      </c>
      <c r="W220" s="84" t="s">
        <v>123</v>
      </c>
      <c r="X220" s="22">
        <f t="shared" si="34"/>
        <v>1.2048192771084338</v>
      </c>
      <c r="Y220" s="85">
        <v>1</v>
      </c>
    </row>
    <row r="221" spans="15:26">
      <c r="O221" s="96" t="s">
        <v>9</v>
      </c>
      <c r="P221" s="69" t="s">
        <v>503</v>
      </c>
      <c r="Q221" s="96" t="s">
        <v>16</v>
      </c>
      <c r="R221" s="71">
        <f t="shared" si="33"/>
        <v>1.5151515151515151</v>
      </c>
      <c r="S221" s="97">
        <v>1</v>
      </c>
      <c r="U221" s="84" t="s">
        <v>19</v>
      </c>
      <c r="V221" s="20" t="s">
        <v>525</v>
      </c>
      <c r="W221" s="84" t="s">
        <v>123</v>
      </c>
      <c r="X221" s="22">
        <f t="shared" si="34"/>
        <v>1.2048192771084338</v>
      </c>
      <c r="Y221" s="85">
        <v>1</v>
      </c>
      <c r="Z221" s="73" t="s">
        <v>211</v>
      </c>
    </row>
    <row r="222" spans="15:26">
      <c r="R222" s="74">
        <f>SUM(R205:R221)</f>
        <v>100.00000000000001</v>
      </c>
      <c r="S222" s="74">
        <f>SUM(S205:S221)</f>
        <v>66</v>
      </c>
      <c r="U222" s="84" t="s">
        <v>19</v>
      </c>
      <c r="V222" s="20" t="s">
        <v>508</v>
      </c>
      <c r="W222" s="19" t="s">
        <v>22</v>
      </c>
      <c r="X222" s="22">
        <f t="shared" si="34"/>
        <v>1.2048192771084338</v>
      </c>
      <c r="Y222" s="85">
        <v>1</v>
      </c>
      <c r="Z222" s="20" t="s">
        <v>526</v>
      </c>
    </row>
    <row r="223" spans="15:26">
      <c r="U223" s="84" t="s">
        <v>19</v>
      </c>
      <c r="V223" s="238" t="s">
        <v>325</v>
      </c>
      <c r="W223" s="84" t="s">
        <v>16</v>
      </c>
      <c r="X223" s="22">
        <f t="shared" si="34"/>
        <v>1.2048192771084338</v>
      </c>
      <c r="Y223" s="85">
        <v>1</v>
      </c>
    </row>
    <row r="224" spans="15:26">
      <c r="U224" s="84" t="s">
        <v>19</v>
      </c>
      <c r="V224" s="20" t="s">
        <v>514</v>
      </c>
      <c r="W224" s="84" t="s">
        <v>16</v>
      </c>
      <c r="X224" s="22">
        <f t="shared" si="34"/>
        <v>1.2048192771084338</v>
      </c>
      <c r="Y224" s="85">
        <v>1</v>
      </c>
    </row>
    <row r="225" spans="15:29">
      <c r="U225" s="96" t="s">
        <v>19</v>
      </c>
      <c r="V225" s="69" t="s">
        <v>524</v>
      </c>
      <c r="W225" s="96" t="s">
        <v>22</v>
      </c>
      <c r="X225" s="71">
        <f t="shared" si="34"/>
        <v>1.2048192771084338</v>
      </c>
      <c r="Y225" s="97">
        <v>1</v>
      </c>
    </row>
    <row r="226" spans="15:29">
      <c r="X226" s="74">
        <f>SUM(X205:X225)</f>
        <v>99.999999999999957</v>
      </c>
      <c r="Y226" s="74">
        <f>SUM(Y205:Y225)</f>
        <v>83</v>
      </c>
    </row>
    <row r="227" spans="15:29" ht="15">
      <c r="O227" s="160"/>
      <c r="P227" s="161"/>
      <c r="Q227" s="160"/>
      <c r="R227" s="162"/>
      <c r="S227" s="162"/>
    </row>
    <row r="228" spans="15:29">
      <c r="O228" s="152" t="s">
        <v>893</v>
      </c>
      <c r="P228" s="151"/>
      <c r="Q228" s="150"/>
      <c r="R228" s="150"/>
      <c r="S228" s="149"/>
      <c r="U228" s="152" t="s">
        <v>889</v>
      </c>
      <c r="V228" s="151"/>
      <c r="W228" s="150"/>
      <c r="X228" s="150"/>
      <c r="Y228" s="149"/>
    </row>
    <row r="229" spans="15:29">
      <c r="O229" s="150"/>
      <c r="P229" s="151"/>
      <c r="Q229" s="150"/>
      <c r="R229" s="150"/>
      <c r="S229" s="149"/>
      <c r="U229" s="150"/>
      <c r="V229" s="151"/>
      <c r="W229" s="150"/>
      <c r="X229" s="150"/>
      <c r="Y229" s="149"/>
    </row>
    <row r="230" spans="15:29">
      <c r="O230" s="148" t="s">
        <v>0</v>
      </c>
      <c r="P230" s="148" t="s">
        <v>1</v>
      </c>
      <c r="Q230" s="148" t="s">
        <v>2</v>
      </c>
      <c r="R230" s="148" t="s">
        <v>3</v>
      </c>
      <c r="S230" s="147" t="s">
        <v>4</v>
      </c>
      <c r="U230" s="148" t="s">
        <v>45</v>
      </c>
      <c r="V230" s="148" t="s">
        <v>1</v>
      </c>
      <c r="W230" s="148" t="s">
        <v>46</v>
      </c>
      <c r="X230" s="148" t="s">
        <v>3</v>
      </c>
      <c r="Y230" s="147" t="s">
        <v>4</v>
      </c>
    </row>
    <row r="231" spans="15:29">
      <c r="O231" s="145" t="s">
        <v>16</v>
      </c>
      <c r="P231" s="271" t="s">
        <v>892</v>
      </c>
      <c r="Q231" s="145" t="s">
        <v>16</v>
      </c>
      <c r="R231" s="144">
        <v>80</v>
      </c>
      <c r="S231" s="143">
        <v>4</v>
      </c>
      <c r="U231" s="145" t="s">
        <v>51</v>
      </c>
      <c r="V231" s="146" t="s">
        <v>888</v>
      </c>
      <c r="W231" s="145" t="s">
        <v>16</v>
      </c>
      <c r="X231" s="144">
        <v>100</v>
      </c>
      <c r="Y231" s="143">
        <v>23</v>
      </c>
    </row>
    <row r="232" spans="15:29" ht="15">
      <c r="O232" s="145" t="s">
        <v>16</v>
      </c>
      <c r="P232" s="271" t="s">
        <v>891</v>
      </c>
      <c r="Q232" s="145" t="s">
        <v>16</v>
      </c>
      <c r="R232" s="144">
        <v>20</v>
      </c>
      <c r="S232" s="143">
        <v>1</v>
      </c>
      <c r="U232" s="141"/>
      <c r="V232" s="142"/>
      <c r="W232" s="141"/>
      <c r="X232" s="140">
        <f>SUM(X231:X231)</f>
        <v>100</v>
      </c>
      <c r="Y232" s="140">
        <f>SUM(Y231:Y231)</f>
        <v>23</v>
      </c>
    </row>
    <row r="233" spans="15:29" ht="15">
      <c r="O233" s="141"/>
      <c r="P233" s="142"/>
      <c r="Q233" s="141"/>
      <c r="R233" s="140">
        <f>SUM(R231:R232)</f>
        <v>100</v>
      </c>
      <c r="S233" s="140">
        <f>SUM(S231:S232)</f>
        <v>5</v>
      </c>
      <c r="U233" s="252"/>
      <c r="V233"/>
      <c r="W233" s="252"/>
      <c r="X233" s="252"/>
      <c r="Y233" s="251"/>
    </row>
    <row r="234" spans="15:29" ht="15">
      <c r="R234" s="74"/>
      <c r="S234" s="74"/>
      <c r="U234" s="252"/>
      <c r="V234"/>
      <c r="W234" s="252"/>
      <c r="X234" s="252"/>
      <c r="Y234" s="251"/>
      <c r="AA234" s="256"/>
      <c r="AB234" s="256"/>
      <c r="AC234" s="256"/>
    </row>
    <row r="235" spans="15:29" ht="15">
      <c r="O235" s="276" t="s">
        <v>16</v>
      </c>
      <c r="P235" s="275" t="s">
        <v>894</v>
      </c>
      <c r="Q235" s="276" t="s">
        <v>16</v>
      </c>
      <c r="R235" s="276"/>
      <c r="S235" s="277">
        <v>54</v>
      </c>
      <c r="U235" s="148" t="s">
        <v>9</v>
      </c>
      <c r="V235" s="272" t="s">
        <v>887</v>
      </c>
      <c r="W235" s="148" t="s">
        <v>16</v>
      </c>
      <c r="X235" s="273"/>
      <c r="Y235" s="147">
        <v>68</v>
      </c>
    </row>
    <row r="236" spans="15:29">
      <c r="R236" s="74"/>
      <c r="S236" s="74"/>
    </row>
    <row r="237" spans="15:29">
      <c r="P237" s="274" t="s">
        <v>890</v>
      </c>
      <c r="R237" s="74"/>
      <c r="S237" s="74"/>
      <c r="V237" s="73" t="s">
        <v>890</v>
      </c>
    </row>
    <row r="238" spans="15:29">
      <c r="R238" s="74"/>
      <c r="S238" s="74"/>
    </row>
    <row r="239" spans="15:29">
      <c r="R239" s="74"/>
      <c r="S239" s="74"/>
    </row>
    <row r="240" spans="15:29">
      <c r="R240" s="74"/>
      <c r="S240" s="74"/>
    </row>
    <row r="241" spans="15:25">
      <c r="O241" s="152" t="s">
        <v>915</v>
      </c>
      <c r="P241" s="151"/>
      <c r="Q241" s="150"/>
      <c r="R241" s="150"/>
      <c r="S241" s="149"/>
      <c r="U241" s="152" t="s">
        <v>895</v>
      </c>
      <c r="V241" s="151"/>
      <c r="W241" s="150"/>
      <c r="X241" s="150"/>
      <c r="Y241" s="149"/>
    </row>
    <row r="242" spans="15:25">
      <c r="O242" s="150"/>
      <c r="P242" s="151"/>
      <c r="Q242" s="150"/>
      <c r="R242" s="150"/>
      <c r="S242" s="149"/>
      <c r="U242" s="150"/>
      <c r="V242" s="151"/>
      <c r="W242" s="150"/>
      <c r="X242" s="150"/>
      <c r="Y242" s="149"/>
    </row>
    <row r="243" spans="15:25">
      <c r="O243" s="148" t="s">
        <v>0</v>
      </c>
      <c r="P243" s="148" t="s">
        <v>1</v>
      </c>
      <c r="Q243" s="148" t="s">
        <v>2</v>
      </c>
      <c r="R243" s="148" t="s">
        <v>3</v>
      </c>
      <c r="S243" s="147" t="s">
        <v>4</v>
      </c>
      <c r="U243" s="148" t="s">
        <v>45</v>
      </c>
      <c r="V243" s="148" t="s">
        <v>1</v>
      </c>
      <c r="W243" s="148" t="s">
        <v>46</v>
      </c>
      <c r="X243" s="148" t="s">
        <v>3</v>
      </c>
      <c r="Y243" s="147" t="s">
        <v>4</v>
      </c>
    </row>
    <row r="244" spans="15:25">
      <c r="O244" s="145" t="s">
        <v>16</v>
      </c>
      <c r="P244" s="271" t="s">
        <v>914</v>
      </c>
      <c r="Q244" s="145" t="s">
        <v>22</v>
      </c>
      <c r="R244" s="144">
        <f>SUM(([2]Sheet1!F4/[2]Sheet1!$F$23)*100)</f>
        <v>12.307692307692308</v>
      </c>
      <c r="S244" s="143">
        <v>8</v>
      </c>
      <c r="U244" s="145" t="s">
        <v>22</v>
      </c>
      <c r="V244" s="271" t="s">
        <v>861</v>
      </c>
      <c r="W244" s="145" t="s">
        <v>16</v>
      </c>
      <c r="X244" s="144">
        <f>SUM(([3]Sheet1!F4/[3]Sheet1!$F$23)*100)</f>
        <v>18.181818181818183</v>
      </c>
      <c r="Y244" s="143">
        <v>16</v>
      </c>
    </row>
    <row r="245" spans="15:25">
      <c r="O245" s="145" t="s">
        <v>16</v>
      </c>
      <c r="P245" s="271" t="s">
        <v>913</v>
      </c>
      <c r="Q245" s="145" t="s">
        <v>16</v>
      </c>
      <c r="R245" s="144">
        <f>SUM(([2]Sheet1!F5/[2]Sheet1!$F$23)*100)</f>
        <v>12.307692307692308</v>
      </c>
      <c r="S245" s="143">
        <v>8</v>
      </c>
      <c r="U245" s="145" t="s">
        <v>106</v>
      </c>
      <c r="V245" s="271" t="s">
        <v>860</v>
      </c>
      <c r="W245" s="145" t="s">
        <v>16</v>
      </c>
      <c r="X245" s="144">
        <f>SUM(([3]Sheet1!F5/[3]Sheet1!$F$23)*100)</f>
        <v>14.772727272727273</v>
      </c>
      <c r="Y245" s="143">
        <v>13</v>
      </c>
    </row>
    <row r="246" spans="15:25">
      <c r="O246" s="145" t="s">
        <v>22</v>
      </c>
      <c r="P246" s="271" t="s">
        <v>912</v>
      </c>
      <c r="Q246" s="145" t="s">
        <v>16</v>
      </c>
      <c r="R246" s="144">
        <f>SUM(([2]Sheet1!F6/[2]Sheet1!$F$23)*100)</f>
        <v>12.307692307692308</v>
      </c>
      <c r="S246" s="143">
        <v>8</v>
      </c>
      <c r="U246" s="145" t="s">
        <v>55</v>
      </c>
      <c r="V246" s="271" t="s">
        <v>859</v>
      </c>
      <c r="W246" s="145" t="s">
        <v>123</v>
      </c>
      <c r="X246" s="144">
        <f>SUM(([3]Sheet1!F6/[3]Sheet1!$F$23)*100)</f>
        <v>10.227272727272728</v>
      </c>
      <c r="Y246" s="143">
        <v>9</v>
      </c>
    </row>
    <row r="247" spans="15:25">
      <c r="O247" s="145" t="s">
        <v>16</v>
      </c>
      <c r="P247" s="271" t="s">
        <v>911</v>
      </c>
      <c r="Q247" s="145" t="s">
        <v>16</v>
      </c>
      <c r="R247" s="144">
        <f>SUM(([2]Sheet1!F7/[2]Sheet1!$F$23)*100)</f>
        <v>10.76923076923077</v>
      </c>
      <c r="S247" s="143">
        <v>7</v>
      </c>
      <c r="U247" s="145" t="s">
        <v>9</v>
      </c>
      <c r="V247" s="271" t="s">
        <v>858</v>
      </c>
      <c r="W247" s="145" t="s">
        <v>16</v>
      </c>
      <c r="X247" s="144">
        <f>SUM(([3]Sheet1!F7/[3]Sheet1!$F$23)*100)</f>
        <v>10.227272727272728</v>
      </c>
      <c r="Y247" s="143">
        <v>9</v>
      </c>
    </row>
    <row r="248" spans="15:25">
      <c r="O248" s="145" t="s">
        <v>16</v>
      </c>
      <c r="P248" s="271" t="s">
        <v>910</v>
      </c>
      <c r="Q248" s="145" t="s">
        <v>16</v>
      </c>
      <c r="R248" s="144">
        <f>SUM(([2]Sheet1!F8/[2]Sheet1!$F$23)*100)</f>
        <v>7.6923076923076925</v>
      </c>
      <c r="S248" s="143">
        <v>5</v>
      </c>
      <c r="U248" s="145" t="s">
        <v>55</v>
      </c>
      <c r="V248" s="271" t="s">
        <v>857</v>
      </c>
      <c r="W248" s="145" t="s">
        <v>16</v>
      </c>
      <c r="X248" s="144">
        <f>SUM(([3]Sheet1!F8/[3]Sheet1!$F$23)*100)</f>
        <v>7.9545454545454541</v>
      </c>
      <c r="Y248" s="143">
        <v>7</v>
      </c>
    </row>
    <row r="249" spans="15:25">
      <c r="O249" s="145" t="s">
        <v>16</v>
      </c>
      <c r="P249" s="271" t="s">
        <v>909</v>
      </c>
      <c r="Q249" s="145" t="s">
        <v>16</v>
      </c>
      <c r="R249" s="144">
        <f>SUM(([2]Sheet1!F9/[2]Sheet1!$F$23)*100)</f>
        <v>6.1538461538461542</v>
      </c>
      <c r="S249" s="143">
        <v>4</v>
      </c>
      <c r="U249" s="145" t="s">
        <v>55</v>
      </c>
      <c r="V249" s="271" t="s">
        <v>856</v>
      </c>
      <c r="W249" s="145" t="s">
        <v>16</v>
      </c>
      <c r="X249" s="144">
        <f>SUM(([3]Sheet1!F9/[3]Sheet1!$F$23)*100)</f>
        <v>7.9545454545454541</v>
      </c>
      <c r="Y249" s="143">
        <v>7</v>
      </c>
    </row>
    <row r="250" spans="15:25">
      <c r="O250" s="145" t="s">
        <v>16</v>
      </c>
      <c r="P250" s="271" t="s">
        <v>908</v>
      </c>
      <c r="Q250" s="145" t="s">
        <v>16</v>
      </c>
      <c r="R250" s="144">
        <f>SUM(([2]Sheet1!F10/[2]Sheet1!$F$23)*100)</f>
        <v>6.1538461538461542</v>
      </c>
      <c r="S250" s="143">
        <v>4</v>
      </c>
      <c r="U250" s="145" t="s">
        <v>22</v>
      </c>
      <c r="V250" s="271" t="s">
        <v>855</v>
      </c>
      <c r="W250" s="145" t="s">
        <v>123</v>
      </c>
      <c r="X250" s="144">
        <f>SUM(([3]Sheet1!F10/[3]Sheet1!$F$23)*100)</f>
        <v>5.6818181818181817</v>
      </c>
      <c r="Y250" s="143">
        <v>5</v>
      </c>
    </row>
    <row r="251" spans="15:25">
      <c r="O251" s="145" t="s">
        <v>16</v>
      </c>
      <c r="P251" s="271" t="s">
        <v>907</v>
      </c>
      <c r="Q251" s="145" t="s">
        <v>16</v>
      </c>
      <c r="R251" s="144">
        <f>SUM(([2]Sheet1!F11/[2]Sheet1!$F$23)*100)</f>
        <v>4.6153846153846159</v>
      </c>
      <c r="S251" s="143">
        <v>3</v>
      </c>
      <c r="U251" s="145" t="s">
        <v>106</v>
      </c>
      <c r="V251" s="271" t="s">
        <v>854</v>
      </c>
      <c r="W251" s="145" t="s">
        <v>22</v>
      </c>
      <c r="X251" s="144">
        <f>SUM(([3]Sheet1!F11/[3]Sheet1!$F$23)*100)</f>
        <v>5.6818181818181817</v>
      </c>
      <c r="Y251" s="143">
        <v>5</v>
      </c>
    </row>
    <row r="252" spans="15:25">
      <c r="O252" s="145" t="s">
        <v>16</v>
      </c>
      <c r="P252" s="271" t="s">
        <v>906</v>
      </c>
      <c r="Q252" s="145" t="s">
        <v>16</v>
      </c>
      <c r="R252" s="144">
        <f>SUM(([2]Sheet1!F12/[2]Sheet1!$F$23)*100)</f>
        <v>4.6153846153846159</v>
      </c>
      <c r="S252" s="143">
        <v>3</v>
      </c>
      <c r="U252" s="282" t="s">
        <v>106</v>
      </c>
      <c r="V252" s="283" t="s">
        <v>773</v>
      </c>
      <c r="W252" s="282" t="s">
        <v>52</v>
      </c>
      <c r="X252" s="284">
        <f>SUM(([3]Sheet1!F12/[3]Sheet1!$F$23)*100)</f>
        <v>3.4090909090909087</v>
      </c>
      <c r="Y252" s="285">
        <v>3</v>
      </c>
    </row>
    <row r="253" spans="15:25">
      <c r="O253" s="145" t="s">
        <v>16</v>
      </c>
      <c r="P253" s="271" t="s">
        <v>905</v>
      </c>
      <c r="Q253" s="145" t="s">
        <v>16</v>
      </c>
      <c r="R253" s="144">
        <f>SUM(([2]Sheet1!F13/[2]Sheet1!$F$23)*100)</f>
        <v>3.0769230769230771</v>
      </c>
      <c r="S253" s="143">
        <v>2</v>
      </c>
      <c r="U253" s="210" t="s">
        <v>9</v>
      </c>
      <c r="V253" s="286" t="s">
        <v>225</v>
      </c>
      <c r="W253" s="210" t="s">
        <v>16</v>
      </c>
      <c r="X253" s="212">
        <f>SUM(([3]Sheet1!F13/[3]Sheet1!$F$23)*100)</f>
        <v>3.4090909090909087</v>
      </c>
      <c r="Y253" s="213">
        <v>3</v>
      </c>
    </row>
    <row r="254" spans="15:25">
      <c r="O254" s="145" t="s">
        <v>16</v>
      </c>
      <c r="P254" s="271" t="s">
        <v>904</v>
      </c>
      <c r="Q254" s="145" t="s">
        <v>16</v>
      </c>
      <c r="R254" s="144">
        <f>SUM(([2]Sheet1!F14/[2]Sheet1!$F$23)*100)</f>
        <v>3.0769230769230771</v>
      </c>
      <c r="S254" s="143">
        <v>2</v>
      </c>
      <c r="U254" s="145" t="s">
        <v>9</v>
      </c>
      <c r="V254" s="271" t="s">
        <v>853</v>
      </c>
      <c r="W254" s="145" t="s">
        <v>16</v>
      </c>
      <c r="X254" s="144">
        <f>SUM(([3]Sheet1!F14/[3]Sheet1!$F$23)*100)</f>
        <v>2.2727272727272729</v>
      </c>
      <c r="Y254" s="143">
        <v>2</v>
      </c>
    </row>
    <row r="255" spans="15:25">
      <c r="O255" s="145" t="s">
        <v>16</v>
      </c>
      <c r="P255" s="271" t="s">
        <v>903</v>
      </c>
      <c r="Q255" s="145" t="s">
        <v>16</v>
      </c>
      <c r="R255" s="144">
        <f>SUM(([2]Sheet1!F15/[2]Sheet1!$F$23)*100)</f>
        <v>3.0769230769230771</v>
      </c>
      <c r="S255" s="143">
        <v>2</v>
      </c>
      <c r="U255" s="145" t="s">
        <v>9</v>
      </c>
      <c r="V255" s="271" t="s">
        <v>852</v>
      </c>
      <c r="W255" s="145" t="s">
        <v>16</v>
      </c>
      <c r="X255" s="144">
        <f>SUM(([3]Sheet1!F15/[3]Sheet1!$F$23)*100)</f>
        <v>2.2727272727272729</v>
      </c>
      <c r="Y255" s="143">
        <v>2</v>
      </c>
    </row>
    <row r="256" spans="15:25">
      <c r="O256" s="145" t="s">
        <v>16</v>
      </c>
      <c r="P256" s="271" t="s">
        <v>902</v>
      </c>
      <c r="Q256" s="145" t="s">
        <v>16</v>
      </c>
      <c r="R256" s="144">
        <f>SUM(([2]Sheet1!F16/[2]Sheet1!$F$23)*100)</f>
        <v>3.0769230769230771</v>
      </c>
      <c r="S256" s="143">
        <v>2</v>
      </c>
      <c r="U256" s="145" t="s">
        <v>9</v>
      </c>
      <c r="V256" s="271" t="s">
        <v>851</v>
      </c>
      <c r="W256" s="145" t="s">
        <v>22</v>
      </c>
      <c r="X256" s="144">
        <f>SUM(([3]Sheet1!F16/[3]Sheet1!$F$23)*100)</f>
        <v>1.1363636363636365</v>
      </c>
      <c r="Y256" s="143">
        <v>1</v>
      </c>
    </row>
    <row r="257" spans="15:25">
      <c r="O257" s="145" t="s">
        <v>16</v>
      </c>
      <c r="P257" s="271" t="s">
        <v>901</v>
      </c>
      <c r="Q257" s="145" t="s">
        <v>16</v>
      </c>
      <c r="R257" s="144">
        <f>SUM(([2]Sheet1!F17/[2]Sheet1!$F$23)*100)</f>
        <v>3.0769230769230771</v>
      </c>
      <c r="S257" s="143">
        <v>2</v>
      </c>
      <c r="U257" s="145" t="s">
        <v>55</v>
      </c>
      <c r="V257" s="271" t="s">
        <v>850</v>
      </c>
      <c r="W257" s="145" t="s">
        <v>123</v>
      </c>
      <c r="X257" s="144">
        <f>SUM(([3]Sheet1!F17/[3]Sheet1!$F$23)*100)</f>
        <v>1.1363636363636365</v>
      </c>
      <c r="Y257" s="143">
        <v>1</v>
      </c>
    </row>
    <row r="258" spans="15:25">
      <c r="O258" s="145" t="s">
        <v>16</v>
      </c>
      <c r="P258" s="271" t="s">
        <v>900</v>
      </c>
      <c r="Q258" s="145" t="s">
        <v>16</v>
      </c>
      <c r="R258" s="144">
        <f>SUM(([2]Sheet1!F18/[2]Sheet1!$F$23)*100)</f>
        <v>1.5384615384615385</v>
      </c>
      <c r="S258" s="143">
        <v>1</v>
      </c>
      <c r="U258" s="145" t="s">
        <v>55</v>
      </c>
      <c r="V258" s="271" t="s">
        <v>849</v>
      </c>
      <c r="W258" s="145" t="s">
        <v>16</v>
      </c>
      <c r="X258" s="144">
        <f>SUM(([3]Sheet1!F18/[3]Sheet1!$F$23)*100)</f>
        <v>1.1363636363636365</v>
      </c>
      <c r="Y258" s="143">
        <v>1</v>
      </c>
    </row>
    <row r="259" spans="15:25">
      <c r="O259" s="145" t="s">
        <v>16</v>
      </c>
      <c r="P259" s="271" t="s">
        <v>899</v>
      </c>
      <c r="Q259" s="145" t="s">
        <v>16</v>
      </c>
      <c r="R259" s="144">
        <f>SUM(([2]Sheet1!F19/[2]Sheet1!$F$23)*100)</f>
        <v>1.5384615384615385</v>
      </c>
      <c r="S259" s="143">
        <v>1</v>
      </c>
      <c r="U259" s="145" t="s">
        <v>19</v>
      </c>
      <c r="V259" s="271" t="s">
        <v>848</v>
      </c>
      <c r="W259" s="145" t="s">
        <v>16</v>
      </c>
      <c r="X259" s="144">
        <f>SUM(([3]Sheet1!F19/[3]Sheet1!$F$23)*100)</f>
        <v>1.1363636363636365</v>
      </c>
      <c r="Y259" s="143">
        <v>1</v>
      </c>
    </row>
    <row r="260" spans="15:25">
      <c r="O260" s="145" t="s">
        <v>16</v>
      </c>
      <c r="P260" s="271" t="s">
        <v>898</v>
      </c>
      <c r="Q260" s="145" t="s">
        <v>16</v>
      </c>
      <c r="R260" s="144">
        <f>SUM(([2]Sheet1!F20/[2]Sheet1!$F$23)*100)</f>
        <v>1.5384615384615385</v>
      </c>
      <c r="S260" s="143">
        <v>1</v>
      </c>
      <c r="U260" s="145" t="s">
        <v>106</v>
      </c>
      <c r="V260" s="271" t="s">
        <v>847</v>
      </c>
      <c r="W260" s="145" t="s">
        <v>52</v>
      </c>
      <c r="X260" s="144">
        <f>SUM(([3]Sheet1!F20/[3]Sheet1!$F$23)*100)</f>
        <v>1.1363636363636365</v>
      </c>
      <c r="Y260" s="143">
        <v>1</v>
      </c>
    </row>
    <row r="261" spans="15:25">
      <c r="O261" s="145" t="s">
        <v>16</v>
      </c>
      <c r="P261" s="271" t="s">
        <v>897</v>
      </c>
      <c r="Q261" s="145" t="s">
        <v>16</v>
      </c>
      <c r="R261" s="144">
        <f>SUM(([2]Sheet1!F21/[2]Sheet1!$F$23)*100)</f>
        <v>1.5384615384615385</v>
      </c>
      <c r="S261" s="143">
        <v>1</v>
      </c>
      <c r="U261" s="145" t="s">
        <v>9</v>
      </c>
      <c r="V261" s="271" t="s">
        <v>846</v>
      </c>
      <c r="W261" s="145" t="s">
        <v>16</v>
      </c>
      <c r="X261" s="144">
        <f>SUM(([3]Sheet1!F21/[3]Sheet1!$F$23)*100)</f>
        <v>1.1363636363636365</v>
      </c>
      <c r="Y261" s="143">
        <v>1</v>
      </c>
    </row>
    <row r="262" spans="15:25">
      <c r="O262" s="145" t="s">
        <v>16</v>
      </c>
      <c r="P262" s="271" t="s">
        <v>896</v>
      </c>
      <c r="Q262" s="145" t="s">
        <v>16</v>
      </c>
      <c r="R262" s="144">
        <f>SUM(([2]Sheet1!F22/[2]Sheet1!$F$23)*100)</f>
        <v>1.5384615384615385</v>
      </c>
      <c r="S262" s="143">
        <v>1</v>
      </c>
      <c r="U262" s="145" t="s">
        <v>22</v>
      </c>
      <c r="V262" s="271" t="s">
        <v>845</v>
      </c>
      <c r="W262" s="145" t="s">
        <v>16</v>
      </c>
      <c r="X262" s="144">
        <f>SUM(([3]Sheet1!F22/[3]Sheet1!$F$23)*100)</f>
        <v>1.1363636363636365</v>
      </c>
      <c r="Y262" s="143">
        <v>1</v>
      </c>
    </row>
    <row r="263" spans="15:25" ht="15">
      <c r="O263" s="141"/>
      <c r="P263" s="142"/>
      <c r="Q263" s="141"/>
      <c r="R263" s="140">
        <f>SUM(R244:R262)</f>
        <v>99.999999999999986</v>
      </c>
      <c r="S263" s="140">
        <f>SUM(S244:S262)</f>
        <v>65</v>
      </c>
      <c r="U263" s="141"/>
      <c r="V263" s="142"/>
      <c r="W263" s="141"/>
      <c r="X263" s="140">
        <f>SUM(X244:X262)</f>
        <v>100.00000000000001</v>
      </c>
      <c r="Y263" s="140">
        <f>SUM(Y244:Y262)</f>
        <v>88</v>
      </c>
    </row>
    <row r="264" spans="15:25">
      <c r="R264" s="74"/>
      <c r="S264" s="74"/>
    </row>
    <row r="267" spans="15:25">
      <c r="O267" s="154" t="s">
        <v>1034</v>
      </c>
      <c r="U267" s="154" t="s">
        <v>1044</v>
      </c>
    </row>
    <row r="269" spans="15:25">
      <c r="O269" s="2" t="s">
        <v>0</v>
      </c>
      <c r="P269" s="3" t="s">
        <v>1</v>
      </c>
      <c r="Q269" s="3" t="s">
        <v>2</v>
      </c>
      <c r="R269" s="3" t="s">
        <v>3</v>
      </c>
      <c r="S269" s="3" t="s">
        <v>4</v>
      </c>
      <c r="U269" s="2" t="s">
        <v>45</v>
      </c>
      <c r="V269" s="3" t="s">
        <v>1</v>
      </c>
      <c r="W269" s="3" t="s">
        <v>46</v>
      </c>
      <c r="X269" s="3" t="s">
        <v>3</v>
      </c>
      <c r="Y269" s="3" t="s">
        <v>4</v>
      </c>
    </row>
    <row r="270" spans="15:25">
      <c r="O270" s="19" t="s">
        <v>16</v>
      </c>
      <c r="P270" s="296" t="s">
        <v>1041</v>
      </c>
      <c r="Q270" s="19" t="s">
        <v>16</v>
      </c>
      <c r="R270" s="297">
        <v>34.920634920634917</v>
      </c>
      <c r="S270" s="99">
        <v>22</v>
      </c>
      <c r="U270" s="19" t="s">
        <v>9</v>
      </c>
      <c r="V270" s="296" t="s">
        <v>1045</v>
      </c>
      <c r="W270" s="19" t="s">
        <v>16</v>
      </c>
      <c r="X270" s="22">
        <v>98.888888888888886</v>
      </c>
      <c r="Y270" s="139">
        <v>89</v>
      </c>
    </row>
    <row r="271" spans="15:25">
      <c r="O271" s="19" t="s">
        <v>16</v>
      </c>
      <c r="P271" s="296" t="s">
        <v>1039</v>
      </c>
      <c r="Q271" s="19" t="s">
        <v>16</v>
      </c>
      <c r="R271" s="22">
        <v>23.80952380952381</v>
      </c>
      <c r="S271" s="85">
        <v>15</v>
      </c>
      <c r="U271" s="68" t="s">
        <v>22</v>
      </c>
      <c r="V271" s="298" t="s">
        <v>1046</v>
      </c>
      <c r="W271" s="68" t="s">
        <v>16</v>
      </c>
      <c r="X271" s="71">
        <v>1.1111111111111112</v>
      </c>
      <c r="Y271" s="294">
        <v>1</v>
      </c>
    </row>
    <row r="272" spans="15:25">
      <c r="O272" s="19" t="s">
        <v>16</v>
      </c>
      <c r="P272" s="296" t="s">
        <v>1036</v>
      </c>
      <c r="Q272" s="19" t="s">
        <v>16</v>
      </c>
      <c r="R272" s="22">
        <v>12.698412698412698</v>
      </c>
      <c r="S272" s="85">
        <v>8</v>
      </c>
      <c r="X272" s="74">
        <v>100</v>
      </c>
      <c r="Y272" s="74">
        <v>90</v>
      </c>
    </row>
    <row r="273" spans="15:25">
      <c r="O273" s="19" t="s">
        <v>16</v>
      </c>
      <c r="P273" s="296" t="s">
        <v>1040</v>
      </c>
      <c r="Q273" s="19" t="s">
        <v>16</v>
      </c>
      <c r="R273" s="22">
        <v>7.9365079365079367</v>
      </c>
      <c r="S273" s="85">
        <v>5</v>
      </c>
      <c r="Y273" s="139"/>
    </row>
    <row r="274" spans="15:25">
      <c r="O274" s="19" t="s">
        <v>16</v>
      </c>
      <c r="P274" s="296" t="s">
        <v>1035</v>
      </c>
      <c r="Q274" s="19" t="s">
        <v>16</v>
      </c>
      <c r="R274" s="22">
        <v>6.3492063492063489</v>
      </c>
      <c r="S274" s="85">
        <v>4</v>
      </c>
      <c r="Y274" s="139"/>
    </row>
    <row r="275" spans="15:25">
      <c r="O275" s="19" t="s">
        <v>16</v>
      </c>
      <c r="P275" s="296" t="s">
        <v>1038</v>
      </c>
      <c r="Q275" s="19" t="s">
        <v>16</v>
      </c>
      <c r="R275" s="22">
        <v>6.3492063492063489</v>
      </c>
      <c r="S275" s="85">
        <v>4</v>
      </c>
    </row>
    <row r="276" spans="15:25">
      <c r="O276" s="19" t="s">
        <v>16</v>
      </c>
      <c r="P276" s="296" t="s">
        <v>1037</v>
      </c>
      <c r="Q276" s="19" t="s">
        <v>16</v>
      </c>
      <c r="R276" s="22">
        <v>4.7619047619047619</v>
      </c>
      <c r="S276" s="85">
        <v>3</v>
      </c>
    </row>
    <row r="277" spans="15:25">
      <c r="O277" s="19" t="s">
        <v>16</v>
      </c>
      <c r="P277" s="296" t="s">
        <v>1043</v>
      </c>
      <c r="Q277" s="19" t="s">
        <v>16</v>
      </c>
      <c r="R277" s="22">
        <v>1.5873015873015872</v>
      </c>
      <c r="S277" s="85">
        <v>1</v>
      </c>
    </row>
    <row r="278" spans="15:25">
      <c r="O278" s="68" t="s">
        <v>16</v>
      </c>
      <c r="P278" s="298" t="s">
        <v>1042</v>
      </c>
      <c r="Q278" s="68" t="s">
        <v>16</v>
      </c>
      <c r="R278" s="71">
        <v>1.5873015873015872</v>
      </c>
      <c r="S278" s="97">
        <v>1</v>
      </c>
    </row>
    <row r="279" spans="15:25">
      <c r="R279" s="74">
        <v>100</v>
      </c>
      <c r="S279" s="74">
        <v>63</v>
      </c>
    </row>
    <row r="282" spans="15:25">
      <c r="O282" s="154" t="s">
        <v>1058</v>
      </c>
      <c r="U282" s="154" t="s">
        <v>1059</v>
      </c>
    </row>
    <row r="284" spans="15:25">
      <c r="O284" s="2" t="s">
        <v>0</v>
      </c>
      <c r="P284" s="3" t="s">
        <v>1</v>
      </c>
      <c r="Q284" s="3" t="s">
        <v>2</v>
      </c>
      <c r="R284" s="3" t="s">
        <v>3</v>
      </c>
      <c r="S284" s="3" t="s">
        <v>4</v>
      </c>
      <c r="U284" s="2" t="s">
        <v>45</v>
      </c>
      <c r="V284" s="3" t="s">
        <v>1</v>
      </c>
      <c r="W284" s="3" t="s">
        <v>46</v>
      </c>
      <c r="X284" s="3" t="s">
        <v>3</v>
      </c>
      <c r="Y284" s="3" t="s">
        <v>4</v>
      </c>
    </row>
    <row r="285" spans="15:25">
      <c r="O285" s="19" t="s">
        <v>16</v>
      </c>
      <c r="P285" s="296" t="s">
        <v>1057</v>
      </c>
      <c r="Q285" s="19" t="s">
        <v>16</v>
      </c>
      <c r="R285" s="22">
        <v>39.325842696629216</v>
      </c>
      <c r="S285" s="99">
        <v>35</v>
      </c>
      <c r="U285" s="19" t="s">
        <v>19</v>
      </c>
      <c r="V285" s="295" t="s">
        <v>559</v>
      </c>
      <c r="W285" s="19" t="s">
        <v>52</v>
      </c>
      <c r="X285" s="22">
        <v>43.529411764705884</v>
      </c>
      <c r="Y285" s="99">
        <v>37</v>
      </c>
    </row>
    <row r="286" spans="15:25">
      <c r="O286" s="19" t="s">
        <v>16</v>
      </c>
      <c r="P286" s="296" t="s">
        <v>1054</v>
      </c>
      <c r="Q286" s="19" t="s">
        <v>16</v>
      </c>
      <c r="R286" s="22">
        <v>20.224719101123597</v>
      </c>
      <c r="S286" s="85">
        <v>18</v>
      </c>
      <c r="U286" s="19" t="s">
        <v>106</v>
      </c>
      <c r="V286" s="296" t="s">
        <v>1047</v>
      </c>
      <c r="W286" s="19" t="s">
        <v>635</v>
      </c>
      <c r="X286" s="22">
        <v>42.352941176470587</v>
      </c>
      <c r="Y286" s="85">
        <v>36</v>
      </c>
    </row>
    <row r="287" spans="15:25">
      <c r="O287" s="19" t="s">
        <v>16</v>
      </c>
      <c r="P287" s="296" t="s">
        <v>1055</v>
      </c>
      <c r="Q287" s="19" t="s">
        <v>16</v>
      </c>
      <c r="R287" s="22">
        <v>16.853932584269664</v>
      </c>
      <c r="S287" s="85">
        <v>15</v>
      </c>
      <c r="U287" s="19" t="s">
        <v>19</v>
      </c>
      <c r="V287" s="296" t="s">
        <v>1050</v>
      </c>
      <c r="W287" s="19" t="s">
        <v>635</v>
      </c>
      <c r="X287" s="22">
        <v>11.764705882352942</v>
      </c>
      <c r="Y287" s="85">
        <v>10</v>
      </c>
    </row>
    <row r="288" spans="15:25">
      <c r="O288" s="19" t="s">
        <v>16</v>
      </c>
      <c r="P288" s="296" t="s">
        <v>1056</v>
      </c>
      <c r="Q288" s="19" t="s">
        <v>16</v>
      </c>
      <c r="R288" s="22">
        <v>15.730337078651685</v>
      </c>
      <c r="S288" s="85">
        <v>14</v>
      </c>
      <c r="U288" s="19" t="s">
        <v>106</v>
      </c>
      <c r="V288" s="296" t="s">
        <v>1048</v>
      </c>
      <c r="W288" s="19" t="s">
        <v>22</v>
      </c>
      <c r="X288" s="22">
        <v>1.1764705882352942</v>
      </c>
      <c r="Y288" s="85">
        <v>1</v>
      </c>
    </row>
    <row r="289" spans="15:25">
      <c r="O289" s="19" t="s">
        <v>16</v>
      </c>
      <c r="P289" s="296" t="s">
        <v>1052</v>
      </c>
      <c r="Q289" s="19" t="s">
        <v>16</v>
      </c>
      <c r="R289" s="22">
        <v>4.4943820224719104</v>
      </c>
      <c r="S289" s="85">
        <v>4</v>
      </c>
      <c r="U289" s="68" t="s">
        <v>106</v>
      </c>
      <c r="V289" s="298" t="s">
        <v>1049</v>
      </c>
      <c r="W289" s="68" t="s">
        <v>22</v>
      </c>
      <c r="X289" s="71">
        <v>1.1764705882352942</v>
      </c>
      <c r="Y289" s="97">
        <v>1</v>
      </c>
    </row>
    <row r="290" spans="15:25">
      <c r="O290" s="19" t="s">
        <v>16</v>
      </c>
      <c r="P290" s="296" t="s">
        <v>1051</v>
      </c>
      <c r="Q290" s="19" t="s">
        <v>16</v>
      </c>
      <c r="R290" s="22">
        <v>2.2471910112359552</v>
      </c>
      <c r="S290" s="85">
        <v>2</v>
      </c>
      <c r="X290" s="74">
        <v>99.999999999999986</v>
      </c>
      <c r="Y290" s="74">
        <v>85</v>
      </c>
    </row>
    <row r="291" spans="15:25">
      <c r="O291" s="68" t="s">
        <v>16</v>
      </c>
      <c r="P291" s="298" t="s">
        <v>1053</v>
      </c>
      <c r="Q291" s="68" t="s">
        <v>16</v>
      </c>
      <c r="R291" s="71">
        <v>1.1235955056179776</v>
      </c>
      <c r="S291" s="97">
        <v>1</v>
      </c>
      <c r="Y291" s="139"/>
    </row>
    <row r="292" spans="15:25">
      <c r="R292" s="74"/>
      <c r="S292" s="74">
        <v>89</v>
      </c>
      <c r="Y292" s="139"/>
    </row>
    <row r="371" spans="17:25">
      <c r="R371" s="74"/>
      <c r="S371" s="74"/>
      <c r="X371" s="139"/>
      <c r="Y371" s="139"/>
    </row>
    <row r="372" spans="17:25">
      <c r="R372" s="74"/>
      <c r="S372" s="74"/>
      <c r="X372" s="139"/>
      <c r="Y372" s="139"/>
    </row>
    <row r="373" spans="17:25">
      <c r="Q373" s="229"/>
      <c r="R373" s="229"/>
    </row>
    <row r="478" spans="2:14" ht="15">
      <c r="N478"/>
    </row>
    <row r="479" spans="2:14" ht="15">
      <c r="B479" s="154" t="s">
        <v>615</v>
      </c>
      <c r="H479" s="154" t="s">
        <v>614</v>
      </c>
      <c r="N479"/>
    </row>
    <row r="480" spans="2:14">
      <c r="B480" s="2" t="s">
        <v>0</v>
      </c>
      <c r="C480" s="3" t="s">
        <v>1</v>
      </c>
      <c r="D480" s="3" t="s">
        <v>2</v>
      </c>
      <c r="E480" s="3" t="s">
        <v>3</v>
      </c>
      <c r="F480" s="3" t="s">
        <v>4</v>
      </c>
      <c r="H480" s="2" t="s">
        <v>45</v>
      </c>
      <c r="I480" s="3" t="s">
        <v>1</v>
      </c>
      <c r="J480" s="3" t="s">
        <v>46</v>
      </c>
      <c r="K480" s="3" t="s">
        <v>3</v>
      </c>
      <c r="L480" s="3" t="s">
        <v>4</v>
      </c>
    </row>
    <row r="481" spans="2:12">
      <c r="B481" s="19" t="s">
        <v>16</v>
      </c>
      <c r="C481" s="20" t="s">
        <v>604</v>
      </c>
      <c r="D481" s="19" t="s">
        <v>16</v>
      </c>
      <c r="E481" s="22">
        <f t="shared" ref="E481:E495" si="35">F481*100/$F$496</f>
        <v>22.916666666666668</v>
      </c>
      <c r="F481" s="99">
        <v>11</v>
      </c>
      <c r="H481" s="19" t="s">
        <v>9</v>
      </c>
      <c r="I481" s="20" t="s">
        <v>618</v>
      </c>
      <c r="J481" s="19" t="s">
        <v>16</v>
      </c>
      <c r="K481" s="22">
        <f>L481*100/$L$486</f>
        <v>80.851063829787236</v>
      </c>
      <c r="L481" s="99">
        <v>76</v>
      </c>
    </row>
    <row r="482" spans="2:12">
      <c r="B482" s="19" t="s">
        <v>16</v>
      </c>
      <c r="C482" s="20" t="s">
        <v>603</v>
      </c>
      <c r="D482" s="19" t="s">
        <v>16</v>
      </c>
      <c r="E482" s="22">
        <f t="shared" si="35"/>
        <v>22.916666666666668</v>
      </c>
      <c r="F482" s="85">
        <v>11</v>
      </c>
      <c r="H482" s="19" t="s">
        <v>9</v>
      </c>
      <c r="I482" s="20" t="s">
        <v>619</v>
      </c>
      <c r="J482" s="19" t="s">
        <v>22</v>
      </c>
      <c r="K482" s="22">
        <f>L482*100/$L$486</f>
        <v>15.957446808510639</v>
      </c>
      <c r="L482" s="85">
        <v>15</v>
      </c>
    </row>
    <row r="483" spans="2:12">
      <c r="B483" s="19" t="s">
        <v>16</v>
      </c>
      <c r="C483" s="20" t="s">
        <v>606</v>
      </c>
      <c r="D483" s="19" t="s">
        <v>16</v>
      </c>
      <c r="E483" s="22">
        <f t="shared" si="35"/>
        <v>10.416666666666666</v>
      </c>
      <c r="F483" s="85">
        <v>5</v>
      </c>
      <c r="H483" s="19" t="s">
        <v>9</v>
      </c>
      <c r="I483" s="20" t="s">
        <v>617</v>
      </c>
      <c r="J483" s="19" t="s">
        <v>16</v>
      </c>
      <c r="K483" s="22">
        <f>L483*100/$L$486</f>
        <v>1.0638297872340425</v>
      </c>
      <c r="L483" s="85">
        <v>1</v>
      </c>
    </row>
    <row r="484" spans="2:12">
      <c r="B484" s="19" t="s">
        <v>16</v>
      </c>
      <c r="C484" s="20" t="s">
        <v>600</v>
      </c>
      <c r="D484" s="19" t="s">
        <v>16</v>
      </c>
      <c r="E484" s="22">
        <f t="shared" si="35"/>
        <v>6.25</v>
      </c>
      <c r="F484" s="85">
        <v>3</v>
      </c>
      <c r="H484" s="19" t="s">
        <v>9</v>
      </c>
      <c r="I484" s="20" t="s">
        <v>620</v>
      </c>
      <c r="J484" s="19" t="s">
        <v>16</v>
      </c>
      <c r="K484" s="22">
        <f>L484*100/$L$486</f>
        <v>1.0638297872340425</v>
      </c>
      <c r="L484" s="85">
        <v>1</v>
      </c>
    </row>
    <row r="485" spans="2:12">
      <c r="B485" s="19" t="s">
        <v>16</v>
      </c>
      <c r="C485" s="20" t="s">
        <v>597</v>
      </c>
      <c r="D485" s="19" t="s">
        <v>16</v>
      </c>
      <c r="E485" s="22">
        <f t="shared" si="35"/>
        <v>6.25</v>
      </c>
      <c r="F485" s="85">
        <v>3</v>
      </c>
      <c r="H485" s="68" t="s">
        <v>9</v>
      </c>
      <c r="I485" s="69" t="s">
        <v>616</v>
      </c>
      <c r="J485" s="68" t="s">
        <v>16</v>
      </c>
      <c r="K485" s="71">
        <f>L485*100/$L$486</f>
        <v>1.0638297872340425</v>
      </c>
      <c r="L485" s="97">
        <v>1</v>
      </c>
    </row>
    <row r="486" spans="2:12">
      <c r="B486" s="19" t="s">
        <v>16</v>
      </c>
      <c r="C486" s="20" t="s">
        <v>611</v>
      </c>
      <c r="D486" s="19" t="s">
        <v>16</v>
      </c>
      <c r="E486" s="22">
        <f t="shared" si="35"/>
        <v>6.25</v>
      </c>
      <c r="F486" s="85">
        <v>3</v>
      </c>
      <c r="K486" s="74">
        <f>SUM(K481:K485)</f>
        <v>100</v>
      </c>
      <c r="L486" s="74">
        <f>SUM(L481:L485)</f>
        <v>94</v>
      </c>
    </row>
    <row r="487" spans="2:12">
      <c r="B487" s="19" t="s">
        <v>129</v>
      </c>
      <c r="C487" s="20" t="s">
        <v>607</v>
      </c>
      <c r="D487" s="19" t="s">
        <v>16</v>
      </c>
      <c r="E487" s="22">
        <f t="shared" si="35"/>
        <v>6.25</v>
      </c>
      <c r="F487" s="85">
        <v>3</v>
      </c>
    </row>
    <row r="488" spans="2:12">
      <c r="B488" s="19" t="s">
        <v>16</v>
      </c>
      <c r="C488" s="20" t="s">
        <v>602</v>
      </c>
      <c r="D488" s="19" t="s">
        <v>16</v>
      </c>
      <c r="E488" s="22">
        <f t="shared" si="35"/>
        <v>4.166666666666667</v>
      </c>
      <c r="F488" s="85">
        <v>2</v>
      </c>
    </row>
    <row r="489" spans="2:12">
      <c r="B489" s="19" t="s">
        <v>16</v>
      </c>
      <c r="C489" s="20" t="s">
        <v>596</v>
      </c>
      <c r="D489" s="19" t="s">
        <v>16</v>
      </c>
      <c r="E489" s="22">
        <f t="shared" si="35"/>
        <v>2.0833333333333335</v>
      </c>
      <c r="F489" s="85">
        <v>1</v>
      </c>
    </row>
    <row r="490" spans="2:12">
      <c r="B490" s="19" t="s">
        <v>16</v>
      </c>
      <c r="C490" s="20" t="s">
        <v>598</v>
      </c>
      <c r="D490" s="19" t="s">
        <v>16</v>
      </c>
      <c r="E490" s="22">
        <f t="shared" si="35"/>
        <v>2.0833333333333335</v>
      </c>
      <c r="F490" s="85">
        <v>1</v>
      </c>
    </row>
    <row r="491" spans="2:12">
      <c r="B491" s="19" t="s">
        <v>16</v>
      </c>
      <c r="C491" s="20" t="s">
        <v>599</v>
      </c>
      <c r="D491" s="19" t="s">
        <v>16</v>
      </c>
      <c r="E491" s="22">
        <f t="shared" si="35"/>
        <v>2.0833333333333335</v>
      </c>
      <c r="F491" s="85">
        <v>1</v>
      </c>
    </row>
    <row r="492" spans="2:12">
      <c r="B492" s="19" t="s">
        <v>16</v>
      </c>
      <c r="C492" s="20" t="s">
        <v>610</v>
      </c>
      <c r="D492" s="19" t="s">
        <v>16</v>
      </c>
      <c r="E492" s="22">
        <f t="shared" si="35"/>
        <v>2.0833333333333335</v>
      </c>
      <c r="F492" s="85">
        <v>1</v>
      </c>
    </row>
    <row r="493" spans="2:12">
      <c r="B493" s="19" t="s">
        <v>16</v>
      </c>
      <c r="C493" s="20" t="s">
        <v>605</v>
      </c>
      <c r="D493" s="19" t="s">
        <v>16</v>
      </c>
      <c r="E493" s="22">
        <f t="shared" si="35"/>
        <v>2.0833333333333335</v>
      </c>
      <c r="F493" s="85">
        <v>1</v>
      </c>
    </row>
    <row r="494" spans="2:12">
      <c r="B494" s="19" t="s">
        <v>16</v>
      </c>
      <c r="C494" s="20" t="s">
        <v>609</v>
      </c>
      <c r="D494" s="19" t="s">
        <v>16</v>
      </c>
      <c r="E494" s="22">
        <f t="shared" si="35"/>
        <v>2.0833333333333335</v>
      </c>
      <c r="F494" s="85">
        <v>1</v>
      </c>
    </row>
    <row r="495" spans="2:12">
      <c r="B495" s="68" t="s">
        <v>129</v>
      </c>
      <c r="C495" s="69" t="s">
        <v>608</v>
      </c>
      <c r="D495" s="68" t="s">
        <v>16</v>
      </c>
      <c r="E495" s="71">
        <f t="shared" si="35"/>
        <v>2.0833333333333335</v>
      </c>
      <c r="F495" s="97">
        <v>1</v>
      </c>
      <c r="G495" s="73" t="s">
        <v>613</v>
      </c>
    </row>
    <row r="496" spans="2:12">
      <c r="E496" s="74">
        <f>SUM(E481:E495)</f>
        <v>99.999999999999972</v>
      </c>
      <c r="F496" s="74">
        <f>SUM(F481:F495)</f>
        <v>48</v>
      </c>
    </row>
    <row r="497" spans="2:13">
      <c r="B497" s="73" t="s">
        <v>612</v>
      </c>
      <c r="F497" s="139"/>
    </row>
    <row r="498" spans="2:13">
      <c r="B498" s="19" t="s">
        <v>16</v>
      </c>
      <c r="C498" s="20" t="s">
        <v>601</v>
      </c>
      <c r="D498" s="19" t="s">
        <v>16</v>
      </c>
      <c r="F498" s="139">
        <v>38</v>
      </c>
    </row>
    <row r="502" spans="2:13">
      <c r="B502" s="154" t="s">
        <v>621</v>
      </c>
      <c r="H502" s="154" t="s">
        <v>622</v>
      </c>
    </row>
    <row r="503" spans="2:13">
      <c r="B503" s="2" t="s">
        <v>0</v>
      </c>
      <c r="C503" s="3" t="s">
        <v>1</v>
      </c>
      <c r="D503" s="3" t="s">
        <v>2</v>
      </c>
      <c r="E503" s="3" t="s">
        <v>3</v>
      </c>
      <c r="F503" s="3" t="s">
        <v>4</v>
      </c>
      <c r="H503" s="2" t="s">
        <v>45</v>
      </c>
      <c r="I503" s="3" t="s">
        <v>1</v>
      </c>
      <c r="J503" s="3" t="s">
        <v>46</v>
      </c>
      <c r="K503" s="3" t="s">
        <v>3</v>
      </c>
      <c r="L503" s="3" t="s">
        <v>4</v>
      </c>
    </row>
    <row r="504" spans="2:13">
      <c r="B504" s="19" t="s">
        <v>16</v>
      </c>
      <c r="C504" s="20" t="s">
        <v>629</v>
      </c>
      <c r="D504" s="19" t="s">
        <v>16</v>
      </c>
      <c r="E504" s="22">
        <f t="shared" ref="E504:E515" si="36">F504*100/$F$516</f>
        <v>59.701492537313435</v>
      </c>
      <c r="F504" s="99">
        <v>40</v>
      </c>
      <c r="H504" s="19" t="s">
        <v>9</v>
      </c>
      <c r="I504" s="20" t="s">
        <v>640</v>
      </c>
      <c r="J504" s="19" t="s">
        <v>123</v>
      </c>
      <c r="K504" s="22">
        <f t="shared" ref="K504:K510" si="37">L504*100/$L$511</f>
        <v>47.826086956521742</v>
      </c>
      <c r="L504" s="99">
        <v>33</v>
      </c>
    </row>
    <row r="505" spans="2:13">
      <c r="B505" s="19" t="s">
        <v>16</v>
      </c>
      <c r="C505" s="20" t="s">
        <v>630</v>
      </c>
      <c r="D505" s="19" t="s">
        <v>16</v>
      </c>
      <c r="E505" s="22">
        <f t="shared" si="36"/>
        <v>17.910447761194028</v>
      </c>
      <c r="F505" s="85">
        <v>12</v>
      </c>
      <c r="H505" s="19" t="s">
        <v>19</v>
      </c>
      <c r="I505" s="20" t="s">
        <v>638</v>
      </c>
      <c r="J505" s="19" t="s">
        <v>123</v>
      </c>
      <c r="K505" s="22">
        <f t="shared" si="37"/>
        <v>33.333333333333336</v>
      </c>
      <c r="L505" s="85">
        <v>23</v>
      </c>
    </row>
    <row r="506" spans="2:13">
      <c r="B506" s="19" t="s">
        <v>16</v>
      </c>
      <c r="C506" s="20" t="s">
        <v>632</v>
      </c>
      <c r="D506" s="19" t="s">
        <v>16</v>
      </c>
      <c r="E506" s="22">
        <f t="shared" si="36"/>
        <v>7.4626865671641793</v>
      </c>
      <c r="F506" s="85">
        <v>5</v>
      </c>
      <c r="H506" s="49" t="s">
        <v>106</v>
      </c>
      <c r="I506" s="50" t="s">
        <v>394</v>
      </c>
      <c r="J506" s="49" t="s">
        <v>635</v>
      </c>
      <c r="K506" s="52">
        <f t="shared" si="37"/>
        <v>7.2463768115942031</v>
      </c>
      <c r="L506" s="130">
        <v>5</v>
      </c>
    </row>
    <row r="507" spans="2:13">
      <c r="B507" s="19" t="s">
        <v>16</v>
      </c>
      <c r="C507" s="20" t="s">
        <v>624</v>
      </c>
      <c r="D507" s="19" t="s">
        <v>16</v>
      </c>
      <c r="E507" s="22">
        <f t="shared" si="36"/>
        <v>2.9850746268656718</v>
      </c>
      <c r="F507" s="85">
        <v>2</v>
      </c>
      <c r="H507" s="19" t="s">
        <v>22</v>
      </c>
      <c r="I507" s="20" t="s">
        <v>637</v>
      </c>
      <c r="J507" s="19" t="s">
        <v>16</v>
      </c>
      <c r="K507" s="22">
        <f t="shared" si="37"/>
        <v>4.3478260869565215</v>
      </c>
      <c r="L507" s="85">
        <v>3</v>
      </c>
    </row>
    <row r="508" spans="2:13">
      <c r="B508" s="19" t="s">
        <v>16</v>
      </c>
      <c r="C508" s="20" t="s">
        <v>633</v>
      </c>
      <c r="D508" s="19" t="s">
        <v>16</v>
      </c>
      <c r="E508" s="22">
        <f t="shared" si="36"/>
        <v>1.4925373134328359</v>
      </c>
      <c r="F508" s="85">
        <v>1</v>
      </c>
      <c r="H508" s="19" t="s">
        <v>22</v>
      </c>
      <c r="I508" s="20" t="s">
        <v>636</v>
      </c>
      <c r="J508" s="19" t="s">
        <v>104</v>
      </c>
      <c r="K508" s="22">
        <f t="shared" si="37"/>
        <v>4.3478260869565215</v>
      </c>
      <c r="L508" s="85">
        <v>3</v>
      </c>
    </row>
    <row r="509" spans="2:13">
      <c r="B509" s="19" t="s">
        <v>16</v>
      </c>
      <c r="C509" s="20" t="s">
        <v>626</v>
      </c>
      <c r="D509" s="19" t="s">
        <v>16</v>
      </c>
      <c r="E509" s="22">
        <f t="shared" si="36"/>
        <v>1.4925373134328359</v>
      </c>
      <c r="F509" s="85">
        <v>1</v>
      </c>
      <c r="H509" s="19" t="s">
        <v>19</v>
      </c>
      <c r="I509" s="20" t="s">
        <v>639</v>
      </c>
      <c r="J509" s="19" t="s">
        <v>123</v>
      </c>
      <c r="K509" s="22">
        <f t="shared" si="37"/>
        <v>1.4492753623188406</v>
      </c>
      <c r="L509" s="85">
        <v>1</v>
      </c>
      <c r="M509" s="73" t="s">
        <v>613</v>
      </c>
    </row>
    <row r="510" spans="2:13">
      <c r="B510" s="19" t="s">
        <v>16</v>
      </c>
      <c r="C510" s="20" t="s">
        <v>634</v>
      </c>
      <c r="D510" s="19" t="s">
        <v>16</v>
      </c>
      <c r="E510" s="22">
        <f t="shared" si="36"/>
        <v>1.4925373134328359</v>
      </c>
      <c r="F510" s="85">
        <v>1</v>
      </c>
      <c r="H510" s="243" t="s">
        <v>106</v>
      </c>
      <c r="I510" s="244" t="s">
        <v>371</v>
      </c>
      <c r="J510" s="243" t="s">
        <v>16</v>
      </c>
      <c r="K510" s="245">
        <f t="shared" si="37"/>
        <v>1.4492753623188406</v>
      </c>
      <c r="L510" s="246">
        <v>1</v>
      </c>
    </row>
    <row r="511" spans="2:13">
      <c r="B511" s="19" t="s">
        <v>16</v>
      </c>
      <c r="C511" s="20" t="s">
        <v>623</v>
      </c>
      <c r="D511" s="19" t="s">
        <v>16</v>
      </c>
      <c r="E511" s="22">
        <f t="shared" si="36"/>
        <v>1.4925373134328359</v>
      </c>
      <c r="F511" s="85">
        <v>1</v>
      </c>
      <c r="L511" s="74">
        <f>SUM(L504:L510)</f>
        <v>69</v>
      </c>
    </row>
    <row r="512" spans="2:13">
      <c r="B512" s="19" t="s">
        <v>16</v>
      </c>
      <c r="C512" s="20" t="s">
        <v>627</v>
      </c>
      <c r="D512" s="19" t="s">
        <v>16</v>
      </c>
      <c r="E512" s="22">
        <f t="shared" si="36"/>
        <v>1.4925373134328359</v>
      </c>
      <c r="F512" s="85">
        <v>1</v>
      </c>
    </row>
    <row r="513" spans="2:6">
      <c r="B513" s="19" t="s">
        <v>16</v>
      </c>
      <c r="C513" s="20" t="s">
        <v>631</v>
      </c>
      <c r="D513" s="19" t="s">
        <v>16</v>
      </c>
      <c r="E513" s="22">
        <f t="shared" si="36"/>
        <v>1.4925373134328359</v>
      </c>
      <c r="F513" s="85">
        <v>1</v>
      </c>
    </row>
    <row r="514" spans="2:6">
      <c r="B514" s="19" t="s">
        <v>16</v>
      </c>
      <c r="C514" s="20" t="s">
        <v>625</v>
      </c>
      <c r="D514" s="19" t="s">
        <v>16</v>
      </c>
      <c r="E514" s="22">
        <f t="shared" si="36"/>
        <v>1.4925373134328359</v>
      </c>
      <c r="F514" s="85">
        <v>1</v>
      </c>
    </row>
    <row r="515" spans="2:6">
      <c r="B515" s="68" t="s">
        <v>16</v>
      </c>
      <c r="C515" s="69" t="s">
        <v>628</v>
      </c>
      <c r="D515" s="68" t="s">
        <v>16</v>
      </c>
      <c r="E515" s="71">
        <f t="shared" si="36"/>
        <v>1.4925373134328359</v>
      </c>
      <c r="F515" s="97">
        <v>1</v>
      </c>
    </row>
    <row r="516" spans="2:6">
      <c r="E516" s="74">
        <f>SUM(E504:E515)</f>
        <v>99.999999999999986</v>
      </c>
      <c r="F516" s="74">
        <f>SUM(F504:F515)</f>
        <v>67</v>
      </c>
    </row>
  </sheetData>
  <pageMargins left="0.75" right="0.75" top="1" bottom="1" header="0.5" footer="0.5"/>
  <pageSetup orientation="portrait" horizontalDpi="4294967292" verticalDpi="4294967292"/>
  <ignoredErrors>
    <ignoredError sqref="B478:I515 A6:I109 J6:Z42 J44:Z93 J43:U43 W43:Z43 J94:Z109 O227:Y227 O265:Y266 O233:X243 S231:W231 O231:Q232 S232:X232 O244:Q262 S244:W262 A110:N283 O110:Z201 Z226:Z283 O205:W225 AA7:AM125 O270:Y281 AF215:AI253 AA215:AE252 AA126:AW214 AA254:AW270 AJ215:AW252 AA253:AE253 AJ253:AW253 O283:Y293 P282:T282 V282:Y282" numberStoredAsText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X217"/>
  <sheetViews>
    <sheetView topLeftCell="I94" workbookViewId="0">
      <selection activeCell="P111" sqref="P111"/>
    </sheetView>
  </sheetViews>
  <sheetFormatPr baseColWidth="10" defaultRowHeight="15" x14ac:dyDescent="0"/>
  <cols>
    <col min="1" max="1" width="6.33203125" customWidth="1"/>
    <col min="2" max="2" width="15.6640625" customWidth="1"/>
    <col min="3" max="3" width="33.6640625" customWidth="1"/>
    <col min="7" max="7" width="7.5" customWidth="1"/>
    <col min="8" max="8" width="16.1640625" customWidth="1"/>
    <col min="9" max="9" width="31.1640625" customWidth="1"/>
    <col min="15" max="15" width="13.83203125" customWidth="1"/>
    <col min="16" max="16" width="30.83203125" customWidth="1"/>
    <col min="22" max="22" width="18.83203125" customWidth="1"/>
    <col min="28" max="28" width="30.6640625" customWidth="1"/>
    <col min="34" max="34" width="20.83203125" customWidth="1"/>
    <col min="40" max="40" width="20.83203125" customWidth="1"/>
    <col min="46" max="46" width="20.83203125" customWidth="1"/>
  </cols>
  <sheetData>
    <row r="2" spans="2:50">
      <c r="B2" s="254" t="s">
        <v>727</v>
      </c>
      <c r="O2" s="255" t="s">
        <v>728</v>
      </c>
      <c r="P2" s="73"/>
      <c r="Q2" s="73"/>
      <c r="R2" s="73"/>
      <c r="S2" s="73"/>
      <c r="T2" s="73"/>
      <c r="U2" s="73"/>
      <c r="V2" s="73"/>
      <c r="W2" s="73"/>
      <c r="X2" s="73"/>
      <c r="Y2" s="73"/>
      <c r="AA2" s="255" t="s">
        <v>729</v>
      </c>
      <c r="AB2" s="73"/>
      <c r="AC2" s="73"/>
      <c r="AD2" s="73"/>
      <c r="AE2" s="73"/>
      <c r="AF2" s="73"/>
      <c r="AG2" s="73"/>
      <c r="AH2" s="73"/>
      <c r="AI2" s="73"/>
      <c r="AJ2" s="73"/>
      <c r="AK2" s="73"/>
      <c r="AM2" s="255" t="s">
        <v>1033</v>
      </c>
    </row>
    <row r="3" spans="2:50">
      <c r="O3" s="73"/>
      <c r="P3" s="73"/>
      <c r="Q3" s="73"/>
      <c r="R3" s="73"/>
      <c r="S3" s="73"/>
      <c r="T3" s="73"/>
      <c r="U3" s="73"/>
      <c r="V3" s="73"/>
      <c r="W3" s="73"/>
      <c r="X3" s="73"/>
      <c r="Y3" s="73"/>
      <c r="AA3" s="73"/>
      <c r="AB3" s="73"/>
      <c r="AC3" s="73"/>
      <c r="AD3" s="73"/>
      <c r="AE3" s="73"/>
      <c r="AF3" s="73"/>
      <c r="AG3" s="73"/>
      <c r="AH3" s="73"/>
      <c r="AI3" s="73"/>
      <c r="AJ3" s="73"/>
      <c r="AK3" s="73"/>
    </row>
    <row r="4" spans="2:50">
      <c r="B4" s="292" t="s">
        <v>615</v>
      </c>
      <c r="C4" s="73"/>
      <c r="D4" s="73"/>
      <c r="E4" s="73"/>
      <c r="F4" s="73"/>
      <c r="G4" s="73"/>
      <c r="H4" s="292" t="s">
        <v>614</v>
      </c>
      <c r="I4" s="73"/>
      <c r="J4" s="73"/>
      <c r="K4" s="73"/>
      <c r="L4" s="73"/>
      <c r="O4" s="152" t="s">
        <v>287</v>
      </c>
      <c r="P4" s="151"/>
      <c r="Q4" s="150"/>
      <c r="R4" s="150"/>
      <c r="S4" s="149"/>
      <c r="T4" s="73"/>
      <c r="U4" s="152" t="s">
        <v>328</v>
      </c>
      <c r="V4" s="151"/>
      <c r="W4" s="150"/>
      <c r="X4" s="150"/>
      <c r="Y4" s="149"/>
      <c r="AA4" s="292" t="s">
        <v>594</v>
      </c>
      <c r="AB4" s="154"/>
      <c r="AC4" s="154"/>
      <c r="AD4" s="154"/>
      <c r="AE4" s="154"/>
      <c r="AF4" s="73"/>
      <c r="AG4" s="292" t="s">
        <v>595</v>
      </c>
      <c r="AH4" s="154"/>
      <c r="AI4" s="154"/>
      <c r="AJ4" s="154"/>
      <c r="AK4" s="154"/>
      <c r="AM4" s="153" t="s">
        <v>132</v>
      </c>
      <c r="AN4" s="153"/>
      <c r="AO4" s="153"/>
      <c r="AP4" s="153"/>
      <c r="AQ4" s="153"/>
      <c r="AR4" s="154"/>
      <c r="AS4" s="153" t="s">
        <v>133</v>
      </c>
      <c r="AT4" s="1"/>
      <c r="AU4" s="1"/>
      <c r="AV4" s="1"/>
      <c r="AW4" s="1"/>
      <c r="AX4" s="73"/>
    </row>
    <row r="5" spans="2:50">
      <c r="O5" s="150"/>
      <c r="P5" s="151"/>
      <c r="Q5" s="150"/>
      <c r="R5" s="150"/>
      <c r="S5" s="149"/>
      <c r="T5" s="73"/>
      <c r="U5" s="150"/>
      <c r="V5" s="151"/>
      <c r="W5" s="150"/>
      <c r="X5" s="150"/>
      <c r="Y5" s="149"/>
    </row>
    <row r="6" spans="2:50">
      <c r="B6" s="2" t="s">
        <v>0</v>
      </c>
      <c r="C6" s="3" t="s">
        <v>1</v>
      </c>
      <c r="D6" s="3" t="s">
        <v>2</v>
      </c>
      <c r="E6" s="3" t="s">
        <v>3</v>
      </c>
      <c r="F6" s="3" t="s">
        <v>4</v>
      </c>
      <c r="G6" s="73"/>
      <c r="H6" s="2" t="s">
        <v>45</v>
      </c>
      <c r="I6" s="3" t="s">
        <v>1</v>
      </c>
      <c r="J6" s="3" t="s">
        <v>46</v>
      </c>
      <c r="K6" s="3" t="s">
        <v>3</v>
      </c>
      <c r="L6" s="3" t="s">
        <v>4</v>
      </c>
      <c r="O6" s="148" t="s">
        <v>0</v>
      </c>
      <c r="P6" s="148" t="s">
        <v>1</v>
      </c>
      <c r="Q6" s="148" t="s">
        <v>2</v>
      </c>
      <c r="R6" s="148" t="s">
        <v>3</v>
      </c>
      <c r="S6" s="147" t="s">
        <v>4</v>
      </c>
      <c r="T6" s="73"/>
      <c r="U6" s="148" t="s">
        <v>45</v>
      </c>
      <c r="V6" s="148" t="s">
        <v>1</v>
      </c>
      <c r="W6" s="148" t="s">
        <v>46</v>
      </c>
      <c r="X6" s="148" t="s">
        <v>3</v>
      </c>
      <c r="Y6" s="147" t="s">
        <v>4</v>
      </c>
      <c r="AA6" s="2" t="s">
        <v>0</v>
      </c>
      <c r="AB6" s="3" t="s">
        <v>1</v>
      </c>
      <c r="AC6" s="3" t="s">
        <v>2</v>
      </c>
      <c r="AD6" s="3" t="s">
        <v>3</v>
      </c>
      <c r="AE6" s="3" t="s">
        <v>4</v>
      </c>
      <c r="AF6" s="73"/>
      <c r="AG6" s="2" t="s">
        <v>45</v>
      </c>
      <c r="AH6" s="3" t="s">
        <v>1</v>
      </c>
      <c r="AI6" s="3" t="s">
        <v>46</v>
      </c>
      <c r="AJ6" s="3" t="s">
        <v>3</v>
      </c>
      <c r="AK6" s="3" t="s">
        <v>4</v>
      </c>
      <c r="AM6" s="2" t="s">
        <v>0</v>
      </c>
      <c r="AN6" s="3" t="s">
        <v>1</v>
      </c>
      <c r="AO6" s="3" t="s">
        <v>2</v>
      </c>
      <c r="AP6" s="4" t="s">
        <v>3</v>
      </c>
      <c r="AQ6" s="3" t="s">
        <v>4</v>
      </c>
      <c r="AR6" s="73"/>
      <c r="AS6" s="2" t="s">
        <v>45</v>
      </c>
      <c r="AT6" s="3" t="s">
        <v>1</v>
      </c>
      <c r="AU6" s="3" t="s">
        <v>46</v>
      </c>
      <c r="AV6" s="3" t="s">
        <v>3</v>
      </c>
      <c r="AW6" s="3" t="s">
        <v>4</v>
      </c>
      <c r="AX6" s="73"/>
    </row>
    <row r="7" spans="2:50">
      <c r="B7" s="19" t="s">
        <v>16</v>
      </c>
      <c r="C7" s="20" t="s">
        <v>604</v>
      </c>
      <c r="D7" s="19" t="s">
        <v>16</v>
      </c>
      <c r="E7" s="22">
        <f t="shared" ref="E7:E21" si="0">F7*100/$F$22</f>
        <v>22.916666666666668</v>
      </c>
      <c r="F7" s="99">
        <v>11</v>
      </c>
      <c r="G7" s="73"/>
      <c r="H7" s="19" t="s">
        <v>9</v>
      </c>
      <c r="I7" s="20" t="s">
        <v>618</v>
      </c>
      <c r="J7" s="19" t="s">
        <v>16</v>
      </c>
      <c r="K7" s="22">
        <f>L7*100/$L$12</f>
        <v>80.851063829787236</v>
      </c>
      <c r="L7" s="99">
        <v>76</v>
      </c>
      <c r="O7" s="145" t="s">
        <v>16</v>
      </c>
      <c r="P7" s="146" t="s">
        <v>286</v>
      </c>
      <c r="Q7" s="145" t="s">
        <v>16</v>
      </c>
      <c r="R7" s="144">
        <f t="shared" ref="R7:R59" si="1">SUM((S7/$S$60)*100)</f>
        <v>5.4794520547945202</v>
      </c>
      <c r="S7" s="143">
        <v>4</v>
      </c>
      <c r="T7" s="73"/>
      <c r="U7" s="145" t="s">
        <v>106</v>
      </c>
      <c r="V7" s="146" t="s">
        <v>327</v>
      </c>
      <c r="W7" s="145" t="s">
        <v>104</v>
      </c>
      <c r="X7" s="144">
        <f t="shared" ref="X7:X48" si="2">SUM((Y7/$Y$49)*100)</f>
        <v>10.256410256410255</v>
      </c>
      <c r="Y7" s="143">
        <v>8</v>
      </c>
      <c r="AA7" s="84" t="s">
        <v>16</v>
      </c>
      <c r="AB7" s="20" t="s">
        <v>572</v>
      </c>
      <c r="AC7" s="84" t="s">
        <v>16</v>
      </c>
      <c r="AD7" s="22">
        <f t="shared" ref="AD7:AD16" si="3">AE7*100/$AE$17</f>
        <v>33.333333333333336</v>
      </c>
      <c r="AE7" s="99">
        <v>31</v>
      </c>
      <c r="AF7" s="73"/>
      <c r="AG7" s="19" t="s">
        <v>19</v>
      </c>
      <c r="AH7" s="20" t="s">
        <v>587</v>
      </c>
      <c r="AI7" s="19" t="s">
        <v>16</v>
      </c>
      <c r="AJ7" s="22">
        <f>AK7*100/$AK$9</f>
        <v>95.890410958904113</v>
      </c>
      <c r="AK7" s="99">
        <v>70</v>
      </c>
      <c r="AM7" s="5" t="s">
        <v>22</v>
      </c>
      <c r="AN7" s="6" t="s">
        <v>80</v>
      </c>
      <c r="AO7" s="7" t="s">
        <v>16</v>
      </c>
      <c r="AP7" s="175">
        <f t="shared" ref="AP7:AP51" si="4">AQ7*100/$AQ$52</f>
        <v>22.471910112359552</v>
      </c>
      <c r="AQ7" s="8">
        <v>20</v>
      </c>
      <c r="AR7" s="73"/>
      <c r="AS7" s="75" t="s">
        <v>106</v>
      </c>
      <c r="AT7" s="76" t="s">
        <v>107</v>
      </c>
      <c r="AU7" s="77" t="s">
        <v>22</v>
      </c>
      <c r="AV7" s="193">
        <f t="shared" ref="AV7:AV29" si="5">AW7*100/$L$31</f>
        <v>100</v>
      </c>
      <c r="AW7" s="79">
        <v>23</v>
      </c>
      <c r="AX7" s="73"/>
    </row>
    <row r="8" spans="2:50">
      <c r="B8" s="19" t="s">
        <v>16</v>
      </c>
      <c r="C8" s="20" t="s">
        <v>603</v>
      </c>
      <c r="D8" s="19" t="s">
        <v>16</v>
      </c>
      <c r="E8" s="22">
        <f t="shared" si="0"/>
        <v>22.916666666666668</v>
      </c>
      <c r="F8" s="85">
        <v>11</v>
      </c>
      <c r="G8" s="73"/>
      <c r="H8" s="19" t="s">
        <v>9</v>
      </c>
      <c r="I8" s="20" t="s">
        <v>619</v>
      </c>
      <c r="J8" s="19" t="s">
        <v>22</v>
      </c>
      <c r="K8" s="22">
        <f>L8*100/$L$12</f>
        <v>15.957446808510639</v>
      </c>
      <c r="L8" s="85">
        <v>15</v>
      </c>
      <c r="O8" s="145" t="s">
        <v>16</v>
      </c>
      <c r="P8" s="146" t="s">
        <v>285</v>
      </c>
      <c r="Q8" s="145" t="s">
        <v>16</v>
      </c>
      <c r="R8" s="144">
        <f t="shared" si="1"/>
        <v>5.4794520547945202</v>
      </c>
      <c r="S8" s="143">
        <v>4</v>
      </c>
      <c r="T8" s="73"/>
      <c r="U8" s="145" t="s">
        <v>51</v>
      </c>
      <c r="V8" s="146" t="s">
        <v>326</v>
      </c>
      <c r="W8" s="145" t="s">
        <v>123</v>
      </c>
      <c r="X8" s="144">
        <f t="shared" si="2"/>
        <v>5.1282051282051277</v>
      </c>
      <c r="Y8" s="143">
        <v>4</v>
      </c>
      <c r="AA8" s="84" t="s">
        <v>16</v>
      </c>
      <c r="AB8" s="20" t="s">
        <v>575</v>
      </c>
      <c r="AC8" s="84" t="s">
        <v>16</v>
      </c>
      <c r="AD8" s="22">
        <f t="shared" si="3"/>
        <v>27.956989247311828</v>
      </c>
      <c r="AE8" s="85">
        <v>26</v>
      </c>
      <c r="AF8" s="73"/>
      <c r="AG8" s="68" t="s">
        <v>19</v>
      </c>
      <c r="AH8" s="69" t="s">
        <v>586</v>
      </c>
      <c r="AI8" s="68" t="s">
        <v>16</v>
      </c>
      <c r="AJ8" s="71">
        <f>AK8*100/$AK$9</f>
        <v>4.1095890410958908</v>
      </c>
      <c r="AK8" s="97">
        <v>3</v>
      </c>
      <c r="AM8" s="9" t="s">
        <v>16</v>
      </c>
      <c r="AN8" s="10" t="s">
        <v>71</v>
      </c>
      <c r="AO8" s="11" t="s">
        <v>16</v>
      </c>
      <c r="AP8" s="176">
        <f t="shared" si="4"/>
        <v>6.7415730337078648</v>
      </c>
      <c r="AQ8" s="13">
        <v>6</v>
      </c>
      <c r="AR8" s="73"/>
      <c r="AS8" s="80" t="s">
        <v>19</v>
      </c>
      <c r="AT8" s="81" t="s">
        <v>119</v>
      </c>
      <c r="AU8" s="82" t="s">
        <v>16</v>
      </c>
      <c r="AV8" s="194">
        <f t="shared" si="5"/>
        <v>34.782608695652172</v>
      </c>
      <c r="AW8" s="83">
        <v>8</v>
      </c>
      <c r="AX8" s="73"/>
    </row>
    <row r="9" spans="2:50">
      <c r="B9" s="19" t="s">
        <v>16</v>
      </c>
      <c r="C9" s="20" t="s">
        <v>606</v>
      </c>
      <c r="D9" s="19" t="s">
        <v>16</v>
      </c>
      <c r="E9" s="22">
        <f t="shared" si="0"/>
        <v>10.416666666666666</v>
      </c>
      <c r="F9" s="85">
        <v>5</v>
      </c>
      <c r="G9" s="73"/>
      <c r="H9" s="19" t="s">
        <v>9</v>
      </c>
      <c r="I9" s="20" t="s">
        <v>617</v>
      </c>
      <c r="J9" s="19" t="s">
        <v>16</v>
      </c>
      <c r="K9" s="22">
        <f>L9*100/$L$12</f>
        <v>1.0638297872340425</v>
      </c>
      <c r="L9" s="85">
        <v>1</v>
      </c>
      <c r="O9" s="145" t="s">
        <v>16</v>
      </c>
      <c r="P9" s="146" t="s">
        <v>284</v>
      </c>
      <c r="Q9" s="145" t="s">
        <v>16</v>
      </c>
      <c r="R9" s="144">
        <f t="shared" si="1"/>
        <v>4.10958904109589</v>
      </c>
      <c r="S9" s="143">
        <v>3</v>
      </c>
      <c r="T9" s="73"/>
      <c r="U9" s="163" t="s">
        <v>22</v>
      </c>
      <c r="V9" s="164" t="s">
        <v>325</v>
      </c>
      <c r="W9" s="163" t="s">
        <v>22</v>
      </c>
      <c r="X9" s="165">
        <f t="shared" si="2"/>
        <v>5.1282051282051277</v>
      </c>
      <c r="Y9" s="166">
        <v>4</v>
      </c>
      <c r="AA9" s="84" t="s">
        <v>16</v>
      </c>
      <c r="AB9" s="20" t="s">
        <v>567</v>
      </c>
      <c r="AC9" s="84" t="s">
        <v>16</v>
      </c>
      <c r="AD9" s="22">
        <f t="shared" si="3"/>
        <v>13.978494623655914</v>
      </c>
      <c r="AE9" s="85">
        <v>13</v>
      </c>
      <c r="AF9" s="73"/>
      <c r="AG9" s="73"/>
      <c r="AH9" s="73"/>
      <c r="AI9" s="73"/>
      <c r="AJ9" s="74">
        <f>SUM(AJ7:AJ8)</f>
        <v>100</v>
      </c>
      <c r="AK9" s="74">
        <f>SUM(AK7:AK8)</f>
        <v>73</v>
      </c>
      <c r="AM9" s="14" t="s">
        <v>16</v>
      </c>
      <c r="AN9" s="15" t="s">
        <v>61</v>
      </c>
      <c r="AO9" s="16" t="s">
        <v>16</v>
      </c>
      <c r="AP9" s="177">
        <f t="shared" si="4"/>
        <v>4.4943820224719104</v>
      </c>
      <c r="AQ9" s="18">
        <v>4</v>
      </c>
      <c r="AR9" s="73"/>
      <c r="AS9" s="84" t="s">
        <v>102</v>
      </c>
      <c r="AT9" s="20" t="s">
        <v>101</v>
      </c>
      <c r="AU9" s="19" t="s">
        <v>22</v>
      </c>
      <c r="AV9" s="178">
        <f t="shared" si="5"/>
        <v>30.434782608695652</v>
      </c>
      <c r="AW9" s="85">
        <v>7</v>
      </c>
      <c r="AX9" s="73"/>
    </row>
    <row r="10" spans="2:50">
      <c r="B10" s="19" t="s">
        <v>16</v>
      </c>
      <c r="C10" s="20" t="s">
        <v>600</v>
      </c>
      <c r="D10" s="19" t="s">
        <v>16</v>
      </c>
      <c r="E10" s="22">
        <f t="shared" si="0"/>
        <v>6.25</v>
      </c>
      <c r="F10" s="85">
        <v>3</v>
      </c>
      <c r="G10" s="73"/>
      <c r="H10" s="19" t="s">
        <v>9</v>
      </c>
      <c r="I10" s="20" t="s">
        <v>620</v>
      </c>
      <c r="J10" s="19" t="s">
        <v>16</v>
      </c>
      <c r="K10" s="22">
        <f>L10*100/$L$12</f>
        <v>1.0638297872340425</v>
      </c>
      <c r="L10" s="85">
        <v>1</v>
      </c>
      <c r="O10" s="145" t="s">
        <v>16</v>
      </c>
      <c r="P10" s="146" t="s">
        <v>283</v>
      </c>
      <c r="Q10" s="145" t="s">
        <v>16</v>
      </c>
      <c r="R10" s="144">
        <f t="shared" si="1"/>
        <v>2.7397260273972601</v>
      </c>
      <c r="S10" s="143">
        <v>2</v>
      </c>
      <c r="T10" s="73"/>
      <c r="U10" s="156" t="s">
        <v>106</v>
      </c>
      <c r="V10" s="157" t="s">
        <v>324</v>
      </c>
      <c r="W10" s="156" t="s">
        <v>16</v>
      </c>
      <c r="X10" s="158">
        <f t="shared" si="2"/>
        <v>5.1282051282051277</v>
      </c>
      <c r="Y10" s="159">
        <v>4</v>
      </c>
      <c r="AA10" s="84" t="s">
        <v>16</v>
      </c>
      <c r="AB10" s="20" t="s">
        <v>573</v>
      </c>
      <c r="AC10" s="84" t="s">
        <v>16</v>
      </c>
      <c r="AD10" s="22">
        <f t="shared" si="3"/>
        <v>12.903225806451612</v>
      </c>
      <c r="AE10" s="85">
        <v>12</v>
      </c>
      <c r="AF10" s="73"/>
      <c r="AM10" s="19" t="s">
        <v>16</v>
      </c>
      <c r="AN10" s="20" t="s">
        <v>70</v>
      </c>
      <c r="AO10" s="21" t="s">
        <v>16</v>
      </c>
      <c r="AP10" s="178">
        <f t="shared" si="4"/>
        <v>4.4943820224719104</v>
      </c>
      <c r="AQ10" s="23">
        <v>4</v>
      </c>
      <c r="AR10" s="73"/>
      <c r="AS10" s="84" t="s">
        <v>55</v>
      </c>
      <c r="AT10" s="20" t="s">
        <v>125</v>
      </c>
      <c r="AU10" s="84" t="s">
        <v>22</v>
      </c>
      <c r="AV10" s="178">
        <f t="shared" si="5"/>
        <v>26.086956521739129</v>
      </c>
      <c r="AW10" s="85">
        <v>6</v>
      </c>
      <c r="AX10" s="20" t="s">
        <v>211</v>
      </c>
    </row>
    <row r="11" spans="2:50">
      <c r="B11" s="19" t="s">
        <v>16</v>
      </c>
      <c r="C11" s="20" t="s">
        <v>597</v>
      </c>
      <c r="D11" s="19" t="s">
        <v>16</v>
      </c>
      <c r="E11" s="22">
        <f t="shared" si="0"/>
        <v>6.25</v>
      </c>
      <c r="F11" s="85">
        <v>3</v>
      </c>
      <c r="G11" s="73"/>
      <c r="H11" s="68" t="s">
        <v>9</v>
      </c>
      <c r="I11" s="69" t="s">
        <v>616</v>
      </c>
      <c r="J11" s="68" t="s">
        <v>16</v>
      </c>
      <c r="K11" s="71">
        <f>L11*100/$L$12</f>
        <v>1.0638297872340425</v>
      </c>
      <c r="L11" s="97">
        <v>1</v>
      </c>
      <c r="O11" s="145" t="s">
        <v>16</v>
      </c>
      <c r="P11" s="146" t="s">
        <v>282</v>
      </c>
      <c r="Q11" s="145" t="s">
        <v>16</v>
      </c>
      <c r="R11" s="144">
        <f t="shared" si="1"/>
        <v>2.7397260273972601</v>
      </c>
      <c r="S11" s="143">
        <v>2</v>
      </c>
      <c r="T11" s="73"/>
      <c r="U11" s="145" t="s">
        <v>9</v>
      </c>
      <c r="V11" s="146" t="s">
        <v>323</v>
      </c>
      <c r="W11" s="145" t="s">
        <v>16</v>
      </c>
      <c r="X11" s="144">
        <f t="shared" si="2"/>
        <v>3.8461538461538463</v>
      </c>
      <c r="Y11" s="143">
        <v>3</v>
      </c>
      <c r="AA11" s="84" t="s">
        <v>16</v>
      </c>
      <c r="AB11" s="20" t="s">
        <v>571</v>
      </c>
      <c r="AC11" s="84" t="s">
        <v>16</v>
      </c>
      <c r="AD11" s="22">
        <f t="shared" si="3"/>
        <v>4.301075268817204</v>
      </c>
      <c r="AE11" s="85">
        <v>4</v>
      </c>
      <c r="AF11" s="73"/>
      <c r="AM11" s="19" t="s">
        <v>16</v>
      </c>
      <c r="AN11" s="20" t="s">
        <v>74</v>
      </c>
      <c r="AO11" s="21" t="s">
        <v>16</v>
      </c>
      <c r="AP11" s="178">
        <f t="shared" si="4"/>
        <v>3.3707865168539324</v>
      </c>
      <c r="AQ11" s="23">
        <v>3</v>
      </c>
      <c r="AR11" s="73"/>
      <c r="AS11" s="84" t="s">
        <v>55</v>
      </c>
      <c r="AT11" s="20" t="s">
        <v>116</v>
      </c>
      <c r="AU11" s="19" t="s">
        <v>52</v>
      </c>
      <c r="AV11" s="178">
        <f t="shared" si="5"/>
        <v>26.086956521739129</v>
      </c>
      <c r="AW11" s="85">
        <v>6</v>
      </c>
      <c r="AX11" s="73"/>
    </row>
    <row r="12" spans="2:50">
      <c r="B12" s="19" t="s">
        <v>16</v>
      </c>
      <c r="C12" s="20" t="s">
        <v>611</v>
      </c>
      <c r="D12" s="19" t="s">
        <v>16</v>
      </c>
      <c r="E12" s="22">
        <f t="shared" si="0"/>
        <v>6.25</v>
      </c>
      <c r="F12" s="85">
        <v>3</v>
      </c>
      <c r="G12" s="73"/>
      <c r="H12" s="73"/>
      <c r="I12" s="73"/>
      <c r="J12" s="73"/>
      <c r="K12" s="74">
        <f>SUM(K7:K11)</f>
        <v>100</v>
      </c>
      <c r="L12" s="74">
        <f>SUM(L7:L11)</f>
        <v>94</v>
      </c>
      <c r="O12" s="145" t="s">
        <v>16</v>
      </c>
      <c r="P12" s="146" t="s">
        <v>281</v>
      </c>
      <c r="Q12" s="145" t="s">
        <v>16</v>
      </c>
      <c r="R12" s="144">
        <f t="shared" si="1"/>
        <v>2.7397260273972601</v>
      </c>
      <c r="S12" s="143">
        <v>2</v>
      </c>
      <c r="T12" s="73"/>
      <c r="U12" s="145" t="s">
        <v>22</v>
      </c>
      <c r="V12" s="146" t="s">
        <v>322</v>
      </c>
      <c r="W12" s="145" t="s">
        <v>16</v>
      </c>
      <c r="X12" s="144">
        <f t="shared" si="2"/>
        <v>3.8461538461538463</v>
      </c>
      <c r="Y12" s="143">
        <v>3</v>
      </c>
      <c r="AA12" s="84" t="s">
        <v>16</v>
      </c>
      <c r="AB12" s="20" t="s">
        <v>576</v>
      </c>
      <c r="AC12" s="84" t="s">
        <v>16</v>
      </c>
      <c r="AD12" s="22">
        <f t="shared" si="3"/>
        <v>2.150537634408602</v>
      </c>
      <c r="AE12" s="85">
        <v>2</v>
      </c>
      <c r="AF12" s="73"/>
      <c r="AM12" s="24" t="s">
        <v>16</v>
      </c>
      <c r="AN12" s="25" t="s">
        <v>68</v>
      </c>
      <c r="AO12" s="26" t="s">
        <v>16</v>
      </c>
      <c r="AP12" s="179">
        <f t="shared" si="4"/>
        <v>3.3707865168539324</v>
      </c>
      <c r="AQ12" s="28">
        <v>3</v>
      </c>
      <c r="AR12" s="73"/>
      <c r="AS12" s="84" t="s">
        <v>51</v>
      </c>
      <c r="AT12" s="20" t="s">
        <v>117</v>
      </c>
      <c r="AU12" s="19" t="s">
        <v>16</v>
      </c>
      <c r="AV12" s="178">
        <f t="shared" si="5"/>
        <v>21.739130434782609</v>
      </c>
      <c r="AW12" s="85">
        <v>5</v>
      </c>
      <c r="AX12" s="73"/>
    </row>
    <row r="13" spans="2:50">
      <c r="B13" s="19" t="s">
        <v>129</v>
      </c>
      <c r="C13" s="20" t="s">
        <v>607</v>
      </c>
      <c r="D13" s="19" t="s">
        <v>16</v>
      </c>
      <c r="E13" s="22">
        <f t="shared" si="0"/>
        <v>6.25</v>
      </c>
      <c r="F13" s="85">
        <v>3</v>
      </c>
      <c r="G13" s="73"/>
      <c r="H13" s="73"/>
      <c r="I13" s="73"/>
      <c r="J13" s="73"/>
      <c r="K13" s="73"/>
      <c r="L13" s="73"/>
      <c r="O13" s="145" t="s">
        <v>16</v>
      </c>
      <c r="P13" s="146" t="s">
        <v>280</v>
      </c>
      <c r="Q13" s="145" t="s">
        <v>16</v>
      </c>
      <c r="R13" s="144">
        <f t="shared" si="1"/>
        <v>2.7397260273972601</v>
      </c>
      <c r="S13" s="143">
        <v>2</v>
      </c>
      <c r="T13" s="73"/>
      <c r="U13" s="145" t="s">
        <v>106</v>
      </c>
      <c r="V13" s="146" t="s">
        <v>321</v>
      </c>
      <c r="W13" s="145" t="s">
        <v>123</v>
      </c>
      <c r="X13" s="144">
        <f t="shared" si="2"/>
        <v>3.8461538461538463</v>
      </c>
      <c r="Y13" s="143">
        <v>3</v>
      </c>
      <c r="AA13" s="84" t="s">
        <v>16</v>
      </c>
      <c r="AB13" s="20" t="s">
        <v>568</v>
      </c>
      <c r="AC13" s="84" t="s">
        <v>16</v>
      </c>
      <c r="AD13" s="22">
        <f t="shared" si="3"/>
        <v>2.150537634408602</v>
      </c>
      <c r="AE13" s="85">
        <v>2</v>
      </c>
      <c r="AF13" s="73"/>
      <c r="AM13" s="29" t="s">
        <v>16</v>
      </c>
      <c r="AN13" s="30" t="s">
        <v>69</v>
      </c>
      <c r="AO13" s="31" t="s">
        <v>16</v>
      </c>
      <c r="AP13" s="180">
        <f t="shared" si="4"/>
        <v>2.2471910112359552</v>
      </c>
      <c r="AQ13" s="33">
        <v>2</v>
      </c>
      <c r="AR13" s="73"/>
      <c r="AS13" s="84" t="s">
        <v>51</v>
      </c>
      <c r="AT13" s="20" t="s">
        <v>113</v>
      </c>
      <c r="AU13" s="19" t="s">
        <v>16</v>
      </c>
      <c r="AV13" s="178">
        <f t="shared" si="5"/>
        <v>17.391304347826086</v>
      </c>
      <c r="AW13" s="85">
        <v>4</v>
      </c>
      <c r="AX13" s="73"/>
    </row>
    <row r="14" spans="2:50">
      <c r="B14" s="19" t="s">
        <v>16</v>
      </c>
      <c r="C14" s="20" t="s">
        <v>602</v>
      </c>
      <c r="D14" s="19" t="s">
        <v>16</v>
      </c>
      <c r="E14" s="22">
        <f t="shared" si="0"/>
        <v>4.166666666666667</v>
      </c>
      <c r="F14" s="85">
        <v>2</v>
      </c>
      <c r="G14" s="73"/>
      <c r="H14" s="73"/>
      <c r="I14" s="73"/>
      <c r="J14" s="73"/>
      <c r="K14" s="73"/>
      <c r="L14" s="73"/>
      <c r="O14" s="145" t="s">
        <v>16</v>
      </c>
      <c r="P14" s="146" t="s">
        <v>279</v>
      </c>
      <c r="Q14" s="145" t="s">
        <v>16</v>
      </c>
      <c r="R14" s="144">
        <f t="shared" si="1"/>
        <v>2.7397260273972601</v>
      </c>
      <c r="S14" s="143">
        <v>2</v>
      </c>
      <c r="T14" s="73"/>
      <c r="U14" s="145" t="s">
        <v>19</v>
      </c>
      <c r="V14" s="146" t="s">
        <v>320</v>
      </c>
      <c r="W14" s="145" t="s">
        <v>16</v>
      </c>
      <c r="X14" s="144">
        <f t="shared" si="2"/>
        <v>2.5641025641025639</v>
      </c>
      <c r="Y14" s="143">
        <v>2</v>
      </c>
      <c r="AA14" s="84" t="s">
        <v>16</v>
      </c>
      <c r="AB14" s="20" t="s">
        <v>569</v>
      </c>
      <c r="AC14" s="84" t="s">
        <v>16</v>
      </c>
      <c r="AD14" s="22">
        <f t="shared" si="3"/>
        <v>1.075268817204301</v>
      </c>
      <c r="AE14" s="85">
        <v>1</v>
      </c>
      <c r="AF14" s="73"/>
      <c r="AM14" s="34" t="s">
        <v>16</v>
      </c>
      <c r="AN14" s="35" t="s">
        <v>38</v>
      </c>
      <c r="AO14" s="36" t="s">
        <v>16</v>
      </c>
      <c r="AP14" s="181">
        <f t="shared" si="4"/>
        <v>2.2471910112359552</v>
      </c>
      <c r="AQ14" s="37">
        <v>2</v>
      </c>
      <c r="AR14" s="73"/>
      <c r="AS14" s="84" t="s">
        <v>19</v>
      </c>
      <c r="AT14" s="20" t="s">
        <v>109</v>
      </c>
      <c r="AU14" s="84" t="s">
        <v>16</v>
      </c>
      <c r="AV14" s="178">
        <f t="shared" si="5"/>
        <v>13.043478260869565</v>
      </c>
      <c r="AW14" s="85">
        <v>3</v>
      </c>
      <c r="AX14" s="73"/>
    </row>
    <row r="15" spans="2:50">
      <c r="B15" s="19" t="s">
        <v>16</v>
      </c>
      <c r="C15" s="20" t="s">
        <v>596</v>
      </c>
      <c r="D15" s="19" t="s">
        <v>16</v>
      </c>
      <c r="E15" s="22">
        <f t="shared" si="0"/>
        <v>2.0833333333333335</v>
      </c>
      <c r="F15" s="85">
        <v>1</v>
      </c>
      <c r="G15" s="73"/>
      <c r="H15" s="73"/>
      <c r="I15" s="73"/>
      <c r="J15" s="73"/>
      <c r="K15" s="73"/>
      <c r="L15" s="73"/>
      <c r="O15" s="145" t="s">
        <v>16</v>
      </c>
      <c r="P15" s="146" t="s">
        <v>278</v>
      </c>
      <c r="Q15" s="145" t="s">
        <v>16</v>
      </c>
      <c r="R15" s="144">
        <f t="shared" si="1"/>
        <v>2.7397260273972601</v>
      </c>
      <c r="S15" s="143">
        <v>2</v>
      </c>
      <c r="T15" s="73"/>
      <c r="U15" s="145" t="s">
        <v>106</v>
      </c>
      <c r="V15" s="146" t="s">
        <v>319</v>
      </c>
      <c r="W15" s="145" t="s">
        <v>22</v>
      </c>
      <c r="X15" s="144">
        <f t="shared" si="2"/>
        <v>2.5641025641025639</v>
      </c>
      <c r="Y15" s="143">
        <v>2</v>
      </c>
      <c r="AA15" s="84" t="s">
        <v>16</v>
      </c>
      <c r="AB15" s="20" t="s">
        <v>574</v>
      </c>
      <c r="AC15" s="84" t="s">
        <v>16</v>
      </c>
      <c r="AD15" s="22">
        <f t="shared" si="3"/>
        <v>1.075268817204301</v>
      </c>
      <c r="AE15" s="85">
        <v>1</v>
      </c>
      <c r="AF15" s="73"/>
      <c r="AG15" s="73"/>
      <c r="AH15" s="73"/>
      <c r="AI15" s="73"/>
      <c r="AJ15" s="73"/>
      <c r="AK15" s="73"/>
      <c r="AM15" s="19" t="s">
        <v>16</v>
      </c>
      <c r="AN15" s="20" t="s">
        <v>72</v>
      </c>
      <c r="AO15" s="21" t="s">
        <v>16</v>
      </c>
      <c r="AP15" s="178">
        <f t="shared" si="4"/>
        <v>2.2471910112359552</v>
      </c>
      <c r="AQ15" s="23">
        <v>2</v>
      </c>
      <c r="AR15" s="73"/>
      <c r="AS15" s="86" t="s">
        <v>9</v>
      </c>
      <c r="AT15" s="87" t="s">
        <v>118</v>
      </c>
      <c r="AU15" s="88" t="s">
        <v>16</v>
      </c>
      <c r="AV15" s="195">
        <f t="shared" si="5"/>
        <v>13.043478260869565</v>
      </c>
      <c r="AW15" s="90">
        <v>3</v>
      </c>
      <c r="AX15" s="73"/>
    </row>
    <row r="16" spans="2:50">
      <c r="B16" s="19" t="s">
        <v>16</v>
      </c>
      <c r="C16" s="20" t="s">
        <v>598</v>
      </c>
      <c r="D16" s="19" t="s">
        <v>16</v>
      </c>
      <c r="E16" s="22">
        <f t="shared" si="0"/>
        <v>2.0833333333333335</v>
      </c>
      <c r="F16" s="85">
        <v>1</v>
      </c>
      <c r="G16" s="73"/>
      <c r="H16" s="73"/>
      <c r="I16" s="73"/>
      <c r="J16" s="73"/>
      <c r="K16" s="73"/>
      <c r="L16" s="73"/>
      <c r="O16" s="145" t="s">
        <v>16</v>
      </c>
      <c r="P16" s="146" t="s">
        <v>277</v>
      </c>
      <c r="Q16" s="145" t="s">
        <v>16</v>
      </c>
      <c r="R16" s="144">
        <f t="shared" si="1"/>
        <v>2.7397260273972601</v>
      </c>
      <c r="S16" s="143">
        <v>2</v>
      </c>
      <c r="T16" s="73"/>
      <c r="U16" s="145" t="s">
        <v>22</v>
      </c>
      <c r="V16" s="146" t="s">
        <v>318</v>
      </c>
      <c r="W16" s="145" t="s">
        <v>16</v>
      </c>
      <c r="X16" s="144">
        <f t="shared" si="2"/>
        <v>2.5641025641025639</v>
      </c>
      <c r="Y16" s="143">
        <v>2</v>
      </c>
      <c r="AA16" s="96" t="s">
        <v>16</v>
      </c>
      <c r="AB16" s="69" t="s">
        <v>570</v>
      </c>
      <c r="AC16" s="96" t="s">
        <v>16</v>
      </c>
      <c r="AD16" s="71">
        <f t="shared" si="3"/>
        <v>1.075268817204301</v>
      </c>
      <c r="AE16" s="97">
        <v>1</v>
      </c>
      <c r="AF16" s="73"/>
      <c r="AG16" s="73"/>
      <c r="AH16" s="73"/>
      <c r="AI16" s="73"/>
      <c r="AJ16" s="73"/>
      <c r="AK16" s="73"/>
      <c r="AM16" s="19" t="s">
        <v>16</v>
      </c>
      <c r="AN16" s="20" t="s">
        <v>73</v>
      </c>
      <c r="AO16" s="21" t="s">
        <v>16</v>
      </c>
      <c r="AP16" s="178">
        <f t="shared" si="4"/>
        <v>2.2471910112359552</v>
      </c>
      <c r="AQ16" s="23">
        <v>2</v>
      </c>
      <c r="AR16" s="73"/>
      <c r="AS16" s="214" t="s">
        <v>19</v>
      </c>
      <c r="AT16" s="215" t="s">
        <v>110</v>
      </c>
      <c r="AU16" s="214" t="s">
        <v>16</v>
      </c>
      <c r="AV16" s="216">
        <f t="shared" si="5"/>
        <v>13.043478260869565</v>
      </c>
      <c r="AW16" s="217">
        <v>3</v>
      </c>
      <c r="AX16" s="73"/>
    </row>
    <row r="17" spans="2:50">
      <c r="B17" s="19" t="s">
        <v>16</v>
      </c>
      <c r="C17" s="20" t="s">
        <v>599</v>
      </c>
      <c r="D17" s="19" t="s">
        <v>16</v>
      </c>
      <c r="E17" s="22">
        <f t="shared" si="0"/>
        <v>2.0833333333333335</v>
      </c>
      <c r="F17" s="85">
        <v>1</v>
      </c>
      <c r="G17" s="73"/>
      <c r="H17" s="73"/>
      <c r="I17" s="73"/>
      <c r="J17" s="73"/>
      <c r="K17" s="73"/>
      <c r="L17" s="73"/>
      <c r="O17" s="145" t="s">
        <v>16</v>
      </c>
      <c r="P17" s="146" t="s">
        <v>276</v>
      </c>
      <c r="Q17" s="145" t="s">
        <v>16</v>
      </c>
      <c r="R17" s="144">
        <f t="shared" si="1"/>
        <v>2.7397260273972601</v>
      </c>
      <c r="S17" s="143">
        <v>2</v>
      </c>
      <c r="T17" s="73"/>
      <c r="U17" s="145" t="s">
        <v>106</v>
      </c>
      <c r="V17" s="146" t="s">
        <v>317</v>
      </c>
      <c r="W17" s="145" t="s">
        <v>16</v>
      </c>
      <c r="X17" s="144">
        <f t="shared" si="2"/>
        <v>2.5641025641025639</v>
      </c>
      <c r="Y17" s="143">
        <v>2</v>
      </c>
      <c r="AA17" s="73"/>
      <c r="AB17" s="73"/>
      <c r="AC17" s="73"/>
      <c r="AD17" s="74">
        <f>SUM(AD7:AD16)</f>
        <v>100.00000000000003</v>
      </c>
      <c r="AE17" s="74">
        <f>SUM(AE7:AE16)</f>
        <v>93</v>
      </c>
      <c r="AF17" s="73"/>
      <c r="AG17" s="73"/>
      <c r="AH17" s="73"/>
      <c r="AI17" s="73"/>
      <c r="AJ17" s="73"/>
      <c r="AK17" s="73"/>
      <c r="AM17" s="19" t="s">
        <v>16</v>
      </c>
      <c r="AN17" s="20" t="s">
        <v>64</v>
      </c>
      <c r="AO17" s="21" t="s">
        <v>16</v>
      </c>
      <c r="AP17" s="178">
        <f t="shared" si="4"/>
        <v>2.2471910112359552</v>
      </c>
      <c r="AQ17" s="23">
        <v>2</v>
      </c>
      <c r="AR17" s="73"/>
      <c r="AS17" s="84" t="s">
        <v>19</v>
      </c>
      <c r="AT17" s="20" t="s">
        <v>120</v>
      </c>
      <c r="AU17" s="84" t="s">
        <v>16</v>
      </c>
      <c r="AV17" s="178">
        <f t="shared" si="5"/>
        <v>13.043478260869565</v>
      </c>
      <c r="AW17" s="85">
        <v>3</v>
      </c>
      <c r="AX17" s="73"/>
    </row>
    <row r="18" spans="2:50">
      <c r="B18" s="19" t="s">
        <v>16</v>
      </c>
      <c r="C18" s="20" t="s">
        <v>610</v>
      </c>
      <c r="D18" s="19" t="s">
        <v>16</v>
      </c>
      <c r="E18" s="22">
        <f t="shared" si="0"/>
        <v>2.0833333333333335</v>
      </c>
      <c r="F18" s="85">
        <v>1</v>
      </c>
      <c r="G18" s="73"/>
      <c r="H18" s="73"/>
      <c r="I18" s="73"/>
      <c r="J18" s="73"/>
      <c r="K18" s="73"/>
      <c r="L18" s="73"/>
      <c r="O18" s="145" t="s">
        <v>16</v>
      </c>
      <c r="P18" s="146" t="s">
        <v>275</v>
      </c>
      <c r="Q18" s="145" t="s">
        <v>16</v>
      </c>
      <c r="R18" s="144">
        <f t="shared" si="1"/>
        <v>2.7397260273972601</v>
      </c>
      <c r="S18" s="143">
        <v>2</v>
      </c>
      <c r="T18" s="73"/>
      <c r="U18" s="145" t="s">
        <v>9</v>
      </c>
      <c r="V18" s="146" t="s">
        <v>316</v>
      </c>
      <c r="W18" s="145" t="s">
        <v>22</v>
      </c>
      <c r="X18" s="144">
        <f t="shared" si="2"/>
        <v>2.5641025641025639</v>
      </c>
      <c r="Y18" s="143">
        <v>2</v>
      </c>
      <c r="AA18" s="73"/>
      <c r="AB18" s="73"/>
      <c r="AC18" s="73"/>
      <c r="AD18" s="73"/>
      <c r="AE18" s="73"/>
      <c r="AF18" s="73"/>
      <c r="AG18" s="73"/>
      <c r="AH18" s="73"/>
      <c r="AI18" s="73"/>
      <c r="AJ18" s="73"/>
      <c r="AK18" s="73"/>
      <c r="AM18" s="19" t="s">
        <v>16</v>
      </c>
      <c r="AN18" s="20" t="s">
        <v>95</v>
      </c>
      <c r="AO18" s="21" t="s">
        <v>16</v>
      </c>
      <c r="AP18" s="178">
        <f t="shared" si="4"/>
        <v>2.2471910112359552</v>
      </c>
      <c r="AQ18" s="23">
        <v>2</v>
      </c>
      <c r="AR18" s="73"/>
      <c r="AS18" s="84" t="s">
        <v>102</v>
      </c>
      <c r="AT18" s="20" t="s">
        <v>103</v>
      </c>
      <c r="AU18" s="84" t="s">
        <v>104</v>
      </c>
      <c r="AV18" s="178">
        <f t="shared" si="5"/>
        <v>8.695652173913043</v>
      </c>
      <c r="AW18" s="85">
        <v>2</v>
      </c>
      <c r="AX18" s="73"/>
    </row>
    <row r="19" spans="2:50">
      <c r="B19" s="19" t="s">
        <v>16</v>
      </c>
      <c r="C19" s="20" t="s">
        <v>605</v>
      </c>
      <c r="D19" s="19" t="s">
        <v>16</v>
      </c>
      <c r="E19" s="22">
        <f t="shared" si="0"/>
        <v>2.0833333333333335</v>
      </c>
      <c r="F19" s="85">
        <v>1</v>
      </c>
      <c r="G19" s="73"/>
      <c r="H19" s="73"/>
      <c r="I19" s="73"/>
      <c r="J19" s="73"/>
      <c r="K19" s="73"/>
      <c r="L19" s="73"/>
      <c r="O19" s="145" t="s">
        <v>16</v>
      </c>
      <c r="P19" s="146" t="s">
        <v>274</v>
      </c>
      <c r="Q19" s="145" t="s">
        <v>16</v>
      </c>
      <c r="R19" s="144">
        <f t="shared" si="1"/>
        <v>2.7397260273972601</v>
      </c>
      <c r="S19" s="143">
        <v>2</v>
      </c>
      <c r="T19" s="73"/>
      <c r="U19" s="145" t="s">
        <v>22</v>
      </c>
      <c r="V19" s="146" t="s">
        <v>315</v>
      </c>
      <c r="W19" s="145" t="s">
        <v>16</v>
      </c>
      <c r="X19" s="144">
        <f t="shared" si="2"/>
        <v>2.5641025641025639</v>
      </c>
      <c r="Y19" s="143">
        <v>2</v>
      </c>
      <c r="AA19" s="73"/>
      <c r="AB19" s="73"/>
      <c r="AC19" s="73"/>
      <c r="AD19" s="73"/>
      <c r="AE19" s="73"/>
      <c r="AF19" s="73"/>
      <c r="AG19" s="73"/>
      <c r="AH19" s="73"/>
      <c r="AI19" s="73"/>
      <c r="AJ19" s="73"/>
      <c r="AK19" s="73"/>
      <c r="AM19" s="19" t="s">
        <v>16</v>
      </c>
      <c r="AN19" s="20" t="s">
        <v>96</v>
      </c>
      <c r="AO19" s="21" t="s">
        <v>16</v>
      </c>
      <c r="AP19" s="178">
        <f t="shared" si="4"/>
        <v>2.2471910112359552</v>
      </c>
      <c r="AQ19" s="23">
        <v>2</v>
      </c>
      <c r="AR19" s="73"/>
      <c r="AS19" s="84" t="s">
        <v>19</v>
      </c>
      <c r="AT19" s="20" t="s">
        <v>121</v>
      </c>
      <c r="AU19" s="84" t="s">
        <v>22</v>
      </c>
      <c r="AV19" s="178">
        <f t="shared" si="5"/>
        <v>8.695652173913043</v>
      </c>
      <c r="AW19" s="85">
        <v>2</v>
      </c>
      <c r="AX19" s="20" t="s">
        <v>211</v>
      </c>
    </row>
    <row r="20" spans="2:50">
      <c r="B20" s="19" t="s">
        <v>16</v>
      </c>
      <c r="C20" s="20" t="s">
        <v>609</v>
      </c>
      <c r="D20" s="19" t="s">
        <v>16</v>
      </c>
      <c r="E20" s="22">
        <f t="shared" si="0"/>
        <v>2.0833333333333335</v>
      </c>
      <c r="F20" s="85">
        <v>1</v>
      </c>
      <c r="G20" s="73"/>
      <c r="H20" s="73"/>
      <c r="I20" s="73"/>
      <c r="J20" s="73"/>
      <c r="K20" s="73"/>
      <c r="L20" s="73"/>
      <c r="O20" s="145" t="s">
        <v>22</v>
      </c>
      <c r="P20" s="146" t="s">
        <v>273</v>
      </c>
      <c r="Q20" s="145" t="s">
        <v>16</v>
      </c>
      <c r="R20" s="144">
        <f t="shared" si="1"/>
        <v>2.7397260273972601</v>
      </c>
      <c r="S20" s="143">
        <v>2</v>
      </c>
      <c r="T20" s="73"/>
      <c r="U20" s="145" t="s">
        <v>106</v>
      </c>
      <c r="V20" s="146" t="s">
        <v>314</v>
      </c>
      <c r="W20" s="145" t="s">
        <v>16</v>
      </c>
      <c r="X20" s="144">
        <f t="shared" si="2"/>
        <v>2.5641025641025639</v>
      </c>
      <c r="Y20" s="143">
        <v>2</v>
      </c>
      <c r="AA20" s="292" t="s">
        <v>592</v>
      </c>
      <c r="AB20" s="154"/>
      <c r="AC20" s="154"/>
      <c r="AD20" s="154"/>
      <c r="AE20" s="154"/>
      <c r="AF20" s="73"/>
      <c r="AG20" s="292" t="s">
        <v>593</v>
      </c>
      <c r="AH20" s="154"/>
      <c r="AI20" s="154"/>
      <c r="AJ20" s="154"/>
      <c r="AK20" s="154"/>
      <c r="AM20" s="19" t="s">
        <v>16</v>
      </c>
      <c r="AN20" s="20" t="s">
        <v>63</v>
      </c>
      <c r="AO20" s="21" t="s">
        <v>16</v>
      </c>
      <c r="AP20" s="178">
        <f t="shared" si="4"/>
        <v>2.2471910112359552</v>
      </c>
      <c r="AQ20" s="23">
        <v>2</v>
      </c>
      <c r="AR20" s="73"/>
      <c r="AS20" s="84" t="s">
        <v>55</v>
      </c>
      <c r="AT20" s="91" t="s">
        <v>112</v>
      </c>
      <c r="AU20" s="19" t="s">
        <v>16</v>
      </c>
      <c r="AV20" s="178">
        <f t="shared" si="5"/>
        <v>8.695652173913043</v>
      </c>
      <c r="AW20" s="85">
        <v>2</v>
      </c>
      <c r="AX20" s="20" t="s">
        <v>230</v>
      </c>
    </row>
    <row r="21" spans="2:50">
      <c r="B21" s="68" t="s">
        <v>129</v>
      </c>
      <c r="C21" s="69" t="s">
        <v>608</v>
      </c>
      <c r="D21" s="68" t="s">
        <v>16</v>
      </c>
      <c r="E21" s="71">
        <f t="shared" si="0"/>
        <v>2.0833333333333335</v>
      </c>
      <c r="F21" s="97">
        <v>1</v>
      </c>
      <c r="G21" s="73" t="s">
        <v>613</v>
      </c>
      <c r="H21" s="73"/>
      <c r="I21" s="73"/>
      <c r="J21" s="73"/>
      <c r="K21" s="73"/>
      <c r="L21" s="73"/>
      <c r="O21" s="145" t="s">
        <v>16</v>
      </c>
      <c r="P21" s="146" t="s">
        <v>272</v>
      </c>
      <c r="Q21" s="145" t="s">
        <v>16</v>
      </c>
      <c r="R21" s="144">
        <f t="shared" si="1"/>
        <v>2.7397260273972601</v>
      </c>
      <c r="S21" s="143">
        <v>2</v>
      </c>
      <c r="T21" s="73"/>
      <c r="U21" s="145" t="s">
        <v>9</v>
      </c>
      <c r="V21" s="146" t="s">
        <v>313</v>
      </c>
      <c r="W21" s="145" t="s">
        <v>16</v>
      </c>
      <c r="X21" s="144">
        <f t="shared" si="2"/>
        <v>2.5641025641025639</v>
      </c>
      <c r="Y21" s="143">
        <v>2</v>
      </c>
      <c r="AM21" s="19" t="s">
        <v>16</v>
      </c>
      <c r="AN21" s="20" t="s">
        <v>77</v>
      </c>
      <c r="AO21" s="21" t="s">
        <v>16</v>
      </c>
      <c r="AP21" s="178">
        <f t="shared" si="4"/>
        <v>2.2471910112359552</v>
      </c>
      <c r="AQ21" s="23">
        <v>2</v>
      </c>
      <c r="AR21" s="73"/>
      <c r="AS21" s="92" t="s">
        <v>9</v>
      </c>
      <c r="AT21" s="93" t="s">
        <v>114</v>
      </c>
      <c r="AU21" s="94" t="s">
        <v>123</v>
      </c>
      <c r="AV21" s="178">
        <f t="shared" si="5"/>
        <v>4.3478260869565215</v>
      </c>
      <c r="AW21" s="85">
        <v>1</v>
      </c>
      <c r="AX21" s="73"/>
    </row>
    <row r="22" spans="2:50">
      <c r="B22" s="73"/>
      <c r="C22" s="73"/>
      <c r="D22" s="73"/>
      <c r="E22" s="74">
        <f>SUM(E7:E21)</f>
        <v>99.999999999999972</v>
      </c>
      <c r="F22" s="74">
        <f>SUM(F7:F21)</f>
        <v>48</v>
      </c>
      <c r="G22" s="73"/>
      <c r="H22" s="73"/>
      <c r="I22" s="73"/>
      <c r="J22" s="73"/>
      <c r="K22" s="73"/>
      <c r="L22" s="73"/>
      <c r="O22" s="145" t="s">
        <v>16</v>
      </c>
      <c r="P22" s="146" t="s">
        <v>271</v>
      </c>
      <c r="Q22" s="145" t="s">
        <v>16</v>
      </c>
      <c r="R22" s="144">
        <f t="shared" si="1"/>
        <v>1.3698630136986301</v>
      </c>
      <c r="S22" s="143">
        <v>1</v>
      </c>
      <c r="T22" s="73"/>
      <c r="U22" s="145" t="s">
        <v>9</v>
      </c>
      <c r="V22" s="146" t="s">
        <v>312</v>
      </c>
      <c r="W22" s="145" t="s">
        <v>16</v>
      </c>
      <c r="X22" s="144">
        <f t="shared" si="2"/>
        <v>2.5641025641025639</v>
      </c>
      <c r="Y22" s="143">
        <v>2</v>
      </c>
      <c r="AA22" s="2" t="s">
        <v>0</v>
      </c>
      <c r="AB22" s="3" t="s">
        <v>1</v>
      </c>
      <c r="AC22" s="3" t="s">
        <v>2</v>
      </c>
      <c r="AD22" s="3" t="s">
        <v>3</v>
      </c>
      <c r="AE22" s="3" t="s">
        <v>4</v>
      </c>
      <c r="AF22" s="73"/>
      <c r="AG22" s="2" t="s">
        <v>45</v>
      </c>
      <c r="AH22" s="3" t="s">
        <v>1</v>
      </c>
      <c r="AI22" s="3" t="s">
        <v>46</v>
      </c>
      <c r="AJ22" s="3" t="s">
        <v>3</v>
      </c>
      <c r="AK22" s="3" t="s">
        <v>4</v>
      </c>
      <c r="AM22" s="38" t="s">
        <v>16</v>
      </c>
      <c r="AN22" s="39" t="s">
        <v>78</v>
      </c>
      <c r="AO22" s="40" t="s">
        <v>16</v>
      </c>
      <c r="AP22" s="182">
        <f t="shared" si="4"/>
        <v>2.2471910112359552</v>
      </c>
      <c r="AQ22" s="42">
        <v>2</v>
      </c>
      <c r="AR22" s="73"/>
      <c r="AS22" s="92" t="s">
        <v>55</v>
      </c>
      <c r="AT22" s="93" t="s">
        <v>114</v>
      </c>
      <c r="AU22" s="94" t="s">
        <v>123</v>
      </c>
      <c r="AV22" s="178">
        <f t="shared" si="5"/>
        <v>4.3478260869565215</v>
      </c>
      <c r="AW22" s="95">
        <v>1</v>
      </c>
      <c r="AX22" s="73"/>
    </row>
    <row r="23" spans="2:50">
      <c r="B23" s="73" t="s">
        <v>612</v>
      </c>
      <c r="C23" s="73"/>
      <c r="D23" s="73"/>
      <c r="E23" s="73"/>
      <c r="F23" s="139"/>
      <c r="G23" s="73"/>
      <c r="H23" s="73"/>
      <c r="I23" s="73"/>
      <c r="J23" s="73"/>
      <c r="K23" s="73"/>
      <c r="L23" s="73"/>
      <c r="O23" s="145" t="s">
        <v>16</v>
      </c>
      <c r="P23" s="146" t="s">
        <v>270</v>
      </c>
      <c r="Q23" s="145" t="s">
        <v>16</v>
      </c>
      <c r="R23" s="144">
        <f t="shared" si="1"/>
        <v>1.3698630136986301</v>
      </c>
      <c r="S23" s="143">
        <v>1</v>
      </c>
      <c r="T23" s="73"/>
      <c r="U23" s="206" t="s">
        <v>22</v>
      </c>
      <c r="V23" s="207" t="s">
        <v>110</v>
      </c>
      <c r="W23" s="206" t="s">
        <v>16</v>
      </c>
      <c r="X23" s="208">
        <f t="shared" si="2"/>
        <v>2.5641025641025639</v>
      </c>
      <c r="Y23" s="209">
        <v>2</v>
      </c>
      <c r="AA23" s="19" t="s">
        <v>16</v>
      </c>
      <c r="AB23" s="20" t="s">
        <v>582</v>
      </c>
      <c r="AC23" s="19" t="s">
        <v>16</v>
      </c>
      <c r="AD23" s="22">
        <f t="shared" ref="AD23:AD30" si="6">AE23*100/$AE$31</f>
        <v>66.304347826086953</v>
      </c>
      <c r="AE23" s="99">
        <v>61</v>
      </c>
      <c r="AF23" s="73"/>
      <c r="AG23" s="98" t="s">
        <v>106</v>
      </c>
      <c r="AH23" s="20" t="s">
        <v>590</v>
      </c>
      <c r="AI23" s="98" t="s">
        <v>16</v>
      </c>
      <c r="AJ23" s="22">
        <f>AK23*100/$AK$27</f>
        <v>89.010989010989007</v>
      </c>
      <c r="AK23" s="99">
        <v>81</v>
      </c>
      <c r="AM23" s="19" t="s">
        <v>16</v>
      </c>
      <c r="AN23" s="20" t="s">
        <v>91</v>
      </c>
      <c r="AO23" s="21" t="s">
        <v>16</v>
      </c>
      <c r="AP23" s="178">
        <f t="shared" si="4"/>
        <v>1.1235955056179776</v>
      </c>
      <c r="AQ23" s="23">
        <v>1</v>
      </c>
      <c r="AR23" s="73"/>
      <c r="AS23" s="84" t="s">
        <v>9</v>
      </c>
      <c r="AT23" s="20" t="s">
        <v>111</v>
      </c>
      <c r="AU23" s="19" t="s">
        <v>22</v>
      </c>
      <c r="AV23" s="178">
        <f t="shared" si="5"/>
        <v>4.3478260869565215</v>
      </c>
      <c r="AW23" s="85">
        <v>1</v>
      </c>
      <c r="AX23" s="73"/>
    </row>
    <row r="24" spans="2:50">
      <c r="B24" s="19" t="s">
        <v>16</v>
      </c>
      <c r="C24" s="20" t="s">
        <v>601</v>
      </c>
      <c r="D24" s="19" t="s">
        <v>16</v>
      </c>
      <c r="E24" s="73"/>
      <c r="F24" s="139">
        <v>38</v>
      </c>
      <c r="G24" s="73"/>
      <c r="H24" s="73"/>
      <c r="I24" s="73"/>
      <c r="J24" s="73"/>
      <c r="K24" s="73"/>
      <c r="L24" s="73"/>
      <c r="O24" s="145" t="s">
        <v>16</v>
      </c>
      <c r="P24" s="146" t="s">
        <v>269</v>
      </c>
      <c r="Q24" s="145" t="s">
        <v>16</v>
      </c>
      <c r="R24" s="144">
        <f t="shared" si="1"/>
        <v>1.3698630136986301</v>
      </c>
      <c r="S24" s="143">
        <v>1</v>
      </c>
      <c r="T24" s="73"/>
      <c r="U24" s="202" t="s">
        <v>106</v>
      </c>
      <c r="V24" s="203" t="s">
        <v>311</v>
      </c>
      <c r="W24" s="202" t="s">
        <v>16</v>
      </c>
      <c r="X24" s="204">
        <f t="shared" si="2"/>
        <v>2.5641025641025639</v>
      </c>
      <c r="Y24" s="205">
        <v>2</v>
      </c>
      <c r="AA24" s="19" t="s">
        <v>16</v>
      </c>
      <c r="AB24" s="20" t="s">
        <v>583</v>
      </c>
      <c r="AC24" s="19" t="s">
        <v>16</v>
      </c>
      <c r="AD24" s="22">
        <f t="shared" si="6"/>
        <v>11.956521739130435</v>
      </c>
      <c r="AE24" s="85">
        <v>11</v>
      </c>
      <c r="AF24" s="73"/>
      <c r="AG24" s="19" t="s">
        <v>106</v>
      </c>
      <c r="AH24" s="20" t="s">
        <v>588</v>
      </c>
      <c r="AI24" s="19" t="s">
        <v>22</v>
      </c>
      <c r="AJ24" s="22">
        <f>AK24*100/$AK$27</f>
        <v>6.5934065934065931</v>
      </c>
      <c r="AK24" s="85">
        <v>6</v>
      </c>
      <c r="AM24" s="19" t="s">
        <v>16</v>
      </c>
      <c r="AN24" s="91" t="s">
        <v>443</v>
      </c>
      <c r="AO24" s="21" t="s">
        <v>16</v>
      </c>
      <c r="AP24" s="178">
        <f t="shared" si="4"/>
        <v>1.1235955056179776</v>
      </c>
      <c r="AQ24" s="23">
        <v>1</v>
      </c>
      <c r="AR24" s="73"/>
      <c r="AS24" s="84" t="s">
        <v>9</v>
      </c>
      <c r="AT24" s="20" t="s">
        <v>124</v>
      </c>
      <c r="AU24" s="84" t="s">
        <v>16</v>
      </c>
      <c r="AV24" s="178">
        <f t="shared" si="5"/>
        <v>4.3478260869565215</v>
      </c>
      <c r="AW24" s="85">
        <v>1</v>
      </c>
      <c r="AX24" s="73"/>
    </row>
    <row r="25" spans="2:50">
      <c r="B25" s="73"/>
      <c r="C25" s="73"/>
      <c r="D25" s="73"/>
      <c r="E25" s="73"/>
      <c r="F25" s="73"/>
      <c r="G25" s="73"/>
      <c r="H25" s="73"/>
      <c r="I25" s="73"/>
      <c r="J25" s="73"/>
      <c r="K25" s="73"/>
      <c r="L25" s="73"/>
      <c r="O25" s="145" t="s">
        <v>16</v>
      </c>
      <c r="P25" s="146" t="s">
        <v>268</v>
      </c>
      <c r="Q25" s="145" t="s">
        <v>16</v>
      </c>
      <c r="R25" s="144">
        <f t="shared" si="1"/>
        <v>1.3698630136986301</v>
      </c>
      <c r="S25" s="143">
        <v>1</v>
      </c>
      <c r="T25" s="73"/>
      <c r="U25" s="145" t="s">
        <v>106</v>
      </c>
      <c r="V25" s="146" t="s">
        <v>310</v>
      </c>
      <c r="W25" s="145" t="s">
        <v>16</v>
      </c>
      <c r="X25" s="144">
        <f t="shared" si="2"/>
        <v>2.5641025641025639</v>
      </c>
      <c r="Y25" s="143">
        <v>2</v>
      </c>
      <c r="AA25" s="84" t="s">
        <v>22</v>
      </c>
      <c r="AB25" s="20" t="s">
        <v>577</v>
      </c>
      <c r="AC25" s="19" t="s">
        <v>16</v>
      </c>
      <c r="AD25" s="22">
        <f t="shared" si="6"/>
        <v>7.6086956521739131</v>
      </c>
      <c r="AE25" s="85">
        <v>7</v>
      </c>
      <c r="AF25" s="73"/>
      <c r="AG25" s="19" t="s">
        <v>106</v>
      </c>
      <c r="AH25" s="20" t="s">
        <v>589</v>
      </c>
      <c r="AI25" s="19" t="s">
        <v>22</v>
      </c>
      <c r="AJ25" s="22">
        <f>AK25*100/$AK$27</f>
        <v>3.2967032967032965</v>
      </c>
      <c r="AK25" s="85">
        <v>3</v>
      </c>
      <c r="AM25" s="19" t="s">
        <v>16</v>
      </c>
      <c r="AN25" s="43" t="s">
        <v>444</v>
      </c>
      <c r="AO25" s="21" t="s">
        <v>16</v>
      </c>
      <c r="AP25" s="178">
        <f t="shared" si="4"/>
        <v>1.1235955056179776</v>
      </c>
      <c r="AQ25" s="23">
        <v>1</v>
      </c>
      <c r="AR25" s="73"/>
      <c r="AS25" s="171" t="s">
        <v>51</v>
      </c>
      <c r="AT25" s="172" t="s">
        <v>115</v>
      </c>
      <c r="AU25" s="173" t="s">
        <v>16</v>
      </c>
      <c r="AV25" s="196">
        <f t="shared" si="5"/>
        <v>4.3478260869565215</v>
      </c>
      <c r="AW25" s="174">
        <v>1</v>
      </c>
      <c r="AX25" s="73"/>
    </row>
    <row r="26" spans="2:50">
      <c r="B26" s="73"/>
      <c r="C26" s="73"/>
      <c r="D26" s="73"/>
      <c r="E26" s="73"/>
      <c r="F26" s="73"/>
      <c r="G26" s="73"/>
      <c r="H26" s="73"/>
      <c r="I26" s="73"/>
      <c r="J26" s="73"/>
      <c r="K26" s="73"/>
      <c r="L26" s="73"/>
      <c r="O26" s="145" t="s">
        <v>9</v>
      </c>
      <c r="P26" s="146" t="s">
        <v>267</v>
      </c>
      <c r="Q26" s="145" t="s">
        <v>16</v>
      </c>
      <c r="R26" s="144">
        <f t="shared" si="1"/>
        <v>1.3698630136986301</v>
      </c>
      <c r="S26" s="143">
        <v>1</v>
      </c>
      <c r="T26" s="73"/>
      <c r="U26" s="210" t="s">
        <v>9</v>
      </c>
      <c r="V26" s="211" t="s">
        <v>225</v>
      </c>
      <c r="W26" s="210" t="s">
        <v>52</v>
      </c>
      <c r="X26" s="212">
        <f t="shared" si="2"/>
        <v>2.5641025641025639</v>
      </c>
      <c r="Y26" s="213">
        <v>2</v>
      </c>
      <c r="AA26" s="19" t="s">
        <v>16</v>
      </c>
      <c r="AB26" s="20" t="s">
        <v>584</v>
      </c>
      <c r="AC26" s="19" t="s">
        <v>16</v>
      </c>
      <c r="AD26" s="22">
        <f t="shared" si="6"/>
        <v>5.4347826086956523</v>
      </c>
      <c r="AE26" s="85">
        <v>5</v>
      </c>
      <c r="AF26" s="73"/>
      <c r="AG26" s="68" t="s">
        <v>106</v>
      </c>
      <c r="AH26" s="69" t="s">
        <v>591</v>
      </c>
      <c r="AI26" s="68" t="s">
        <v>16</v>
      </c>
      <c r="AJ26" s="71">
        <f>AK26*100/$AK$27</f>
        <v>1.098901098901099</v>
      </c>
      <c r="AK26" s="97">
        <v>1</v>
      </c>
      <c r="AM26" s="19" t="s">
        <v>16</v>
      </c>
      <c r="AN26" s="20" t="s">
        <v>97</v>
      </c>
      <c r="AO26" s="21" t="s">
        <v>19</v>
      </c>
      <c r="AP26" s="178">
        <f t="shared" si="4"/>
        <v>1.1235955056179776</v>
      </c>
      <c r="AQ26" s="23">
        <v>1</v>
      </c>
      <c r="AR26" s="73"/>
      <c r="AS26" s="84" t="s">
        <v>19</v>
      </c>
      <c r="AT26" s="20" t="s">
        <v>105</v>
      </c>
      <c r="AU26" s="84" t="s">
        <v>16</v>
      </c>
      <c r="AV26" s="178">
        <f t="shared" si="5"/>
        <v>4.3478260869565215</v>
      </c>
      <c r="AW26" s="85">
        <v>1</v>
      </c>
      <c r="AX26" s="73"/>
    </row>
    <row r="27" spans="2:50">
      <c r="B27" s="292" t="s">
        <v>621</v>
      </c>
      <c r="C27" s="73"/>
      <c r="D27" s="73"/>
      <c r="E27" s="73"/>
      <c r="F27" s="73"/>
      <c r="G27" s="73"/>
      <c r="H27" s="292" t="s">
        <v>622</v>
      </c>
      <c r="I27" s="73"/>
      <c r="J27" s="73"/>
      <c r="K27" s="73"/>
      <c r="L27" s="73"/>
      <c r="O27" s="145" t="s">
        <v>16</v>
      </c>
      <c r="P27" s="146" t="s">
        <v>266</v>
      </c>
      <c r="Q27" s="145" t="s">
        <v>16</v>
      </c>
      <c r="R27" s="144">
        <f t="shared" si="1"/>
        <v>1.3698630136986301</v>
      </c>
      <c r="S27" s="143">
        <v>1</v>
      </c>
      <c r="T27" s="73"/>
      <c r="U27" s="145" t="s">
        <v>9</v>
      </c>
      <c r="V27" s="146" t="s">
        <v>309</v>
      </c>
      <c r="W27" s="145" t="s">
        <v>52</v>
      </c>
      <c r="X27" s="144">
        <f t="shared" si="2"/>
        <v>2.5641025641025639</v>
      </c>
      <c r="Y27" s="143">
        <v>2</v>
      </c>
      <c r="AA27" s="19" t="s">
        <v>16</v>
      </c>
      <c r="AB27" s="20" t="s">
        <v>585</v>
      </c>
      <c r="AC27" s="19" t="s">
        <v>16</v>
      </c>
      <c r="AD27" s="22">
        <f t="shared" si="6"/>
        <v>3.2608695652173911</v>
      </c>
      <c r="AE27" s="85">
        <v>3</v>
      </c>
      <c r="AF27" s="73"/>
      <c r="AG27" s="73"/>
      <c r="AH27" s="73"/>
      <c r="AI27" s="73"/>
      <c r="AJ27" s="74">
        <f>SUM(AJ23:AJ26)</f>
        <v>100</v>
      </c>
      <c r="AK27" s="74">
        <f>SUM(AK23:AK26)</f>
        <v>91</v>
      </c>
      <c r="AM27" s="19" t="s">
        <v>16</v>
      </c>
      <c r="AN27" s="20" t="s">
        <v>88</v>
      </c>
      <c r="AO27" s="21" t="s">
        <v>16</v>
      </c>
      <c r="AP27" s="178">
        <f t="shared" si="4"/>
        <v>1.1235955056179776</v>
      </c>
      <c r="AQ27" s="23">
        <v>1</v>
      </c>
      <c r="AR27" s="73"/>
      <c r="AS27" s="84" t="s">
        <v>106</v>
      </c>
      <c r="AT27" s="20" t="s">
        <v>108</v>
      </c>
      <c r="AU27" s="84" t="s">
        <v>22</v>
      </c>
      <c r="AV27" s="178">
        <f t="shared" si="5"/>
        <v>4.3478260869565215</v>
      </c>
      <c r="AW27" s="85">
        <v>1</v>
      </c>
      <c r="AX27" s="73"/>
    </row>
    <row r="28" spans="2:50">
      <c r="O28" s="145" t="s">
        <v>16</v>
      </c>
      <c r="P28" s="146" t="s">
        <v>265</v>
      </c>
      <c r="Q28" s="145" t="s">
        <v>16</v>
      </c>
      <c r="R28" s="144">
        <f t="shared" si="1"/>
        <v>1.3698630136986301</v>
      </c>
      <c r="S28" s="143">
        <v>1</v>
      </c>
      <c r="T28" s="73"/>
      <c r="U28" s="145" t="s">
        <v>106</v>
      </c>
      <c r="V28" s="146" t="s">
        <v>308</v>
      </c>
      <c r="W28" s="145" t="s">
        <v>141</v>
      </c>
      <c r="X28" s="144">
        <f t="shared" si="2"/>
        <v>1.2820512820512819</v>
      </c>
      <c r="Y28" s="143">
        <v>1</v>
      </c>
      <c r="AA28" s="19" t="s">
        <v>16</v>
      </c>
      <c r="AB28" s="20" t="s">
        <v>580</v>
      </c>
      <c r="AC28" s="19" t="s">
        <v>16</v>
      </c>
      <c r="AD28" s="22">
        <f t="shared" si="6"/>
        <v>3.2608695652173911</v>
      </c>
      <c r="AE28" s="85">
        <v>3</v>
      </c>
      <c r="AF28" s="20" t="s">
        <v>581</v>
      </c>
      <c r="AG28" s="73"/>
      <c r="AH28" s="73"/>
      <c r="AI28" s="73"/>
      <c r="AJ28" s="139"/>
      <c r="AK28" s="139"/>
      <c r="AM28" s="19" t="s">
        <v>16</v>
      </c>
      <c r="AN28" s="20" t="s">
        <v>82</v>
      </c>
      <c r="AO28" s="21" t="s">
        <v>16</v>
      </c>
      <c r="AP28" s="178">
        <f t="shared" si="4"/>
        <v>1.1235955056179776</v>
      </c>
      <c r="AQ28" s="23">
        <v>1</v>
      </c>
      <c r="AR28" s="73"/>
      <c r="AS28" s="84" t="s">
        <v>19</v>
      </c>
      <c r="AT28" s="20" t="s">
        <v>126</v>
      </c>
      <c r="AU28" s="84" t="s">
        <v>16</v>
      </c>
      <c r="AV28" s="178">
        <f t="shared" si="5"/>
        <v>4.3478260869565215</v>
      </c>
      <c r="AW28" s="85">
        <v>1</v>
      </c>
      <c r="AX28" s="73"/>
    </row>
    <row r="29" spans="2:50">
      <c r="B29" s="2" t="s">
        <v>0</v>
      </c>
      <c r="C29" s="3" t="s">
        <v>1</v>
      </c>
      <c r="D29" s="3" t="s">
        <v>2</v>
      </c>
      <c r="E29" s="3" t="s">
        <v>3</v>
      </c>
      <c r="F29" s="3" t="s">
        <v>4</v>
      </c>
      <c r="G29" s="73"/>
      <c r="H29" s="2" t="s">
        <v>45</v>
      </c>
      <c r="I29" s="3" t="s">
        <v>1</v>
      </c>
      <c r="J29" s="3" t="s">
        <v>46</v>
      </c>
      <c r="K29" s="3" t="s">
        <v>3</v>
      </c>
      <c r="L29" s="3" t="s">
        <v>4</v>
      </c>
      <c r="O29" s="145" t="s">
        <v>16</v>
      </c>
      <c r="P29" s="146" t="s">
        <v>264</v>
      </c>
      <c r="Q29" s="145" t="s">
        <v>16</v>
      </c>
      <c r="R29" s="144">
        <f t="shared" si="1"/>
        <v>1.3698630136986301</v>
      </c>
      <c r="S29" s="143">
        <v>1</v>
      </c>
      <c r="T29" s="73"/>
      <c r="U29" s="145" t="s">
        <v>9</v>
      </c>
      <c r="V29" s="146" t="s">
        <v>307</v>
      </c>
      <c r="W29" s="145" t="s">
        <v>22</v>
      </c>
      <c r="X29" s="144">
        <f t="shared" si="2"/>
        <v>1.2820512820512819</v>
      </c>
      <c r="Y29" s="143">
        <v>1</v>
      </c>
      <c r="AA29" s="19" t="s">
        <v>16</v>
      </c>
      <c r="AB29" s="20" t="s">
        <v>579</v>
      </c>
      <c r="AC29" s="19" t="s">
        <v>16</v>
      </c>
      <c r="AD29" s="22">
        <f t="shared" si="6"/>
        <v>1.0869565217391304</v>
      </c>
      <c r="AE29" s="85">
        <v>1</v>
      </c>
      <c r="AF29" s="73"/>
      <c r="AG29" s="73"/>
      <c r="AH29" s="73"/>
      <c r="AI29" s="73"/>
      <c r="AJ29" s="73"/>
      <c r="AK29" s="73"/>
      <c r="AM29" s="19" t="s">
        <v>16</v>
      </c>
      <c r="AN29" s="20" t="s">
        <v>92</v>
      </c>
      <c r="AO29" s="21" t="s">
        <v>16</v>
      </c>
      <c r="AP29" s="178">
        <f t="shared" si="4"/>
        <v>1.1235955056179776</v>
      </c>
      <c r="AQ29" s="23">
        <v>1</v>
      </c>
      <c r="AR29" s="73"/>
      <c r="AS29" s="96" t="s">
        <v>19</v>
      </c>
      <c r="AT29" s="69" t="s">
        <v>122</v>
      </c>
      <c r="AU29" s="96" t="s">
        <v>16</v>
      </c>
      <c r="AV29" s="188">
        <f t="shared" si="5"/>
        <v>4.3478260869565215</v>
      </c>
      <c r="AW29" s="97">
        <v>1</v>
      </c>
      <c r="AX29" s="73"/>
    </row>
    <row r="30" spans="2:50">
      <c r="B30" s="19" t="s">
        <v>16</v>
      </c>
      <c r="C30" s="20" t="s">
        <v>629</v>
      </c>
      <c r="D30" s="19" t="s">
        <v>16</v>
      </c>
      <c r="E30" s="22">
        <f t="shared" ref="E30:E41" si="7">F30*100/$F$42</f>
        <v>59.701492537313435</v>
      </c>
      <c r="F30" s="99">
        <v>40</v>
      </c>
      <c r="G30" s="73"/>
      <c r="H30" s="19" t="s">
        <v>9</v>
      </c>
      <c r="I30" s="20" t="s">
        <v>640</v>
      </c>
      <c r="J30" s="19" t="s">
        <v>123</v>
      </c>
      <c r="K30" s="22">
        <f>L30*100/$L$37</f>
        <v>47.826086956521742</v>
      </c>
      <c r="L30" s="99">
        <v>33</v>
      </c>
      <c r="O30" s="145" t="s">
        <v>16</v>
      </c>
      <c r="P30" s="146" t="s">
        <v>263</v>
      </c>
      <c r="Q30" s="145" t="s">
        <v>16</v>
      </c>
      <c r="R30" s="144">
        <f t="shared" si="1"/>
        <v>1.3698630136986301</v>
      </c>
      <c r="S30" s="143">
        <v>1</v>
      </c>
      <c r="T30" s="73"/>
      <c r="U30" s="145" t="s">
        <v>9</v>
      </c>
      <c r="V30" s="146" t="s">
        <v>306</v>
      </c>
      <c r="W30" s="145" t="s">
        <v>123</v>
      </c>
      <c r="X30" s="144">
        <f t="shared" si="2"/>
        <v>1.2820512820512819</v>
      </c>
      <c r="Y30" s="143">
        <v>1</v>
      </c>
      <c r="AA30" s="68" t="s">
        <v>16</v>
      </c>
      <c r="AB30" s="69" t="s">
        <v>578</v>
      </c>
      <c r="AC30" s="68" t="s">
        <v>16</v>
      </c>
      <c r="AD30" s="71">
        <f t="shared" si="6"/>
        <v>1.0869565217391304</v>
      </c>
      <c r="AE30" s="97">
        <v>1</v>
      </c>
      <c r="AF30" s="73"/>
      <c r="AG30" s="73"/>
      <c r="AH30" s="73"/>
      <c r="AI30" s="73"/>
      <c r="AJ30" s="139"/>
      <c r="AK30" s="139"/>
      <c r="AM30" s="19" t="s">
        <v>16</v>
      </c>
      <c r="AN30" s="20" t="s">
        <v>60</v>
      </c>
      <c r="AO30" s="21" t="s">
        <v>22</v>
      </c>
      <c r="AP30" s="178">
        <f t="shared" si="4"/>
        <v>1.1235955056179776</v>
      </c>
      <c r="AQ30" s="23">
        <v>1</v>
      </c>
      <c r="AR30" s="73"/>
      <c r="AS30" s="73"/>
      <c r="AT30" s="73"/>
      <c r="AU30" s="73"/>
      <c r="AV30" s="189">
        <f>SUM(AV7:AV29)</f>
        <v>373.9130434782607</v>
      </c>
      <c r="AW30" s="74">
        <f>SUM(AW7:AW29)</f>
        <v>86</v>
      </c>
      <c r="AX30" s="73"/>
    </row>
    <row r="31" spans="2:50">
      <c r="B31" s="19" t="s">
        <v>16</v>
      </c>
      <c r="C31" s="20" t="s">
        <v>630</v>
      </c>
      <c r="D31" s="19" t="s">
        <v>16</v>
      </c>
      <c r="E31" s="22">
        <f t="shared" si="7"/>
        <v>17.910447761194028</v>
      </c>
      <c r="F31" s="85">
        <v>12</v>
      </c>
      <c r="G31" s="73"/>
      <c r="H31" s="19" t="s">
        <v>19</v>
      </c>
      <c r="I31" s="20" t="s">
        <v>638</v>
      </c>
      <c r="J31" s="19" t="s">
        <v>123</v>
      </c>
      <c r="K31" s="22">
        <f>L31*100/$L$37</f>
        <v>33.333333333333336</v>
      </c>
      <c r="L31" s="85">
        <v>23</v>
      </c>
      <c r="O31" s="145" t="s">
        <v>16</v>
      </c>
      <c r="P31" s="146" t="s">
        <v>262</v>
      </c>
      <c r="Q31" s="145" t="s">
        <v>16</v>
      </c>
      <c r="R31" s="144">
        <f t="shared" si="1"/>
        <v>1.3698630136986301</v>
      </c>
      <c r="S31" s="143">
        <v>1</v>
      </c>
      <c r="T31" s="73"/>
      <c r="U31" s="145" t="s">
        <v>9</v>
      </c>
      <c r="V31" s="146" t="s">
        <v>305</v>
      </c>
      <c r="W31" s="145" t="s">
        <v>22</v>
      </c>
      <c r="X31" s="144">
        <f t="shared" si="2"/>
        <v>1.2820512820512819</v>
      </c>
      <c r="Y31" s="143">
        <v>1</v>
      </c>
      <c r="AA31" s="73"/>
      <c r="AB31" s="73"/>
      <c r="AC31" s="73"/>
      <c r="AD31" s="74">
        <f>SUM(AD23:AD30)</f>
        <v>99.999999999999986</v>
      </c>
      <c r="AE31" s="74">
        <f>SUM(AE23:AE30)</f>
        <v>92</v>
      </c>
      <c r="AF31" s="73"/>
      <c r="AG31" s="73"/>
      <c r="AH31" s="73"/>
      <c r="AI31" s="73"/>
      <c r="AJ31" s="139"/>
      <c r="AK31" s="139"/>
      <c r="AM31" s="19" t="s">
        <v>16</v>
      </c>
      <c r="AN31" s="20" t="s">
        <v>89</v>
      </c>
      <c r="AO31" s="21" t="s">
        <v>16</v>
      </c>
      <c r="AP31" s="178">
        <f t="shared" si="4"/>
        <v>1.1235955056179776</v>
      </c>
      <c r="AQ31" s="23">
        <v>1</v>
      </c>
      <c r="AR31" s="73"/>
      <c r="AS31" s="73"/>
      <c r="AT31" s="73"/>
      <c r="AU31" s="73"/>
      <c r="AV31" s="190"/>
      <c r="AW31" s="73"/>
      <c r="AX31" s="73"/>
    </row>
    <row r="32" spans="2:50">
      <c r="B32" s="19" t="s">
        <v>16</v>
      </c>
      <c r="C32" s="20" t="s">
        <v>632</v>
      </c>
      <c r="D32" s="19" t="s">
        <v>16</v>
      </c>
      <c r="E32" s="22">
        <f t="shared" si="7"/>
        <v>7.4626865671641793</v>
      </c>
      <c r="F32" s="85">
        <v>5</v>
      </c>
      <c r="G32" s="73"/>
      <c r="H32" s="49" t="s">
        <v>106</v>
      </c>
      <c r="I32" s="50" t="s">
        <v>394</v>
      </c>
      <c r="J32" s="49" t="s">
        <v>635</v>
      </c>
      <c r="K32" s="52">
        <f>L32*100/L37</f>
        <v>7.2463768115942031</v>
      </c>
      <c r="L32" s="130">
        <v>5</v>
      </c>
      <c r="O32" s="145" t="s">
        <v>16</v>
      </c>
      <c r="P32" s="146" t="s">
        <v>261</v>
      </c>
      <c r="Q32" s="145" t="s">
        <v>22</v>
      </c>
      <c r="R32" s="144">
        <f t="shared" si="1"/>
        <v>1.3698630136986301</v>
      </c>
      <c r="S32" s="143">
        <v>1</v>
      </c>
      <c r="T32" s="73"/>
      <c r="U32" s="145" t="s">
        <v>106</v>
      </c>
      <c r="V32" s="146" t="s">
        <v>304</v>
      </c>
      <c r="W32" s="145" t="s">
        <v>123</v>
      </c>
      <c r="X32" s="144">
        <f t="shared" si="2"/>
        <v>1.2820512820512819</v>
      </c>
      <c r="Y32" s="143">
        <v>1</v>
      </c>
      <c r="AM32" s="19" t="s">
        <v>16</v>
      </c>
      <c r="AN32" s="20" t="s">
        <v>81</v>
      </c>
      <c r="AO32" s="21" t="s">
        <v>16</v>
      </c>
      <c r="AP32" s="178">
        <f t="shared" si="4"/>
        <v>1.1235955056179776</v>
      </c>
      <c r="AQ32" s="23">
        <v>1</v>
      </c>
      <c r="AR32" s="73"/>
      <c r="AS32" s="73"/>
      <c r="AT32" s="73"/>
      <c r="AU32" s="73"/>
      <c r="AV32" s="190"/>
      <c r="AW32" s="73"/>
      <c r="AX32" s="73"/>
    </row>
    <row r="33" spans="2:44">
      <c r="B33" s="19" t="s">
        <v>16</v>
      </c>
      <c r="C33" s="20" t="s">
        <v>624</v>
      </c>
      <c r="D33" s="19" t="s">
        <v>16</v>
      </c>
      <c r="E33" s="22">
        <f t="shared" si="7"/>
        <v>2.9850746268656718</v>
      </c>
      <c r="F33" s="85">
        <v>2</v>
      </c>
      <c r="G33" s="73"/>
      <c r="H33" s="19" t="s">
        <v>22</v>
      </c>
      <c r="I33" s="20" t="s">
        <v>637</v>
      </c>
      <c r="J33" s="19" t="s">
        <v>16</v>
      </c>
      <c r="K33" s="22">
        <f>L33*100/$L$37</f>
        <v>4.3478260869565215</v>
      </c>
      <c r="L33" s="85">
        <v>3</v>
      </c>
      <c r="O33" s="145" t="s">
        <v>16</v>
      </c>
      <c r="P33" s="146" t="s">
        <v>260</v>
      </c>
      <c r="Q33" s="145" t="s">
        <v>16</v>
      </c>
      <c r="R33" s="144">
        <f t="shared" si="1"/>
        <v>1.3698630136986301</v>
      </c>
      <c r="S33" s="143">
        <v>1</v>
      </c>
      <c r="T33" s="73"/>
      <c r="U33" s="145" t="s">
        <v>22</v>
      </c>
      <c r="V33" s="146" t="s">
        <v>303</v>
      </c>
      <c r="W33" s="145" t="s">
        <v>16</v>
      </c>
      <c r="X33" s="144">
        <f t="shared" si="2"/>
        <v>1.2820512820512819</v>
      </c>
      <c r="Y33" s="143">
        <v>1</v>
      </c>
      <c r="AM33" s="44" t="s">
        <v>16</v>
      </c>
      <c r="AN33" s="45" t="s">
        <v>83</v>
      </c>
      <c r="AO33" s="46" t="s">
        <v>16</v>
      </c>
      <c r="AP33" s="183">
        <f t="shared" si="4"/>
        <v>1.1235955056179776</v>
      </c>
      <c r="AQ33" s="48">
        <v>1</v>
      </c>
      <c r="AR33" s="73"/>
    </row>
    <row r="34" spans="2:44">
      <c r="B34" s="19" t="s">
        <v>16</v>
      </c>
      <c r="C34" s="20" t="s">
        <v>633</v>
      </c>
      <c r="D34" s="19" t="s">
        <v>16</v>
      </c>
      <c r="E34" s="22">
        <f t="shared" si="7"/>
        <v>1.4925373134328359</v>
      </c>
      <c r="F34" s="85">
        <v>1</v>
      </c>
      <c r="G34" s="73"/>
      <c r="H34" s="19" t="s">
        <v>22</v>
      </c>
      <c r="I34" s="20" t="s">
        <v>636</v>
      </c>
      <c r="J34" s="19" t="s">
        <v>104</v>
      </c>
      <c r="K34" s="22">
        <f>L34*100/$L$37</f>
        <v>4.3478260869565215</v>
      </c>
      <c r="L34" s="85">
        <v>3</v>
      </c>
      <c r="O34" s="145" t="s">
        <v>16</v>
      </c>
      <c r="P34" s="146" t="s">
        <v>259</v>
      </c>
      <c r="Q34" s="145" t="s">
        <v>16</v>
      </c>
      <c r="R34" s="144">
        <f t="shared" si="1"/>
        <v>1.3698630136986301</v>
      </c>
      <c r="S34" s="143">
        <v>1</v>
      </c>
      <c r="T34" s="73"/>
      <c r="U34" s="145" t="s">
        <v>51</v>
      </c>
      <c r="V34" s="146" t="s">
        <v>302</v>
      </c>
      <c r="W34" s="145" t="s">
        <v>104</v>
      </c>
      <c r="X34" s="144">
        <f t="shared" si="2"/>
        <v>1.2820512820512819</v>
      </c>
      <c r="Y34" s="143">
        <v>1</v>
      </c>
      <c r="AA34" s="152" t="s">
        <v>714</v>
      </c>
      <c r="AB34" s="151"/>
      <c r="AC34" s="150"/>
      <c r="AD34" s="150"/>
      <c r="AE34" s="149"/>
      <c r="AF34" s="73"/>
      <c r="AG34" s="152" t="s">
        <v>725</v>
      </c>
      <c r="AH34" s="151"/>
      <c r="AI34" s="150"/>
      <c r="AJ34" s="150"/>
      <c r="AK34" s="149"/>
      <c r="AM34" s="49" t="s">
        <v>16</v>
      </c>
      <c r="AN34" s="50" t="s">
        <v>93</v>
      </c>
      <c r="AO34" s="51" t="s">
        <v>16</v>
      </c>
      <c r="AP34" s="184">
        <f t="shared" si="4"/>
        <v>1.1235955056179776</v>
      </c>
      <c r="AQ34" s="53">
        <v>1</v>
      </c>
      <c r="AR34" s="73"/>
    </row>
    <row r="35" spans="2:44">
      <c r="B35" s="19" t="s">
        <v>16</v>
      </c>
      <c r="C35" s="20" t="s">
        <v>626</v>
      </c>
      <c r="D35" s="19" t="s">
        <v>16</v>
      </c>
      <c r="E35" s="22">
        <f t="shared" si="7"/>
        <v>1.4925373134328359</v>
      </c>
      <c r="F35" s="85">
        <v>1</v>
      </c>
      <c r="G35" s="73"/>
      <c r="H35" s="19" t="s">
        <v>19</v>
      </c>
      <c r="I35" s="20" t="s">
        <v>639</v>
      </c>
      <c r="J35" s="19" t="s">
        <v>123</v>
      </c>
      <c r="K35" s="22">
        <f>L35*100/$L$37</f>
        <v>1.4492753623188406</v>
      </c>
      <c r="L35" s="85">
        <v>1</v>
      </c>
      <c r="O35" s="145" t="s">
        <v>16</v>
      </c>
      <c r="P35" s="146" t="s">
        <v>258</v>
      </c>
      <c r="Q35" s="145" t="s">
        <v>16</v>
      </c>
      <c r="R35" s="144">
        <f t="shared" si="1"/>
        <v>1.3698630136986301</v>
      </c>
      <c r="S35" s="143">
        <v>1</v>
      </c>
      <c r="T35" s="73"/>
      <c r="U35" s="145" t="s">
        <v>19</v>
      </c>
      <c r="V35" s="146" t="s">
        <v>301</v>
      </c>
      <c r="W35" s="145" t="s">
        <v>123</v>
      </c>
      <c r="X35" s="144">
        <f t="shared" si="2"/>
        <v>1.2820512820512819</v>
      </c>
      <c r="Y35" s="143">
        <v>1</v>
      </c>
      <c r="AA35" s="150"/>
      <c r="AB35" s="151"/>
      <c r="AC35" s="150"/>
      <c r="AD35" s="150"/>
      <c r="AE35" s="149"/>
      <c r="AF35" s="73"/>
      <c r="AG35" s="150"/>
      <c r="AH35" s="151"/>
      <c r="AI35" s="150"/>
      <c r="AJ35" s="150"/>
      <c r="AK35" s="149"/>
      <c r="AM35" s="19" t="s">
        <v>16</v>
      </c>
      <c r="AN35" s="20" t="s">
        <v>98</v>
      </c>
      <c r="AO35" s="21" t="s">
        <v>16</v>
      </c>
      <c r="AP35" s="178">
        <f t="shared" si="4"/>
        <v>1.1235955056179776</v>
      </c>
      <c r="AQ35" s="23">
        <v>1</v>
      </c>
      <c r="AR35" s="73"/>
    </row>
    <row r="36" spans="2:44">
      <c r="B36" s="19" t="s">
        <v>16</v>
      </c>
      <c r="C36" s="20" t="s">
        <v>634</v>
      </c>
      <c r="D36" s="19" t="s">
        <v>16</v>
      </c>
      <c r="E36" s="22">
        <f t="shared" si="7"/>
        <v>1.4925373134328359</v>
      </c>
      <c r="F36" s="85">
        <v>1</v>
      </c>
      <c r="G36" s="73"/>
      <c r="H36" s="243" t="s">
        <v>106</v>
      </c>
      <c r="I36" s="244" t="s">
        <v>371</v>
      </c>
      <c r="J36" s="243" t="s">
        <v>16</v>
      </c>
      <c r="K36" s="245">
        <f>L36*100/L37</f>
        <v>1.4492753623188406</v>
      </c>
      <c r="L36" s="246">
        <v>1</v>
      </c>
      <c r="O36" s="145" t="s">
        <v>16</v>
      </c>
      <c r="P36" s="146" t="s">
        <v>257</v>
      </c>
      <c r="Q36" s="145" t="s">
        <v>16</v>
      </c>
      <c r="R36" s="144">
        <f t="shared" si="1"/>
        <v>1.3698630136986301</v>
      </c>
      <c r="S36" s="143">
        <v>1</v>
      </c>
      <c r="T36" s="73"/>
      <c r="U36" s="145" t="s">
        <v>9</v>
      </c>
      <c r="V36" s="146" t="s">
        <v>300</v>
      </c>
      <c r="W36" s="145" t="s">
        <v>104</v>
      </c>
      <c r="X36" s="144">
        <f t="shared" si="2"/>
        <v>1.2820512820512819</v>
      </c>
      <c r="Y36" s="143">
        <v>1</v>
      </c>
      <c r="AA36" s="148" t="s">
        <v>0</v>
      </c>
      <c r="AB36" s="148" t="s">
        <v>1</v>
      </c>
      <c r="AC36" s="148" t="s">
        <v>2</v>
      </c>
      <c r="AD36" s="148" t="s">
        <v>3</v>
      </c>
      <c r="AE36" s="147" t="s">
        <v>4</v>
      </c>
      <c r="AF36" s="73"/>
      <c r="AG36" s="148" t="s">
        <v>45</v>
      </c>
      <c r="AH36" s="148" t="s">
        <v>1</v>
      </c>
      <c r="AI36" s="148" t="s">
        <v>46</v>
      </c>
      <c r="AJ36" s="148" t="s">
        <v>3</v>
      </c>
      <c r="AK36" s="147" t="s">
        <v>4</v>
      </c>
      <c r="AM36" s="54" t="s">
        <v>16</v>
      </c>
      <c r="AN36" s="55" t="s">
        <v>65</v>
      </c>
      <c r="AO36" s="56" t="s">
        <v>16</v>
      </c>
      <c r="AP36" s="185">
        <f t="shared" si="4"/>
        <v>1.1235955056179776</v>
      </c>
      <c r="AQ36" s="58">
        <v>1</v>
      </c>
      <c r="AR36" s="73"/>
    </row>
    <row r="37" spans="2:44">
      <c r="B37" s="19" t="s">
        <v>16</v>
      </c>
      <c r="C37" s="20" t="s">
        <v>623</v>
      </c>
      <c r="D37" s="19" t="s">
        <v>16</v>
      </c>
      <c r="E37" s="22">
        <f t="shared" si="7"/>
        <v>1.4925373134328359</v>
      </c>
      <c r="F37" s="85">
        <v>1</v>
      </c>
      <c r="G37" s="73"/>
      <c r="H37" s="73"/>
      <c r="I37" s="73"/>
      <c r="J37" s="73"/>
      <c r="K37" s="73"/>
      <c r="L37" s="74">
        <f>SUM(L30:L36)</f>
        <v>69</v>
      </c>
      <c r="O37" s="145" t="s">
        <v>16</v>
      </c>
      <c r="P37" s="146" t="s">
        <v>256</v>
      </c>
      <c r="Q37" s="145" t="s">
        <v>16</v>
      </c>
      <c r="R37" s="144">
        <f t="shared" si="1"/>
        <v>1.3698630136986301</v>
      </c>
      <c r="S37" s="143">
        <v>1</v>
      </c>
      <c r="T37" s="73"/>
      <c r="U37" s="145" t="s">
        <v>9</v>
      </c>
      <c r="V37" s="146" t="s">
        <v>299</v>
      </c>
      <c r="W37" s="145" t="s">
        <v>141</v>
      </c>
      <c r="X37" s="144">
        <f t="shared" si="2"/>
        <v>1.2820512820512819</v>
      </c>
      <c r="Y37" s="143">
        <v>1</v>
      </c>
      <c r="AA37" s="145" t="s">
        <v>16</v>
      </c>
      <c r="AB37" s="146" t="s">
        <v>713</v>
      </c>
      <c r="AC37" s="145" t="s">
        <v>16</v>
      </c>
      <c r="AD37" s="144">
        <f t="shared" ref="AD37:AD57" si="8">AE37*100/$AE$58</f>
        <v>12.048192771084338</v>
      </c>
      <c r="AE37" s="143">
        <v>10</v>
      </c>
      <c r="AF37" s="73"/>
      <c r="AG37" s="145" t="s">
        <v>19</v>
      </c>
      <c r="AH37" s="146" t="s">
        <v>724</v>
      </c>
      <c r="AI37" s="145" t="s">
        <v>16</v>
      </c>
      <c r="AJ37" s="144">
        <f t="shared" ref="AJ37:AJ46" si="9">AK37*100/$AK$47</f>
        <v>19.17808219178082</v>
      </c>
      <c r="AK37" s="143">
        <v>14</v>
      </c>
      <c r="AM37" s="19" t="s">
        <v>16</v>
      </c>
      <c r="AN37" s="20" t="s">
        <v>87</v>
      </c>
      <c r="AO37" s="21" t="s">
        <v>16</v>
      </c>
      <c r="AP37" s="178">
        <f t="shared" si="4"/>
        <v>1.1235955056179776</v>
      </c>
      <c r="AQ37" s="23">
        <v>1</v>
      </c>
      <c r="AR37" s="73"/>
    </row>
    <row r="38" spans="2:44">
      <c r="B38" s="19" t="s">
        <v>16</v>
      </c>
      <c r="C38" s="20" t="s">
        <v>627</v>
      </c>
      <c r="D38" s="19" t="s">
        <v>16</v>
      </c>
      <c r="E38" s="22">
        <f t="shared" si="7"/>
        <v>1.4925373134328359</v>
      </c>
      <c r="F38" s="85">
        <v>1</v>
      </c>
      <c r="G38" s="73"/>
      <c r="H38" s="73"/>
      <c r="I38" s="73"/>
      <c r="J38" s="73"/>
      <c r="K38" s="73"/>
      <c r="L38" s="73"/>
      <c r="O38" s="145" t="s">
        <v>16</v>
      </c>
      <c r="P38" s="146" t="s">
        <v>255</v>
      </c>
      <c r="Q38" s="145" t="s">
        <v>16</v>
      </c>
      <c r="R38" s="144">
        <f t="shared" si="1"/>
        <v>1.3698630136986301</v>
      </c>
      <c r="S38" s="143">
        <v>1</v>
      </c>
      <c r="T38" s="73"/>
      <c r="U38" s="145" t="s">
        <v>16</v>
      </c>
      <c r="V38" s="146" t="s">
        <v>298</v>
      </c>
      <c r="W38" s="145" t="s">
        <v>22</v>
      </c>
      <c r="X38" s="144">
        <f t="shared" si="2"/>
        <v>1.2820512820512819</v>
      </c>
      <c r="Y38" s="143">
        <v>1</v>
      </c>
      <c r="AA38" s="145" t="s">
        <v>16</v>
      </c>
      <c r="AB38" s="146" t="s">
        <v>712</v>
      </c>
      <c r="AC38" s="145" t="s">
        <v>16</v>
      </c>
      <c r="AD38" s="144">
        <f t="shared" si="8"/>
        <v>10.843373493975903</v>
      </c>
      <c r="AE38" s="143">
        <v>9</v>
      </c>
      <c r="AF38" s="73"/>
      <c r="AG38" s="145" t="s">
        <v>19</v>
      </c>
      <c r="AH38" s="146" t="s">
        <v>723</v>
      </c>
      <c r="AI38" s="145" t="s">
        <v>16</v>
      </c>
      <c r="AJ38" s="144">
        <f t="shared" si="9"/>
        <v>19.17808219178082</v>
      </c>
      <c r="AK38" s="143">
        <v>14</v>
      </c>
      <c r="AM38" s="19" t="s">
        <v>16</v>
      </c>
      <c r="AN38" s="20" t="s">
        <v>76</v>
      </c>
      <c r="AO38" s="21" t="s">
        <v>16</v>
      </c>
      <c r="AP38" s="178">
        <f t="shared" si="4"/>
        <v>1.1235955056179776</v>
      </c>
      <c r="AQ38" s="23">
        <v>1</v>
      </c>
      <c r="AR38" s="73"/>
    </row>
    <row r="39" spans="2:44">
      <c r="B39" s="19" t="s">
        <v>16</v>
      </c>
      <c r="C39" s="20" t="s">
        <v>631</v>
      </c>
      <c r="D39" s="19" t="s">
        <v>16</v>
      </c>
      <c r="E39" s="22">
        <f t="shared" si="7"/>
        <v>1.4925373134328359</v>
      </c>
      <c r="F39" s="85">
        <v>1</v>
      </c>
      <c r="G39" s="73"/>
      <c r="H39" s="73"/>
      <c r="I39" s="73"/>
      <c r="J39" s="73"/>
      <c r="K39" s="73"/>
      <c r="L39" s="73"/>
      <c r="O39" s="145" t="s">
        <v>16</v>
      </c>
      <c r="P39" s="146" t="s">
        <v>254</v>
      </c>
      <c r="Q39" s="145" t="s">
        <v>16</v>
      </c>
      <c r="R39" s="144">
        <f t="shared" si="1"/>
        <v>1.3698630136986301</v>
      </c>
      <c r="S39" s="143">
        <v>1</v>
      </c>
      <c r="T39" s="73"/>
      <c r="U39" s="145" t="s">
        <v>55</v>
      </c>
      <c r="V39" s="146" t="s">
        <v>297</v>
      </c>
      <c r="W39" s="145" t="s">
        <v>16</v>
      </c>
      <c r="X39" s="144">
        <f t="shared" si="2"/>
        <v>1.2820512820512819</v>
      </c>
      <c r="Y39" s="143">
        <v>1</v>
      </c>
      <c r="AA39" s="145" t="s">
        <v>16</v>
      </c>
      <c r="AB39" s="146" t="s">
        <v>711</v>
      </c>
      <c r="AC39" s="145" t="s">
        <v>16</v>
      </c>
      <c r="AD39" s="144">
        <f t="shared" si="8"/>
        <v>8.4337349397590362</v>
      </c>
      <c r="AE39" s="143">
        <v>7</v>
      </c>
      <c r="AF39" s="73"/>
      <c r="AG39" s="145" t="s">
        <v>19</v>
      </c>
      <c r="AH39" s="146" t="s">
        <v>722</v>
      </c>
      <c r="AI39" s="145" t="s">
        <v>16</v>
      </c>
      <c r="AJ39" s="144">
        <f t="shared" si="9"/>
        <v>15.068493150684931</v>
      </c>
      <c r="AK39" s="143">
        <v>11</v>
      </c>
      <c r="AM39" s="19" t="s">
        <v>16</v>
      </c>
      <c r="AN39" s="20" t="s">
        <v>67</v>
      </c>
      <c r="AO39" s="21" t="s">
        <v>16</v>
      </c>
      <c r="AP39" s="178">
        <f t="shared" si="4"/>
        <v>1.1235955056179776</v>
      </c>
      <c r="AQ39" s="23">
        <v>1</v>
      </c>
      <c r="AR39" s="73"/>
    </row>
    <row r="40" spans="2:44">
      <c r="B40" s="19" t="s">
        <v>16</v>
      </c>
      <c r="C40" s="20" t="s">
        <v>625</v>
      </c>
      <c r="D40" s="19" t="s">
        <v>16</v>
      </c>
      <c r="E40" s="22">
        <f t="shared" si="7"/>
        <v>1.4925373134328359</v>
      </c>
      <c r="F40" s="85">
        <v>1</v>
      </c>
      <c r="G40" s="73"/>
      <c r="H40" s="73"/>
      <c r="I40" s="73"/>
      <c r="J40" s="73"/>
      <c r="K40" s="73"/>
      <c r="L40" s="73"/>
      <c r="O40" s="145" t="s">
        <v>16</v>
      </c>
      <c r="P40" s="146" t="s">
        <v>253</v>
      </c>
      <c r="Q40" s="145" t="s">
        <v>16</v>
      </c>
      <c r="R40" s="144">
        <f t="shared" si="1"/>
        <v>1.3698630136986301</v>
      </c>
      <c r="S40" s="143">
        <v>1</v>
      </c>
      <c r="T40" s="73"/>
      <c r="U40" s="145" t="s">
        <v>9</v>
      </c>
      <c r="V40" s="146" t="s">
        <v>296</v>
      </c>
      <c r="W40" s="145" t="s">
        <v>16</v>
      </c>
      <c r="X40" s="144">
        <f t="shared" si="2"/>
        <v>1.2820512820512819</v>
      </c>
      <c r="Y40" s="143">
        <v>1</v>
      </c>
      <c r="AA40" s="145" t="s">
        <v>16</v>
      </c>
      <c r="AB40" s="146" t="s">
        <v>710</v>
      </c>
      <c r="AC40" s="145" t="s">
        <v>16</v>
      </c>
      <c r="AD40" s="144">
        <f t="shared" si="8"/>
        <v>8.4337349397590362</v>
      </c>
      <c r="AE40" s="143">
        <v>7</v>
      </c>
      <c r="AF40" s="73"/>
      <c r="AG40" s="145" t="s">
        <v>19</v>
      </c>
      <c r="AH40" s="146" t="s">
        <v>721</v>
      </c>
      <c r="AI40" s="145" t="s">
        <v>16</v>
      </c>
      <c r="AJ40" s="144">
        <f t="shared" si="9"/>
        <v>15.068493150684931</v>
      </c>
      <c r="AK40" s="143">
        <v>11</v>
      </c>
      <c r="AM40" s="19" t="s">
        <v>16</v>
      </c>
      <c r="AN40" s="20" t="s">
        <v>85</v>
      </c>
      <c r="AO40" s="21" t="s">
        <v>16</v>
      </c>
      <c r="AP40" s="178">
        <f t="shared" si="4"/>
        <v>1.1235955056179776</v>
      </c>
      <c r="AQ40" s="23">
        <v>1</v>
      </c>
      <c r="AR40" s="73"/>
    </row>
    <row r="41" spans="2:44">
      <c r="B41" s="68" t="s">
        <v>16</v>
      </c>
      <c r="C41" s="69" t="s">
        <v>628</v>
      </c>
      <c r="D41" s="68" t="s">
        <v>16</v>
      </c>
      <c r="E41" s="71">
        <f t="shared" si="7"/>
        <v>1.4925373134328359</v>
      </c>
      <c r="F41" s="97">
        <v>1</v>
      </c>
      <c r="G41" s="73"/>
      <c r="H41" s="73"/>
      <c r="I41" s="73"/>
      <c r="J41" s="73"/>
      <c r="K41" s="73"/>
      <c r="L41" s="73"/>
      <c r="O41" s="145" t="s">
        <v>16</v>
      </c>
      <c r="P41" s="146" t="s">
        <v>252</v>
      </c>
      <c r="Q41" s="145" t="s">
        <v>16</v>
      </c>
      <c r="R41" s="144">
        <f t="shared" si="1"/>
        <v>1.3698630136986301</v>
      </c>
      <c r="S41" s="143">
        <v>1</v>
      </c>
      <c r="T41" s="73"/>
      <c r="U41" s="145" t="s">
        <v>9</v>
      </c>
      <c r="V41" s="146" t="s">
        <v>295</v>
      </c>
      <c r="W41" s="145" t="s">
        <v>16</v>
      </c>
      <c r="X41" s="144">
        <f t="shared" si="2"/>
        <v>1.2820512820512819</v>
      </c>
      <c r="Y41" s="143">
        <v>1</v>
      </c>
      <c r="AA41" s="145" t="s">
        <v>16</v>
      </c>
      <c r="AB41" s="146" t="s">
        <v>709</v>
      </c>
      <c r="AC41" s="145" t="s">
        <v>16</v>
      </c>
      <c r="AD41" s="144">
        <f t="shared" si="8"/>
        <v>7.2289156626506026</v>
      </c>
      <c r="AE41" s="143">
        <v>6</v>
      </c>
      <c r="AF41" s="73"/>
      <c r="AG41" s="145" t="s">
        <v>19</v>
      </c>
      <c r="AH41" s="146" t="s">
        <v>720</v>
      </c>
      <c r="AI41" s="145" t="s">
        <v>22</v>
      </c>
      <c r="AJ41" s="144">
        <f t="shared" si="9"/>
        <v>8.2191780821917817</v>
      </c>
      <c r="AK41" s="143">
        <v>6</v>
      </c>
      <c r="AM41" s="19" t="s">
        <v>16</v>
      </c>
      <c r="AN41" s="20" t="s">
        <v>79</v>
      </c>
      <c r="AO41" s="21" t="s">
        <v>16</v>
      </c>
      <c r="AP41" s="178">
        <f t="shared" si="4"/>
        <v>1.1235955056179776</v>
      </c>
      <c r="AQ41" s="23">
        <v>1</v>
      </c>
      <c r="AR41" s="73"/>
    </row>
    <row r="42" spans="2:44">
      <c r="B42" s="73"/>
      <c r="C42" s="73"/>
      <c r="D42" s="73"/>
      <c r="E42" s="74">
        <f>SUM(E30:E41)</f>
        <v>99.999999999999986</v>
      </c>
      <c r="F42" s="74">
        <f>SUM(F30:F41)</f>
        <v>67</v>
      </c>
      <c r="G42" s="73"/>
      <c r="H42" s="73"/>
      <c r="I42" s="73"/>
      <c r="J42" s="73"/>
      <c r="K42" s="73"/>
      <c r="L42" s="73"/>
      <c r="O42" s="145" t="s">
        <v>16</v>
      </c>
      <c r="P42" s="146" t="s">
        <v>251</v>
      </c>
      <c r="Q42" s="145" t="s">
        <v>16</v>
      </c>
      <c r="R42" s="144">
        <f t="shared" si="1"/>
        <v>1.3698630136986301</v>
      </c>
      <c r="S42" s="143">
        <v>1</v>
      </c>
      <c r="T42" s="73"/>
      <c r="U42" s="145" t="s">
        <v>106</v>
      </c>
      <c r="V42" s="146" t="s">
        <v>294</v>
      </c>
      <c r="W42" s="145" t="s">
        <v>52</v>
      </c>
      <c r="X42" s="144">
        <f t="shared" si="2"/>
        <v>1.2820512820512819</v>
      </c>
      <c r="Y42" s="143">
        <v>1</v>
      </c>
      <c r="AA42" s="145" t="s">
        <v>16</v>
      </c>
      <c r="AB42" s="146" t="s">
        <v>708</v>
      </c>
      <c r="AC42" s="145" t="s">
        <v>16</v>
      </c>
      <c r="AD42" s="144">
        <f t="shared" si="8"/>
        <v>6.024096385542169</v>
      </c>
      <c r="AE42" s="143">
        <v>5</v>
      </c>
      <c r="AF42" s="73"/>
      <c r="AG42" s="145" t="s">
        <v>19</v>
      </c>
      <c r="AH42" s="146" t="s">
        <v>719</v>
      </c>
      <c r="AI42" s="145" t="s">
        <v>123</v>
      </c>
      <c r="AJ42" s="144">
        <f t="shared" si="9"/>
        <v>8.2191780821917817</v>
      </c>
      <c r="AK42" s="143">
        <v>6</v>
      </c>
      <c r="AM42" s="59" t="s">
        <v>16</v>
      </c>
      <c r="AN42" s="60" t="s">
        <v>66</v>
      </c>
      <c r="AO42" s="61" t="s">
        <v>16</v>
      </c>
      <c r="AP42" s="186">
        <f t="shared" si="4"/>
        <v>1.1235955056179776</v>
      </c>
      <c r="AQ42" s="63">
        <v>1</v>
      </c>
      <c r="AR42" s="73"/>
    </row>
    <row r="43" spans="2:44">
      <c r="O43" s="145" t="s">
        <v>16</v>
      </c>
      <c r="P43" s="146" t="s">
        <v>250</v>
      </c>
      <c r="Q43" s="145" t="s">
        <v>16</v>
      </c>
      <c r="R43" s="144">
        <f t="shared" si="1"/>
        <v>1.3698630136986301</v>
      </c>
      <c r="S43" s="143">
        <v>1</v>
      </c>
      <c r="T43" s="73"/>
      <c r="U43" s="257" t="s">
        <v>22</v>
      </c>
      <c r="V43" s="253" t="s">
        <v>293</v>
      </c>
      <c r="W43" s="257" t="s">
        <v>16</v>
      </c>
      <c r="X43" s="144">
        <f t="shared" si="2"/>
        <v>1.2820512820512819</v>
      </c>
      <c r="Y43" s="258">
        <v>1</v>
      </c>
      <c r="AA43" s="145" t="s">
        <v>16</v>
      </c>
      <c r="AB43" s="146" t="s">
        <v>707</v>
      </c>
      <c r="AC43" s="145" t="s">
        <v>16</v>
      </c>
      <c r="AD43" s="144">
        <f t="shared" si="8"/>
        <v>6.024096385542169</v>
      </c>
      <c r="AE43" s="143">
        <v>5</v>
      </c>
      <c r="AF43" s="73"/>
      <c r="AG43" s="145" t="s">
        <v>19</v>
      </c>
      <c r="AH43" s="146" t="s">
        <v>718</v>
      </c>
      <c r="AI43" s="145" t="s">
        <v>16</v>
      </c>
      <c r="AJ43" s="144">
        <f t="shared" si="9"/>
        <v>5.4794520547945202</v>
      </c>
      <c r="AK43" s="143">
        <v>4</v>
      </c>
      <c r="AM43" s="19" t="s">
        <v>16</v>
      </c>
      <c r="AN43" s="20" t="s">
        <v>90</v>
      </c>
      <c r="AO43" s="21" t="s">
        <v>16</v>
      </c>
      <c r="AP43" s="178">
        <f t="shared" si="4"/>
        <v>1.1235955056179776</v>
      </c>
      <c r="AQ43" s="23">
        <v>1</v>
      </c>
      <c r="AR43" s="73"/>
    </row>
    <row r="44" spans="2:44">
      <c r="O44" s="145" t="s">
        <v>16</v>
      </c>
      <c r="P44" s="146" t="s">
        <v>249</v>
      </c>
      <c r="Q44" s="145" t="s">
        <v>16</v>
      </c>
      <c r="R44" s="144">
        <f t="shared" si="1"/>
        <v>1.3698630136986301</v>
      </c>
      <c r="S44" s="143">
        <v>1</v>
      </c>
      <c r="T44" s="73"/>
      <c r="U44" s="145" t="s">
        <v>102</v>
      </c>
      <c r="V44" s="146" t="s">
        <v>292</v>
      </c>
      <c r="W44" s="145" t="s">
        <v>16</v>
      </c>
      <c r="X44" s="144">
        <f t="shared" si="2"/>
        <v>1.2820512820512819</v>
      </c>
      <c r="Y44" s="143">
        <v>1</v>
      </c>
      <c r="AA44" s="145" t="s">
        <v>16</v>
      </c>
      <c r="AB44" s="146" t="s">
        <v>706</v>
      </c>
      <c r="AC44" s="145" t="s">
        <v>16</v>
      </c>
      <c r="AD44" s="144">
        <f t="shared" si="8"/>
        <v>6.024096385542169</v>
      </c>
      <c r="AE44" s="143">
        <v>5</v>
      </c>
      <c r="AF44" s="73"/>
      <c r="AG44" s="145" t="s">
        <v>19</v>
      </c>
      <c r="AH44" s="146" t="s">
        <v>717</v>
      </c>
      <c r="AI44" s="145" t="s">
        <v>22</v>
      </c>
      <c r="AJ44" s="144">
        <f t="shared" si="9"/>
        <v>5.4794520547945202</v>
      </c>
      <c r="AK44" s="143">
        <v>4</v>
      </c>
      <c r="AM44" s="19" t="s">
        <v>16</v>
      </c>
      <c r="AN44" s="20" t="s">
        <v>58</v>
      </c>
      <c r="AO44" s="21" t="s">
        <v>16</v>
      </c>
      <c r="AP44" s="178">
        <f t="shared" si="4"/>
        <v>1.1235955056179776</v>
      </c>
      <c r="AQ44" s="23">
        <v>1</v>
      </c>
      <c r="AR44" s="73"/>
    </row>
    <row r="45" spans="2:44">
      <c r="B45" s="292" t="s">
        <v>730</v>
      </c>
      <c r="C45" s="73"/>
      <c r="D45" s="73"/>
      <c r="E45" s="73"/>
      <c r="F45" s="73"/>
      <c r="G45" s="73"/>
      <c r="H45" s="292" t="s">
        <v>1017</v>
      </c>
      <c r="I45" s="73"/>
      <c r="J45" s="73"/>
      <c r="K45" s="73"/>
      <c r="L45" s="73"/>
      <c r="M45" s="73"/>
      <c r="O45" s="145" t="s">
        <v>16</v>
      </c>
      <c r="P45" s="146" t="s">
        <v>248</v>
      </c>
      <c r="Q45" s="145" t="s">
        <v>16</v>
      </c>
      <c r="R45" s="144">
        <f t="shared" si="1"/>
        <v>1.3698630136986301</v>
      </c>
      <c r="S45" s="143">
        <v>1</v>
      </c>
      <c r="T45" s="73"/>
      <c r="U45" s="145" t="s">
        <v>106</v>
      </c>
      <c r="V45" s="146" t="s">
        <v>291</v>
      </c>
      <c r="W45" s="145" t="s">
        <v>123</v>
      </c>
      <c r="X45" s="144">
        <f t="shared" si="2"/>
        <v>1.2820512820512819</v>
      </c>
      <c r="Y45" s="143">
        <v>1</v>
      </c>
      <c r="AA45" s="145" t="s">
        <v>16</v>
      </c>
      <c r="AB45" s="146" t="s">
        <v>705</v>
      </c>
      <c r="AC45" s="145" t="s">
        <v>16</v>
      </c>
      <c r="AD45" s="144">
        <f t="shared" si="8"/>
        <v>4.8192771084337354</v>
      </c>
      <c r="AE45" s="143">
        <v>4</v>
      </c>
      <c r="AF45" s="73"/>
      <c r="AG45" s="145" t="s">
        <v>19</v>
      </c>
      <c r="AH45" s="146" t="s">
        <v>716</v>
      </c>
      <c r="AI45" s="145" t="s">
        <v>16</v>
      </c>
      <c r="AJ45" s="144">
        <f t="shared" si="9"/>
        <v>2.7397260273972601</v>
      </c>
      <c r="AK45" s="143">
        <v>2</v>
      </c>
      <c r="AM45" s="19" t="s">
        <v>16</v>
      </c>
      <c r="AN45" s="20" t="s">
        <v>84</v>
      </c>
      <c r="AO45" s="21" t="s">
        <v>16</v>
      </c>
      <c r="AP45" s="178">
        <f t="shared" si="4"/>
        <v>1.1235955056179776</v>
      </c>
      <c r="AQ45" s="23">
        <v>1</v>
      </c>
      <c r="AR45" s="20"/>
    </row>
    <row r="46" spans="2:44">
      <c r="O46" s="145" t="s">
        <v>16</v>
      </c>
      <c r="P46" s="146" t="s">
        <v>247</v>
      </c>
      <c r="Q46" s="145" t="s">
        <v>16</v>
      </c>
      <c r="R46" s="144">
        <f t="shared" si="1"/>
        <v>1.3698630136986301</v>
      </c>
      <c r="S46" s="143">
        <v>1</v>
      </c>
      <c r="T46" s="73"/>
      <c r="U46" s="145" t="s">
        <v>106</v>
      </c>
      <c r="V46" s="146" t="s">
        <v>290</v>
      </c>
      <c r="W46" s="145" t="s">
        <v>16</v>
      </c>
      <c r="X46" s="144">
        <f t="shared" si="2"/>
        <v>1.2820512820512819</v>
      </c>
      <c r="Y46" s="143">
        <v>1</v>
      </c>
      <c r="AA46" s="145" t="s">
        <v>22</v>
      </c>
      <c r="AB46" s="146" t="s">
        <v>704</v>
      </c>
      <c r="AC46" s="145" t="s">
        <v>16</v>
      </c>
      <c r="AD46" s="144">
        <f t="shared" si="8"/>
        <v>4.8192771084337354</v>
      </c>
      <c r="AE46" s="143">
        <v>4</v>
      </c>
      <c r="AF46" s="73"/>
      <c r="AG46" s="145" t="s">
        <v>19</v>
      </c>
      <c r="AH46" s="146" t="s">
        <v>715</v>
      </c>
      <c r="AI46" s="145" t="s">
        <v>123</v>
      </c>
      <c r="AJ46" s="144">
        <f t="shared" si="9"/>
        <v>1.3698630136986301</v>
      </c>
      <c r="AK46" s="143">
        <v>1</v>
      </c>
      <c r="AM46" s="19" t="s">
        <v>16</v>
      </c>
      <c r="AN46" s="20" t="s">
        <v>86</v>
      </c>
      <c r="AO46" s="21" t="s">
        <v>16</v>
      </c>
      <c r="AP46" s="178">
        <f t="shared" si="4"/>
        <v>1.1235955056179776</v>
      </c>
      <c r="AQ46" s="23">
        <v>1</v>
      </c>
      <c r="AR46" s="73"/>
    </row>
    <row r="47" spans="2:44">
      <c r="B47" s="2" t="s">
        <v>0</v>
      </c>
      <c r="C47" s="3" t="s">
        <v>1</v>
      </c>
      <c r="D47" s="3" t="s">
        <v>2</v>
      </c>
      <c r="E47" s="3" t="s">
        <v>3</v>
      </c>
      <c r="F47" s="3" t="s">
        <v>4</v>
      </c>
      <c r="G47" s="73"/>
      <c r="H47" s="148" t="s">
        <v>45</v>
      </c>
      <c r="I47" s="148" t="s">
        <v>1</v>
      </c>
      <c r="J47" s="148" t="s">
        <v>46</v>
      </c>
      <c r="K47" s="148" t="s">
        <v>3</v>
      </c>
      <c r="L47" s="147" t="s">
        <v>4</v>
      </c>
      <c r="M47" s="73"/>
      <c r="O47" s="145" t="s">
        <v>16</v>
      </c>
      <c r="P47" s="146" t="s">
        <v>246</v>
      </c>
      <c r="Q47" s="145" t="s">
        <v>16</v>
      </c>
      <c r="R47" s="144">
        <f t="shared" si="1"/>
        <v>1.3698630136986301</v>
      </c>
      <c r="S47" s="143">
        <v>1</v>
      </c>
      <c r="T47" s="73"/>
      <c r="U47" s="231" t="s">
        <v>51</v>
      </c>
      <c r="V47" s="232" t="s">
        <v>289</v>
      </c>
      <c r="W47" s="231" t="s">
        <v>16</v>
      </c>
      <c r="X47" s="233">
        <f t="shared" si="2"/>
        <v>1.2820512820512819</v>
      </c>
      <c r="Y47" s="234">
        <v>1</v>
      </c>
      <c r="AA47" s="145" t="s">
        <v>16</v>
      </c>
      <c r="AB47" s="146" t="s">
        <v>703</v>
      </c>
      <c r="AC47" s="145" t="s">
        <v>16</v>
      </c>
      <c r="AD47" s="144">
        <f t="shared" si="8"/>
        <v>4.8192771084337354</v>
      </c>
      <c r="AE47" s="143">
        <v>4</v>
      </c>
      <c r="AF47" s="73"/>
      <c r="AG47" s="141"/>
      <c r="AH47" s="142"/>
      <c r="AI47" s="141"/>
      <c r="AJ47" s="140">
        <f>SUM(AJ37:AJ46)</f>
        <v>100</v>
      </c>
      <c r="AK47" s="140">
        <f>SUM(AK37:AK46)</f>
        <v>73</v>
      </c>
      <c r="AM47" s="19" t="s">
        <v>16</v>
      </c>
      <c r="AN47" s="20" t="s">
        <v>59</v>
      </c>
      <c r="AO47" s="21" t="s">
        <v>16</v>
      </c>
      <c r="AP47" s="178">
        <f t="shared" si="4"/>
        <v>1.1235955056179776</v>
      </c>
      <c r="AQ47" s="23">
        <v>1</v>
      </c>
      <c r="AR47" s="73"/>
    </row>
    <row r="48" spans="2:44">
      <c r="B48" s="259" t="s">
        <v>16</v>
      </c>
      <c r="C48" s="260" t="s">
        <v>731</v>
      </c>
      <c r="D48" s="259" t="s">
        <v>16</v>
      </c>
      <c r="E48" s="261">
        <f>F48*100/$F$51</f>
        <v>86.170212765957444</v>
      </c>
      <c r="F48" s="262">
        <v>81</v>
      </c>
      <c r="G48" s="263" t="s">
        <v>732</v>
      </c>
      <c r="H48" s="145" t="s">
        <v>22</v>
      </c>
      <c r="I48" s="20" t="s">
        <v>1019</v>
      </c>
      <c r="J48" s="19" t="s">
        <v>123</v>
      </c>
      <c r="K48" s="22">
        <f>L48*100/$L$52</f>
        <v>96.551724137931032</v>
      </c>
      <c r="L48" s="99">
        <v>84</v>
      </c>
      <c r="M48" s="73"/>
      <c r="O48" s="145" t="s">
        <v>16</v>
      </c>
      <c r="P48" s="146" t="s">
        <v>245</v>
      </c>
      <c r="Q48" s="145" t="s">
        <v>16</v>
      </c>
      <c r="R48" s="144">
        <f t="shared" si="1"/>
        <v>1.3698630136986301</v>
      </c>
      <c r="S48" s="143">
        <v>1</v>
      </c>
      <c r="T48" s="73"/>
      <c r="U48" s="145" t="s">
        <v>9</v>
      </c>
      <c r="V48" s="146" t="s">
        <v>288</v>
      </c>
      <c r="W48" s="145" t="s">
        <v>52</v>
      </c>
      <c r="X48" s="144">
        <f t="shared" si="2"/>
        <v>1.2820512820512819</v>
      </c>
      <c r="Y48" s="143">
        <v>1</v>
      </c>
      <c r="AA48" s="145" t="s">
        <v>16</v>
      </c>
      <c r="AB48" s="146" t="s">
        <v>702</v>
      </c>
      <c r="AC48" s="145" t="s">
        <v>16</v>
      </c>
      <c r="AD48" s="144">
        <f t="shared" si="8"/>
        <v>3.6144578313253013</v>
      </c>
      <c r="AE48" s="143">
        <v>3</v>
      </c>
      <c r="AF48" s="73"/>
      <c r="AG48" s="73"/>
      <c r="AH48" s="73"/>
      <c r="AI48" s="73"/>
      <c r="AJ48" s="139"/>
      <c r="AK48" s="139"/>
      <c r="AM48" s="19" t="s">
        <v>16</v>
      </c>
      <c r="AN48" s="20" t="s">
        <v>75</v>
      </c>
      <c r="AO48" s="21" t="s">
        <v>16</v>
      </c>
      <c r="AP48" s="178">
        <f t="shared" si="4"/>
        <v>1.1235955056179776</v>
      </c>
      <c r="AQ48" s="23">
        <v>1</v>
      </c>
      <c r="AR48" s="73"/>
    </row>
    <row r="49" spans="2:50">
      <c r="B49" s="19" t="s">
        <v>16</v>
      </c>
      <c r="C49" s="20" t="s">
        <v>733</v>
      </c>
      <c r="D49" s="19" t="s">
        <v>16</v>
      </c>
      <c r="E49" s="22">
        <f>F49*100/$F$51</f>
        <v>12.76595744680851</v>
      </c>
      <c r="F49" s="85">
        <v>12</v>
      </c>
      <c r="G49" s="73"/>
      <c r="H49" s="145" t="s">
        <v>22</v>
      </c>
      <c r="I49" s="20" t="s">
        <v>1021</v>
      </c>
      <c r="J49" s="19" t="s">
        <v>123</v>
      </c>
      <c r="K49" s="22">
        <f>L49*100/$L$52</f>
        <v>1.1494252873563218</v>
      </c>
      <c r="L49" s="85">
        <v>1</v>
      </c>
      <c r="M49" s="265" t="s">
        <v>613</v>
      </c>
      <c r="O49" s="145" t="s">
        <v>16</v>
      </c>
      <c r="P49" s="146" t="s">
        <v>244</v>
      </c>
      <c r="Q49" s="145" t="s">
        <v>16</v>
      </c>
      <c r="R49" s="144">
        <f t="shared" si="1"/>
        <v>1.3698630136986301</v>
      </c>
      <c r="S49" s="143">
        <v>1</v>
      </c>
      <c r="T49" s="73"/>
      <c r="U49" s="141"/>
      <c r="V49" s="142"/>
      <c r="W49" s="141"/>
      <c r="X49" s="140">
        <f>SUM(X7:X48)</f>
        <v>100.00000000000004</v>
      </c>
      <c r="Y49" s="140">
        <f>SUM(Y7:Y48)</f>
        <v>78</v>
      </c>
      <c r="AA49" s="145" t="s">
        <v>16</v>
      </c>
      <c r="AB49" s="146" t="s">
        <v>701</v>
      </c>
      <c r="AC49" s="145" t="s">
        <v>16</v>
      </c>
      <c r="AD49" s="144">
        <f t="shared" si="8"/>
        <v>3.6144578313253013</v>
      </c>
      <c r="AE49" s="143">
        <v>3</v>
      </c>
      <c r="AF49" s="73"/>
      <c r="AG49" s="73"/>
      <c r="AH49" s="73"/>
      <c r="AI49" s="73"/>
      <c r="AJ49" s="139"/>
      <c r="AK49" s="139"/>
      <c r="AM49" s="19" t="s">
        <v>16</v>
      </c>
      <c r="AN49" s="20" t="s">
        <v>62</v>
      </c>
      <c r="AO49" s="21" t="s">
        <v>16</v>
      </c>
      <c r="AP49" s="178">
        <f t="shared" si="4"/>
        <v>1.1235955056179776</v>
      </c>
      <c r="AQ49" s="23">
        <v>1</v>
      </c>
      <c r="AR49" s="73"/>
    </row>
    <row r="50" spans="2:50">
      <c r="B50" s="68" t="s">
        <v>16</v>
      </c>
      <c r="C50" s="69" t="s">
        <v>1020</v>
      </c>
      <c r="D50" s="68" t="s">
        <v>16</v>
      </c>
      <c r="E50" s="71">
        <f>F50*100/$F$51</f>
        <v>1.0638297872340425</v>
      </c>
      <c r="F50" s="97">
        <v>1</v>
      </c>
      <c r="G50" s="265" t="s">
        <v>613</v>
      </c>
      <c r="H50" s="145" t="s">
        <v>22</v>
      </c>
      <c r="I50" s="20" t="s">
        <v>1022</v>
      </c>
      <c r="J50" s="19" t="s">
        <v>123</v>
      </c>
      <c r="K50" s="22">
        <f>L50*100/$L$52</f>
        <v>1.1494252873563218</v>
      </c>
      <c r="L50" s="85">
        <v>1</v>
      </c>
      <c r="M50" s="265" t="s">
        <v>613</v>
      </c>
      <c r="O50" s="145" t="s">
        <v>16</v>
      </c>
      <c r="P50" s="146" t="s">
        <v>243</v>
      </c>
      <c r="Q50" s="145" t="s">
        <v>16</v>
      </c>
      <c r="R50" s="144">
        <f t="shared" si="1"/>
        <v>1.3698630136986301</v>
      </c>
      <c r="S50" s="143">
        <v>1</v>
      </c>
      <c r="T50" s="73"/>
      <c r="U50" s="73"/>
      <c r="V50" s="73"/>
      <c r="W50" s="73"/>
      <c r="X50" s="73"/>
      <c r="Y50" s="73"/>
      <c r="AA50" s="145" t="s">
        <v>16</v>
      </c>
      <c r="AB50" s="146" t="s">
        <v>700</v>
      </c>
      <c r="AC50" s="145" t="s">
        <v>16</v>
      </c>
      <c r="AD50" s="144">
        <f t="shared" si="8"/>
        <v>3.6144578313253013</v>
      </c>
      <c r="AE50" s="143">
        <v>3</v>
      </c>
      <c r="AF50" s="73"/>
      <c r="AG50" s="73"/>
      <c r="AH50" s="73"/>
      <c r="AI50" s="73"/>
      <c r="AJ50" s="139"/>
      <c r="AK50" s="139"/>
      <c r="AM50" s="64" t="s">
        <v>16</v>
      </c>
      <c r="AN50" s="65" t="s">
        <v>94</v>
      </c>
      <c r="AO50" s="66" t="s">
        <v>16</v>
      </c>
      <c r="AP50" s="187">
        <f t="shared" si="4"/>
        <v>1.1235955056179776</v>
      </c>
      <c r="AQ50" s="67">
        <v>1</v>
      </c>
      <c r="AR50" s="73"/>
    </row>
    <row r="51" spans="2:50">
      <c r="B51" s="73"/>
      <c r="C51" s="73"/>
      <c r="D51" s="73"/>
      <c r="E51" s="74">
        <f>SUM(E48:E50)</f>
        <v>100</v>
      </c>
      <c r="F51" s="74">
        <f>SUM(F48:F50)</f>
        <v>94</v>
      </c>
      <c r="G51" s="73"/>
      <c r="H51" s="289" t="s">
        <v>22</v>
      </c>
      <c r="I51" s="69" t="s">
        <v>1023</v>
      </c>
      <c r="J51" s="68" t="s">
        <v>123</v>
      </c>
      <c r="K51" s="71">
        <f>L51*100/$L$52</f>
        <v>1.1494252873563218</v>
      </c>
      <c r="L51" s="97">
        <v>1</v>
      </c>
      <c r="M51" s="265" t="s">
        <v>613</v>
      </c>
      <c r="O51" s="145" t="s">
        <v>16</v>
      </c>
      <c r="P51" s="146" t="s">
        <v>242</v>
      </c>
      <c r="Q51" s="145" t="s">
        <v>16</v>
      </c>
      <c r="R51" s="144">
        <f t="shared" si="1"/>
        <v>1.3698630136986301</v>
      </c>
      <c r="S51" s="143">
        <v>1</v>
      </c>
      <c r="T51" s="73"/>
      <c r="U51" s="73"/>
      <c r="V51" s="73"/>
      <c r="W51" s="73"/>
      <c r="X51" s="73"/>
      <c r="Y51" s="73"/>
      <c r="AA51" s="145" t="s">
        <v>16</v>
      </c>
      <c r="AB51" s="146" t="s">
        <v>699</v>
      </c>
      <c r="AC51" s="145" t="s">
        <v>16</v>
      </c>
      <c r="AD51" s="144">
        <f t="shared" si="8"/>
        <v>2.4096385542168677</v>
      </c>
      <c r="AE51" s="143">
        <v>2</v>
      </c>
      <c r="AF51" s="73"/>
      <c r="AG51" s="73"/>
      <c r="AH51" s="73"/>
      <c r="AI51" s="73"/>
      <c r="AJ51" s="139"/>
      <c r="AK51" s="139"/>
      <c r="AM51" s="68" t="s">
        <v>22</v>
      </c>
      <c r="AN51" s="69" t="s">
        <v>99</v>
      </c>
      <c r="AO51" s="70" t="s">
        <v>16</v>
      </c>
      <c r="AP51" s="188">
        <f t="shared" si="4"/>
        <v>1.1235955056179776</v>
      </c>
      <c r="AQ51" s="72">
        <v>1</v>
      </c>
      <c r="AR51" s="73"/>
    </row>
    <row r="52" spans="2:50">
      <c r="B52" s="73"/>
      <c r="C52" s="73"/>
      <c r="D52" s="73"/>
      <c r="E52" s="74"/>
      <c r="F52" s="74"/>
      <c r="G52" s="73"/>
      <c r="H52" s="73"/>
      <c r="I52" s="73"/>
      <c r="J52" s="73"/>
      <c r="K52" s="74">
        <f>SUM(K48:K51)</f>
        <v>100</v>
      </c>
      <c r="L52" s="74">
        <f>SUM(L48:L51)</f>
        <v>87</v>
      </c>
      <c r="M52" s="73"/>
      <c r="N52" s="73"/>
      <c r="O52" s="145" t="s">
        <v>16</v>
      </c>
      <c r="P52" s="146" t="s">
        <v>241</v>
      </c>
      <c r="Q52" s="145" t="s">
        <v>16</v>
      </c>
      <c r="R52" s="144">
        <f t="shared" si="1"/>
        <v>1.3698630136986301</v>
      </c>
      <c r="S52" s="143">
        <v>1</v>
      </c>
      <c r="T52" s="73"/>
      <c r="U52" s="73"/>
      <c r="V52" s="73"/>
      <c r="W52" s="73"/>
      <c r="X52" s="73"/>
      <c r="Y52" s="73"/>
      <c r="AA52" s="145" t="s">
        <v>16</v>
      </c>
      <c r="AB52" s="146" t="s">
        <v>698</v>
      </c>
      <c r="AC52" s="145" t="s">
        <v>16</v>
      </c>
      <c r="AD52" s="144">
        <f t="shared" si="8"/>
        <v>1.2048192771084338</v>
      </c>
      <c r="AE52" s="143">
        <v>1</v>
      </c>
      <c r="AF52" s="73"/>
      <c r="AG52" s="73"/>
      <c r="AH52" s="73"/>
      <c r="AI52" s="73"/>
      <c r="AJ52" s="139"/>
      <c r="AK52" s="139"/>
      <c r="AM52" s="73"/>
      <c r="AN52" s="73"/>
      <c r="AO52" s="73"/>
      <c r="AP52" s="189">
        <f>SUM(AP7:AP51)</f>
        <v>99.999999999999801</v>
      </c>
      <c r="AQ52" s="74">
        <f>SUM(AQ7:AQ51)</f>
        <v>89</v>
      </c>
      <c r="AR52" s="73"/>
    </row>
    <row r="53" spans="2:50">
      <c r="N53" s="73"/>
      <c r="O53" s="145" t="s">
        <v>16</v>
      </c>
      <c r="P53" s="146" t="s">
        <v>240</v>
      </c>
      <c r="Q53" s="145" t="s">
        <v>16</v>
      </c>
      <c r="R53" s="144">
        <f t="shared" si="1"/>
        <v>1.3698630136986301</v>
      </c>
      <c r="S53" s="143">
        <v>1</v>
      </c>
      <c r="T53" s="73"/>
      <c r="U53" s="73"/>
      <c r="V53" s="73"/>
      <c r="W53" s="73"/>
      <c r="X53" s="73"/>
      <c r="Y53" s="73"/>
      <c r="AA53" s="145" t="s">
        <v>16</v>
      </c>
      <c r="AB53" s="146" t="s">
        <v>697</v>
      </c>
      <c r="AC53" s="145" t="s">
        <v>16</v>
      </c>
      <c r="AD53" s="144">
        <f t="shared" si="8"/>
        <v>1.2048192771084338</v>
      </c>
      <c r="AE53" s="143">
        <v>1</v>
      </c>
      <c r="AF53" s="73"/>
      <c r="AG53" s="73"/>
      <c r="AH53" s="73"/>
      <c r="AI53" s="73"/>
      <c r="AJ53" s="139"/>
      <c r="AK53" s="139"/>
    </row>
    <row r="54" spans="2:50">
      <c r="N54" s="73"/>
      <c r="O54" s="145" t="s">
        <v>16</v>
      </c>
      <c r="P54" s="146" t="s">
        <v>239</v>
      </c>
      <c r="Q54" s="145" t="s">
        <v>16</v>
      </c>
      <c r="R54" s="144">
        <f t="shared" si="1"/>
        <v>1.3698630136986301</v>
      </c>
      <c r="S54" s="143">
        <v>1</v>
      </c>
      <c r="T54" s="73"/>
      <c r="U54" s="73"/>
      <c r="V54" s="73"/>
      <c r="W54" s="73"/>
      <c r="X54" s="73"/>
      <c r="Y54" s="73"/>
      <c r="AA54" s="145" t="s">
        <v>16</v>
      </c>
      <c r="AB54" s="146" t="s">
        <v>696</v>
      </c>
      <c r="AC54" s="145" t="s">
        <v>16</v>
      </c>
      <c r="AD54" s="144">
        <f t="shared" si="8"/>
        <v>1.2048192771084338</v>
      </c>
      <c r="AE54" s="143">
        <v>1</v>
      </c>
      <c r="AF54" s="73"/>
      <c r="AG54" s="73"/>
      <c r="AH54" s="73"/>
      <c r="AI54" s="73"/>
      <c r="AJ54" s="139"/>
      <c r="AK54" s="139"/>
    </row>
    <row r="55" spans="2:50">
      <c r="B55" s="292" t="s">
        <v>998</v>
      </c>
      <c r="C55" s="73"/>
      <c r="D55" s="73"/>
      <c r="E55" s="73"/>
      <c r="F55" s="73"/>
      <c r="G55" s="73"/>
      <c r="H55" s="292" t="s">
        <v>1018</v>
      </c>
      <c r="I55" s="73"/>
      <c r="J55" s="73"/>
      <c r="K55" s="73"/>
      <c r="L55" s="73"/>
      <c r="M55" s="73"/>
      <c r="N55" s="73"/>
      <c r="O55" s="145" t="s">
        <v>16</v>
      </c>
      <c r="P55" s="146" t="s">
        <v>238</v>
      </c>
      <c r="Q55" s="145" t="s">
        <v>16</v>
      </c>
      <c r="R55" s="144">
        <f t="shared" si="1"/>
        <v>1.3698630136986301</v>
      </c>
      <c r="S55" s="143">
        <v>1</v>
      </c>
      <c r="T55" s="73"/>
      <c r="U55" s="73"/>
      <c r="V55" s="73"/>
      <c r="W55" s="73"/>
      <c r="X55" s="73"/>
      <c r="Y55" s="73"/>
      <c r="AA55" s="145" t="s">
        <v>16</v>
      </c>
      <c r="AB55" s="146" t="s">
        <v>695</v>
      </c>
      <c r="AC55" s="145" t="s">
        <v>16</v>
      </c>
      <c r="AD55" s="144">
        <f t="shared" si="8"/>
        <v>1.2048192771084338</v>
      </c>
      <c r="AE55" s="143">
        <v>1</v>
      </c>
      <c r="AF55" s="73"/>
      <c r="AG55" s="73"/>
      <c r="AH55" s="73"/>
      <c r="AI55" s="73"/>
      <c r="AJ55" s="139"/>
      <c r="AK55" s="139"/>
      <c r="AM55" s="293" t="s">
        <v>134</v>
      </c>
      <c r="AN55" s="153"/>
      <c r="AO55" s="153"/>
      <c r="AP55" s="191"/>
      <c r="AQ55" s="153"/>
      <c r="AR55" s="154"/>
      <c r="AS55" s="293" t="s">
        <v>139</v>
      </c>
      <c r="AT55" s="73"/>
      <c r="AU55" s="73"/>
      <c r="AV55" s="190"/>
      <c r="AW55" s="73"/>
      <c r="AX55" s="73"/>
    </row>
    <row r="56" spans="2:50">
      <c r="N56" s="73"/>
      <c r="O56" s="145" t="s">
        <v>16</v>
      </c>
      <c r="P56" s="146" t="s">
        <v>237</v>
      </c>
      <c r="Q56" s="145" t="s">
        <v>16</v>
      </c>
      <c r="R56" s="144">
        <f t="shared" si="1"/>
        <v>1.3698630136986301</v>
      </c>
      <c r="S56" s="143">
        <v>1</v>
      </c>
      <c r="T56" s="73"/>
      <c r="U56" s="73"/>
      <c r="V56" s="73"/>
      <c r="W56" s="73"/>
      <c r="X56" s="73"/>
      <c r="Y56" s="73"/>
      <c r="AA56" s="145" t="s">
        <v>16</v>
      </c>
      <c r="AB56" s="146" t="s">
        <v>694</v>
      </c>
      <c r="AC56" s="145" t="s">
        <v>16</v>
      </c>
      <c r="AD56" s="144">
        <f t="shared" si="8"/>
        <v>1.2048192771084338</v>
      </c>
      <c r="AE56" s="143">
        <v>1</v>
      </c>
      <c r="AF56" s="73"/>
      <c r="AG56" s="73"/>
      <c r="AH56" s="73"/>
      <c r="AI56" s="73"/>
      <c r="AJ56" s="139"/>
      <c r="AK56" s="139"/>
    </row>
    <row r="57" spans="2:50">
      <c r="B57" s="2" t="s">
        <v>0</v>
      </c>
      <c r="C57" s="3" t="s">
        <v>1</v>
      </c>
      <c r="D57" s="3" t="s">
        <v>2</v>
      </c>
      <c r="E57" s="3" t="s">
        <v>3</v>
      </c>
      <c r="F57" s="3" t="s">
        <v>4</v>
      </c>
      <c r="G57" s="73"/>
      <c r="H57" s="148" t="s">
        <v>45</v>
      </c>
      <c r="I57" s="148" t="s">
        <v>1</v>
      </c>
      <c r="J57" s="148" t="s">
        <v>46</v>
      </c>
      <c r="K57" s="148" t="s">
        <v>3</v>
      </c>
      <c r="L57" s="147" t="s">
        <v>4</v>
      </c>
      <c r="M57" s="73"/>
      <c r="N57" s="73"/>
      <c r="O57" s="145" t="s">
        <v>16</v>
      </c>
      <c r="P57" s="146" t="s">
        <v>236</v>
      </c>
      <c r="Q57" s="145" t="s">
        <v>16</v>
      </c>
      <c r="R57" s="144">
        <f t="shared" si="1"/>
        <v>1.3698630136986301</v>
      </c>
      <c r="S57" s="143">
        <v>1</v>
      </c>
      <c r="T57" s="73"/>
      <c r="U57" s="73"/>
      <c r="V57" s="73"/>
      <c r="W57" s="73"/>
      <c r="X57" s="73"/>
      <c r="Y57" s="73"/>
      <c r="AA57" s="145" t="s">
        <v>16</v>
      </c>
      <c r="AB57" s="146" t="s">
        <v>693</v>
      </c>
      <c r="AC57" s="145" t="s">
        <v>16</v>
      </c>
      <c r="AD57" s="144">
        <f t="shared" si="8"/>
        <v>1.2048192771084338</v>
      </c>
      <c r="AE57" s="143">
        <v>1</v>
      </c>
      <c r="AF57" s="73"/>
      <c r="AG57" s="73"/>
      <c r="AH57" s="73"/>
      <c r="AI57" s="73"/>
      <c r="AJ57" s="139"/>
      <c r="AK57" s="139"/>
      <c r="AM57" s="2" t="s">
        <v>0</v>
      </c>
      <c r="AN57" s="3" t="s">
        <v>1</v>
      </c>
      <c r="AO57" s="3" t="s">
        <v>2</v>
      </c>
      <c r="AP57" s="192" t="s">
        <v>3</v>
      </c>
      <c r="AQ57" s="3" t="s">
        <v>4</v>
      </c>
      <c r="AR57" s="73"/>
      <c r="AS57" s="2" t="s">
        <v>45</v>
      </c>
      <c r="AT57" s="3" t="s">
        <v>1</v>
      </c>
      <c r="AU57" s="3" t="s">
        <v>46</v>
      </c>
      <c r="AV57" s="192" t="s">
        <v>3</v>
      </c>
      <c r="AW57" s="4" t="s">
        <v>4</v>
      </c>
      <c r="AX57" s="73"/>
    </row>
    <row r="58" spans="2:50">
      <c r="B58" s="145" t="s">
        <v>16</v>
      </c>
      <c r="C58" s="20" t="s">
        <v>1003</v>
      </c>
      <c r="D58" s="145" t="s">
        <v>16</v>
      </c>
      <c r="E58" s="22">
        <f t="shared" ref="E58:E69" si="10">F58*100/$F$70</f>
        <v>37.333333333333336</v>
      </c>
      <c r="F58" s="99">
        <v>28</v>
      </c>
      <c r="G58" s="73"/>
      <c r="H58" s="145" t="s">
        <v>19</v>
      </c>
      <c r="I58" s="20" t="s">
        <v>1014</v>
      </c>
      <c r="J58" s="19" t="s">
        <v>16</v>
      </c>
      <c r="K58" s="22">
        <f t="shared" ref="K58:K63" si="11">L58*100/$L$64</f>
        <v>43.902439024390247</v>
      </c>
      <c r="L58" s="99">
        <v>36</v>
      </c>
      <c r="M58" s="73"/>
      <c r="N58" s="73"/>
      <c r="O58" s="145" t="s">
        <v>16</v>
      </c>
      <c r="P58" s="146" t="s">
        <v>235</v>
      </c>
      <c r="Q58" s="145" t="s">
        <v>16</v>
      </c>
      <c r="R58" s="144">
        <f t="shared" si="1"/>
        <v>1.3698630136986301</v>
      </c>
      <c r="S58" s="143">
        <v>1</v>
      </c>
      <c r="T58" s="73"/>
      <c r="U58" s="73"/>
      <c r="V58" s="73"/>
      <c r="W58" s="73"/>
      <c r="X58" s="73"/>
      <c r="Y58" s="73"/>
      <c r="AA58" s="141"/>
      <c r="AB58" s="142"/>
      <c r="AC58" s="141"/>
      <c r="AD58" s="140">
        <f>SUM(AD37:AD57)</f>
        <v>99.999999999999943</v>
      </c>
      <c r="AE58" s="140">
        <f>SUM(AE37:AE57)</f>
        <v>83</v>
      </c>
      <c r="AF58" s="73"/>
      <c r="AG58" s="73"/>
      <c r="AH58" s="73"/>
      <c r="AI58" s="73"/>
      <c r="AJ58" s="139"/>
      <c r="AK58" s="139"/>
      <c r="AM58" s="106" t="s">
        <v>16</v>
      </c>
      <c r="AN58" s="20" t="s">
        <v>31</v>
      </c>
      <c r="AO58" s="106" t="s">
        <v>16</v>
      </c>
      <c r="AP58" s="178">
        <f t="shared" ref="AP58:AP74" si="12">AQ58*100/$F$83</f>
        <v>44.565217391304351</v>
      </c>
      <c r="AQ58" s="99">
        <v>41</v>
      </c>
      <c r="AR58" s="73"/>
      <c r="AS58" s="84" t="s">
        <v>51</v>
      </c>
      <c r="AT58" s="20" t="s">
        <v>146</v>
      </c>
      <c r="AU58" s="84" t="s">
        <v>16</v>
      </c>
      <c r="AV58" s="198">
        <f t="shared" ref="AV58:AV69" si="13">AW58*100/$L$78</f>
        <v>84.615384615384613</v>
      </c>
      <c r="AW58" s="99">
        <v>22</v>
      </c>
      <c r="AX58" s="73"/>
    </row>
    <row r="59" spans="2:50">
      <c r="B59" s="145" t="s">
        <v>16</v>
      </c>
      <c r="C59" s="20" t="s">
        <v>1002</v>
      </c>
      <c r="D59" s="145" t="s">
        <v>16</v>
      </c>
      <c r="E59" s="22">
        <f t="shared" si="10"/>
        <v>22.666666666666668</v>
      </c>
      <c r="F59" s="85">
        <v>17</v>
      </c>
      <c r="G59" s="73"/>
      <c r="H59" s="145" t="s">
        <v>106</v>
      </c>
      <c r="I59" s="20" t="s">
        <v>1013</v>
      </c>
      <c r="J59" s="19" t="s">
        <v>635</v>
      </c>
      <c r="K59" s="22">
        <f t="shared" si="11"/>
        <v>30.487804878048781</v>
      </c>
      <c r="L59" s="85">
        <v>25</v>
      </c>
      <c r="M59" s="73"/>
      <c r="N59" s="73"/>
      <c r="O59" s="145" t="s">
        <v>16</v>
      </c>
      <c r="P59" s="146" t="s">
        <v>234</v>
      </c>
      <c r="Q59" s="145" t="s">
        <v>16</v>
      </c>
      <c r="R59" s="144">
        <f t="shared" si="1"/>
        <v>1.3698630136986301</v>
      </c>
      <c r="S59" s="143">
        <v>1</v>
      </c>
      <c r="T59" s="73"/>
      <c r="U59" s="73"/>
      <c r="V59" s="73"/>
      <c r="W59" s="73"/>
      <c r="X59" s="73"/>
      <c r="Y59" s="73"/>
      <c r="AM59" s="84" t="s">
        <v>16</v>
      </c>
      <c r="AN59" s="20" t="s">
        <v>35</v>
      </c>
      <c r="AO59" s="84" t="s">
        <v>16</v>
      </c>
      <c r="AP59" s="178">
        <f t="shared" si="12"/>
        <v>13.043478260869565</v>
      </c>
      <c r="AQ59" s="85">
        <v>12</v>
      </c>
      <c r="AR59" s="73"/>
      <c r="AS59" s="84" t="s">
        <v>106</v>
      </c>
      <c r="AT59" s="20" t="s">
        <v>140</v>
      </c>
      <c r="AU59" s="84" t="s">
        <v>141</v>
      </c>
      <c r="AV59" s="178">
        <f t="shared" si="13"/>
        <v>57.692307692307693</v>
      </c>
      <c r="AW59" s="85">
        <v>15</v>
      </c>
      <c r="AX59" s="20" t="s">
        <v>147</v>
      </c>
    </row>
    <row r="60" spans="2:50">
      <c r="B60" s="145" t="s">
        <v>16</v>
      </c>
      <c r="C60" s="20" t="s">
        <v>1007</v>
      </c>
      <c r="D60" s="145" t="s">
        <v>16</v>
      </c>
      <c r="E60" s="22">
        <f t="shared" si="10"/>
        <v>14.666666666666666</v>
      </c>
      <c r="F60" s="85">
        <v>11</v>
      </c>
      <c r="G60" s="73"/>
      <c r="H60" s="19" t="s">
        <v>102</v>
      </c>
      <c r="I60" s="20" t="s">
        <v>1012</v>
      </c>
      <c r="J60" s="19" t="s">
        <v>16</v>
      </c>
      <c r="K60" s="22">
        <f t="shared" si="11"/>
        <v>12.195121951219512</v>
      </c>
      <c r="L60" s="85">
        <v>10</v>
      </c>
      <c r="M60" s="73"/>
      <c r="N60" s="73"/>
      <c r="O60" s="141"/>
      <c r="P60" s="142"/>
      <c r="Q60" s="141"/>
      <c r="R60" s="140">
        <f>SUM(R7:R59)</f>
        <v>100.00000000000006</v>
      </c>
      <c r="S60" s="140">
        <f>SUM(S7:S59)</f>
        <v>73</v>
      </c>
      <c r="T60" s="73"/>
      <c r="U60" s="73"/>
      <c r="V60" s="73"/>
      <c r="W60" s="73"/>
      <c r="X60" s="73"/>
      <c r="Y60" s="73"/>
      <c r="AM60" s="84" t="s">
        <v>16</v>
      </c>
      <c r="AN60" s="20" t="s">
        <v>40</v>
      </c>
      <c r="AO60" s="84" t="s">
        <v>16</v>
      </c>
      <c r="AP60" s="178">
        <f t="shared" si="12"/>
        <v>8.695652173913043</v>
      </c>
      <c r="AQ60" s="85">
        <v>8</v>
      </c>
      <c r="AR60" s="73"/>
      <c r="AS60" s="84" t="s">
        <v>19</v>
      </c>
      <c r="AT60" s="20" t="s">
        <v>144</v>
      </c>
      <c r="AU60" s="19" t="s">
        <v>16</v>
      </c>
      <c r="AV60" s="178">
        <f t="shared" si="13"/>
        <v>26.923076923076923</v>
      </c>
      <c r="AW60" s="85">
        <v>7</v>
      </c>
      <c r="AX60" s="73"/>
    </row>
    <row r="61" spans="2:50">
      <c r="B61" s="145" t="s">
        <v>16</v>
      </c>
      <c r="C61" s="20" t="s">
        <v>1000</v>
      </c>
      <c r="D61" s="145" t="s">
        <v>16</v>
      </c>
      <c r="E61" s="22">
        <f t="shared" si="10"/>
        <v>6.666666666666667</v>
      </c>
      <c r="F61" s="85">
        <v>5</v>
      </c>
      <c r="G61" s="73"/>
      <c r="H61" s="145" t="s">
        <v>102</v>
      </c>
      <c r="I61" s="20" t="s">
        <v>1011</v>
      </c>
      <c r="J61" s="19" t="s">
        <v>104</v>
      </c>
      <c r="K61" s="22">
        <f t="shared" si="11"/>
        <v>9.7560975609756095</v>
      </c>
      <c r="L61" s="85">
        <v>8</v>
      </c>
      <c r="M61" s="73"/>
      <c r="N61" s="73"/>
      <c r="AA61" s="152" t="s">
        <v>692</v>
      </c>
      <c r="AB61" s="151"/>
      <c r="AC61" s="150"/>
      <c r="AD61" s="150"/>
      <c r="AE61" s="149"/>
      <c r="AF61" s="73"/>
      <c r="AG61" s="152" t="s">
        <v>660</v>
      </c>
      <c r="AH61" s="151"/>
      <c r="AI61" s="150"/>
      <c r="AJ61" s="150"/>
      <c r="AK61" s="149"/>
      <c r="AM61" s="84" t="s">
        <v>16</v>
      </c>
      <c r="AN61" s="20" t="s">
        <v>37</v>
      </c>
      <c r="AO61" s="84" t="s">
        <v>16</v>
      </c>
      <c r="AP61" s="178">
        <f t="shared" si="12"/>
        <v>5.4347826086956523</v>
      </c>
      <c r="AQ61" s="85">
        <v>5</v>
      </c>
      <c r="AR61" s="73"/>
      <c r="AS61" s="84" t="s">
        <v>19</v>
      </c>
      <c r="AT61" s="20" t="s">
        <v>150</v>
      </c>
      <c r="AU61" s="84" t="s">
        <v>16</v>
      </c>
      <c r="AV61" s="178">
        <f t="shared" si="13"/>
        <v>26.923076923076923</v>
      </c>
      <c r="AW61" s="85">
        <v>7</v>
      </c>
      <c r="AX61" s="20"/>
    </row>
    <row r="62" spans="2:50">
      <c r="B62" s="145" t="s">
        <v>16</v>
      </c>
      <c r="C62" s="20" t="s">
        <v>1001</v>
      </c>
      <c r="D62" s="145" t="s">
        <v>16</v>
      </c>
      <c r="E62" s="22">
        <f t="shared" si="10"/>
        <v>5.333333333333333</v>
      </c>
      <c r="F62" s="85">
        <v>4</v>
      </c>
      <c r="G62" s="73"/>
      <c r="H62" s="19" t="s">
        <v>9</v>
      </c>
      <c r="I62" s="20" t="s">
        <v>1015</v>
      </c>
      <c r="J62" s="19" t="s">
        <v>16</v>
      </c>
      <c r="K62" s="22">
        <f t="shared" si="11"/>
        <v>2.4390243902439024</v>
      </c>
      <c r="L62" s="85">
        <v>2</v>
      </c>
      <c r="M62" s="73"/>
      <c r="N62" s="73"/>
      <c r="AA62" s="150"/>
      <c r="AB62" s="151"/>
      <c r="AC62" s="150"/>
      <c r="AD62" s="150"/>
      <c r="AE62" s="149"/>
      <c r="AF62" s="73"/>
      <c r="AG62" s="150"/>
      <c r="AH62" s="151"/>
      <c r="AI62" s="150"/>
      <c r="AJ62" s="150"/>
      <c r="AK62" s="149"/>
      <c r="AM62" s="84" t="s">
        <v>16</v>
      </c>
      <c r="AN62" s="20" t="s">
        <v>29</v>
      </c>
      <c r="AO62" s="84" t="s">
        <v>16</v>
      </c>
      <c r="AP62" s="178">
        <f t="shared" si="12"/>
        <v>4.3478260869565215</v>
      </c>
      <c r="AQ62" s="85">
        <v>4</v>
      </c>
      <c r="AR62" s="73"/>
      <c r="AS62" s="84" t="s">
        <v>106</v>
      </c>
      <c r="AT62" s="20" t="s">
        <v>142</v>
      </c>
      <c r="AU62" s="84" t="s">
        <v>22</v>
      </c>
      <c r="AV62" s="178">
        <f t="shared" si="13"/>
        <v>15.384615384615385</v>
      </c>
      <c r="AW62" s="85">
        <v>4</v>
      </c>
      <c r="AX62" s="73"/>
    </row>
    <row r="63" spans="2:50">
      <c r="B63" s="145" t="s">
        <v>16</v>
      </c>
      <c r="C63" s="20" t="s">
        <v>1008</v>
      </c>
      <c r="D63" s="145" t="s">
        <v>22</v>
      </c>
      <c r="E63" s="22">
        <f t="shared" si="10"/>
        <v>4</v>
      </c>
      <c r="F63" s="85">
        <v>3</v>
      </c>
      <c r="G63" s="73"/>
      <c r="H63" s="68" t="s">
        <v>106</v>
      </c>
      <c r="I63" s="69" t="s">
        <v>1016</v>
      </c>
      <c r="J63" s="68" t="s">
        <v>22</v>
      </c>
      <c r="K63" s="71">
        <f t="shared" si="11"/>
        <v>1.2195121951219512</v>
      </c>
      <c r="L63" s="97">
        <v>1</v>
      </c>
      <c r="M63" s="73"/>
      <c r="N63" s="73"/>
      <c r="O63" s="152" t="s">
        <v>412</v>
      </c>
      <c r="P63" s="151"/>
      <c r="Q63" s="150"/>
      <c r="R63" s="150"/>
      <c r="S63" s="149"/>
      <c r="T63" s="73"/>
      <c r="U63" s="152" t="s">
        <v>401</v>
      </c>
      <c r="V63" s="151"/>
      <c r="W63" s="150"/>
      <c r="X63" s="150"/>
      <c r="Y63" s="149"/>
      <c r="AA63" s="148" t="s">
        <v>0</v>
      </c>
      <c r="AB63" s="148" t="s">
        <v>1</v>
      </c>
      <c r="AC63" s="148" t="s">
        <v>2</v>
      </c>
      <c r="AD63" s="148" t="s">
        <v>3</v>
      </c>
      <c r="AE63" s="147" t="s">
        <v>4</v>
      </c>
      <c r="AF63" s="73"/>
      <c r="AG63" s="148" t="s">
        <v>45</v>
      </c>
      <c r="AH63" s="148" t="s">
        <v>1</v>
      </c>
      <c r="AI63" s="148" t="s">
        <v>46</v>
      </c>
      <c r="AJ63" s="148" t="s">
        <v>3</v>
      </c>
      <c r="AK63" s="147" t="s">
        <v>4</v>
      </c>
      <c r="AM63" s="84" t="s">
        <v>16</v>
      </c>
      <c r="AN63" s="20" t="s">
        <v>41</v>
      </c>
      <c r="AO63" s="84" t="s">
        <v>16</v>
      </c>
      <c r="AP63" s="178">
        <f t="shared" si="12"/>
        <v>3.2608695652173911</v>
      </c>
      <c r="AQ63" s="85">
        <v>3</v>
      </c>
      <c r="AR63" s="73"/>
      <c r="AS63" s="84" t="s">
        <v>9</v>
      </c>
      <c r="AT63" s="20" t="s">
        <v>148</v>
      </c>
      <c r="AU63" s="19" t="s">
        <v>16</v>
      </c>
      <c r="AV63" s="178">
        <f t="shared" si="13"/>
        <v>7.6923076923076925</v>
      </c>
      <c r="AW63" s="85">
        <v>2</v>
      </c>
      <c r="AX63" s="73"/>
    </row>
    <row r="64" spans="2:50">
      <c r="B64" s="145" t="s">
        <v>16</v>
      </c>
      <c r="C64" s="20" t="s">
        <v>1006</v>
      </c>
      <c r="D64" s="145" t="s">
        <v>16</v>
      </c>
      <c r="E64" s="22">
        <f t="shared" si="10"/>
        <v>2.6666666666666665</v>
      </c>
      <c r="F64" s="85">
        <v>2</v>
      </c>
      <c r="G64" s="73"/>
      <c r="H64" s="73"/>
      <c r="I64" s="73"/>
      <c r="J64" s="73"/>
      <c r="K64" s="74">
        <f>SUM(K58:K63)</f>
        <v>100</v>
      </c>
      <c r="L64" s="74">
        <f>SUM(L58:L63)</f>
        <v>82</v>
      </c>
      <c r="M64" s="73"/>
      <c r="N64" s="73"/>
      <c r="O64" s="150"/>
      <c r="P64" s="151"/>
      <c r="Q64" s="150"/>
      <c r="R64" s="150"/>
      <c r="S64" s="149"/>
      <c r="T64" s="73"/>
      <c r="U64" s="150"/>
      <c r="V64" s="151"/>
      <c r="W64" s="150"/>
      <c r="X64" s="150"/>
      <c r="Y64" s="149"/>
      <c r="AA64" s="145" t="s">
        <v>16</v>
      </c>
      <c r="AB64" s="146" t="s">
        <v>691</v>
      </c>
      <c r="AC64" s="145" t="s">
        <v>16</v>
      </c>
      <c r="AD64" s="144">
        <f t="shared" ref="AD64:AD94" si="14">AE64*100/$AE$95</f>
        <v>13.513513513513514</v>
      </c>
      <c r="AE64" s="143">
        <v>10</v>
      </c>
      <c r="AF64" s="73"/>
      <c r="AG64" s="145" t="s">
        <v>106</v>
      </c>
      <c r="AH64" s="146" t="s">
        <v>659</v>
      </c>
      <c r="AI64" s="145" t="s">
        <v>52</v>
      </c>
      <c r="AJ64" s="144">
        <f t="shared" ref="AJ64:AJ83" si="15">AK64*100/$AK$84</f>
        <v>17.460317460317459</v>
      </c>
      <c r="AK64" s="143">
        <v>11</v>
      </c>
      <c r="AM64" s="84" t="s">
        <v>16</v>
      </c>
      <c r="AN64" s="20" t="s">
        <v>42</v>
      </c>
      <c r="AO64" s="84" t="s">
        <v>16</v>
      </c>
      <c r="AP64" s="178">
        <f t="shared" si="12"/>
        <v>3.2608695652173911</v>
      </c>
      <c r="AQ64" s="85">
        <v>3</v>
      </c>
      <c r="AR64" s="73"/>
      <c r="AS64" s="84" t="s">
        <v>19</v>
      </c>
      <c r="AT64" s="20" t="s">
        <v>149</v>
      </c>
      <c r="AU64" s="84" t="s">
        <v>123</v>
      </c>
      <c r="AV64" s="178">
        <f t="shared" si="13"/>
        <v>7.6923076923076925</v>
      </c>
      <c r="AW64" s="85">
        <v>2</v>
      </c>
      <c r="AX64" s="73"/>
    </row>
    <row r="65" spans="2:50">
      <c r="B65" s="145" t="s">
        <v>16</v>
      </c>
      <c r="C65" s="20" t="s">
        <v>1009</v>
      </c>
      <c r="D65" s="145" t="s">
        <v>16</v>
      </c>
      <c r="E65" s="22">
        <f t="shared" si="10"/>
        <v>1.3333333333333333</v>
      </c>
      <c r="F65" s="85">
        <v>1</v>
      </c>
      <c r="G65" s="73"/>
      <c r="H65" s="73"/>
      <c r="I65" s="73"/>
      <c r="J65" s="73"/>
      <c r="K65" s="73"/>
      <c r="L65" s="73"/>
      <c r="M65" s="73"/>
      <c r="N65" s="73"/>
      <c r="O65" s="148" t="s">
        <v>0</v>
      </c>
      <c r="P65" s="148" t="s">
        <v>1</v>
      </c>
      <c r="Q65" s="148" t="s">
        <v>2</v>
      </c>
      <c r="R65" s="148" t="s">
        <v>3</v>
      </c>
      <c r="S65" s="147" t="s">
        <v>4</v>
      </c>
      <c r="T65" s="73"/>
      <c r="U65" s="148" t="s">
        <v>45</v>
      </c>
      <c r="V65" s="148" t="s">
        <v>1</v>
      </c>
      <c r="W65" s="148" t="s">
        <v>46</v>
      </c>
      <c r="X65" s="148" t="s">
        <v>3</v>
      </c>
      <c r="Y65" s="147" t="s">
        <v>4</v>
      </c>
      <c r="AA65" s="145" t="s">
        <v>16</v>
      </c>
      <c r="AB65" s="146" t="s">
        <v>690</v>
      </c>
      <c r="AC65" s="145" t="s">
        <v>16</v>
      </c>
      <c r="AD65" s="144">
        <f t="shared" si="14"/>
        <v>8.1081081081081088</v>
      </c>
      <c r="AE65" s="143">
        <v>6</v>
      </c>
      <c r="AF65" s="73"/>
      <c r="AG65" s="145" t="s">
        <v>19</v>
      </c>
      <c r="AH65" s="146" t="s">
        <v>658</v>
      </c>
      <c r="AI65" s="145" t="s">
        <v>22</v>
      </c>
      <c r="AJ65" s="144">
        <f t="shared" si="15"/>
        <v>11.111111111111111</v>
      </c>
      <c r="AK65" s="143">
        <v>7</v>
      </c>
      <c r="AM65" s="84" t="s">
        <v>16</v>
      </c>
      <c r="AN65" s="20" t="s">
        <v>30</v>
      </c>
      <c r="AO65" s="84" t="s">
        <v>16</v>
      </c>
      <c r="AP65" s="178">
        <f t="shared" si="12"/>
        <v>2.1739130434782608</v>
      </c>
      <c r="AQ65" s="85">
        <v>2</v>
      </c>
      <c r="AR65" s="73"/>
      <c r="AS65" s="84" t="s">
        <v>19</v>
      </c>
      <c r="AT65" s="20" t="s">
        <v>145</v>
      </c>
      <c r="AU65" s="84" t="s">
        <v>22</v>
      </c>
      <c r="AV65" s="178">
        <f t="shared" si="13"/>
        <v>3.8461538461538463</v>
      </c>
      <c r="AW65" s="85">
        <v>1</v>
      </c>
      <c r="AX65" s="73"/>
    </row>
    <row r="66" spans="2:50">
      <c r="B66" s="145" t="s">
        <v>16</v>
      </c>
      <c r="C66" s="20" t="s">
        <v>1005</v>
      </c>
      <c r="D66" s="145" t="s">
        <v>16</v>
      </c>
      <c r="E66" s="22">
        <f t="shared" si="10"/>
        <v>1.3333333333333333</v>
      </c>
      <c r="F66" s="85">
        <v>1</v>
      </c>
      <c r="G66" s="73"/>
      <c r="H66" s="73"/>
      <c r="I66" s="73"/>
      <c r="J66" s="73"/>
      <c r="K66" s="73"/>
      <c r="L66" s="73"/>
      <c r="M66" s="73"/>
      <c r="N66" s="73"/>
      <c r="O66" s="145" t="s">
        <v>405</v>
      </c>
      <c r="P66" s="146" t="s">
        <v>411</v>
      </c>
      <c r="Q66" s="145" t="s">
        <v>16</v>
      </c>
      <c r="R66" s="144">
        <f t="shared" ref="R66:R74" si="16">SUM((S66/$S$115)*100)</f>
        <v>588.88888888888891</v>
      </c>
      <c r="S66" s="143">
        <v>53</v>
      </c>
      <c r="T66" s="73"/>
      <c r="U66" s="156" t="s">
        <v>106</v>
      </c>
      <c r="V66" s="157" t="s">
        <v>324</v>
      </c>
      <c r="W66" s="156" t="s">
        <v>52</v>
      </c>
      <c r="X66" s="158">
        <f>Y66*100/Y76</f>
        <v>61.25</v>
      </c>
      <c r="Y66" s="159">
        <v>49</v>
      </c>
      <c r="AA66" s="145" t="s">
        <v>16</v>
      </c>
      <c r="AB66" s="146" t="s">
        <v>689</v>
      </c>
      <c r="AC66" s="145" t="s">
        <v>16</v>
      </c>
      <c r="AD66" s="144">
        <f t="shared" si="14"/>
        <v>8.1081081081081088</v>
      </c>
      <c r="AE66" s="143">
        <v>6</v>
      </c>
      <c r="AF66" s="73"/>
      <c r="AG66" s="145" t="s">
        <v>9</v>
      </c>
      <c r="AH66" s="146" t="s">
        <v>657</v>
      </c>
      <c r="AI66" s="145" t="s">
        <v>22</v>
      </c>
      <c r="AJ66" s="144">
        <f t="shared" si="15"/>
        <v>7.9365079365079367</v>
      </c>
      <c r="AK66" s="143">
        <v>5</v>
      </c>
      <c r="AM66" s="84" t="s">
        <v>16</v>
      </c>
      <c r="AN66" s="20" t="s">
        <v>43</v>
      </c>
      <c r="AO66" s="84" t="s">
        <v>16</v>
      </c>
      <c r="AP66" s="178">
        <f t="shared" si="12"/>
        <v>2.1739130434782608</v>
      </c>
      <c r="AQ66" s="85">
        <v>2</v>
      </c>
      <c r="AR66" s="73"/>
      <c r="AS66" s="84" t="s">
        <v>19</v>
      </c>
      <c r="AT66" s="20" t="s">
        <v>152</v>
      </c>
      <c r="AU66" s="84" t="s">
        <v>16</v>
      </c>
      <c r="AV66" s="178">
        <f t="shared" si="13"/>
        <v>3.8461538461538463</v>
      </c>
      <c r="AW66" s="85">
        <v>1</v>
      </c>
      <c r="AX66" s="73"/>
    </row>
    <row r="67" spans="2:50" ht="12" customHeight="1">
      <c r="B67" s="145" t="s">
        <v>16</v>
      </c>
      <c r="C67" s="20" t="s">
        <v>999</v>
      </c>
      <c r="D67" s="145" t="s">
        <v>16</v>
      </c>
      <c r="E67" s="22">
        <f t="shared" si="10"/>
        <v>1.3333333333333333</v>
      </c>
      <c r="F67" s="85">
        <v>1</v>
      </c>
      <c r="G67" s="73"/>
      <c r="H67" s="73"/>
      <c r="I67" s="73"/>
      <c r="J67" s="73"/>
      <c r="K67" s="73"/>
      <c r="L67" s="73"/>
      <c r="M67" s="73"/>
      <c r="O67" s="145" t="s">
        <v>16</v>
      </c>
      <c r="P67" s="146" t="s">
        <v>410</v>
      </c>
      <c r="Q67" s="145" t="s">
        <v>16</v>
      </c>
      <c r="R67" s="144">
        <f t="shared" si="16"/>
        <v>200</v>
      </c>
      <c r="S67" s="143">
        <v>18</v>
      </c>
      <c r="T67" s="73"/>
      <c r="U67" s="145" t="s">
        <v>22</v>
      </c>
      <c r="V67" s="146" t="s">
        <v>400</v>
      </c>
      <c r="W67" s="145" t="s">
        <v>123</v>
      </c>
      <c r="X67" s="144">
        <f t="shared" ref="X67:X72" si="17">Y67*100/$Y$76</f>
        <v>11.25</v>
      </c>
      <c r="Y67" s="143">
        <v>9</v>
      </c>
      <c r="AA67" s="145" t="s">
        <v>16</v>
      </c>
      <c r="AB67" s="146" t="s">
        <v>688</v>
      </c>
      <c r="AC67" s="145" t="s">
        <v>16</v>
      </c>
      <c r="AD67" s="144">
        <f t="shared" si="14"/>
        <v>6.756756756756757</v>
      </c>
      <c r="AE67" s="143">
        <v>5</v>
      </c>
      <c r="AF67" s="73"/>
      <c r="AG67" s="145" t="s">
        <v>51</v>
      </c>
      <c r="AH67" s="146" t="s">
        <v>656</v>
      </c>
      <c r="AI67" s="145" t="s">
        <v>52</v>
      </c>
      <c r="AJ67" s="144">
        <f t="shared" si="15"/>
        <v>7.9365079365079367</v>
      </c>
      <c r="AK67" s="143">
        <v>5</v>
      </c>
      <c r="AM67" s="84" t="s">
        <v>16</v>
      </c>
      <c r="AN67" s="20" t="s">
        <v>32</v>
      </c>
      <c r="AO67" s="84" t="s">
        <v>16</v>
      </c>
      <c r="AP67" s="178">
        <f t="shared" si="12"/>
        <v>2.1739130434782608</v>
      </c>
      <c r="AQ67" s="85">
        <v>2</v>
      </c>
      <c r="AR67" s="73"/>
      <c r="AS67" s="84" t="s">
        <v>19</v>
      </c>
      <c r="AT67" s="20" t="s">
        <v>153</v>
      </c>
      <c r="AU67" s="84" t="s">
        <v>16</v>
      </c>
      <c r="AV67" s="178">
        <f t="shared" si="13"/>
        <v>3.8461538461538463</v>
      </c>
      <c r="AW67" s="85">
        <v>1</v>
      </c>
      <c r="AX67" s="73"/>
    </row>
    <row r="68" spans="2:50" ht="12" customHeight="1">
      <c r="B68" s="145" t="s">
        <v>16</v>
      </c>
      <c r="C68" s="20" t="s">
        <v>1004</v>
      </c>
      <c r="D68" s="145" t="s">
        <v>16</v>
      </c>
      <c r="E68" s="22">
        <f t="shared" si="10"/>
        <v>1.3333333333333333</v>
      </c>
      <c r="F68" s="85">
        <v>1</v>
      </c>
      <c r="G68" s="73"/>
      <c r="H68" s="73"/>
      <c r="I68" s="73"/>
      <c r="J68" s="73"/>
      <c r="K68" s="73"/>
      <c r="L68" s="73"/>
      <c r="M68" s="73"/>
      <c r="O68" s="145" t="s">
        <v>16</v>
      </c>
      <c r="P68" s="146" t="s">
        <v>409</v>
      </c>
      <c r="Q68" s="145" t="s">
        <v>16</v>
      </c>
      <c r="R68" s="144">
        <f t="shared" si="16"/>
        <v>22.222222222222221</v>
      </c>
      <c r="S68" s="143">
        <v>2</v>
      </c>
      <c r="T68" s="73"/>
      <c r="U68" s="145" t="s">
        <v>22</v>
      </c>
      <c r="V68" s="146" t="s">
        <v>399</v>
      </c>
      <c r="W68" s="145" t="s">
        <v>16</v>
      </c>
      <c r="X68" s="144">
        <f t="shared" si="17"/>
        <v>8.75</v>
      </c>
      <c r="Y68" s="143">
        <v>7</v>
      </c>
      <c r="AA68" s="145" t="s">
        <v>16</v>
      </c>
      <c r="AB68" s="146" t="s">
        <v>687</v>
      </c>
      <c r="AC68" s="145" t="s">
        <v>16</v>
      </c>
      <c r="AD68" s="144">
        <f t="shared" si="14"/>
        <v>4.0540540540540544</v>
      </c>
      <c r="AE68" s="143">
        <v>3</v>
      </c>
      <c r="AF68" s="73"/>
      <c r="AG68" s="257" t="s">
        <v>22</v>
      </c>
      <c r="AH68" s="253" t="s">
        <v>293</v>
      </c>
      <c r="AI68" s="257" t="s">
        <v>52</v>
      </c>
      <c r="AJ68" s="144">
        <f t="shared" si="15"/>
        <v>7.9365079365079367</v>
      </c>
      <c r="AK68" s="258">
        <v>5</v>
      </c>
      <c r="AM68" s="84" t="s">
        <v>16</v>
      </c>
      <c r="AN68" s="20" t="s">
        <v>44</v>
      </c>
      <c r="AO68" s="84" t="s">
        <v>16</v>
      </c>
      <c r="AP68" s="178">
        <f t="shared" si="12"/>
        <v>1.0869565217391304</v>
      </c>
      <c r="AQ68" s="85">
        <v>1</v>
      </c>
      <c r="AR68" s="73"/>
      <c r="AS68" s="84" t="s">
        <v>19</v>
      </c>
      <c r="AT68" s="20" t="s">
        <v>143</v>
      </c>
      <c r="AU68" s="19" t="s">
        <v>16</v>
      </c>
      <c r="AV68" s="178">
        <f t="shared" si="13"/>
        <v>3.8461538461538463</v>
      </c>
      <c r="AW68" s="85">
        <v>1</v>
      </c>
      <c r="AX68" s="73"/>
    </row>
    <row r="69" spans="2:50">
      <c r="B69" s="289" t="s">
        <v>16</v>
      </c>
      <c r="C69" s="69" t="s">
        <v>1010</v>
      </c>
      <c r="D69" s="289" t="s">
        <v>16</v>
      </c>
      <c r="E69" s="71">
        <f t="shared" si="10"/>
        <v>1.3333333333333333</v>
      </c>
      <c r="F69" s="97">
        <v>1</v>
      </c>
      <c r="G69" s="73"/>
      <c r="H69" s="73"/>
      <c r="I69" s="73"/>
      <c r="J69" s="73"/>
      <c r="K69" s="73"/>
      <c r="L69" s="73"/>
      <c r="M69" s="73"/>
      <c r="O69" s="145" t="s">
        <v>405</v>
      </c>
      <c r="P69" s="146" t="s">
        <v>408</v>
      </c>
      <c r="Q69" s="145" t="s">
        <v>16</v>
      </c>
      <c r="R69" s="144">
        <f t="shared" si="16"/>
        <v>11.111111111111111</v>
      </c>
      <c r="S69" s="143">
        <v>1</v>
      </c>
      <c r="T69" s="73"/>
      <c r="U69" s="145" t="s">
        <v>51</v>
      </c>
      <c r="V69" s="146" t="s">
        <v>398</v>
      </c>
      <c r="W69" s="145" t="s">
        <v>52</v>
      </c>
      <c r="X69" s="144">
        <f t="shared" si="17"/>
        <v>7.5</v>
      </c>
      <c r="Y69" s="143">
        <v>6</v>
      </c>
      <c r="AA69" s="145" t="s">
        <v>16</v>
      </c>
      <c r="AB69" s="146" t="s">
        <v>686</v>
      </c>
      <c r="AC69" s="145" t="s">
        <v>16</v>
      </c>
      <c r="AD69" s="144">
        <f t="shared" si="14"/>
        <v>4.0540540540540544</v>
      </c>
      <c r="AE69" s="143">
        <v>3</v>
      </c>
      <c r="AF69" s="73"/>
      <c r="AG69" s="145" t="s">
        <v>22</v>
      </c>
      <c r="AH69" s="146" t="s">
        <v>655</v>
      </c>
      <c r="AI69" s="145" t="s">
        <v>123</v>
      </c>
      <c r="AJ69" s="144">
        <f t="shared" si="15"/>
        <v>6.3492063492063489</v>
      </c>
      <c r="AK69" s="143">
        <v>4</v>
      </c>
      <c r="AM69" s="84" t="s">
        <v>16</v>
      </c>
      <c r="AN69" s="20" t="s">
        <v>100</v>
      </c>
      <c r="AO69" s="84" t="s">
        <v>16</v>
      </c>
      <c r="AP69" s="178">
        <f t="shared" si="12"/>
        <v>1.0869565217391304</v>
      </c>
      <c r="AQ69" s="85">
        <v>1</v>
      </c>
      <c r="AR69" s="73"/>
      <c r="AS69" s="96" t="s">
        <v>19</v>
      </c>
      <c r="AT69" s="69" t="s">
        <v>151</v>
      </c>
      <c r="AU69" s="96" t="s">
        <v>16</v>
      </c>
      <c r="AV69" s="188">
        <f t="shared" si="13"/>
        <v>3.8461538461538463</v>
      </c>
      <c r="AW69" s="97">
        <v>1</v>
      </c>
      <c r="AX69" s="73"/>
    </row>
    <row r="70" spans="2:50">
      <c r="B70" s="73"/>
      <c r="C70" s="73"/>
      <c r="D70" s="73"/>
      <c r="E70" s="74">
        <f>SUM(E58:E69)</f>
        <v>99.999999999999986</v>
      </c>
      <c r="F70" s="74">
        <f>SUM(F58:F69)</f>
        <v>75</v>
      </c>
      <c r="G70" s="73"/>
      <c r="H70" s="73"/>
      <c r="I70" s="73"/>
      <c r="J70" s="73"/>
      <c r="K70" s="73"/>
      <c r="L70" s="73"/>
      <c r="M70" s="73"/>
      <c r="O70" s="145" t="s">
        <v>405</v>
      </c>
      <c r="P70" s="146" t="s">
        <v>407</v>
      </c>
      <c r="Q70" s="145" t="s">
        <v>16</v>
      </c>
      <c r="R70" s="144">
        <f t="shared" si="16"/>
        <v>11.111111111111111</v>
      </c>
      <c r="S70" s="143">
        <v>1</v>
      </c>
      <c r="T70" s="73"/>
      <c r="U70" s="145" t="s">
        <v>106</v>
      </c>
      <c r="V70" s="146" t="s">
        <v>397</v>
      </c>
      <c r="W70" s="145" t="s">
        <v>104</v>
      </c>
      <c r="X70" s="144">
        <f t="shared" si="17"/>
        <v>3.75</v>
      </c>
      <c r="Y70" s="143">
        <v>3</v>
      </c>
      <c r="AA70" s="145" t="s">
        <v>16</v>
      </c>
      <c r="AB70" s="146" t="s">
        <v>685</v>
      </c>
      <c r="AC70" s="145" t="s">
        <v>16</v>
      </c>
      <c r="AD70" s="144">
        <f t="shared" si="14"/>
        <v>4.0540540540540544</v>
      </c>
      <c r="AE70" s="143">
        <v>3</v>
      </c>
      <c r="AF70" s="73"/>
      <c r="AG70" s="145" t="s">
        <v>9</v>
      </c>
      <c r="AH70" s="146" t="s">
        <v>654</v>
      </c>
      <c r="AI70" s="145" t="s">
        <v>123</v>
      </c>
      <c r="AJ70" s="144">
        <f t="shared" si="15"/>
        <v>6.3492063492063489</v>
      </c>
      <c r="AK70" s="143">
        <v>4</v>
      </c>
      <c r="AM70" s="84" t="s">
        <v>16</v>
      </c>
      <c r="AN70" s="20" t="s">
        <v>36</v>
      </c>
      <c r="AO70" s="84" t="s">
        <v>16</v>
      </c>
      <c r="AP70" s="178">
        <f t="shared" si="12"/>
        <v>1.0869565217391304</v>
      </c>
      <c r="AQ70" s="85">
        <v>1</v>
      </c>
      <c r="AR70" s="73"/>
      <c r="AS70" s="73"/>
      <c r="AT70" s="73"/>
      <c r="AU70" s="73"/>
      <c r="AV70" s="189">
        <f>SUM(AV58:AV69)</f>
        <v>246.15384615384613</v>
      </c>
      <c r="AW70" s="74">
        <f>SUM(AW58:AW69)</f>
        <v>64</v>
      </c>
      <c r="AX70" s="73"/>
    </row>
    <row r="71" spans="2:50">
      <c r="O71" s="145" t="s">
        <v>405</v>
      </c>
      <c r="P71" s="146" t="s">
        <v>406</v>
      </c>
      <c r="Q71" s="145" t="s">
        <v>16</v>
      </c>
      <c r="R71" s="144">
        <f t="shared" si="16"/>
        <v>11.111111111111111</v>
      </c>
      <c r="S71" s="143">
        <v>1</v>
      </c>
      <c r="T71" s="73"/>
      <c r="U71" s="145" t="s">
        <v>106</v>
      </c>
      <c r="V71" s="146" t="s">
        <v>396</v>
      </c>
      <c r="W71" s="145" t="s">
        <v>22</v>
      </c>
      <c r="X71" s="144">
        <f t="shared" si="17"/>
        <v>2.5</v>
      </c>
      <c r="Y71" s="143">
        <v>2</v>
      </c>
      <c r="AA71" s="145" t="s">
        <v>16</v>
      </c>
      <c r="AB71" s="146" t="s">
        <v>684</v>
      </c>
      <c r="AC71" s="145" t="s">
        <v>16</v>
      </c>
      <c r="AD71" s="144">
        <f t="shared" si="14"/>
        <v>4.0540540540540544</v>
      </c>
      <c r="AE71" s="143">
        <v>3</v>
      </c>
      <c r="AF71" s="73"/>
      <c r="AG71" s="145" t="s">
        <v>51</v>
      </c>
      <c r="AH71" s="146" t="s">
        <v>653</v>
      </c>
      <c r="AI71" s="145" t="s">
        <v>22</v>
      </c>
      <c r="AJ71" s="144">
        <f t="shared" si="15"/>
        <v>6.3492063492063489</v>
      </c>
      <c r="AK71" s="143">
        <v>4</v>
      </c>
      <c r="AM71" s="107" t="s">
        <v>16</v>
      </c>
      <c r="AN71" s="35" t="s">
        <v>38</v>
      </c>
      <c r="AO71" s="107" t="s">
        <v>16</v>
      </c>
      <c r="AP71" s="181">
        <f t="shared" si="12"/>
        <v>1.0869565217391304</v>
      </c>
      <c r="AQ71" s="108">
        <v>1</v>
      </c>
      <c r="AR71" s="73"/>
      <c r="AS71" s="73"/>
      <c r="AT71" s="73"/>
      <c r="AU71" s="73"/>
      <c r="AV71" s="190"/>
      <c r="AW71" s="73"/>
      <c r="AX71" s="73"/>
    </row>
    <row r="72" spans="2:50">
      <c r="O72" s="145" t="s">
        <v>405</v>
      </c>
      <c r="P72" s="146" t="s">
        <v>404</v>
      </c>
      <c r="Q72" s="145" t="s">
        <v>16</v>
      </c>
      <c r="R72" s="144">
        <f t="shared" si="16"/>
        <v>11.111111111111111</v>
      </c>
      <c r="S72" s="143">
        <v>1</v>
      </c>
      <c r="T72" s="73"/>
      <c r="U72" s="145" t="s">
        <v>106</v>
      </c>
      <c r="V72" s="146" t="s">
        <v>395</v>
      </c>
      <c r="W72" s="145" t="s">
        <v>104</v>
      </c>
      <c r="X72" s="144">
        <f t="shared" si="17"/>
        <v>1.25</v>
      </c>
      <c r="Y72" s="143">
        <v>1</v>
      </c>
      <c r="AA72" s="145" t="s">
        <v>16</v>
      </c>
      <c r="AB72" s="146" t="s">
        <v>683</v>
      </c>
      <c r="AC72" s="145" t="s">
        <v>16</v>
      </c>
      <c r="AD72" s="144">
        <f t="shared" si="14"/>
        <v>4.0540540540540544</v>
      </c>
      <c r="AE72" s="143">
        <v>3</v>
      </c>
      <c r="AF72" s="73"/>
      <c r="AG72" s="145" t="s">
        <v>22</v>
      </c>
      <c r="AH72" s="146" t="s">
        <v>652</v>
      </c>
      <c r="AI72" s="145" t="s">
        <v>52</v>
      </c>
      <c r="AJ72" s="144">
        <f t="shared" si="15"/>
        <v>4.7619047619047619</v>
      </c>
      <c r="AK72" s="143">
        <v>3</v>
      </c>
      <c r="AM72" s="84" t="s">
        <v>16</v>
      </c>
      <c r="AN72" s="20" t="s">
        <v>39</v>
      </c>
      <c r="AO72" s="84" t="s">
        <v>16</v>
      </c>
      <c r="AP72" s="178">
        <f t="shared" si="12"/>
        <v>1.0869565217391304</v>
      </c>
      <c r="AQ72" s="85">
        <v>1</v>
      </c>
      <c r="AR72" s="73"/>
      <c r="AS72" s="73"/>
      <c r="AT72" s="73"/>
      <c r="AU72" s="73"/>
      <c r="AV72" s="190"/>
      <c r="AW72" s="73"/>
      <c r="AX72" s="73"/>
    </row>
    <row r="73" spans="2:50">
      <c r="O73" s="145" t="s">
        <v>16</v>
      </c>
      <c r="P73" s="146" t="s">
        <v>403</v>
      </c>
      <c r="Q73" s="145" t="s">
        <v>16</v>
      </c>
      <c r="R73" s="144">
        <f t="shared" si="16"/>
        <v>11.111111111111111</v>
      </c>
      <c r="S73" s="143">
        <v>1</v>
      </c>
      <c r="T73" s="73"/>
      <c r="U73" s="247" t="s">
        <v>106</v>
      </c>
      <c r="V73" s="248" t="s">
        <v>394</v>
      </c>
      <c r="W73" s="247" t="s">
        <v>22</v>
      </c>
      <c r="X73" s="249">
        <f>Y73*100/Y76</f>
        <v>1.25</v>
      </c>
      <c r="Y73" s="250">
        <v>1</v>
      </c>
      <c r="AA73" s="145" t="s">
        <v>16</v>
      </c>
      <c r="AB73" s="146" t="s">
        <v>682</v>
      </c>
      <c r="AC73" s="145" t="s">
        <v>16</v>
      </c>
      <c r="AD73" s="144">
        <f t="shared" si="14"/>
        <v>4.0540540540540544</v>
      </c>
      <c r="AE73" s="143">
        <v>3</v>
      </c>
      <c r="AF73" s="73"/>
      <c r="AG73" s="145" t="s">
        <v>106</v>
      </c>
      <c r="AH73" s="146" t="s">
        <v>651</v>
      </c>
      <c r="AI73" s="145" t="s">
        <v>16</v>
      </c>
      <c r="AJ73" s="144">
        <f t="shared" si="15"/>
        <v>3.1746031746031744</v>
      </c>
      <c r="AK73" s="143">
        <v>2</v>
      </c>
      <c r="AM73" s="84" t="s">
        <v>16</v>
      </c>
      <c r="AN73" s="20" t="s">
        <v>34</v>
      </c>
      <c r="AO73" s="84" t="s">
        <v>16</v>
      </c>
      <c r="AP73" s="178">
        <f t="shared" si="12"/>
        <v>1.0869565217391304</v>
      </c>
      <c r="AQ73" s="85">
        <v>1</v>
      </c>
      <c r="AR73" s="73"/>
      <c r="AS73" s="73"/>
      <c r="AT73" s="73"/>
      <c r="AU73" s="73"/>
      <c r="AV73" s="190"/>
      <c r="AW73" s="73"/>
      <c r="AX73" s="73"/>
    </row>
    <row r="74" spans="2:50">
      <c r="B74" s="292" t="s">
        <v>759</v>
      </c>
      <c r="C74" s="73"/>
      <c r="D74" s="73"/>
      <c r="E74" s="73"/>
      <c r="F74" s="73"/>
      <c r="G74" s="73"/>
      <c r="H74" s="292" t="s">
        <v>766</v>
      </c>
      <c r="I74" s="73"/>
      <c r="J74" s="73"/>
      <c r="K74" s="73"/>
      <c r="L74" s="73"/>
      <c r="O74" s="145" t="s">
        <v>16</v>
      </c>
      <c r="P74" s="146" t="s">
        <v>402</v>
      </c>
      <c r="Q74" s="145" t="s">
        <v>16</v>
      </c>
      <c r="R74" s="144">
        <f t="shared" si="16"/>
        <v>11.111111111111111</v>
      </c>
      <c r="S74" s="143">
        <v>1</v>
      </c>
      <c r="T74" s="73"/>
      <c r="U74" s="145" t="s">
        <v>106</v>
      </c>
      <c r="V74" s="146" t="s">
        <v>393</v>
      </c>
      <c r="W74" s="145" t="s">
        <v>52</v>
      </c>
      <c r="X74" s="144">
        <f>Y74*100/$Y$76</f>
        <v>1.25</v>
      </c>
      <c r="Y74" s="143">
        <v>1</v>
      </c>
      <c r="AA74" s="145" t="s">
        <v>16</v>
      </c>
      <c r="AB74" s="146" t="s">
        <v>681</v>
      </c>
      <c r="AC74" s="145" t="s">
        <v>16</v>
      </c>
      <c r="AD74" s="144">
        <f t="shared" si="14"/>
        <v>4.0540540540540544</v>
      </c>
      <c r="AE74" s="143">
        <v>3</v>
      </c>
      <c r="AF74" s="73"/>
      <c r="AG74" s="145" t="s">
        <v>106</v>
      </c>
      <c r="AH74" s="146" t="s">
        <v>650</v>
      </c>
      <c r="AI74" s="145" t="s">
        <v>22</v>
      </c>
      <c r="AJ74" s="144">
        <f t="shared" si="15"/>
        <v>3.1746031746031744</v>
      </c>
      <c r="AK74" s="143">
        <v>2</v>
      </c>
      <c r="AM74" s="96" t="s">
        <v>16</v>
      </c>
      <c r="AN74" s="69" t="s">
        <v>33</v>
      </c>
      <c r="AO74" s="96" t="s">
        <v>16</v>
      </c>
      <c r="AP74" s="188">
        <f t="shared" si="12"/>
        <v>1.0869565217391304</v>
      </c>
      <c r="AQ74" s="97">
        <v>1</v>
      </c>
      <c r="AR74" s="73"/>
      <c r="AS74" s="73"/>
      <c r="AT74" s="73"/>
      <c r="AU74" s="73"/>
      <c r="AV74" s="190"/>
      <c r="AW74" s="73"/>
      <c r="AX74" s="73"/>
    </row>
    <row r="75" spans="2:50">
      <c r="O75" s="141"/>
      <c r="P75" s="142"/>
      <c r="Q75" s="141"/>
      <c r="R75" s="140">
        <f>SUM(R66:R74)</f>
        <v>877.7777777777776</v>
      </c>
      <c r="S75" s="140">
        <f>SUM(S66:S74)</f>
        <v>79</v>
      </c>
      <c r="T75" s="73"/>
      <c r="U75" s="145" t="s">
        <v>106</v>
      </c>
      <c r="V75" s="146" t="s">
        <v>392</v>
      </c>
      <c r="W75" s="145" t="s">
        <v>16</v>
      </c>
      <c r="X75" s="144">
        <f>Y75*100/$Y$76</f>
        <v>1.25</v>
      </c>
      <c r="Y75" s="143">
        <v>1</v>
      </c>
      <c r="AA75" s="145" t="s">
        <v>16</v>
      </c>
      <c r="AB75" s="146" t="s">
        <v>680</v>
      </c>
      <c r="AC75" s="145" t="s">
        <v>16</v>
      </c>
      <c r="AD75" s="144">
        <f t="shared" si="14"/>
        <v>2.7027027027027026</v>
      </c>
      <c r="AE75" s="143">
        <v>2</v>
      </c>
      <c r="AF75" s="73"/>
      <c r="AG75" s="145" t="s">
        <v>106</v>
      </c>
      <c r="AH75" s="146" t="s">
        <v>649</v>
      </c>
      <c r="AI75" s="145" t="s">
        <v>16</v>
      </c>
      <c r="AJ75" s="144">
        <f t="shared" si="15"/>
        <v>3.1746031746031744</v>
      </c>
      <c r="AK75" s="143">
        <v>2</v>
      </c>
      <c r="AM75" s="73"/>
      <c r="AN75" s="73"/>
      <c r="AO75" s="73"/>
      <c r="AP75" s="189">
        <f>SUM(AP58:AP74)</f>
        <v>96.739130434782581</v>
      </c>
      <c r="AQ75" s="74">
        <f>SUM(AQ58:AQ74)</f>
        <v>89</v>
      </c>
      <c r="AR75" s="73"/>
      <c r="AS75" s="73"/>
      <c r="AT75" s="73"/>
      <c r="AU75" s="73"/>
      <c r="AV75" s="190"/>
      <c r="AW75" s="73"/>
      <c r="AX75" s="73"/>
    </row>
    <row r="76" spans="2:50">
      <c r="B76" s="2" t="s">
        <v>0</v>
      </c>
      <c r="C76" s="3" t="s">
        <v>1</v>
      </c>
      <c r="D76" s="3" t="s">
        <v>2</v>
      </c>
      <c r="E76" s="3" t="s">
        <v>3</v>
      </c>
      <c r="F76" s="3" t="s">
        <v>4</v>
      </c>
      <c r="G76" s="73"/>
      <c r="H76" s="2" t="s">
        <v>45</v>
      </c>
      <c r="I76" s="3" t="s">
        <v>1</v>
      </c>
      <c r="J76" s="3" t="s">
        <v>46</v>
      </c>
      <c r="K76" s="3" t="s">
        <v>3</v>
      </c>
      <c r="L76" s="3" t="s">
        <v>4</v>
      </c>
      <c r="O76" s="73"/>
      <c r="P76" s="73"/>
      <c r="Q76" s="73"/>
      <c r="R76" s="73"/>
      <c r="S76" s="73"/>
      <c r="T76" s="73"/>
      <c r="U76" s="141"/>
      <c r="V76" s="142"/>
      <c r="W76" s="141"/>
      <c r="X76" s="140">
        <f>SUM(X66:X75)</f>
        <v>100</v>
      </c>
      <c r="Y76" s="140">
        <f>SUM(Y66:Y75)</f>
        <v>80</v>
      </c>
      <c r="AA76" s="145" t="s">
        <v>16</v>
      </c>
      <c r="AB76" s="146" t="s">
        <v>679</v>
      </c>
      <c r="AC76" s="145" t="s">
        <v>16</v>
      </c>
      <c r="AD76" s="144">
        <f t="shared" si="14"/>
        <v>2.7027027027027026</v>
      </c>
      <c r="AE76" s="143">
        <v>2</v>
      </c>
      <c r="AF76" s="73"/>
      <c r="AG76" s="145" t="s">
        <v>51</v>
      </c>
      <c r="AH76" s="146" t="s">
        <v>648</v>
      </c>
      <c r="AI76" s="145" t="s">
        <v>16</v>
      </c>
      <c r="AJ76" s="144">
        <f t="shared" si="15"/>
        <v>3.1746031746031744</v>
      </c>
      <c r="AK76" s="143">
        <v>2</v>
      </c>
    </row>
    <row r="77" spans="2:50">
      <c r="B77" s="19" t="s">
        <v>16</v>
      </c>
      <c r="C77" s="20" t="s">
        <v>762</v>
      </c>
      <c r="D77" s="19" t="s">
        <v>16</v>
      </c>
      <c r="E77" s="22">
        <f t="shared" ref="E77:E82" si="18">F77*100/$F$83</f>
        <v>79.347826086956516</v>
      </c>
      <c r="F77" s="99">
        <v>73</v>
      </c>
      <c r="G77" s="73"/>
      <c r="H77" s="19" t="s">
        <v>9</v>
      </c>
      <c r="I77" s="20" t="s">
        <v>769</v>
      </c>
      <c r="J77" s="19" t="s">
        <v>16</v>
      </c>
      <c r="K77" s="22">
        <f t="shared" ref="K77:K84" si="19">L77*100/$L$85</f>
        <v>64.044943820224717</v>
      </c>
      <c r="L77" s="99">
        <v>57</v>
      </c>
      <c r="AA77" s="145" t="s">
        <v>16</v>
      </c>
      <c r="AB77" s="146" t="s">
        <v>678</v>
      </c>
      <c r="AC77" s="145" t="s">
        <v>16</v>
      </c>
      <c r="AD77" s="144">
        <f t="shared" si="14"/>
        <v>2.7027027027027026</v>
      </c>
      <c r="AE77" s="143">
        <v>2</v>
      </c>
      <c r="AF77" s="73"/>
      <c r="AG77" s="145" t="s">
        <v>106</v>
      </c>
      <c r="AH77" s="146" t="s">
        <v>647</v>
      </c>
      <c r="AI77" s="145" t="s">
        <v>16</v>
      </c>
      <c r="AJ77" s="144">
        <f t="shared" si="15"/>
        <v>1.5873015873015872</v>
      </c>
      <c r="AK77" s="143">
        <v>1</v>
      </c>
    </row>
    <row r="78" spans="2:50">
      <c r="B78" s="19" t="s">
        <v>16</v>
      </c>
      <c r="C78" s="20" t="s">
        <v>760</v>
      </c>
      <c r="D78" s="19" t="s">
        <v>16</v>
      </c>
      <c r="E78" s="22">
        <f t="shared" si="18"/>
        <v>8.695652173913043</v>
      </c>
      <c r="F78" s="85">
        <v>8</v>
      </c>
      <c r="G78" s="73"/>
      <c r="H78" s="19" t="s">
        <v>55</v>
      </c>
      <c r="I78" s="20" t="s">
        <v>772</v>
      </c>
      <c r="J78" s="19" t="s">
        <v>16</v>
      </c>
      <c r="K78" s="22">
        <f t="shared" si="19"/>
        <v>29.213483146067414</v>
      </c>
      <c r="L78" s="85">
        <v>26</v>
      </c>
      <c r="AA78" s="145" t="s">
        <v>16</v>
      </c>
      <c r="AB78" s="146" t="s">
        <v>677</v>
      </c>
      <c r="AC78" s="145" t="s">
        <v>16</v>
      </c>
      <c r="AD78" s="144">
        <f t="shared" si="14"/>
        <v>2.7027027027027026</v>
      </c>
      <c r="AE78" s="143">
        <v>2</v>
      </c>
      <c r="AF78" s="73"/>
      <c r="AG78" s="145" t="s">
        <v>106</v>
      </c>
      <c r="AH78" s="146" t="s">
        <v>646</v>
      </c>
      <c r="AI78" s="145" t="s">
        <v>22</v>
      </c>
      <c r="AJ78" s="144">
        <f t="shared" si="15"/>
        <v>1.5873015873015872</v>
      </c>
      <c r="AK78" s="143">
        <v>1</v>
      </c>
    </row>
    <row r="79" spans="2:50" ht="12" customHeight="1">
      <c r="B79" s="19" t="s">
        <v>16</v>
      </c>
      <c r="C79" s="20" t="s">
        <v>761</v>
      </c>
      <c r="D79" s="19" t="s">
        <v>16</v>
      </c>
      <c r="E79" s="22">
        <f t="shared" si="18"/>
        <v>6.5217391304347823</v>
      </c>
      <c r="F79" s="85">
        <v>6</v>
      </c>
      <c r="G79" s="73"/>
      <c r="H79" s="19" t="s">
        <v>55</v>
      </c>
      <c r="I79" s="20" t="s">
        <v>767</v>
      </c>
      <c r="J79" s="19" t="s">
        <v>16</v>
      </c>
      <c r="K79" s="22">
        <f t="shared" si="19"/>
        <v>1.1235955056179776</v>
      </c>
      <c r="L79" s="85">
        <v>1</v>
      </c>
      <c r="O79" s="292" t="s">
        <v>448</v>
      </c>
      <c r="P79" s="154"/>
      <c r="Q79" s="154"/>
      <c r="R79" s="154"/>
      <c r="S79" s="154"/>
      <c r="T79" s="73"/>
      <c r="U79" s="292" t="s">
        <v>473</v>
      </c>
      <c r="V79" s="73"/>
      <c r="W79" s="73"/>
      <c r="X79" s="73"/>
      <c r="Y79" s="73"/>
      <c r="Z79" s="73"/>
      <c r="AA79" s="145" t="s">
        <v>16</v>
      </c>
      <c r="AB79" s="146" t="s">
        <v>676</v>
      </c>
      <c r="AC79" s="145" t="s">
        <v>16</v>
      </c>
      <c r="AD79" s="144">
        <f t="shared" si="14"/>
        <v>2.7027027027027026</v>
      </c>
      <c r="AE79" s="143">
        <v>2</v>
      </c>
      <c r="AF79" s="73"/>
      <c r="AG79" s="145" t="s">
        <v>106</v>
      </c>
      <c r="AH79" s="146" t="s">
        <v>645</v>
      </c>
      <c r="AI79" s="145" t="s">
        <v>16</v>
      </c>
      <c r="AJ79" s="144">
        <f t="shared" si="15"/>
        <v>1.5873015873015872</v>
      </c>
      <c r="AK79" s="143">
        <v>1</v>
      </c>
    </row>
    <row r="80" spans="2:50">
      <c r="B80" s="19" t="s">
        <v>16</v>
      </c>
      <c r="C80" s="20" t="s">
        <v>763</v>
      </c>
      <c r="D80" s="19" t="s">
        <v>16</v>
      </c>
      <c r="E80" s="22">
        <f t="shared" si="18"/>
        <v>3.2608695652173911</v>
      </c>
      <c r="F80" s="85">
        <v>3</v>
      </c>
      <c r="G80" s="73"/>
      <c r="H80" s="19" t="s">
        <v>55</v>
      </c>
      <c r="I80" s="20" t="s">
        <v>771</v>
      </c>
      <c r="J80" s="19" t="s">
        <v>16</v>
      </c>
      <c r="K80" s="22">
        <f t="shared" si="19"/>
        <v>1.1235955056179776</v>
      </c>
      <c r="L80" s="85">
        <v>1</v>
      </c>
      <c r="AA80" s="145" t="s">
        <v>16</v>
      </c>
      <c r="AB80" s="146" t="s">
        <v>675</v>
      </c>
      <c r="AC80" s="145" t="s">
        <v>16</v>
      </c>
      <c r="AD80" s="144">
        <f t="shared" si="14"/>
        <v>2.7027027027027026</v>
      </c>
      <c r="AE80" s="143">
        <v>2</v>
      </c>
      <c r="AF80" s="73"/>
      <c r="AG80" s="145" t="s">
        <v>106</v>
      </c>
      <c r="AH80" s="146" t="s">
        <v>644</v>
      </c>
      <c r="AI80" s="145" t="s">
        <v>16</v>
      </c>
      <c r="AJ80" s="144">
        <f t="shared" si="15"/>
        <v>1.5873015873015872</v>
      </c>
      <c r="AK80" s="143">
        <v>1</v>
      </c>
    </row>
    <row r="81" spans="2:37">
      <c r="B81" s="19" t="s">
        <v>16</v>
      </c>
      <c r="C81" s="20" t="s">
        <v>765</v>
      </c>
      <c r="D81" s="19" t="s">
        <v>16</v>
      </c>
      <c r="E81" s="22">
        <f t="shared" si="18"/>
        <v>1.0869565217391304</v>
      </c>
      <c r="F81" s="85">
        <v>1</v>
      </c>
      <c r="G81" s="73"/>
      <c r="H81" s="19" t="s">
        <v>9</v>
      </c>
      <c r="I81" s="20" t="s">
        <v>774</v>
      </c>
      <c r="J81" s="19" t="s">
        <v>16</v>
      </c>
      <c r="K81" s="22">
        <f t="shared" si="19"/>
        <v>1.1235955056179776</v>
      </c>
      <c r="L81" s="85">
        <v>1</v>
      </c>
      <c r="O81" s="2" t="s">
        <v>0</v>
      </c>
      <c r="P81" s="3" t="s">
        <v>1</v>
      </c>
      <c r="Q81" s="3" t="s">
        <v>2</v>
      </c>
      <c r="R81" s="3" t="s">
        <v>3</v>
      </c>
      <c r="S81" s="3" t="s">
        <v>4</v>
      </c>
      <c r="T81" s="73"/>
      <c r="U81" s="2" t="s">
        <v>45</v>
      </c>
      <c r="V81" s="3" t="s">
        <v>1</v>
      </c>
      <c r="W81" s="3" t="s">
        <v>46</v>
      </c>
      <c r="X81" s="3" t="s">
        <v>3</v>
      </c>
      <c r="Y81" s="3" t="s">
        <v>4</v>
      </c>
      <c r="Z81" s="73"/>
      <c r="AA81" s="145" t="s">
        <v>16</v>
      </c>
      <c r="AB81" s="146" t="s">
        <v>674</v>
      </c>
      <c r="AC81" s="145" t="s">
        <v>16</v>
      </c>
      <c r="AD81" s="144">
        <f t="shared" si="14"/>
        <v>1.3513513513513513</v>
      </c>
      <c r="AE81" s="143">
        <v>1</v>
      </c>
      <c r="AF81" s="73"/>
      <c r="AG81" s="145" t="s">
        <v>106</v>
      </c>
      <c r="AH81" s="146" t="s">
        <v>643</v>
      </c>
      <c r="AI81" s="145" t="s">
        <v>16</v>
      </c>
      <c r="AJ81" s="144">
        <f t="shared" si="15"/>
        <v>1.5873015873015872</v>
      </c>
      <c r="AK81" s="143">
        <v>1</v>
      </c>
    </row>
    <row r="82" spans="2:37">
      <c r="B82" s="68" t="s">
        <v>16</v>
      </c>
      <c r="C82" s="69" t="s">
        <v>764</v>
      </c>
      <c r="D82" s="68" t="s">
        <v>16</v>
      </c>
      <c r="E82" s="71">
        <f t="shared" si="18"/>
        <v>1.0869565217391304</v>
      </c>
      <c r="F82" s="97">
        <v>1</v>
      </c>
      <c r="G82" s="73"/>
      <c r="H82" s="19" t="s">
        <v>9</v>
      </c>
      <c r="I82" s="20" t="s">
        <v>768</v>
      </c>
      <c r="J82" s="19" t="s">
        <v>16</v>
      </c>
      <c r="K82" s="22">
        <f t="shared" si="19"/>
        <v>1.1235955056179776</v>
      </c>
      <c r="L82" s="85">
        <v>1</v>
      </c>
      <c r="O82" s="106" t="s">
        <v>16</v>
      </c>
      <c r="P82" s="20" t="s">
        <v>449</v>
      </c>
      <c r="Q82" s="106" t="s">
        <v>16</v>
      </c>
      <c r="R82" s="22">
        <f t="shared" ref="R82:R105" si="20">S82*100/$S$106</f>
        <v>31.460674157303369</v>
      </c>
      <c r="S82" s="99">
        <v>28</v>
      </c>
      <c r="T82" s="73"/>
      <c r="U82" s="19" t="s">
        <v>19</v>
      </c>
      <c r="V82" s="20" t="s">
        <v>479</v>
      </c>
      <c r="W82" s="19" t="s">
        <v>16</v>
      </c>
      <c r="X82" s="22">
        <f t="shared" ref="X82:X95" si="21">Y82*100/$Y$96</f>
        <v>22.61904761904762</v>
      </c>
      <c r="Y82" s="99">
        <v>19</v>
      </c>
      <c r="Z82" s="73"/>
      <c r="AA82" s="145" t="s">
        <v>16</v>
      </c>
      <c r="AB82" s="146" t="s">
        <v>673</v>
      </c>
      <c r="AC82" s="145" t="s">
        <v>16</v>
      </c>
      <c r="AD82" s="144">
        <f t="shared" si="14"/>
        <v>1.3513513513513513</v>
      </c>
      <c r="AE82" s="143">
        <v>1</v>
      </c>
      <c r="AF82" s="73"/>
      <c r="AG82" s="145" t="s">
        <v>106</v>
      </c>
      <c r="AH82" s="146" t="s">
        <v>642</v>
      </c>
      <c r="AI82" s="145" t="s">
        <v>16</v>
      </c>
      <c r="AJ82" s="144">
        <f t="shared" si="15"/>
        <v>1.5873015873015872</v>
      </c>
      <c r="AK82" s="143">
        <v>1</v>
      </c>
    </row>
    <row r="83" spans="2:37">
      <c r="B83" s="73"/>
      <c r="C83" s="73"/>
      <c r="D83" s="73"/>
      <c r="E83" s="74">
        <f>SUM(E77:E82)</f>
        <v>99.999999999999986</v>
      </c>
      <c r="F83" s="74">
        <f>SUM(F77:F82)</f>
        <v>92</v>
      </c>
      <c r="G83" s="73"/>
      <c r="H83" s="19" t="s">
        <v>9</v>
      </c>
      <c r="I83" s="20" t="s">
        <v>770</v>
      </c>
      <c r="J83" s="19" t="s">
        <v>16</v>
      </c>
      <c r="K83" s="22">
        <f t="shared" si="19"/>
        <v>1.1235955056179776</v>
      </c>
      <c r="L83" s="85">
        <v>1</v>
      </c>
      <c r="O83" s="84" t="s">
        <v>16</v>
      </c>
      <c r="P83" s="20" t="s">
        <v>451</v>
      </c>
      <c r="Q83" s="84" t="s">
        <v>16</v>
      </c>
      <c r="R83" s="22">
        <f t="shared" si="20"/>
        <v>7.8651685393258424</v>
      </c>
      <c r="S83" s="85">
        <v>7</v>
      </c>
      <c r="T83" s="73"/>
      <c r="U83" s="19" t="s">
        <v>106</v>
      </c>
      <c r="V83" s="20" t="s">
        <v>475</v>
      </c>
      <c r="W83" s="19" t="s">
        <v>141</v>
      </c>
      <c r="X83" s="22">
        <f t="shared" si="21"/>
        <v>14.285714285714286</v>
      </c>
      <c r="Y83" s="85">
        <v>12</v>
      </c>
      <c r="Z83" s="73"/>
      <c r="AA83" s="145" t="s">
        <v>16</v>
      </c>
      <c r="AB83" s="146" t="s">
        <v>672</v>
      </c>
      <c r="AC83" s="145" t="s">
        <v>16</v>
      </c>
      <c r="AD83" s="144">
        <f t="shared" si="14"/>
        <v>1.3513513513513513</v>
      </c>
      <c r="AE83" s="143">
        <v>1</v>
      </c>
      <c r="AF83" s="73"/>
      <c r="AG83" s="145" t="s">
        <v>19</v>
      </c>
      <c r="AH83" s="146" t="s">
        <v>641</v>
      </c>
      <c r="AI83" s="145" t="s">
        <v>52</v>
      </c>
      <c r="AJ83" s="144">
        <f t="shared" si="15"/>
        <v>1.5873015873015872</v>
      </c>
      <c r="AK83" s="143">
        <v>1</v>
      </c>
    </row>
    <row r="84" spans="2:37">
      <c r="B84" s="73"/>
      <c r="C84" s="73"/>
      <c r="D84" s="73"/>
      <c r="E84" s="73"/>
      <c r="F84" s="73"/>
      <c r="G84" s="73"/>
      <c r="H84" s="278" t="s">
        <v>106</v>
      </c>
      <c r="I84" s="279" t="s">
        <v>773</v>
      </c>
      <c r="J84" s="278" t="s">
        <v>52</v>
      </c>
      <c r="K84" s="280">
        <f t="shared" si="19"/>
        <v>1.1235955056179776</v>
      </c>
      <c r="L84" s="281">
        <v>1</v>
      </c>
      <c r="O84" s="84" t="s">
        <v>16</v>
      </c>
      <c r="P84" s="20" t="s">
        <v>456</v>
      </c>
      <c r="Q84" s="84" t="s">
        <v>16</v>
      </c>
      <c r="R84" s="22">
        <f t="shared" si="20"/>
        <v>6.7415730337078648</v>
      </c>
      <c r="S84" s="85">
        <v>6</v>
      </c>
      <c r="T84" s="230"/>
      <c r="U84" s="122" t="s">
        <v>55</v>
      </c>
      <c r="V84" s="235" t="s">
        <v>289</v>
      </c>
      <c r="W84" s="122" t="s">
        <v>16</v>
      </c>
      <c r="X84" s="22">
        <f t="shared" si="21"/>
        <v>11.904761904761905</v>
      </c>
      <c r="Y84" s="110">
        <v>10</v>
      </c>
      <c r="Z84" s="20" t="s">
        <v>488</v>
      </c>
      <c r="AA84" s="145" t="s">
        <v>16</v>
      </c>
      <c r="AB84" s="146" t="s">
        <v>671</v>
      </c>
      <c r="AC84" s="145" t="s">
        <v>16</v>
      </c>
      <c r="AD84" s="144">
        <f t="shared" si="14"/>
        <v>1.3513513513513513</v>
      </c>
      <c r="AE84" s="143">
        <v>1</v>
      </c>
      <c r="AF84" s="73"/>
      <c r="AG84" s="141"/>
      <c r="AH84" s="142"/>
      <c r="AI84" s="141"/>
      <c r="AJ84" s="140">
        <f>SUM(AJ64:AJ83)</f>
        <v>99.999999999999972</v>
      </c>
      <c r="AK84" s="140">
        <f>SUM(AK64:AK83)</f>
        <v>63</v>
      </c>
    </row>
    <row r="85" spans="2:37">
      <c r="B85" s="73"/>
      <c r="C85" s="73"/>
      <c r="D85" s="73"/>
      <c r="E85" s="73"/>
      <c r="F85" s="73"/>
      <c r="G85" s="73"/>
      <c r="H85" s="73"/>
      <c r="I85" s="73"/>
      <c r="J85" s="73"/>
      <c r="K85" s="74">
        <f>SUM(K77:K84)</f>
        <v>99.999999999999972</v>
      </c>
      <c r="L85" s="74">
        <f>SUM(L77:L84)</f>
        <v>89</v>
      </c>
      <c r="O85" s="84" t="s">
        <v>16</v>
      </c>
      <c r="P85" s="20" t="s">
        <v>464</v>
      </c>
      <c r="Q85" s="84" t="s">
        <v>16</v>
      </c>
      <c r="R85" s="22">
        <f t="shared" si="20"/>
        <v>5.617977528089888</v>
      </c>
      <c r="S85" s="85">
        <v>5</v>
      </c>
      <c r="T85" s="230"/>
      <c r="U85" s="19" t="s">
        <v>19</v>
      </c>
      <c r="V85" s="20" t="s">
        <v>480</v>
      </c>
      <c r="W85" s="19" t="s">
        <v>22</v>
      </c>
      <c r="X85" s="22">
        <f t="shared" si="21"/>
        <v>9.5238095238095237</v>
      </c>
      <c r="Y85" s="85">
        <v>8</v>
      </c>
      <c r="Z85" s="20" t="s">
        <v>211</v>
      </c>
      <c r="AA85" s="145" t="s">
        <v>16</v>
      </c>
      <c r="AB85" s="146" t="s">
        <v>670</v>
      </c>
      <c r="AC85" s="145" t="s">
        <v>16</v>
      </c>
      <c r="AD85" s="144">
        <f t="shared" si="14"/>
        <v>1.3513513513513513</v>
      </c>
      <c r="AE85" s="143">
        <v>1</v>
      </c>
      <c r="AF85" s="73"/>
      <c r="AG85" s="252"/>
      <c r="AI85" s="252"/>
      <c r="AJ85" s="252"/>
      <c r="AK85" s="251"/>
    </row>
    <row r="86" spans="2:37">
      <c r="B86" s="73"/>
      <c r="C86" s="73"/>
      <c r="D86" s="73"/>
      <c r="E86" s="73"/>
      <c r="F86" s="73"/>
      <c r="G86" s="73"/>
      <c r="H86" s="73"/>
      <c r="I86" s="73"/>
      <c r="J86" s="73"/>
      <c r="K86" s="73"/>
      <c r="L86" s="73"/>
      <c r="O86" s="84" t="s">
        <v>16</v>
      </c>
      <c r="P86" s="20" t="s">
        <v>463</v>
      </c>
      <c r="Q86" s="84" t="s">
        <v>16</v>
      </c>
      <c r="R86" s="22">
        <f t="shared" si="20"/>
        <v>5.617977528089888</v>
      </c>
      <c r="S86" s="85">
        <v>5</v>
      </c>
      <c r="T86" s="230"/>
      <c r="U86" s="19" t="s">
        <v>102</v>
      </c>
      <c r="V86" s="20" t="s">
        <v>474</v>
      </c>
      <c r="W86" s="19" t="s">
        <v>22</v>
      </c>
      <c r="X86" s="22">
        <f t="shared" si="21"/>
        <v>8.3333333333333339</v>
      </c>
      <c r="Y86" s="85">
        <v>7</v>
      </c>
      <c r="Z86" s="20" t="s">
        <v>211</v>
      </c>
      <c r="AA86" s="145" t="s">
        <v>16</v>
      </c>
      <c r="AB86" s="146" t="s">
        <v>669</v>
      </c>
      <c r="AC86" s="145" t="s">
        <v>16</v>
      </c>
      <c r="AD86" s="144">
        <f t="shared" si="14"/>
        <v>1.3513513513513513</v>
      </c>
      <c r="AE86" s="143">
        <v>1</v>
      </c>
      <c r="AF86" s="73"/>
      <c r="AG86" s="73"/>
      <c r="AH86" s="73"/>
      <c r="AI86" s="73"/>
      <c r="AJ86" s="139"/>
      <c r="AK86" s="139"/>
    </row>
    <row r="87" spans="2:37">
      <c r="O87" s="84" t="s">
        <v>16</v>
      </c>
      <c r="P87" s="20" t="s">
        <v>450</v>
      </c>
      <c r="Q87" s="84" t="s">
        <v>16</v>
      </c>
      <c r="R87" s="22">
        <f t="shared" si="20"/>
        <v>5.617977528089888</v>
      </c>
      <c r="S87" s="85">
        <v>5</v>
      </c>
      <c r="T87" s="230"/>
      <c r="U87" s="19" t="s">
        <v>106</v>
      </c>
      <c r="V87" s="20" t="s">
        <v>476</v>
      </c>
      <c r="W87" s="19" t="s">
        <v>16</v>
      </c>
      <c r="X87" s="22">
        <f t="shared" si="21"/>
        <v>8.3333333333333339</v>
      </c>
      <c r="Y87" s="85">
        <v>7</v>
      </c>
      <c r="Z87" s="73" t="s">
        <v>477</v>
      </c>
      <c r="AA87" s="145" t="s">
        <v>16</v>
      </c>
      <c r="AB87" s="146" t="s">
        <v>668</v>
      </c>
      <c r="AC87" s="145" t="s">
        <v>16</v>
      </c>
      <c r="AD87" s="144">
        <f t="shared" si="14"/>
        <v>1.3513513513513513</v>
      </c>
      <c r="AE87" s="143">
        <v>1</v>
      </c>
      <c r="AF87" s="73"/>
      <c r="AG87" s="73"/>
      <c r="AH87" s="73"/>
      <c r="AI87" s="73"/>
      <c r="AJ87" s="139"/>
      <c r="AK87" s="139"/>
    </row>
    <row r="88" spans="2:37">
      <c r="B88" s="292" t="s">
        <v>843</v>
      </c>
      <c r="C88" s="73"/>
      <c r="D88" s="73"/>
      <c r="E88" s="73"/>
      <c r="F88" s="73"/>
      <c r="G88" s="73"/>
      <c r="H88" s="292" t="s">
        <v>844</v>
      </c>
      <c r="I88" s="73"/>
      <c r="J88" s="73"/>
      <c r="K88" s="73"/>
      <c r="L88" s="73"/>
      <c r="M88" s="73"/>
      <c r="O88" s="84" t="s">
        <v>16</v>
      </c>
      <c r="P88" s="20" t="s">
        <v>452</v>
      </c>
      <c r="Q88" s="84" t="s">
        <v>16</v>
      </c>
      <c r="R88" s="22">
        <f t="shared" si="20"/>
        <v>4.4943820224719104</v>
      </c>
      <c r="S88" s="85">
        <v>4</v>
      </c>
      <c r="T88" s="230"/>
      <c r="U88" s="19" t="s">
        <v>19</v>
      </c>
      <c r="V88" s="20" t="s">
        <v>482</v>
      </c>
      <c r="W88" s="19" t="s">
        <v>22</v>
      </c>
      <c r="X88" s="22">
        <f t="shared" si="21"/>
        <v>7.1428571428571432</v>
      </c>
      <c r="Y88" s="85">
        <v>6</v>
      </c>
      <c r="Z88" s="20" t="s">
        <v>211</v>
      </c>
      <c r="AA88" s="145" t="s">
        <v>16</v>
      </c>
      <c r="AB88" s="146" t="s">
        <v>667</v>
      </c>
      <c r="AC88" s="145" t="s">
        <v>16</v>
      </c>
      <c r="AD88" s="144">
        <f t="shared" si="14"/>
        <v>1.3513513513513513</v>
      </c>
      <c r="AE88" s="143">
        <v>1</v>
      </c>
      <c r="AF88" s="73"/>
      <c r="AG88" s="73"/>
      <c r="AH88" s="73"/>
      <c r="AI88" s="73"/>
      <c r="AJ88" s="139"/>
      <c r="AK88" s="139"/>
    </row>
    <row r="89" spans="2:37">
      <c r="O89" s="84" t="s">
        <v>16</v>
      </c>
      <c r="P89" s="20" t="s">
        <v>457</v>
      </c>
      <c r="Q89" s="84" t="s">
        <v>16</v>
      </c>
      <c r="R89" s="22">
        <f t="shared" si="20"/>
        <v>4.4943820224719104</v>
      </c>
      <c r="S89" s="85">
        <v>4</v>
      </c>
      <c r="T89" s="230"/>
      <c r="U89" s="19" t="s">
        <v>51</v>
      </c>
      <c r="V89" s="20" t="s">
        <v>483</v>
      </c>
      <c r="W89" s="19" t="s">
        <v>104</v>
      </c>
      <c r="X89" s="22">
        <f t="shared" si="21"/>
        <v>5.9523809523809526</v>
      </c>
      <c r="Y89" s="85">
        <v>5</v>
      </c>
      <c r="Z89" s="73"/>
      <c r="AA89" s="145" t="s">
        <v>16</v>
      </c>
      <c r="AB89" s="146" t="s">
        <v>666</v>
      </c>
      <c r="AC89" s="145" t="s">
        <v>16</v>
      </c>
      <c r="AD89" s="144">
        <f t="shared" si="14"/>
        <v>1.3513513513513513</v>
      </c>
      <c r="AE89" s="143">
        <v>1</v>
      </c>
      <c r="AF89" s="73"/>
      <c r="AG89" s="73"/>
      <c r="AH89" s="73"/>
      <c r="AI89" s="73"/>
      <c r="AJ89" s="139"/>
      <c r="AK89" s="139"/>
    </row>
    <row r="90" spans="2:37">
      <c r="B90" s="2" t="s">
        <v>0</v>
      </c>
      <c r="C90" s="3" t="s">
        <v>1</v>
      </c>
      <c r="D90" s="3" t="s">
        <v>2</v>
      </c>
      <c r="E90" s="3" t="s">
        <v>3</v>
      </c>
      <c r="F90" s="3" t="s">
        <v>4</v>
      </c>
      <c r="G90" s="73"/>
      <c r="H90" s="2" t="s">
        <v>45</v>
      </c>
      <c r="I90" s="3" t="s">
        <v>1</v>
      </c>
      <c r="J90" s="3" t="s">
        <v>46</v>
      </c>
      <c r="K90" s="3" t="s">
        <v>3</v>
      </c>
      <c r="L90" s="3" t="s">
        <v>4</v>
      </c>
      <c r="M90" s="73"/>
      <c r="O90" s="84" t="s">
        <v>16</v>
      </c>
      <c r="P90" s="20" t="s">
        <v>458</v>
      </c>
      <c r="Q90" s="84" t="s">
        <v>16</v>
      </c>
      <c r="R90" s="22">
        <f t="shared" si="20"/>
        <v>4.4943820224719104</v>
      </c>
      <c r="S90" s="85">
        <v>4</v>
      </c>
      <c r="T90" s="230"/>
      <c r="U90" s="19" t="s">
        <v>19</v>
      </c>
      <c r="V90" s="20" t="s">
        <v>478</v>
      </c>
      <c r="W90" s="19" t="s">
        <v>16</v>
      </c>
      <c r="X90" s="22">
        <f t="shared" si="21"/>
        <v>4.7619047619047619</v>
      </c>
      <c r="Y90" s="85">
        <v>4</v>
      </c>
      <c r="Z90" s="73"/>
      <c r="AA90" s="145" t="s">
        <v>16</v>
      </c>
      <c r="AB90" s="146" t="s">
        <v>665</v>
      </c>
      <c r="AC90" s="145" t="s">
        <v>16</v>
      </c>
      <c r="AD90" s="144">
        <f t="shared" si="14"/>
        <v>1.3513513513513513</v>
      </c>
      <c r="AE90" s="143">
        <v>1</v>
      </c>
      <c r="AF90" s="73"/>
      <c r="AG90" s="73"/>
      <c r="AH90" s="73"/>
      <c r="AI90" s="73"/>
      <c r="AJ90" s="139"/>
      <c r="AK90" s="139"/>
    </row>
    <row r="91" spans="2:37">
      <c r="B91" s="19" t="s">
        <v>16</v>
      </c>
      <c r="C91" s="20" t="s">
        <v>734</v>
      </c>
      <c r="D91" s="19" t="s">
        <v>16</v>
      </c>
      <c r="E91" s="22">
        <f t="shared" ref="E91:E104" si="22">F91*100/$F$105</f>
        <v>48.101265822784811</v>
      </c>
      <c r="F91" s="99">
        <v>38</v>
      </c>
      <c r="G91" s="73"/>
      <c r="H91" s="19" t="s">
        <v>55</v>
      </c>
      <c r="I91" s="20" t="s">
        <v>735</v>
      </c>
      <c r="J91" s="19" t="s">
        <v>52</v>
      </c>
      <c r="K91" s="22">
        <f t="shared" ref="K91:K100" si="23">L91*100/$L$101</f>
        <v>44.615384615384613</v>
      </c>
      <c r="L91" s="99">
        <v>29</v>
      </c>
      <c r="M91" s="73"/>
      <c r="O91" s="84" t="s">
        <v>16</v>
      </c>
      <c r="P91" s="20" t="s">
        <v>466</v>
      </c>
      <c r="Q91" s="84" t="s">
        <v>16</v>
      </c>
      <c r="R91" s="22">
        <f t="shared" si="20"/>
        <v>3.3707865168539324</v>
      </c>
      <c r="S91" s="85">
        <v>3</v>
      </c>
      <c r="T91" s="230"/>
      <c r="U91" s="19" t="s">
        <v>19</v>
      </c>
      <c r="V91" s="20" t="s">
        <v>481</v>
      </c>
      <c r="W91" s="19" t="s">
        <v>16</v>
      </c>
      <c r="X91" s="22">
        <f t="shared" si="21"/>
        <v>2.3809523809523809</v>
      </c>
      <c r="Y91" s="85">
        <v>2</v>
      </c>
      <c r="Z91" s="73"/>
      <c r="AA91" s="145" t="s">
        <v>16</v>
      </c>
      <c r="AB91" s="146" t="s">
        <v>664</v>
      </c>
      <c r="AC91" s="145" t="s">
        <v>16</v>
      </c>
      <c r="AD91" s="144">
        <f t="shared" si="14"/>
        <v>1.3513513513513513</v>
      </c>
      <c r="AE91" s="143">
        <v>1</v>
      </c>
      <c r="AF91" s="73"/>
      <c r="AG91" s="73"/>
      <c r="AH91" s="73"/>
      <c r="AI91" s="73"/>
      <c r="AJ91" s="139"/>
      <c r="AK91" s="139"/>
    </row>
    <row r="92" spans="2:37">
      <c r="B92" s="19" t="s">
        <v>16</v>
      </c>
      <c r="C92" s="20" t="s">
        <v>736</v>
      </c>
      <c r="D92" s="19" t="s">
        <v>16</v>
      </c>
      <c r="E92" s="22">
        <f t="shared" si="22"/>
        <v>13.924050632911392</v>
      </c>
      <c r="F92" s="85">
        <v>11</v>
      </c>
      <c r="G92" s="73"/>
      <c r="H92" s="19" t="s">
        <v>55</v>
      </c>
      <c r="I92" s="20" t="s">
        <v>737</v>
      </c>
      <c r="J92" s="19" t="s">
        <v>738</v>
      </c>
      <c r="K92" s="22">
        <f t="shared" si="23"/>
        <v>21.53846153846154</v>
      </c>
      <c r="L92" s="85">
        <v>14</v>
      </c>
      <c r="M92" s="73"/>
      <c r="O92" s="84" t="s">
        <v>16</v>
      </c>
      <c r="P92" s="20" t="s">
        <v>467</v>
      </c>
      <c r="Q92" s="84" t="s">
        <v>16</v>
      </c>
      <c r="R92" s="22">
        <f t="shared" si="20"/>
        <v>3.3707865168539324</v>
      </c>
      <c r="S92" s="85">
        <v>3</v>
      </c>
      <c r="T92" s="230"/>
      <c r="U92" s="19" t="s">
        <v>19</v>
      </c>
      <c r="V92" s="20" t="s">
        <v>485</v>
      </c>
      <c r="W92" s="19" t="s">
        <v>22</v>
      </c>
      <c r="X92" s="22">
        <f t="shared" si="21"/>
        <v>1.1904761904761905</v>
      </c>
      <c r="Y92" s="85">
        <v>1</v>
      </c>
      <c r="Z92" s="73"/>
      <c r="AA92" s="145" t="s">
        <v>16</v>
      </c>
      <c r="AB92" s="146" t="s">
        <v>663</v>
      </c>
      <c r="AC92" s="145" t="s">
        <v>16</v>
      </c>
      <c r="AD92" s="144">
        <f t="shared" si="14"/>
        <v>1.3513513513513513</v>
      </c>
      <c r="AE92" s="143">
        <v>1</v>
      </c>
      <c r="AF92" s="73"/>
      <c r="AG92" s="73"/>
      <c r="AH92" s="73"/>
      <c r="AI92" s="73"/>
      <c r="AJ92" s="139"/>
      <c r="AK92" s="139"/>
    </row>
    <row r="93" spans="2:37">
      <c r="B93" s="19" t="s">
        <v>16</v>
      </c>
      <c r="C93" s="20" t="s">
        <v>739</v>
      </c>
      <c r="D93" s="19" t="s">
        <v>16</v>
      </c>
      <c r="E93" s="22">
        <f t="shared" si="22"/>
        <v>5.0632911392405067</v>
      </c>
      <c r="F93" s="85">
        <v>4</v>
      </c>
      <c r="G93" s="73"/>
      <c r="H93" s="19" t="s">
        <v>102</v>
      </c>
      <c r="I93" s="20" t="s">
        <v>740</v>
      </c>
      <c r="J93" s="19" t="s">
        <v>123</v>
      </c>
      <c r="K93" s="22">
        <f t="shared" si="23"/>
        <v>16.923076923076923</v>
      </c>
      <c r="L93" s="85">
        <v>11</v>
      </c>
      <c r="M93" s="73"/>
      <c r="O93" s="84" t="s">
        <v>16</v>
      </c>
      <c r="P93" s="20" t="s">
        <v>459</v>
      </c>
      <c r="Q93" s="84" t="s">
        <v>16</v>
      </c>
      <c r="R93" s="22">
        <f t="shared" si="20"/>
        <v>2.2471910112359552</v>
      </c>
      <c r="S93" s="85">
        <v>2</v>
      </c>
      <c r="T93" s="230"/>
      <c r="U93" s="19" t="s">
        <v>51</v>
      </c>
      <c r="V93" s="20" t="s">
        <v>487</v>
      </c>
      <c r="W93" s="19" t="s">
        <v>104</v>
      </c>
      <c r="X93" s="22">
        <f t="shared" si="21"/>
        <v>1.1904761904761905</v>
      </c>
      <c r="Y93" s="85">
        <v>1</v>
      </c>
      <c r="Z93" s="73"/>
      <c r="AA93" s="145" t="s">
        <v>16</v>
      </c>
      <c r="AB93" s="146" t="s">
        <v>662</v>
      </c>
      <c r="AC93" s="145" t="s">
        <v>16</v>
      </c>
      <c r="AD93" s="144">
        <f t="shared" si="14"/>
        <v>1.3513513513513513</v>
      </c>
      <c r="AE93" s="143">
        <v>1</v>
      </c>
      <c r="AF93" s="73"/>
      <c r="AG93" s="73"/>
      <c r="AH93" s="73"/>
      <c r="AI93" s="73"/>
      <c r="AJ93" s="139"/>
      <c r="AK93" s="139"/>
    </row>
    <row r="94" spans="2:37">
      <c r="B94" s="19" t="s">
        <v>16</v>
      </c>
      <c r="C94" s="20" t="s">
        <v>741</v>
      </c>
      <c r="D94" s="19" t="s">
        <v>22</v>
      </c>
      <c r="E94" s="22">
        <f t="shared" si="22"/>
        <v>3.7974683544303796</v>
      </c>
      <c r="F94" s="85">
        <v>3</v>
      </c>
      <c r="G94" s="73"/>
      <c r="H94" s="19" t="s">
        <v>19</v>
      </c>
      <c r="I94" s="20" t="s">
        <v>742</v>
      </c>
      <c r="J94" s="19" t="s">
        <v>16</v>
      </c>
      <c r="K94" s="22">
        <f t="shared" si="23"/>
        <v>4.615384615384615</v>
      </c>
      <c r="L94" s="85">
        <v>3</v>
      </c>
      <c r="M94" s="73"/>
      <c r="O94" s="84" t="s">
        <v>16</v>
      </c>
      <c r="P94" s="20" t="s">
        <v>465</v>
      </c>
      <c r="Q94" s="84" t="s">
        <v>16</v>
      </c>
      <c r="R94" s="22">
        <f t="shared" si="20"/>
        <v>2.2471910112359552</v>
      </c>
      <c r="S94" s="85">
        <v>2</v>
      </c>
      <c r="T94" s="230"/>
      <c r="U94" s="19" t="s">
        <v>19</v>
      </c>
      <c r="V94" s="20" t="s">
        <v>486</v>
      </c>
      <c r="W94" s="19" t="s">
        <v>16</v>
      </c>
      <c r="X94" s="22">
        <f t="shared" si="21"/>
        <v>1.1904761904761905</v>
      </c>
      <c r="Y94" s="85">
        <v>1</v>
      </c>
      <c r="Z94" s="73"/>
      <c r="AA94" s="145" t="s">
        <v>16</v>
      </c>
      <c r="AB94" s="146" t="s">
        <v>661</v>
      </c>
      <c r="AC94" s="145" t="s">
        <v>16</v>
      </c>
      <c r="AD94" s="144">
        <f t="shared" si="14"/>
        <v>1.3513513513513513</v>
      </c>
      <c r="AE94" s="143">
        <v>1</v>
      </c>
      <c r="AF94" s="73"/>
      <c r="AG94" s="73"/>
      <c r="AH94" s="73"/>
      <c r="AI94" s="73"/>
      <c r="AJ94" s="139"/>
      <c r="AK94" s="139"/>
    </row>
    <row r="95" spans="2:37">
      <c r="B95" s="19" t="s">
        <v>16</v>
      </c>
      <c r="C95" s="20" t="s">
        <v>743</v>
      </c>
      <c r="D95" s="19" t="s">
        <v>16</v>
      </c>
      <c r="E95" s="22">
        <f t="shared" si="22"/>
        <v>3.7974683544303796</v>
      </c>
      <c r="F95" s="85">
        <v>3</v>
      </c>
      <c r="G95" s="73"/>
      <c r="H95" s="19" t="s">
        <v>55</v>
      </c>
      <c r="I95" s="91" t="s">
        <v>758</v>
      </c>
      <c r="J95" s="19" t="s">
        <v>52</v>
      </c>
      <c r="K95" s="22">
        <f t="shared" si="23"/>
        <v>3.0769230769230771</v>
      </c>
      <c r="L95" s="85">
        <v>2</v>
      </c>
      <c r="M95" s="73"/>
      <c r="O95" s="84" t="s">
        <v>16</v>
      </c>
      <c r="P95" s="20" t="s">
        <v>453</v>
      </c>
      <c r="Q95" s="84" t="s">
        <v>16</v>
      </c>
      <c r="R95" s="22">
        <f t="shared" si="20"/>
        <v>1.1235955056179776</v>
      </c>
      <c r="S95" s="85">
        <v>1</v>
      </c>
      <c r="T95" s="230"/>
      <c r="U95" s="68" t="s">
        <v>106</v>
      </c>
      <c r="V95" s="69" t="s">
        <v>484</v>
      </c>
      <c r="W95" s="68" t="s">
        <v>22</v>
      </c>
      <c r="X95" s="71">
        <f t="shared" si="21"/>
        <v>1.1904761904761905</v>
      </c>
      <c r="Y95" s="97">
        <v>1</v>
      </c>
      <c r="Z95" s="73"/>
      <c r="AA95" s="141"/>
      <c r="AB95" s="142"/>
      <c r="AC95" s="141"/>
      <c r="AD95" s="140">
        <f>SUM(AD64:AD94)</f>
        <v>100.00000000000009</v>
      </c>
      <c r="AE95" s="140">
        <f>SUM(AE64:AE94)</f>
        <v>74</v>
      </c>
      <c r="AF95" s="73"/>
      <c r="AG95" s="73"/>
      <c r="AH95" s="73"/>
      <c r="AI95" s="73"/>
      <c r="AJ95" s="139"/>
      <c r="AK95" s="139"/>
    </row>
    <row r="96" spans="2:37">
      <c r="B96" s="19" t="s">
        <v>16</v>
      </c>
      <c r="C96" s="20" t="s">
        <v>744</v>
      </c>
      <c r="D96" s="19" t="s">
        <v>22</v>
      </c>
      <c r="E96" s="22">
        <f t="shared" si="22"/>
        <v>3.7974683544303796</v>
      </c>
      <c r="F96" s="85">
        <v>3</v>
      </c>
      <c r="G96" s="73"/>
      <c r="H96" s="19" t="s">
        <v>55</v>
      </c>
      <c r="I96" s="20" t="s">
        <v>745</v>
      </c>
      <c r="J96" s="19" t="s">
        <v>738</v>
      </c>
      <c r="K96" s="22">
        <f t="shared" si="23"/>
        <v>3.0769230769230771</v>
      </c>
      <c r="L96" s="85">
        <v>2</v>
      </c>
      <c r="M96" s="73"/>
      <c r="O96" s="84" t="s">
        <v>16</v>
      </c>
      <c r="P96" s="20" t="s">
        <v>472</v>
      </c>
      <c r="Q96" s="84" t="s">
        <v>16</v>
      </c>
      <c r="R96" s="22">
        <f t="shared" si="20"/>
        <v>1.1235955056179776</v>
      </c>
      <c r="S96" s="85">
        <v>1</v>
      </c>
      <c r="T96" s="230"/>
      <c r="U96" s="73"/>
      <c r="V96" s="73"/>
      <c r="W96" s="73"/>
      <c r="X96" s="74">
        <f>SUM(X82:X95)</f>
        <v>99.999999999999986</v>
      </c>
      <c r="Y96" s="74">
        <f>SUM(Y82:Y95)</f>
        <v>84</v>
      </c>
      <c r="Z96" s="73"/>
    </row>
    <row r="97" spans="2:37">
      <c r="B97" s="19" t="s">
        <v>16</v>
      </c>
      <c r="C97" s="20" t="s">
        <v>746</v>
      </c>
      <c r="D97" s="19" t="s">
        <v>16</v>
      </c>
      <c r="E97" s="22">
        <f t="shared" si="22"/>
        <v>3.7974683544303796</v>
      </c>
      <c r="F97" s="85">
        <v>3</v>
      </c>
      <c r="G97" s="73"/>
      <c r="H97" s="19" t="s">
        <v>102</v>
      </c>
      <c r="I97" s="20" t="s">
        <v>747</v>
      </c>
      <c r="J97" s="19" t="s">
        <v>123</v>
      </c>
      <c r="K97" s="22">
        <f t="shared" si="23"/>
        <v>1.5384615384615385</v>
      </c>
      <c r="L97" s="85">
        <v>1</v>
      </c>
      <c r="M97" s="73"/>
      <c r="O97" s="84" t="s">
        <v>16</v>
      </c>
      <c r="P97" s="20" t="s">
        <v>455</v>
      </c>
      <c r="Q97" s="84" t="s">
        <v>16</v>
      </c>
      <c r="R97" s="22">
        <f t="shared" si="20"/>
        <v>1.1235955056179776</v>
      </c>
      <c r="S97" s="85">
        <v>1</v>
      </c>
      <c r="T97" s="230"/>
      <c r="U97" s="73"/>
      <c r="V97" s="73"/>
      <c r="W97" s="73"/>
      <c r="X97" s="73"/>
      <c r="Y97" s="139"/>
      <c r="Z97" s="73"/>
    </row>
    <row r="98" spans="2:37">
      <c r="B98" s="19" t="s">
        <v>16</v>
      </c>
      <c r="C98" s="20" t="s">
        <v>748</v>
      </c>
      <c r="D98" s="19" t="s">
        <v>16</v>
      </c>
      <c r="E98" s="22">
        <f t="shared" si="22"/>
        <v>3.7974683544303796</v>
      </c>
      <c r="F98" s="85">
        <v>3</v>
      </c>
      <c r="G98" s="73"/>
      <c r="H98" s="19" t="s">
        <v>55</v>
      </c>
      <c r="I98" s="20" t="s">
        <v>749</v>
      </c>
      <c r="J98" s="19" t="s">
        <v>16</v>
      </c>
      <c r="K98" s="22">
        <f t="shared" si="23"/>
        <v>1.5384615384615385</v>
      </c>
      <c r="L98" s="85">
        <v>1</v>
      </c>
      <c r="M98" s="73"/>
      <c r="O98" s="84" t="s">
        <v>16</v>
      </c>
      <c r="P98" s="20" t="s">
        <v>469</v>
      </c>
      <c r="Q98" s="84" t="s">
        <v>16</v>
      </c>
      <c r="R98" s="22">
        <f t="shared" si="20"/>
        <v>1.1235955056179776</v>
      </c>
      <c r="S98" s="85">
        <v>1</v>
      </c>
      <c r="T98" s="230"/>
      <c r="U98" s="73"/>
      <c r="V98" s="73"/>
      <c r="W98" s="73"/>
      <c r="X98" s="73"/>
      <c r="Y98" s="73"/>
      <c r="Z98" s="73"/>
      <c r="AA98" s="152" t="s">
        <v>886</v>
      </c>
      <c r="AB98" s="151"/>
      <c r="AC98" s="150"/>
      <c r="AD98" s="150"/>
      <c r="AE98" s="149"/>
      <c r="AF98" s="73"/>
      <c r="AG98" s="152" t="s">
        <v>877</v>
      </c>
      <c r="AH98" s="151"/>
      <c r="AI98" s="150"/>
      <c r="AJ98" s="150"/>
      <c r="AK98" s="149"/>
    </row>
    <row r="99" spans="2:37">
      <c r="B99" s="19" t="s">
        <v>16</v>
      </c>
      <c r="C99" s="20" t="s">
        <v>750</v>
      </c>
      <c r="D99" s="19" t="s">
        <v>16</v>
      </c>
      <c r="E99" s="22">
        <f t="shared" si="22"/>
        <v>3.7974683544303796</v>
      </c>
      <c r="F99" s="85">
        <v>3</v>
      </c>
      <c r="G99" s="73"/>
      <c r="H99" s="19" t="s">
        <v>22</v>
      </c>
      <c r="I99" s="238" t="s">
        <v>325</v>
      </c>
      <c r="J99" s="19" t="s">
        <v>751</v>
      </c>
      <c r="K99" s="22">
        <f t="shared" si="23"/>
        <v>1.5384615384615385</v>
      </c>
      <c r="L99" s="85">
        <v>1</v>
      </c>
      <c r="M99" s="20" t="s">
        <v>752</v>
      </c>
      <c r="O99" s="84" t="s">
        <v>16</v>
      </c>
      <c r="P99" s="20" t="s">
        <v>471</v>
      </c>
      <c r="Q99" s="84" t="s">
        <v>16</v>
      </c>
      <c r="R99" s="22">
        <f t="shared" si="20"/>
        <v>1.1235955056179776</v>
      </c>
      <c r="S99" s="85">
        <v>1</v>
      </c>
      <c r="T99" s="230"/>
      <c r="U99" s="73"/>
      <c r="V99" s="73"/>
      <c r="W99" s="73"/>
      <c r="X99" s="73"/>
      <c r="Y99" s="139"/>
      <c r="Z99" s="73"/>
      <c r="AA99" s="150"/>
      <c r="AB99" s="151"/>
      <c r="AC99" s="150"/>
      <c r="AD99" s="150"/>
      <c r="AE99" s="149"/>
      <c r="AF99" s="73"/>
      <c r="AG99" s="150"/>
      <c r="AH99" s="151"/>
      <c r="AI99" s="150"/>
      <c r="AJ99" s="150"/>
      <c r="AK99" s="149"/>
    </row>
    <row r="100" spans="2:37">
      <c r="B100" s="19" t="s">
        <v>16</v>
      </c>
      <c r="C100" s="20" t="s">
        <v>753</v>
      </c>
      <c r="D100" s="19" t="s">
        <v>16</v>
      </c>
      <c r="E100" s="22">
        <f t="shared" si="22"/>
        <v>2.5316455696202533</v>
      </c>
      <c r="F100" s="85">
        <v>2</v>
      </c>
      <c r="G100" s="73"/>
      <c r="H100" s="68" t="s">
        <v>106</v>
      </c>
      <c r="I100" s="69" t="s">
        <v>754</v>
      </c>
      <c r="J100" s="68" t="s">
        <v>16</v>
      </c>
      <c r="K100" s="71">
        <f t="shared" si="23"/>
        <v>1.5384615384615385</v>
      </c>
      <c r="L100" s="97">
        <v>1</v>
      </c>
      <c r="M100" s="73"/>
      <c r="O100" s="84" t="s">
        <v>16</v>
      </c>
      <c r="P100" s="20" t="s">
        <v>454</v>
      </c>
      <c r="Q100" s="84" t="s">
        <v>16</v>
      </c>
      <c r="R100" s="22">
        <f t="shared" si="20"/>
        <v>1.1235955056179776</v>
      </c>
      <c r="S100" s="85">
        <v>1</v>
      </c>
      <c r="T100" s="230"/>
      <c r="U100" s="73"/>
      <c r="V100" s="73"/>
      <c r="W100" s="73"/>
      <c r="X100" s="73"/>
      <c r="Y100" s="73"/>
      <c r="Z100" s="73"/>
      <c r="AA100" s="148" t="s">
        <v>0</v>
      </c>
      <c r="AB100" s="148" t="s">
        <v>1</v>
      </c>
      <c r="AC100" s="148" t="s">
        <v>2</v>
      </c>
      <c r="AD100" s="148" t="s">
        <v>3</v>
      </c>
      <c r="AE100" s="147" t="s">
        <v>4</v>
      </c>
      <c r="AF100" s="73"/>
      <c r="AG100" s="148" t="s">
        <v>45</v>
      </c>
      <c r="AH100" s="148" t="s">
        <v>1</v>
      </c>
      <c r="AI100" s="148" t="s">
        <v>46</v>
      </c>
      <c r="AJ100" s="148" t="s">
        <v>3</v>
      </c>
      <c r="AK100" s="147" t="s">
        <v>4</v>
      </c>
    </row>
    <row r="101" spans="2:37">
      <c r="B101" s="19" t="s">
        <v>16</v>
      </c>
      <c r="C101" s="20" t="s">
        <v>755</v>
      </c>
      <c r="D101" s="19" t="s">
        <v>16</v>
      </c>
      <c r="E101" s="22">
        <f t="shared" si="22"/>
        <v>2.5316455696202533</v>
      </c>
      <c r="F101" s="85">
        <v>2</v>
      </c>
      <c r="G101" s="73"/>
      <c r="H101" s="73"/>
      <c r="I101" s="73"/>
      <c r="J101" s="73"/>
      <c r="K101" s="73"/>
      <c r="L101" s="74">
        <f>SUM(L91:L100)</f>
        <v>65</v>
      </c>
      <c r="M101" s="73"/>
      <c r="O101" s="84" t="s">
        <v>16</v>
      </c>
      <c r="P101" s="20" t="s">
        <v>460</v>
      </c>
      <c r="Q101" s="84" t="s">
        <v>16</v>
      </c>
      <c r="R101" s="22">
        <f t="shared" si="20"/>
        <v>1.1235955056179776</v>
      </c>
      <c r="S101" s="85">
        <v>1</v>
      </c>
      <c r="T101" s="230"/>
      <c r="U101" s="73"/>
      <c r="V101" s="73"/>
      <c r="W101" s="73"/>
      <c r="X101" s="73"/>
      <c r="Y101" s="139"/>
      <c r="Z101" s="73"/>
      <c r="AA101" s="145" t="s">
        <v>16</v>
      </c>
      <c r="AB101" s="271" t="s">
        <v>885</v>
      </c>
      <c r="AC101" s="145" t="s">
        <v>16</v>
      </c>
      <c r="AD101" s="144">
        <f t="shared" ref="AD101:AD108" si="24">AE101*100/$AE$109</f>
        <v>50</v>
      </c>
      <c r="AE101" s="143">
        <v>42</v>
      </c>
      <c r="AF101" s="73"/>
      <c r="AG101" s="145" t="s">
        <v>19</v>
      </c>
      <c r="AH101" s="271" t="s">
        <v>876</v>
      </c>
      <c r="AI101" s="145" t="s">
        <v>16</v>
      </c>
      <c r="AJ101" s="144">
        <f t="shared" ref="AJ101:AJ108" si="25">AK101*100/$AK$109</f>
        <v>39.285714285714285</v>
      </c>
      <c r="AK101" s="143">
        <v>33</v>
      </c>
    </row>
    <row r="102" spans="2:37">
      <c r="B102" s="19" t="s">
        <v>16</v>
      </c>
      <c r="C102" s="20" t="s">
        <v>756</v>
      </c>
      <c r="D102" s="19" t="s">
        <v>16</v>
      </c>
      <c r="E102" s="22">
        <f t="shared" si="22"/>
        <v>2.5316455696202533</v>
      </c>
      <c r="F102" s="85">
        <v>2</v>
      </c>
      <c r="G102" s="73"/>
      <c r="H102" s="73"/>
      <c r="I102" s="73"/>
      <c r="J102" s="73"/>
      <c r="K102" s="73"/>
      <c r="L102" s="73"/>
      <c r="M102" s="73"/>
      <c r="O102" s="84" t="s">
        <v>16</v>
      </c>
      <c r="P102" s="20" t="s">
        <v>468</v>
      </c>
      <c r="Q102" s="84" t="s">
        <v>16</v>
      </c>
      <c r="R102" s="22">
        <f t="shared" si="20"/>
        <v>1.1235955056179776</v>
      </c>
      <c r="S102" s="85">
        <v>1</v>
      </c>
      <c r="T102" s="230"/>
      <c r="U102" s="73"/>
      <c r="V102" s="73"/>
      <c r="W102" s="73"/>
      <c r="X102" s="73"/>
      <c r="Y102" s="73"/>
      <c r="Z102" s="73"/>
      <c r="AA102" s="145" t="s">
        <v>16</v>
      </c>
      <c r="AB102" s="271" t="s">
        <v>884</v>
      </c>
      <c r="AC102" s="145" t="s">
        <v>16</v>
      </c>
      <c r="AD102" s="144">
        <f t="shared" si="24"/>
        <v>38.095238095238095</v>
      </c>
      <c r="AE102" s="143">
        <v>32</v>
      </c>
      <c r="AF102" s="73"/>
      <c r="AG102" s="145" t="s">
        <v>19</v>
      </c>
      <c r="AH102" s="271" t="s">
        <v>875</v>
      </c>
      <c r="AI102" s="145" t="s">
        <v>16</v>
      </c>
      <c r="AJ102" s="144">
        <f t="shared" si="25"/>
        <v>20.238095238095237</v>
      </c>
      <c r="AK102" s="143">
        <v>17</v>
      </c>
    </row>
    <row r="103" spans="2:37">
      <c r="B103" s="259" t="s">
        <v>16</v>
      </c>
      <c r="C103" s="260" t="s">
        <v>731</v>
      </c>
      <c r="D103" s="259" t="s">
        <v>16</v>
      </c>
      <c r="E103" s="261">
        <f t="shared" si="22"/>
        <v>1.2658227848101267</v>
      </c>
      <c r="F103" s="264">
        <v>1</v>
      </c>
      <c r="G103" s="263" t="s">
        <v>732</v>
      </c>
      <c r="H103" s="73"/>
      <c r="I103" s="73"/>
      <c r="J103" s="73"/>
      <c r="K103" s="73"/>
      <c r="L103" s="73"/>
      <c r="M103" s="73"/>
      <c r="O103" s="84" t="s">
        <v>16</v>
      </c>
      <c r="P103" s="20" t="s">
        <v>470</v>
      </c>
      <c r="Q103" s="84" t="s">
        <v>16</v>
      </c>
      <c r="R103" s="22">
        <f t="shared" si="20"/>
        <v>1.1235955056179776</v>
      </c>
      <c r="S103" s="85">
        <v>1</v>
      </c>
      <c r="T103" s="230"/>
      <c r="U103" s="73"/>
      <c r="V103" s="73"/>
      <c r="W103" s="73"/>
      <c r="X103" s="73"/>
      <c r="Y103" s="139"/>
      <c r="Z103" s="73"/>
      <c r="AA103" s="145" t="s">
        <v>16</v>
      </c>
      <c r="AB103" s="271" t="s">
        <v>883</v>
      </c>
      <c r="AC103" s="145" t="s">
        <v>16</v>
      </c>
      <c r="AD103" s="144">
        <f t="shared" si="24"/>
        <v>4.7619047619047619</v>
      </c>
      <c r="AE103" s="143">
        <v>4</v>
      </c>
      <c r="AF103" s="73"/>
      <c r="AG103" s="145" t="s">
        <v>19</v>
      </c>
      <c r="AH103" s="271" t="s">
        <v>874</v>
      </c>
      <c r="AI103" s="145" t="s">
        <v>104</v>
      </c>
      <c r="AJ103" s="144">
        <f t="shared" si="25"/>
        <v>16.666666666666668</v>
      </c>
      <c r="AK103" s="143">
        <v>14</v>
      </c>
    </row>
    <row r="104" spans="2:37">
      <c r="B104" s="68" t="s">
        <v>16</v>
      </c>
      <c r="C104" s="69" t="s">
        <v>757</v>
      </c>
      <c r="D104" s="68" t="s">
        <v>16</v>
      </c>
      <c r="E104" s="71">
        <f t="shared" si="22"/>
        <v>1.2658227848101267</v>
      </c>
      <c r="F104" s="97">
        <v>1</v>
      </c>
      <c r="G104" s="73"/>
      <c r="H104" s="73"/>
      <c r="I104" s="73"/>
      <c r="J104" s="73"/>
      <c r="K104" s="73"/>
      <c r="L104" s="73"/>
      <c r="M104" s="73"/>
      <c r="O104" s="84" t="s">
        <v>16</v>
      </c>
      <c r="P104" s="20" t="s">
        <v>461</v>
      </c>
      <c r="Q104" s="84" t="s">
        <v>16</v>
      </c>
      <c r="R104" s="22">
        <f t="shared" si="20"/>
        <v>1.1235955056179776</v>
      </c>
      <c r="S104" s="85">
        <v>1</v>
      </c>
      <c r="T104" s="230"/>
      <c r="U104" s="73"/>
      <c r="V104" s="73"/>
      <c r="W104" s="73"/>
      <c r="X104" s="73"/>
      <c r="Y104" s="73"/>
      <c r="Z104" s="73"/>
      <c r="AA104" s="145" t="s">
        <v>16</v>
      </c>
      <c r="AB104" s="271" t="s">
        <v>882</v>
      </c>
      <c r="AC104" s="145" t="s">
        <v>16</v>
      </c>
      <c r="AD104" s="144">
        <f t="shared" si="24"/>
        <v>2.3809523809523809</v>
      </c>
      <c r="AE104" s="143">
        <v>2</v>
      </c>
      <c r="AF104" s="73"/>
      <c r="AG104" s="145" t="s">
        <v>19</v>
      </c>
      <c r="AH104" s="271" t="s">
        <v>873</v>
      </c>
      <c r="AI104" s="145" t="s">
        <v>22</v>
      </c>
      <c r="AJ104" s="144">
        <f t="shared" si="25"/>
        <v>13.095238095238095</v>
      </c>
      <c r="AK104" s="143">
        <v>11</v>
      </c>
    </row>
    <row r="105" spans="2:37">
      <c r="B105" s="73"/>
      <c r="C105" s="73"/>
      <c r="D105" s="73"/>
      <c r="E105" s="74">
        <f>SUM(E91:E104)</f>
        <v>99.999999999999986</v>
      </c>
      <c r="F105" s="74">
        <f>SUM(F91:F104)</f>
        <v>79</v>
      </c>
      <c r="G105" s="73"/>
      <c r="H105" s="73"/>
      <c r="I105" s="73"/>
      <c r="J105" s="73"/>
      <c r="K105" s="73"/>
      <c r="L105" s="73"/>
      <c r="M105" s="73"/>
      <c r="O105" s="96" t="s">
        <v>16</v>
      </c>
      <c r="P105" s="69" t="s">
        <v>462</v>
      </c>
      <c r="Q105" s="96" t="s">
        <v>16</v>
      </c>
      <c r="R105" s="71">
        <f t="shared" si="20"/>
        <v>1.1235955056179776</v>
      </c>
      <c r="S105" s="97">
        <v>1</v>
      </c>
      <c r="T105" s="230"/>
      <c r="U105" s="73"/>
      <c r="V105" s="73"/>
      <c r="W105" s="73"/>
      <c r="X105" s="73"/>
      <c r="Y105" s="139"/>
      <c r="Z105" s="73"/>
      <c r="AA105" s="145" t="s">
        <v>16</v>
      </c>
      <c r="AB105" s="271" t="s">
        <v>881</v>
      </c>
      <c r="AC105" s="145" t="s">
        <v>16</v>
      </c>
      <c r="AD105" s="144">
        <f t="shared" si="24"/>
        <v>1.1904761904761905</v>
      </c>
      <c r="AE105" s="143">
        <v>1</v>
      </c>
      <c r="AF105" s="73"/>
      <c r="AG105" s="145" t="s">
        <v>19</v>
      </c>
      <c r="AH105" s="271" t="s">
        <v>872</v>
      </c>
      <c r="AI105" s="145" t="s">
        <v>104</v>
      </c>
      <c r="AJ105" s="144">
        <f t="shared" si="25"/>
        <v>7.1428571428571432</v>
      </c>
      <c r="AK105" s="143">
        <v>6</v>
      </c>
    </row>
    <row r="106" spans="2:37">
      <c r="B106" s="73"/>
      <c r="C106" s="73"/>
      <c r="D106" s="73"/>
      <c r="E106" s="73"/>
      <c r="F106" s="73"/>
      <c r="G106" s="73"/>
      <c r="H106" s="73"/>
      <c r="I106" s="73"/>
      <c r="J106" s="73"/>
      <c r="K106" s="73"/>
      <c r="L106" s="73"/>
      <c r="M106" s="73"/>
      <c r="O106" s="73"/>
      <c r="P106" s="73"/>
      <c r="Q106" s="73"/>
      <c r="R106" s="74">
        <f>SUM(R82:R105)</f>
        <v>99.999999999999915</v>
      </c>
      <c r="S106" s="74">
        <f>SUM(S82:S105)</f>
        <v>89</v>
      </c>
      <c r="T106" s="230"/>
      <c r="U106" s="73"/>
      <c r="V106" s="73"/>
      <c r="W106" s="73"/>
      <c r="X106" s="73"/>
      <c r="Y106" s="73"/>
      <c r="Z106" s="73"/>
      <c r="AA106" s="145" t="s">
        <v>16</v>
      </c>
      <c r="AB106" s="271" t="s">
        <v>880</v>
      </c>
      <c r="AC106" s="145" t="s">
        <v>16</v>
      </c>
      <c r="AD106" s="144">
        <f t="shared" si="24"/>
        <v>1.1904761904761905</v>
      </c>
      <c r="AE106" s="143">
        <v>1</v>
      </c>
      <c r="AF106" s="73"/>
      <c r="AG106" s="145" t="s">
        <v>19</v>
      </c>
      <c r="AH106" s="271" t="s">
        <v>871</v>
      </c>
      <c r="AI106" s="145" t="s">
        <v>22</v>
      </c>
      <c r="AJ106" s="144">
        <f t="shared" si="25"/>
        <v>1.1904761904761905</v>
      </c>
      <c r="AK106" s="143">
        <v>1</v>
      </c>
    </row>
    <row r="107" spans="2:37">
      <c r="O107" s="73"/>
      <c r="P107" s="73"/>
      <c r="Q107" s="73"/>
      <c r="R107" s="73"/>
      <c r="S107" s="73"/>
      <c r="T107" s="230"/>
      <c r="U107" s="73"/>
      <c r="V107" s="73"/>
      <c r="W107" s="73"/>
      <c r="X107" s="73"/>
      <c r="Y107" s="139"/>
      <c r="Z107" s="73"/>
      <c r="AA107" s="145" t="s">
        <v>16</v>
      </c>
      <c r="AB107" s="271" t="s">
        <v>879</v>
      </c>
      <c r="AC107" s="145" t="s">
        <v>16</v>
      </c>
      <c r="AD107" s="144">
        <f t="shared" si="24"/>
        <v>1.1904761904761905</v>
      </c>
      <c r="AE107" s="143">
        <v>1</v>
      </c>
      <c r="AF107" s="73"/>
      <c r="AG107" s="145" t="s">
        <v>19</v>
      </c>
      <c r="AH107" s="271" t="s">
        <v>870</v>
      </c>
      <c r="AI107" s="145" t="s">
        <v>16</v>
      </c>
      <c r="AJ107" s="144">
        <f t="shared" si="25"/>
        <v>1.1904761904761905</v>
      </c>
      <c r="AK107" s="143">
        <v>1</v>
      </c>
    </row>
    <row r="108" spans="2:37">
      <c r="B108" s="292" t="s">
        <v>798</v>
      </c>
      <c r="C108" s="73"/>
      <c r="D108" s="73"/>
      <c r="E108" s="73"/>
      <c r="F108" s="73"/>
      <c r="G108" s="73"/>
      <c r="H108" s="292" t="s">
        <v>842</v>
      </c>
      <c r="I108" s="73"/>
      <c r="J108" s="73"/>
      <c r="K108" s="73"/>
      <c r="L108" s="73"/>
      <c r="M108" s="73"/>
      <c r="AA108" s="145" t="s">
        <v>16</v>
      </c>
      <c r="AB108" s="271" t="s">
        <v>878</v>
      </c>
      <c r="AC108" s="145" t="s">
        <v>16</v>
      </c>
      <c r="AD108" s="144">
        <f t="shared" si="24"/>
        <v>1.1904761904761905</v>
      </c>
      <c r="AE108" s="143">
        <v>1</v>
      </c>
      <c r="AF108" s="73"/>
      <c r="AG108" s="145" t="s">
        <v>19</v>
      </c>
      <c r="AH108" s="271" t="s">
        <v>869</v>
      </c>
      <c r="AI108" s="145" t="s">
        <v>22</v>
      </c>
      <c r="AJ108" s="144">
        <f t="shared" si="25"/>
        <v>1.1904761904761905</v>
      </c>
      <c r="AK108" s="143">
        <v>1</v>
      </c>
    </row>
    <row r="109" spans="2:37">
      <c r="O109" s="152" t="s">
        <v>565</v>
      </c>
      <c r="P109" s="151"/>
      <c r="Q109" s="150"/>
      <c r="R109" s="150"/>
      <c r="S109" s="149"/>
      <c r="T109" s="73"/>
      <c r="U109" s="152" t="s">
        <v>564</v>
      </c>
      <c r="V109" s="151"/>
      <c r="W109" s="150"/>
      <c r="X109" s="150"/>
      <c r="Y109" s="149"/>
      <c r="AA109" s="141"/>
      <c r="AB109" s="142"/>
      <c r="AC109" s="141"/>
      <c r="AD109" s="140">
        <f>SUM(AD101:AD108)</f>
        <v>100</v>
      </c>
      <c r="AE109" s="140">
        <f>SUM(AE101:AE108)</f>
        <v>84</v>
      </c>
      <c r="AF109" s="73"/>
      <c r="AG109" s="141"/>
      <c r="AH109" s="142"/>
      <c r="AI109" s="141"/>
      <c r="AJ109" s="140">
        <f>SUM(AJ101:AJ108)</f>
        <v>99.999999999999986</v>
      </c>
      <c r="AK109" s="140">
        <f>SUM(AK101:AK108)</f>
        <v>84</v>
      </c>
    </row>
    <row r="110" spans="2:37">
      <c r="B110" s="2" t="s">
        <v>0</v>
      </c>
      <c r="C110" s="3" t="s">
        <v>1</v>
      </c>
      <c r="D110" s="3" t="s">
        <v>2</v>
      </c>
      <c r="E110" s="3" t="s">
        <v>3</v>
      </c>
      <c r="F110" s="3" t="s">
        <v>4</v>
      </c>
      <c r="G110" s="73"/>
      <c r="H110" s="2" t="s">
        <v>45</v>
      </c>
      <c r="I110" s="3" t="s">
        <v>1</v>
      </c>
      <c r="J110" s="3" t="s">
        <v>46</v>
      </c>
      <c r="K110" s="3" t="s">
        <v>3</v>
      </c>
      <c r="L110" s="3" t="s">
        <v>4</v>
      </c>
      <c r="M110" s="73"/>
      <c r="O110" s="150"/>
      <c r="P110" s="151"/>
      <c r="Q110" s="150"/>
      <c r="R110" s="150"/>
      <c r="S110" s="149"/>
      <c r="T110" s="73"/>
      <c r="U110" s="150"/>
      <c r="V110" s="151"/>
      <c r="W110" s="150"/>
      <c r="X110" s="150"/>
      <c r="Y110" s="149"/>
    </row>
    <row r="111" spans="2:37">
      <c r="B111" s="19" t="s">
        <v>16</v>
      </c>
      <c r="C111" s="20" t="s">
        <v>813</v>
      </c>
      <c r="D111" s="19" t="s">
        <v>16</v>
      </c>
      <c r="E111" s="22">
        <f t="shared" ref="E111:E137" si="26">F111*100/$F$138</f>
        <v>11.904761904761905</v>
      </c>
      <c r="F111" s="99">
        <v>10</v>
      </c>
      <c r="G111" s="73"/>
      <c r="H111" s="19" t="s">
        <v>19</v>
      </c>
      <c r="I111" s="20" t="s">
        <v>834</v>
      </c>
      <c r="J111" s="19" t="s">
        <v>16</v>
      </c>
      <c r="K111" s="22">
        <f t="shared" ref="K111:K123" si="27">L111*100/$L$124</f>
        <v>28.125</v>
      </c>
      <c r="L111" s="99">
        <v>18</v>
      </c>
      <c r="M111" s="73"/>
      <c r="O111" s="148" t="s">
        <v>0</v>
      </c>
      <c r="P111" s="148" t="s">
        <v>1</v>
      </c>
      <c r="Q111" s="148" t="s">
        <v>2</v>
      </c>
      <c r="R111" s="148" t="s">
        <v>3</v>
      </c>
      <c r="S111" s="147" t="s">
        <v>4</v>
      </c>
      <c r="T111" s="73"/>
      <c r="U111" s="148" t="s">
        <v>45</v>
      </c>
      <c r="V111" s="148" t="s">
        <v>1</v>
      </c>
      <c r="W111" s="148" t="s">
        <v>46</v>
      </c>
      <c r="X111" s="148" t="s">
        <v>3</v>
      </c>
      <c r="Y111" s="147" t="s">
        <v>4</v>
      </c>
    </row>
    <row r="112" spans="2:37">
      <c r="B112" s="19" t="s">
        <v>16</v>
      </c>
      <c r="C112" s="20" t="s">
        <v>812</v>
      </c>
      <c r="D112" s="19" t="s">
        <v>22</v>
      </c>
      <c r="E112" s="22">
        <f t="shared" si="26"/>
        <v>9.5238095238095237</v>
      </c>
      <c r="F112" s="85">
        <v>8</v>
      </c>
      <c r="G112" s="73"/>
      <c r="H112" s="267" t="s">
        <v>51</v>
      </c>
      <c r="I112" s="268" t="s">
        <v>50</v>
      </c>
      <c r="J112" s="267" t="s">
        <v>52</v>
      </c>
      <c r="K112" s="270">
        <f t="shared" si="27"/>
        <v>14.0625</v>
      </c>
      <c r="L112" s="269">
        <v>9</v>
      </c>
      <c r="M112" s="20" t="s">
        <v>840</v>
      </c>
      <c r="O112" s="145" t="s">
        <v>16</v>
      </c>
      <c r="P112" s="146" t="s">
        <v>563</v>
      </c>
      <c r="Q112" s="145" t="s">
        <v>16</v>
      </c>
      <c r="R112" s="144">
        <f t="shared" ref="R112:R130" si="28">S112*100/$S$131</f>
        <v>14.772727272727273</v>
      </c>
      <c r="S112" s="143">
        <v>13</v>
      </c>
      <c r="T112" s="73"/>
      <c r="U112" s="202" t="s">
        <v>106</v>
      </c>
      <c r="V112" s="203" t="s">
        <v>311</v>
      </c>
      <c r="W112" s="202" t="s">
        <v>52</v>
      </c>
      <c r="X112" s="204">
        <f>Y112*100/Y115</f>
        <v>97.777777777777771</v>
      </c>
      <c r="Y112" s="205">
        <v>88</v>
      </c>
      <c r="AA112" s="152" t="s">
        <v>868</v>
      </c>
      <c r="AB112" s="151"/>
      <c r="AC112" s="150"/>
      <c r="AD112" s="150"/>
      <c r="AE112" s="149"/>
      <c r="AF112" s="73"/>
      <c r="AG112" s="152" t="s">
        <v>862</v>
      </c>
      <c r="AH112" s="151"/>
      <c r="AI112" s="150"/>
      <c r="AJ112" s="150"/>
      <c r="AK112" s="149"/>
    </row>
    <row r="113" spans="2:37">
      <c r="B113" s="19" t="s">
        <v>16</v>
      </c>
      <c r="C113" s="20" t="s">
        <v>805</v>
      </c>
      <c r="D113" s="19" t="s">
        <v>16</v>
      </c>
      <c r="E113" s="22">
        <f t="shared" si="26"/>
        <v>8.3333333333333339</v>
      </c>
      <c r="F113" s="85">
        <v>7</v>
      </c>
      <c r="G113" s="73"/>
      <c r="H113" s="19" t="s">
        <v>51</v>
      </c>
      <c r="I113" s="20" t="s">
        <v>832</v>
      </c>
      <c r="J113" s="19" t="s">
        <v>123</v>
      </c>
      <c r="K113" s="22">
        <f t="shared" si="27"/>
        <v>10.9375</v>
      </c>
      <c r="L113" s="85">
        <v>7</v>
      </c>
      <c r="M113" s="73"/>
      <c r="O113" s="145" t="s">
        <v>16</v>
      </c>
      <c r="P113" s="146" t="s">
        <v>562</v>
      </c>
      <c r="Q113" s="145" t="s">
        <v>16</v>
      </c>
      <c r="R113" s="144">
        <f t="shared" si="28"/>
        <v>13.636363636363637</v>
      </c>
      <c r="S113" s="143">
        <v>12</v>
      </c>
      <c r="T113" s="73"/>
      <c r="U113" s="145" t="s">
        <v>106</v>
      </c>
      <c r="V113" s="146" t="s">
        <v>561</v>
      </c>
      <c r="W113" s="145" t="s">
        <v>16</v>
      </c>
      <c r="X113" s="144">
        <f>Y113*100/$Y$115</f>
        <v>1.1111111111111112</v>
      </c>
      <c r="Y113" s="143">
        <v>1</v>
      </c>
      <c r="AA113" s="150"/>
      <c r="AB113" s="151"/>
      <c r="AC113" s="150"/>
      <c r="AD113" s="150"/>
      <c r="AE113" s="149"/>
      <c r="AF113" s="73"/>
      <c r="AG113" s="150"/>
      <c r="AH113" s="151"/>
      <c r="AI113" s="150"/>
      <c r="AJ113" s="150"/>
      <c r="AK113" s="149"/>
    </row>
    <row r="114" spans="2:37">
      <c r="B114" s="19" t="s">
        <v>16</v>
      </c>
      <c r="C114" s="20" t="s">
        <v>807</v>
      </c>
      <c r="D114" s="19" t="s">
        <v>16</v>
      </c>
      <c r="E114" s="22">
        <f t="shared" si="26"/>
        <v>8.3333333333333339</v>
      </c>
      <c r="F114" s="85">
        <v>7</v>
      </c>
      <c r="G114" s="73"/>
      <c r="H114" s="19" t="s">
        <v>106</v>
      </c>
      <c r="I114" s="20" t="s">
        <v>827</v>
      </c>
      <c r="J114" s="19" t="s">
        <v>16</v>
      </c>
      <c r="K114" s="22">
        <f t="shared" si="27"/>
        <v>9.375</v>
      </c>
      <c r="L114" s="85">
        <v>6</v>
      </c>
      <c r="M114" s="73"/>
      <c r="O114" s="145" t="s">
        <v>16</v>
      </c>
      <c r="P114" s="146" t="s">
        <v>560</v>
      </c>
      <c r="Q114" s="145" t="s">
        <v>16</v>
      </c>
      <c r="R114" s="144">
        <f t="shared" si="28"/>
        <v>10.227272727272727</v>
      </c>
      <c r="S114" s="143">
        <v>9</v>
      </c>
      <c r="T114" s="73"/>
      <c r="U114" s="145" t="s">
        <v>51</v>
      </c>
      <c r="V114" s="287" t="s">
        <v>559</v>
      </c>
      <c r="W114" s="145" t="s">
        <v>52</v>
      </c>
      <c r="X114" s="144">
        <f>Y114*100/$Y$115</f>
        <v>1.1111111111111112</v>
      </c>
      <c r="Y114" s="143">
        <v>1</v>
      </c>
      <c r="AA114" s="148" t="s">
        <v>0</v>
      </c>
      <c r="AB114" s="148" t="s">
        <v>1</v>
      </c>
      <c r="AC114" s="148" t="s">
        <v>2</v>
      </c>
      <c r="AD114" s="148" t="s">
        <v>3</v>
      </c>
      <c r="AE114" s="147" t="s">
        <v>4</v>
      </c>
      <c r="AF114" s="73"/>
      <c r="AG114" s="148" t="s">
        <v>45</v>
      </c>
      <c r="AH114" s="148" t="s">
        <v>1</v>
      </c>
      <c r="AI114" s="148" t="s">
        <v>46</v>
      </c>
      <c r="AJ114" s="148" t="s">
        <v>3</v>
      </c>
      <c r="AK114" s="147" t="s">
        <v>4</v>
      </c>
    </row>
    <row r="115" spans="2:37">
      <c r="B115" s="19" t="s">
        <v>16</v>
      </c>
      <c r="C115" s="20" t="s">
        <v>800</v>
      </c>
      <c r="D115" s="19" t="s">
        <v>16</v>
      </c>
      <c r="E115" s="22">
        <f t="shared" si="26"/>
        <v>8.3333333333333339</v>
      </c>
      <c r="F115" s="85">
        <v>7</v>
      </c>
      <c r="G115" s="73"/>
      <c r="H115" s="19" t="s">
        <v>51</v>
      </c>
      <c r="I115" s="20" t="s">
        <v>833</v>
      </c>
      <c r="J115" s="19" t="s">
        <v>16</v>
      </c>
      <c r="K115" s="22">
        <f t="shared" si="27"/>
        <v>7.8125</v>
      </c>
      <c r="L115" s="85">
        <v>5</v>
      </c>
      <c r="M115" s="73"/>
      <c r="O115" s="145" t="s">
        <v>16</v>
      </c>
      <c r="P115" s="146" t="s">
        <v>558</v>
      </c>
      <c r="Q115" s="145" t="s">
        <v>16</v>
      </c>
      <c r="R115" s="144">
        <f t="shared" si="28"/>
        <v>10.227272727272727</v>
      </c>
      <c r="S115" s="143">
        <v>9</v>
      </c>
      <c r="T115" s="73"/>
      <c r="U115" s="141"/>
      <c r="V115" s="142"/>
      <c r="W115" s="141"/>
      <c r="X115" s="140">
        <f>SUM(X112:X114)</f>
        <v>100</v>
      </c>
      <c r="Y115" s="140">
        <f>SUM(Y112:Y114)</f>
        <v>90</v>
      </c>
      <c r="AA115" s="145" t="s">
        <v>16</v>
      </c>
      <c r="AB115" s="271" t="s">
        <v>867</v>
      </c>
      <c r="AC115" s="145" t="s">
        <v>16</v>
      </c>
      <c r="AD115" s="144">
        <f>AE115*100/$AE$120</f>
        <v>48.717948717948715</v>
      </c>
      <c r="AE115" s="143">
        <v>38</v>
      </c>
      <c r="AF115" s="73"/>
      <c r="AG115" s="145" t="s">
        <v>9</v>
      </c>
      <c r="AH115" s="271" t="s">
        <v>919</v>
      </c>
      <c r="AI115" s="145" t="s">
        <v>52</v>
      </c>
      <c r="AJ115" s="144">
        <f>AK115*100/$AK$119</f>
        <v>73.913043478260875</v>
      </c>
      <c r="AK115" s="143">
        <v>51</v>
      </c>
    </row>
    <row r="116" spans="2:37">
      <c r="B116" s="19" t="s">
        <v>16</v>
      </c>
      <c r="C116" s="20" t="s">
        <v>808</v>
      </c>
      <c r="D116" s="19" t="s">
        <v>16</v>
      </c>
      <c r="E116" s="22">
        <f t="shared" si="26"/>
        <v>7.1428571428571432</v>
      </c>
      <c r="F116" s="85">
        <v>6</v>
      </c>
      <c r="G116" s="73"/>
      <c r="H116" s="19" t="s">
        <v>106</v>
      </c>
      <c r="I116" s="20" t="s">
        <v>828</v>
      </c>
      <c r="J116" s="19" t="s">
        <v>16</v>
      </c>
      <c r="K116" s="22">
        <f t="shared" si="27"/>
        <v>7.8125</v>
      </c>
      <c r="L116" s="85">
        <v>5</v>
      </c>
      <c r="M116" s="73"/>
      <c r="O116" s="145" t="s">
        <v>16</v>
      </c>
      <c r="P116" s="146" t="s">
        <v>557</v>
      </c>
      <c r="Q116" s="145" t="s">
        <v>16</v>
      </c>
      <c r="R116" s="144">
        <f t="shared" si="28"/>
        <v>9.0909090909090917</v>
      </c>
      <c r="S116" s="143">
        <v>8</v>
      </c>
      <c r="T116" s="73"/>
      <c r="U116" s="73"/>
      <c r="V116" s="73"/>
      <c r="W116" s="73"/>
      <c r="X116" s="73"/>
      <c r="Y116" s="73"/>
      <c r="AA116" s="145" t="s">
        <v>16</v>
      </c>
      <c r="AB116" s="271" t="s">
        <v>866</v>
      </c>
      <c r="AC116" s="145" t="s">
        <v>16</v>
      </c>
      <c r="AD116" s="144">
        <f>AE116*100/$AE$120</f>
        <v>46.153846153846153</v>
      </c>
      <c r="AE116" s="143">
        <v>36</v>
      </c>
      <c r="AF116" s="73"/>
      <c r="AG116" s="145" t="s">
        <v>106</v>
      </c>
      <c r="AH116" s="271" t="s">
        <v>918</v>
      </c>
      <c r="AI116" s="145" t="s">
        <v>104</v>
      </c>
      <c r="AJ116" s="144">
        <f>AK116*100/$AK$119</f>
        <v>18.840579710144926</v>
      </c>
      <c r="AK116" s="143">
        <v>13</v>
      </c>
    </row>
    <row r="117" spans="2:37">
      <c r="B117" s="19" t="s">
        <v>16</v>
      </c>
      <c r="C117" s="20" t="s">
        <v>804</v>
      </c>
      <c r="D117" s="19" t="s">
        <v>16</v>
      </c>
      <c r="E117" s="22">
        <f t="shared" si="26"/>
        <v>5.9523809523809526</v>
      </c>
      <c r="F117" s="85">
        <v>5</v>
      </c>
      <c r="G117" s="73"/>
      <c r="H117" s="19" t="s">
        <v>19</v>
      </c>
      <c r="I117" s="20" t="s">
        <v>831</v>
      </c>
      <c r="J117" s="19" t="s">
        <v>635</v>
      </c>
      <c r="K117" s="22">
        <f t="shared" si="27"/>
        <v>6.25</v>
      </c>
      <c r="L117" s="85">
        <v>4</v>
      </c>
      <c r="M117" s="73"/>
      <c r="O117" s="145" t="s">
        <v>16</v>
      </c>
      <c r="P117" s="146" t="s">
        <v>556</v>
      </c>
      <c r="Q117" s="145" t="s">
        <v>16</v>
      </c>
      <c r="R117" s="144">
        <f t="shared" si="28"/>
        <v>6.8181818181818183</v>
      </c>
      <c r="S117" s="143">
        <v>6</v>
      </c>
      <c r="T117" s="73"/>
      <c r="U117" s="73"/>
      <c r="V117" s="73"/>
      <c r="W117" s="73"/>
      <c r="X117" s="73"/>
      <c r="Y117" s="73"/>
      <c r="AA117" s="145" t="s">
        <v>16</v>
      </c>
      <c r="AB117" s="271" t="s">
        <v>865</v>
      </c>
      <c r="AC117" s="145" t="s">
        <v>16</v>
      </c>
      <c r="AD117" s="144">
        <f>AE117*100/$AE$120</f>
        <v>2.5641025641025643</v>
      </c>
      <c r="AE117" s="143">
        <v>2</v>
      </c>
      <c r="AF117" s="73"/>
      <c r="AG117" s="145" t="s">
        <v>106</v>
      </c>
      <c r="AH117" s="271" t="s">
        <v>917</v>
      </c>
      <c r="AI117" s="145" t="s">
        <v>104</v>
      </c>
      <c r="AJ117" s="144">
        <f>AK117*100/$AK$119</f>
        <v>5.7971014492753623</v>
      </c>
      <c r="AK117" s="143">
        <v>4</v>
      </c>
    </row>
    <row r="118" spans="2:37">
      <c r="B118" s="19" t="s">
        <v>16</v>
      </c>
      <c r="C118" s="20" t="s">
        <v>822</v>
      </c>
      <c r="D118" s="19" t="s">
        <v>16</v>
      </c>
      <c r="E118" s="22">
        <f t="shared" si="26"/>
        <v>4.7619047619047619</v>
      </c>
      <c r="F118" s="85">
        <v>4</v>
      </c>
      <c r="G118" s="73"/>
      <c r="H118" s="19" t="s">
        <v>106</v>
      </c>
      <c r="I118" s="20" t="s">
        <v>826</v>
      </c>
      <c r="J118" s="19" t="s">
        <v>22</v>
      </c>
      <c r="K118" s="22">
        <f t="shared" si="27"/>
        <v>4.6875</v>
      </c>
      <c r="L118" s="85">
        <v>3</v>
      </c>
      <c r="M118" s="73"/>
      <c r="O118" s="145" t="s">
        <v>16</v>
      </c>
      <c r="P118" s="146" t="s">
        <v>555</v>
      </c>
      <c r="Q118" s="145" t="s">
        <v>16</v>
      </c>
      <c r="R118" s="144">
        <f t="shared" si="28"/>
        <v>6.8181818181818183</v>
      </c>
      <c r="S118" s="143">
        <v>6</v>
      </c>
      <c r="T118" s="73"/>
      <c r="U118" s="73"/>
      <c r="V118" s="73"/>
      <c r="W118" s="73"/>
      <c r="X118" s="73"/>
      <c r="Y118" s="73"/>
      <c r="AA118" s="145" t="s">
        <v>16</v>
      </c>
      <c r="AB118" s="271" t="s">
        <v>864</v>
      </c>
      <c r="AC118" s="145" t="s">
        <v>16</v>
      </c>
      <c r="AD118" s="144">
        <f>AE118*100/$AE$120</f>
        <v>1.2820512820512822</v>
      </c>
      <c r="AE118" s="143">
        <v>1</v>
      </c>
      <c r="AF118" s="73"/>
      <c r="AG118" s="145" t="s">
        <v>9</v>
      </c>
      <c r="AH118" s="271" t="s">
        <v>916</v>
      </c>
      <c r="AI118" s="145" t="s">
        <v>52</v>
      </c>
      <c r="AJ118" s="144">
        <f>AK118*100/$AK$119</f>
        <v>1.4492753623188406</v>
      </c>
      <c r="AK118" s="143">
        <v>1</v>
      </c>
    </row>
    <row r="119" spans="2:37">
      <c r="B119" s="19" t="s">
        <v>16</v>
      </c>
      <c r="C119" s="20" t="s">
        <v>803</v>
      </c>
      <c r="D119" s="19" t="s">
        <v>16</v>
      </c>
      <c r="E119" s="22">
        <f t="shared" si="26"/>
        <v>4.7619047619047619</v>
      </c>
      <c r="F119" s="85">
        <v>4</v>
      </c>
      <c r="G119" s="73"/>
      <c r="H119" s="19" t="s">
        <v>51</v>
      </c>
      <c r="I119" s="20" t="s">
        <v>829</v>
      </c>
      <c r="J119" s="19" t="s">
        <v>52</v>
      </c>
      <c r="K119" s="22">
        <f t="shared" si="27"/>
        <v>4.6875</v>
      </c>
      <c r="L119" s="85">
        <v>3</v>
      </c>
      <c r="M119" s="73"/>
      <c r="O119" s="145" t="s">
        <v>16</v>
      </c>
      <c r="P119" s="146" t="s">
        <v>554</v>
      </c>
      <c r="Q119" s="145" t="s">
        <v>16</v>
      </c>
      <c r="R119" s="144">
        <f t="shared" si="28"/>
        <v>5.6818181818181817</v>
      </c>
      <c r="S119" s="143">
        <v>5</v>
      </c>
      <c r="T119" s="73"/>
      <c r="U119" s="73"/>
      <c r="V119" s="73"/>
      <c r="W119" s="73"/>
      <c r="X119" s="73"/>
      <c r="Y119" s="73"/>
      <c r="AA119" s="145" t="s">
        <v>16</v>
      </c>
      <c r="AB119" s="271" t="s">
        <v>863</v>
      </c>
      <c r="AC119" s="145" t="s">
        <v>16</v>
      </c>
      <c r="AD119" s="144">
        <f>AE119*100/$AE$120</f>
        <v>1.2820512820512822</v>
      </c>
      <c r="AE119" s="143">
        <v>1</v>
      </c>
      <c r="AF119" s="73"/>
      <c r="AG119" s="141"/>
      <c r="AH119" s="142"/>
      <c r="AI119" s="141"/>
      <c r="AJ119" s="140">
        <f>SUM(AJ115:AJ118)</f>
        <v>100</v>
      </c>
      <c r="AK119" s="140">
        <f>SUM(AK115:AK118)</f>
        <v>69</v>
      </c>
    </row>
    <row r="120" spans="2:37">
      <c r="B120" s="19" t="s">
        <v>16</v>
      </c>
      <c r="C120" s="20" t="s">
        <v>801</v>
      </c>
      <c r="D120" s="19" t="s">
        <v>22</v>
      </c>
      <c r="E120" s="22">
        <f t="shared" si="26"/>
        <v>3.5714285714285716</v>
      </c>
      <c r="F120" s="85">
        <v>3</v>
      </c>
      <c r="G120" s="73"/>
      <c r="H120" s="19" t="s">
        <v>51</v>
      </c>
      <c r="I120" s="20" t="s">
        <v>837</v>
      </c>
      <c r="J120" s="19" t="s">
        <v>123</v>
      </c>
      <c r="K120" s="22">
        <f t="shared" si="27"/>
        <v>1.5625</v>
      </c>
      <c r="L120" s="85">
        <v>1</v>
      </c>
      <c r="M120" s="73"/>
      <c r="O120" s="145" t="s">
        <v>16</v>
      </c>
      <c r="P120" s="146" t="s">
        <v>553</v>
      </c>
      <c r="Q120" s="145" t="s">
        <v>16</v>
      </c>
      <c r="R120" s="144">
        <f t="shared" si="28"/>
        <v>4.5454545454545459</v>
      </c>
      <c r="S120" s="143">
        <v>4</v>
      </c>
      <c r="T120" s="73"/>
      <c r="U120" s="73"/>
      <c r="V120" s="73"/>
      <c r="W120" s="73"/>
      <c r="X120" s="73"/>
      <c r="Y120" s="73"/>
      <c r="AA120" s="141"/>
      <c r="AB120" s="142"/>
      <c r="AC120" s="141"/>
      <c r="AD120" s="140">
        <f>SUM(AD115:AD119)</f>
        <v>100</v>
      </c>
      <c r="AE120" s="140">
        <f>SUM(AE115:AE119)</f>
        <v>78</v>
      </c>
      <c r="AF120" s="73"/>
      <c r="AG120" s="252"/>
      <c r="AI120" s="252"/>
      <c r="AJ120" s="252"/>
      <c r="AK120" s="251"/>
    </row>
    <row r="121" spans="2:37">
      <c r="B121" s="19" t="s">
        <v>16</v>
      </c>
      <c r="C121" s="20" t="s">
        <v>816</v>
      </c>
      <c r="D121" s="19" t="s">
        <v>16</v>
      </c>
      <c r="E121" s="22">
        <f t="shared" si="26"/>
        <v>3.5714285714285716</v>
      </c>
      <c r="F121" s="85">
        <v>3</v>
      </c>
      <c r="G121" s="73"/>
      <c r="H121" s="19" t="s">
        <v>51</v>
      </c>
      <c r="I121" s="20" t="s">
        <v>838</v>
      </c>
      <c r="J121" s="19" t="s">
        <v>22</v>
      </c>
      <c r="K121" s="22">
        <f t="shared" si="27"/>
        <v>1.5625</v>
      </c>
      <c r="L121" s="85">
        <v>1</v>
      </c>
      <c r="M121" s="73"/>
      <c r="O121" s="145" t="s">
        <v>16</v>
      </c>
      <c r="P121" s="146" t="s">
        <v>552</v>
      </c>
      <c r="Q121" s="145" t="s">
        <v>16</v>
      </c>
      <c r="R121" s="144">
        <f t="shared" si="28"/>
        <v>4.5454545454545459</v>
      </c>
      <c r="S121" s="143">
        <v>4</v>
      </c>
      <c r="T121" s="73"/>
      <c r="U121" s="73"/>
      <c r="V121" s="73"/>
      <c r="W121" s="73"/>
      <c r="X121" s="73"/>
      <c r="Y121" s="73"/>
    </row>
    <row r="122" spans="2:37">
      <c r="B122" s="19" t="s">
        <v>16</v>
      </c>
      <c r="C122" s="20" t="s">
        <v>809</v>
      </c>
      <c r="D122" s="19" t="s">
        <v>22</v>
      </c>
      <c r="E122" s="22">
        <f t="shared" si="26"/>
        <v>2.3809523809523809</v>
      </c>
      <c r="F122" s="85">
        <v>2</v>
      </c>
      <c r="G122" s="73"/>
      <c r="H122" s="19" t="s">
        <v>19</v>
      </c>
      <c r="I122" s="20" t="s">
        <v>836</v>
      </c>
      <c r="J122" s="19" t="s">
        <v>52</v>
      </c>
      <c r="K122" s="22">
        <f t="shared" si="27"/>
        <v>1.5625</v>
      </c>
      <c r="L122" s="85">
        <v>1</v>
      </c>
      <c r="M122" s="73"/>
      <c r="O122" s="145" t="s">
        <v>16</v>
      </c>
      <c r="P122" s="146" t="s">
        <v>551</v>
      </c>
      <c r="Q122" s="145" t="s">
        <v>16</v>
      </c>
      <c r="R122" s="144">
        <f t="shared" si="28"/>
        <v>3.4090909090909092</v>
      </c>
      <c r="S122" s="143">
        <v>3</v>
      </c>
      <c r="T122" s="73"/>
      <c r="U122" s="73"/>
      <c r="V122" s="73"/>
      <c r="W122" s="73"/>
      <c r="X122" s="73"/>
      <c r="Y122" s="73"/>
    </row>
    <row r="123" spans="2:37">
      <c r="B123" s="19" t="s">
        <v>16</v>
      </c>
      <c r="C123" s="20" t="s">
        <v>824</v>
      </c>
      <c r="D123" s="19" t="s">
        <v>16</v>
      </c>
      <c r="E123" s="22">
        <f t="shared" si="26"/>
        <v>2.3809523809523809</v>
      </c>
      <c r="F123" s="85">
        <v>2</v>
      </c>
      <c r="G123" s="73"/>
      <c r="H123" s="68" t="s">
        <v>51</v>
      </c>
      <c r="I123" s="69" t="s">
        <v>835</v>
      </c>
      <c r="J123" s="68" t="s">
        <v>16</v>
      </c>
      <c r="K123" s="71">
        <f t="shared" si="27"/>
        <v>1.5625</v>
      </c>
      <c r="L123" s="97">
        <v>1</v>
      </c>
      <c r="M123" s="73"/>
      <c r="O123" s="145" t="s">
        <v>16</v>
      </c>
      <c r="P123" s="146" t="s">
        <v>550</v>
      </c>
      <c r="Q123" s="145" t="s">
        <v>16</v>
      </c>
      <c r="R123" s="144">
        <f t="shared" si="28"/>
        <v>2.2727272727272729</v>
      </c>
      <c r="S123" s="143">
        <v>2</v>
      </c>
      <c r="T123" s="73"/>
      <c r="U123" s="73"/>
      <c r="V123" s="73"/>
      <c r="W123" s="73"/>
      <c r="X123" s="73"/>
      <c r="Y123" s="73"/>
      <c r="AA123" s="152" t="s">
        <v>997</v>
      </c>
      <c r="AB123" s="151"/>
      <c r="AC123" s="150"/>
      <c r="AD123" s="150"/>
      <c r="AE123" s="149"/>
      <c r="AF123" s="73"/>
      <c r="AG123" s="152" t="s">
        <v>956</v>
      </c>
      <c r="AH123" s="151"/>
      <c r="AI123" s="150"/>
      <c r="AJ123" s="150"/>
      <c r="AK123" s="149"/>
    </row>
    <row r="124" spans="2:37">
      <c r="B124" s="19" t="s">
        <v>16</v>
      </c>
      <c r="C124" s="20" t="s">
        <v>802</v>
      </c>
      <c r="D124" s="19" t="s">
        <v>16</v>
      </c>
      <c r="E124" s="22">
        <f t="shared" si="26"/>
        <v>2.3809523809523809</v>
      </c>
      <c r="F124" s="85">
        <v>2</v>
      </c>
      <c r="G124" s="73"/>
      <c r="H124" s="73"/>
      <c r="I124" s="73"/>
      <c r="J124" s="73"/>
      <c r="K124" s="74">
        <f>SUM(K111:K123)</f>
        <v>100</v>
      </c>
      <c r="L124" s="74">
        <f>SUM(L111:L123)</f>
        <v>64</v>
      </c>
      <c r="M124" s="73"/>
      <c r="O124" s="145" t="s">
        <v>16</v>
      </c>
      <c r="P124" s="146" t="s">
        <v>549</v>
      </c>
      <c r="Q124" s="145" t="s">
        <v>16</v>
      </c>
      <c r="R124" s="144">
        <f t="shared" si="28"/>
        <v>1.1363636363636365</v>
      </c>
      <c r="S124" s="143">
        <v>1</v>
      </c>
      <c r="T124" s="73"/>
      <c r="U124" s="73"/>
      <c r="V124" s="73"/>
      <c r="W124" s="73"/>
      <c r="X124" s="73"/>
      <c r="Y124" s="73"/>
      <c r="AA124" s="150"/>
      <c r="AB124" s="151"/>
      <c r="AC124" s="150"/>
      <c r="AD124" s="150"/>
      <c r="AE124" s="149"/>
      <c r="AF124" s="73"/>
      <c r="AG124" s="150"/>
      <c r="AH124" s="151"/>
      <c r="AI124" s="150"/>
      <c r="AJ124" s="150"/>
      <c r="AK124" s="149"/>
    </row>
    <row r="125" spans="2:37">
      <c r="B125" s="19" t="s">
        <v>16</v>
      </c>
      <c r="C125" s="20" t="s">
        <v>811</v>
      </c>
      <c r="D125" s="19" t="s">
        <v>16</v>
      </c>
      <c r="E125" s="22">
        <f t="shared" si="26"/>
        <v>2.3809523809523809</v>
      </c>
      <c r="F125" s="85">
        <v>2</v>
      </c>
      <c r="G125" s="73"/>
      <c r="H125" s="73"/>
      <c r="I125" s="73"/>
      <c r="J125" s="73"/>
      <c r="K125" s="73"/>
      <c r="L125" s="139"/>
      <c r="M125" s="73"/>
      <c r="O125" s="145" t="s">
        <v>16</v>
      </c>
      <c r="P125" s="146" t="s">
        <v>548</v>
      </c>
      <c r="Q125" s="145" t="s">
        <v>16</v>
      </c>
      <c r="R125" s="144">
        <f t="shared" si="28"/>
        <v>1.1363636363636365</v>
      </c>
      <c r="S125" s="143">
        <v>1</v>
      </c>
      <c r="T125" s="73"/>
      <c r="U125" s="73"/>
      <c r="V125" s="73"/>
      <c r="W125" s="73"/>
      <c r="X125" s="73"/>
      <c r="Y125" s="73"/>
      <c r="AA125" s="148" t="s">
        <v>0</v>
      </c>
      <c r="AB125" s="148" t="s">
        <v>1</v>
      </c>
      <c r="AC125" s="148" t="s">
        <v>2</v>
      </c>
      <c r="AD125" s="148" t="s">
        <v>3</v>
      </c>
      <c r="AE125" s="147" t="s">
        <v>4</v>
      </c>
      <c r="AF125" s="73"/>
      <c r="AG125" s="148" t="s">
        <v>45</v>
      </c>
      <c r="AH125" s="148" t="s">
        <v>1</v>
      </c>
      <c r="AI125" s="148" t="s">
        <v>46</v>
      </c>
      <c r="AJ125" s="148" t="s">
        <v>3</v>
      </c>
      <c r="AK125" s="147" t="s">
        <v>4</v>
      </c>
    </row>
    <row r="126" spans="2:37">
      <c r="B126" s="19" t="s">
        <v>16</v>
      </c>
      <c r="C126" s="20" t="s">
        <v>820</v>
      </c>
      <c r="D126" s="19" t="s">
        <v>16</v>
      </c>
      <c r="E126" s="22">
        <f t="shared" si="26"/>
        <v>1.1904761904761905</v>
      </c>
      <c r="F126" s="85">
        <v>1</v>
      </c>
      <c r="G126" s="73"/>
      <c r="H126" s="265" t="s">
        <v>841</v>
      </c>
      <c r="I126" s="73"/>
      <c r="J126" s="73"/>
      <c r="K126" s="73"/>
      <c r="L126" s="73"/>
      <c r="M126" s="73"/>
      <c r="O126" s="145" t="s">
        <v>16</v>
      </c>
      <c r="P126" s="146" t="s">
        <v>547</v>
      </c>
      <c r="Q126" s="145" t="s">
        <v>16</v>
      </c>
      <c r="R126" s="144">
        <f t="shared" si="28"/>
        <v>1.1363636363636365</v>
      </c>
      <c r="S126" s="143">
        <v>1</v>
      </c>
      <c r="T126" s="73"/>
      <c r="U126" s="73"/>
      <c r="V126" s="73"/>
      <c r="W126" s="73"/>
      <c r="X126" s="73"/>
      <c r="Y126" s="73"/>
      <c r="AA126" s="145" t="s">
        <v>16</v>
      </c>
      <c r="AB126" s="271" t="s">
        <v>996</v>
      </c>
      <c r="AC126" s="145" t="s">
        <v>16</v>
      </c>
      <c r="AD126" s="144">
        <f t="shared" ref="AD126:AD165" si="29">AE126*100/$AE$166</f>
        <v>8.75</v>
      </c>
      <c r="AE126" s="143">
        <v>7</v>
      </c>
      <c r="AF126" s="73"/>
      <c r="AG126" s="145" t="s">
        <v>106</v>
      </c>
      <c r="AH126" s="271" t="s">
        <v>955</v>
      </c>
      <c r="AI126" s="145" t="s">
        <v>16</v>
      </c>
      <c r="AJ126" s="144">
        <f t="shared" ref="AJ126:AJ139" si="30">AK126*100/$AK$140</f>
        <v>17.543859649122808</v>
      </c>
      <c r="AK126" s="143">
        <v>10</v>
      </c>
    </row>
    <row r="127" spans="2:37">
      <c r="B127" s="19" t="s">
        <v>16</v>
      </c>
      <c r="C127" s="20" t="s">
        <v>814</v>
      </c>
      <c r="D127" s="19" t="s">
        <v>16</v>
      </c>
      <c r="E127" s="22">
        <f t="shared" si="26"/>
        <v>1.1904761904761905</v>
      </c>
      <c r="F127" s="85">
        <v>1</v>
      </c>
      <c r="G127" s="73"/>
      <c r="H127" s="19" t="s">
        <v>19</v>
      </c>
      <c r="I127" s="20" t="s">
        <v>830</v>
      </c>
      <c r="J127" s="19" t="s">
        <v>635</v>
      </c>
      <c r="K127" s="73"/>
      <c r="L127" s="85">
        <v>19</v>
      </c>
      <c r="M127" s="73"/>
      <c r="O127" s="145" t="s">
        <v>16</v>
      </c>
      <c r="P127" s="146" t="s">
        <v>546</v>
      </c>
      <c r="Q127" s="145" t="s">
        <v>16</v>
      </c>
      <c r="R127" s="144">
        <f t="shared" si="28"/>
        <v>1.1363636363636365</v>
      </c>
      <c r="S127" s="143">
        <v>1</v>
      </c>
      <c r="T127" s="73"/>
      <c r="U127" s="73"/>
      <c r="V127" s="73"/>
      <c r="W127" s="73"/>
      <c r="X127" s="73"/>
      <c r="Y127" s="73"/>
      <c r="AA127" s="145" t="s">
        <v>16</v>
      </c>
      <c r="AB127" s="271" t="s">
        <v>995</v>
      </c>
      <c r="AC127" s="145" t="s">
        <v>16</v>
      </c>
      <c r="AD127" s="144">
        <f t="shared" si="29"/>
        <v>5</v>
      </c>
      <c r="AE127" s="143">
        <v>4</v>
      </c>
      <c r="AF127" s="73"/>
      <c r="AG127" s="145" t="s">
        <v>102</v>
      </c>
      <c r="AH127" s="271" t="s">
        <v>954</v>
      </c>
      <c r="AI127" s="145" t="s">
        <v>16</v>
      </c>
      <c r="AJ127" s="144">
        <f t="shared" si="30"/>
        <v>15.789473684210526</v>
      </c>
      <c r="AK127" s="143">
        <v>9</v>
      </c>
    </row>
    <row r="128" spans="2:37">
      <c r="B128" s="19" t="s">
        <v>16</v>
      </c>
      <c r="C128" s="20" t="s">
        <v>815</v>
      </c>
      <c r="D128" s="19" t="s">
        <v>16</v>
      </c>
      <c r="E128" s="22">
        <f t="shared" si="26"/>
        <v>1.1904761904761905</v>
      </c>
      <c r="F128" s="85">
        <v>1</v>
      </c>
      <c r="G128" s="73"/>
      <c r="H128" s="73"/>
      <c r="I128" s="73"/>
      <c r="J128" s="73"/>
      <c r="K128" s="73"/>
      <c r="L128" s="73"/>
      <c r="M128" s="73"/>
      <c r="O128" s="145" t="s">
        <v>16</v>
      </c>
      <c r="P128" s="146" t="s">
        <v>545</v>
      </c>
      <c r="Q128" s="145" t="s">
        <v>16</v>
      </c>
      <c r="R128" s="144">
        <f t="shared" si="28"/>
        <v>1.1363636363636365</v>
      </c>
      <c r="S128" s="143">
        <v>1</v>
      </c>
      <c r="T128" s="73"/>
      <c r="U128" s="73"/>
      <c r="V128" s="73"/>
      <c r="W128" s="73"/>
      <c r="X128" s="73"/>
      <c r="Y128" s="73"/>
      <c r="AA128" s="145" t="s">
        <v>16</v>
      </c>
      <c r="AB128" s="271" t="s">
        <v>994</v>
      </c>
      <c r="AC128" s="145" t="s">
        <v>16</v>
      </c>
      <c r="AD128" s="144">
        <f t="shared" si="29"/>
        <v>5</v>
      </c>
      <c r="AE128" s="143">
        <v>4</v>
      </c>
      <c r="AF128" s="73"/>
      <c r="AG128" s="145" t="s">
        <v>19</v>
      </c>
      <c r="AH128" s="271" t="s">
        <v>953</v>
      </c>
      <c r="AI128" s="145" t="s">
        <v>16</v>
      </c>
      <c r="AJ128" s="144">
        <f t="shared" si="30"/>
        <v>14.035087719298245</v>
      </c>
      <c r="AK128" s="143">
        <v>8</v>
      </c>
    </row>
    <row r="129" spans="2:37">
      <c r="B129" s="19" t="s">
        <v>16</v>
      </c>
      <c r="C129" s="20" t="s">
        <v>823</v>
      </c>
      <c r="D129" s="19" t="s">
        <v>16</v>
      </c>
      <c r="E129" s="22">
        <f t="shared" si="26"/>
        <v>1.1904761904761905</v>
      </c>
      <c r="F129" s="85">
        <v>1</v>
      </c>
      <c r="G129" s="73"/>
      <c r="H129" s="73"/>
      <c r="I129" s="73"/>
      <c r="J129" s="73"/>
      <c r="K129" s="73"/>
      <c r="L129" s="73"/>
      <c r="M129" s="73"/>
      <c r="O129" s="145" t="s">
        <v>16</v>
      </c>
      <c r="P129" s="146" t="s">
        <v>544</v>
      </c>
      <c r="Q129" s="145" t="s">
        <v>16</v>
      </c>
      <c r="R129" s="144">
        <f t="shared" si="28"/>
        <v>1.1363636363636365</v>
      </c>
      <c r="S129" s="143">
        <v>1</v>
      </c>
      <c r="T129" s="73"/>
      <c r="U129" s="73"/>
      <c r="V129" s="73"/>
      <c r="W129" s="73"/>
      <c r="X129" s="73"/>
      <c r="Y129" s="73"/>
      <c r="AA129" s="145" t="s">
        <v>16</v>
      </c>
      <c r="AB129" s="271" t="s">
        <v>993</v>
      </c>
      <c r="AC129" s="145" t="s">
        <v>16</v>
      </c>
      <c r="AD129" s="144">
        <f t="shared" si="29"/>
        <v>5</v>
      </c>
      <c r="AE129" s="143">
        <v>4</v>
      </c>
      <c r="AF129" s="73"/>
      <c r="AG129" s="145" t="s">
        <v>19</v>
      </c>
      <c r="AH129" s="271" t="s">
        <v>952</v>
      </c>
      <c r="AI129" s="145" t="s">
        <v>52</v>
      </c>
      <c r="AJ129" s="144">
        <f t="shared" si="30"/>
        <v>14.035087719298245</v>
      </c>
      <c r="AK129" s="143">
        <v>8</v>
      </c>
    </row>
    <row r="130" spans="2:37">
      <c r="B130" s="19" t="s">
        <v>16</v>
      </c>
      <c r="C130" s="20" t="s">
        <v>806</v>
      </c>
      <c r="D130" s="19" t="s">
        <v>16</v>
      </c>
      <c r="E130" s="22">
        <f t="shared" si="26"/>
        <v>1.1904761904761905</v>
      </c>
      <c r="F130" s="85">
        <v>1</v>
      </c>
      <c r="G130" s="73"/>
      <c r="H130" s="73"/>
      <c r="I130" s="73"/>
      <c r="J130" s="73"/>
      <c r="K130" s="73"/>
      <c r="L130" s="73"/>
      <c r="M130" s="73"/>
      <c r="O130" s="145" t="s">
        <v>16</v>
      </c>
      <c r="P130" s="146" t="s">
        <v>543</v>
      </c>
      <c r="Q130" s="145" t="s">
        <v>16</v>
      </c>
      <c r="R130" s="144">
        <f t="shared" si="28"/>
        <v>1.1363636363636365</v>
      </c>
      <c r="S130" s="143">
        <v>1</v>
      </c>
      <c r="T130" s="73"/>
      <c r="U130" s="73"/>
      <c r="V130" s="73"/>
      <c r="W130" s="73"/>
      <c r="X130" s="73"/>
      <c r="Y130" s="73"/>
      <c r="AA130" s="145" t="s">
        <v>16</v>
      </c>
      <c r="AB130" s="271" t="s">
        <v>992</v>
      </c>
      <c r="AC130" s="145" t="s">
        <v>16</v>
      </c>
      <c r="AD130" s="144">
        <f t="shared" si="29"/>
        <v>5</v>
      </c>
      <c r="AE130" s="143">
        <v>4</v>
      </c>
      <c r="AF130" s="73"/>
      <c r="AG130" s="145" t="s">
        <v>19</v>
      </c>
      <c r="AH130" s="271" t="s">
        <v>951</v>
      </c>
      <c r="AI130" s="145" t="s">
        <v>22</v>
      </c>
      <c r="AJ130" s="144">
        <f t="shared" si="30"/>
        <v>7.0175438596491224</v>
      </c>
      <c r="AK130" s="143">
        <v>4</v>
      </c>
    </row>
    <row r="131" spans="2:37">
      <c r="B131" s="19" t="s">
        <v>16</v>
      </c>
      <c r="C131" s="20" t="s">
        <v>799</v>
      </c>
      <c r="D131" s="19" t="s">
        <v>16</v>
      </c>
      <c r="E131" s="22">
        <f t="shared" si="26"/>
        <v>1.1904761904761905</v>
      </c>
      <c r="F131" s="85">
        <v>1</v>
      </c>
      <c r="G131" s="73"/>
      <c r="H131" s="73"/>
      <c r="I131" s="73"/>
      <c r="J131" s="73"/>
      <c r="K131" s="73"/>
      <c r="L131" s="73"/>
      <c r="M131" s="73"/>
      <c r="O131" s="141"/>
      <c r="P131" s="142"/>
      <c r="Q131" s="141"/>
      <c r="R131" s="140">
        <f>SUM(R112:R130)</f>
        <v>100.00000000000003</v>
      </c>
      <c r="S131" s="140">
        <f>SUM(S112:S130)</f>
        <v>88</v>
      </c>
      <c r="T131" s="73"/>
      <c r="U131" s="73"/>
      <c r="V131" s="73"/>
      <c r="W131" s="73"/>
      <c r="X131" s="73"/>
      <c r="Y131" s="73"/>
      <c r="AA131" s="145" t="s">
        <v>16</v>
      </c>
      <c r="AB131" s="271" t="s">
        <v>991</v>
      </c>
      <c r="AC131" s="145" t="s">
        <v>16</v>
      </c>
      <c r="AD131" s="144">
        <f t="shared" si="29"/>
        <v>5</v>
      </c>
      <c r="AE131" s="143">
        <v>4</v>
      </c>
      <c r="AF131" s="73"/>
      <c r="AG131" s="145" t="s">
        <v>19</v>
      </c>
      <c r="AH131" s="271" t="s">
        <v>950</v>
      </c>
      <c r="AI131" s="145" t="s">
        <v>16</v>
      </c>
      <c r="AJ131" s="144">
        <f t="shared" si="30"/>
        <v>7.0175438596491224</v>
      </c>
      <c r="AK131" s="143">
        <v>4</v>
      </c>
    </row>
    <row r="132" spans="2:37">
      <c r="B132" s="19" t="s">
        <v>16</v>
      </c>
      <c r="C132" s="20" t="s">
        <v>818</v>
      </c>
      <c r="D132" s="19" t="s">
        <v>16</v>
      </c>
      <c r="E132" s="22">
        <f t="shared" si="26"/>
        <v>1.1904761904761905</v>
      </c>
      <c r="F132" s="85">
        <v>1</v>
      </c>
      <c r="G132" s="73"/>
      <c r="H132" s="73"/>
      <c r="I132" s="73"/>
      <c r="J132" s="73"/>
      <c r="K132" s="73"/>
      <c r="L132" s="73"/>
      <c r="M132" s="73"/>
      <c r="AA132" s="145" t="s">
        <v>16</v>
      </c>
      <c r="AB132" s="271" t="s">
        <v>990</v>
      </c>
      <c r="AC132" s="145" t="s">
        <v>16</v>
      </c>
      <c r="AD132" s="144">
        <f t="shared" si="29"/>
        <v>3.75</v>
      </c>
      <c r="AE132" s="143">
        <v>3</v>
      </c>
      <c r="AF132" s="73"/>
      <c r="AG132" s="145" t="s">
        <v>19</v>
      </c>
      <c r="AH132" s="271" t="s">
        <v>949</v>
      </c>
      <c r="AI132" s="145" t="s">
        <v>16</v>
      </c>
      <c r="AJ132" s="144">
        <f t="shared" si="30"/>
        <v>7.0175438596491224</v>
      </c>
      <c r="AK132" s="143">
        <v>4</v>
      </c>
    </row>
    <row r="133" spans="2:37">
      <c r="B133" s="19" t="s">
        <v>16</v>
      </c>
      <c r="C133" s="20" t="s">
        <v>825</v>
      </c>
      <c r="D133" s="19" t="s">
        <v>16</v>
      </c>
      <c r="E133" s="22">
        <f t="shared" si="26"/>
        <v>1.1904761904761905</v>
      </c>
      <c r="F133" s="85">
        <v>1</v>
      </c>
      <c r="G133" s="73"/>
      <c r="H133" s="73"/>
      <c r="I133" s="73"/>
      <c r="J133" s="73"/>
      <c r="K133" s="73"/>
      <c r="L133" s="73"/>
      <c r="M133" s="73"/>
      <c r="AA133" s="145" t="s">
        <v>16</v>
      </c>
      <c r="AB133" s="271" t="s">
        <v>989</v>
      </c>
      <c r="AC133" s="145" t="s">
        <v>16</v>
      </c>
      <c r="AD133" s="144">
        <f t="shared" si="29"/>
        <v>3.75</v>
      </c>
      <c r="AE133" s="143">
        <v>3</v>
      </c>
      <c r="AF133" s="73"/>
      <c r="AG133" s="145" t="s">
        <v>19</v>
      </c>
      <c r="AH133" s="271" t="s">
        <v>948</v>
      </c>
      <c r="AI133" s="145" t="s">
        <v>104</v>
      </c>
      <c r="AJ133" s="144">
        <f t="shared" si="30"/>
        <v>5.2631578947368425</v>
      </c>
      <c r="AK133" s="143">
        <v>3</v>
      </c>
    </row>
    <row r="134" spans="2:37">
      <c r="B134" s="19" t="s">
        <v>16</v>
      </c>
      <c r="C134" s="20" t="s">
        <v>821</v>
      </c>
      <c r="D134" s="19" t="s">
        <v>16</v>
      </c>
      <c r="E134" s="22">
        <f t="shared" si="26"/>
        <v>1.1904761904761905</v>
      </c>
      <c r="F134" s="85">
        <v>1</v>
      </c>
      <c r="G134" s="73"/>
      <c r="H134" s="73"/>
      <c r="I134" s="73"/>
      <c r="J134" s="73"/>
      <c r="K134" s="73"/>
      <c r="L134" s="73"/>
      <c r="M134" s="73"/>
      <c r="O134" s="152" t="s">
        <v>915</v>
      </c>
      <c r="P134" s="151"/>
      <c r="Q134" s="150"/>
      <c r="R134" s="150"/>
      <c r="S134" s="149"/>
      <c r="T134" s="73"/>
      <c r="U134" s="152" t="s">
        <v>895</v>
      </c>
      <c r="V134" s="151"/>
      <c r="W134" s="150"/>
      <c r="X134" s="150"/>
      <c r="Y134" s="149"/>
      <c r="AA134" s="145" t="s">
        <v>16</v>
      </c>
      <c r="AB134" s="271" t="s">
        <v>988</v>
      </c>
      <c r="AC134" s="145" t="s">
        <v>16</v>
      </c>
      <c r="AD134" s="144">
        <f t="shared" si="29"/>
        <v>3.75</v>
      </c>
      <c r="AE134" s="143">
        <v>3</v>
      </c>
      <c r="AF134" s="73"/>
      <c r="AG134" s="145" t="s">
        <v>19</v>
      </c>
      <c r="AH134" s="271" t="s">
        <v>947</v>
      </c>
      <c r="AI134" s="145" t="s">
        <v>16</v>
      </c>
      <c r="AJ134" s="144">
        <f t="shared" si="30"/>
        <v>3.5087719298245612</v>
      </c>
      <c r="AK134" s="143">
        <v>2</v>
      </c>
    </row>
    <row r="135" spans="2:37">
      <c r="B135" s="19" t="s">
        <v>16</v>
      </c>
      <c r="C135" s="20" t="s">
        <v>810</v>
      </c>
      <c r="D135" s="19" t="s">
        <v>16</v>
      </c>
      <c r="E135" s="22">
        <f t="shared" si="26"/>
        <v>1.1904761904761905</v>
      </c>
      <c r="F135" s="85">
        <v>1</v>
      </c>
      <c r="G135" s="73"/>
      <c r="H135" s="73"/>
      <c r="I135" s="73"/>
      <c r="J135" s="73"/>
      <c r="K135" s="73"/>
      <c r="L135" s="73"/>
      <c r="M135" s="73"/>
      <c r="O135" s="150"/>
      <c r="P135" s="151"/>
      <c r="Q135" s="150"/>
      <c r="R135" s="150"/>
      <c r="S135" s="149"/>
      <c r="T135" s="73"/>
      <c r="U135" s="150"/>
      <c r="V135" s="151"/>
      <c r="W135" s="150"/>
      <c r="X135" s="150"/>
      <c r="Y135" s="149"/>
      <c r="AA135" s="145" t="s">
        <v>16</v>
      </c>
      <c r="AB135" s="271" t="s">
        <v>987</v>
      </c>
      <c r="AC135" s="145" t="s">
        <v>16</v>
      </c>
      <c r="AD135" s="144">
        <f t="shared" si="29"/>
        <v>3.75</v>
      </c>
      <c r="AE135" s="143">
        <v>3</v>
      </c>
      <c r="AF135" s="73"/>
      <c r="AG135" s="145" t="s">
        <v>19</v>
      </c>
      <c r="AH135" s="271" t="s">
        <v>946</v>
      </c>
      <c r="AI135" s="145" t="s">
        <v>22</v>
      </c>
      <c r="AJ135" s="144">
        <f t="shared" si="30"/>
        <v>1.7543859649122806</v>
      </c>
      <c r="AK135" s="143">
        <v>1</v>
      </c>
    </row>
    <row r="136" spans="2:37">
      <c r="B136" s="19" t="s">
        <v>16</v>
      </c>
      <c r="C136" s="20" t="s">
        <v>819</v>
      </c>
      <c r="D136" s="19" t="s">
        <v>16</v>
      </c>
      <c r="E136" s="22">
        <f t="shared" si="26"/>
        <v>1.1904761904761905</v>
      </c>
      <c r="F136" s="85">
        <v>1</v>
      </c>
      <c r="G136" s="73"/>
      <c r="H136" s="73"/>
      <c r="I136" s="73"/>
      <c r="J136" s="73"/>
      <c r="K136" s="73"/>
      <c r="L136" s="73"/>
      <c r="M136" s="73"/>
      <c r="O136" s="148" t="s">
        <v>0</v>
      </c>
      <c r="P136" s="148" t="s">
        <v>1</v>
      </c>
      <c r="Q136" s="148" t="s">
        <v>2</v>
      </c>
      <c r="R136" s="148" t="s">
        <v>3</v>
      </c>
      <c r="S136" s="147" t="s">
        <v>4</v>
      </c>
      <c r="T136" s="73"/>
      <c r="U136" s="148" t="s">
        <v>45</v>
      </c>
      <c r="V136" s="148" t="s">
        <v>1</v>
      </c>
      <c r="W136" s="148" t="s">
        <v>46</v>
      </c>
      <c r="X136" s="148" t="s">
        <v>3</v>
      </c>
      <c r="Y136" s="147" t="s">
        <v>4</v>
      </c>
      <c r="AA136" s="145" t="s">
        <v>16</v>
      </c>
      <c r="AB136" s="271" t="s">
        <v>986</v>
      </c>
      <c r="AC136" s="145" t="s">
        <v>16</v>
      </c>
      <c r="AD136" s="144">
        <f t="shared" si="29"/>
        <v>3.75</v>
      </c>
      <c r="AE136" s="143">
        <v>3</v>
      </c>
      <c r="AF136" s="73"/>
      <c r="AG136" s="145" t="s">
        <v>19</v>
      </c>
      <c r="AH136" s="271" t="s">
        <v>945</v>
      </c>
      <c r="AI136" s="145" t="s">
        <v>22</v>
      </c>
      <c r="AJ136" s="144">
        <f t="shared" si="30"/>
        <v>1.7543859649122806</v>
      </c>
      <c r="AK136" s="143">
        <v>1</v>
      </c>
    </row>
    <row r="137" spans="2:37" ht="12" customHeight="1">
      <c r="B137" s="68" t="s">
        <v>16</v>
      </c>
      <c r="C137" s="69" t="s">
        <v>817</v>
      </c>
      <c r="D137" s="68" t="s">
        <v>16</v>
      </c>
      <c r="E137" s="71">
        <f t="shared" si="26"/>
        <v>1.1904761904761905</v>
      </c>
      <c r="F137" s="97">
        <v>1</v>
      </c>
      <c r="G137" s="73"/>
      <c r="H137" s="73"/>
      <c r="I137" s="73"/>
      <c r="J137" s="73"/>
      <c r="K137" s="73"/>
      <c r="L137" s="73"/>
      <c r="M137" s="73"/>
      <c r="O137" s="145" t="s">
        <v>16</v>
      </c>
      <c r="P137" s="271" t="s">
        <v>914</v>
      </c>
      <c r="Q137" s="145" t="s">
        <v>22</v>
      </c>
      <c r="R137" s="22">
        <f t="shared" ref="R137:R155" si="31">S137*100/$S$156</f>
        <v>12.307692307692308</v>
      </c>
      <c r="S137" s="143">
        <v>8</v>
      </c>
      <c r="T137" s="73"/>
      <c r="U137" s="145" t="s">
        <v>22</v>
      </c>
      <c r="V137" s="271" t="s">
        <v>861</v>
      </c>
      <c r="W137" s="145" t="s">
        <v>16</v>
      </c>
      <c r="X137" s="22">
        <f t="shared" ref="X137:X144" si="32">Y137*100/$Y$156</f>
        <v>18.181818181818183</v>
      </c>
      <c r="Y137" s="143">
        <v>16</v>
      </c>
      <c r="AA137" s="145" t="s">
        <v>16</v>
      </c>
      <c r="AB137" s="271" t="s">
        <v>985</v>
      </c>
      <c r="AC137" s="145" t="s">
        <v>16</v>
      </c>
      <c r="AD137" s="144">
        <f t="shared" si="29"/>
        <v>2.5</v>
      </c>
      <c r="AE137" s="143">
        <v>2</v>
      </c>
      <c r="AF137" s="73"/>
      <c r="AG137" s="145" t="s">
        <v>19</v>
      </c>
      <c r="AH137" s="271" t="s">
        <v>944</v>
      </c>
      <c r="AI137" s="145" t="s">
        <v>104</v>
      </c>
      <c r="AJ137" s="144">
        <f t="shared" si="30"/>
        <v>1.7543859649122806</v>
      </c>
      <c r="AK137" s="143">
        <v>1</v>
      </c>
    </row>
    <row r="138" spans="2:37">
      <c r="B138" s="73"/>
      <c r="C138" s="73"/>
      <c r="D138" s="73"/>
      <c r="E138" s="74">
        <f>SUM(E111:E137)</f>
        <v>99.999999999999986</v>
      </c>
      <c r="F138" s="74">
        <f>SUM(F111:F137)</f>
        <v>84</v>
      </c>
      <c r="G138" s="73"/>
      <c r="H138" s="73"/>
      <c r="I138" s="73"/>
      <c r="J138" s="73"/>
      <c r="K138" s="73"/>
      <c r="L138" s="73"/>
      <c r="M138" s="73"/>
      <c r="O138" s="145" t="s">
        <v>16</v>
      </c>
      <c r="P138" s="271" t="s">
        <v>913</v>
      </c>
      <c r="Q138" s="145" t="s">
        <v>16</v>
      </c>
      <c r="R138" s="22">
        <f t="shared" si="31"/>
        <v>12.307692307692308</v>
      </c>
      <c r="S138" s="143">
        <v>8</v>
      </c>
      <c r="T138" s="73"/>
      <c r="U138" s="145" t="s">
        <v>106</v>
      </c>
      <c r="V138" s="271" t="s">
        <v>860</v>
      </c>
      <c r="W138" s="145" t="s">
        <v>16</v>
      </c>
      <c r="X138" s="22">
        <f t="shared" si="32"/>
        <v>14.772727272727273</v>
      </c>
      <c r="Y138" s="143">
        <v>13</v>
      </c>
      <c r="AA138" s="145" t="s">
        <v>16</v>
      </c>
      <c r="AB138" s="271" t="s">
        <v>973</v>
      </c>
      <c r="AC138" s="145" t="s">
        <v>22</v>
      </c>
      <c r="AD138" s="144">
        <f t="shared" si="29"/>
        <v>2.5</v>
      </c>
      <c r="AE138" s="143">
        <v>2</v>
      </c>
      <c r="AF138" s="73"/>
      <c r="AG138" s="145" t="s">
        <v>106</v>
      </c>
      <c r="AH138" s="271" t="s">
        <v>943</v>
      </c>
      <c r="AI138" s="145" t="s">
        <v>16</v>
      </c>
      <c r="AJ138" s="144">
        <f t="shared" si="30"/>
        <v>1.7543859649122806</v>
      </c>
      <c r="AK138" s="143">
        <v>1</v>
      </c>
    </row>
    <row r="139" spans="2:37">
      <c r="O139" s="145" t="s">
        <v>22</v>
      </c>
      <c r="P139" s="271" t="s">
        <v>912</v>
      </c>
      <c r="Q139" s="145" t="s">
        <v>16</v>
      </c>
      <c r="R139" s="22">
        <f t="shared" si="31"/>
        <v>12.307692307692308</v>
      </c>
      <c r="S139" s="143">
        <v>8</v>
      </c>
      <c r="T139" s="73"/>
      <c r="U139" s="145" t="s">
        <v>55</v>
      </c>
      <c r="V139" s="271" t="s">
        <v>859</v>
      </c>
      <c r="W139" s="145" t="s">
        <v>123</v>
      </c>
      <c r="X139" s="22">
        <f t="shared" si="32"/>
        <v>10.227272727272727</v>
      </c>
      <c r="Y139" s="143">
        <v>9</v>
      </c>
      <c r="AA139" s="145" t="s">
        <v>16</v>
      </c>
      <c r="AB139" s="271" t="s">
        <v>984</v>
      </c>
      <c r="AC139" s="145" t="s">
        <v>16</v>
      </c>
      <c r="AD139" s="144">
        <f t="shared" si="29"/>
        <v>2.5</v>
      </c>
      <c r="AE139" s="143">
        <v>2</v>
      </c>
      <c r="AF139" s="73"/>
      <c r="AG139" s="145" t="s">
        <v>106</v>
      </c>
      <c r="AH139" s="271" t="s">
        <v>942</v>
      </c>
      <c r="AI139" s="145" t="s">
        <v>16</v>
      </c>
      <c r="AJ139" s="144">
        <f t="shared" si="30"/>
        <v>1.7543859649122806</v>
      </c>
      <c r="AK139" s="143">
        <v>1</v>
      </c>
    </row>
    <row r="140" spans="2:37">
      <c r="O140" s="145" t="s">
        <v>16</v>
      </c>
      <c r="P140" s="271" t="s">
        <v>911</v>
      </c>
      <c r="Q140" s="145" t="s">
        <v>16</v>
      </c>
      <c r="R140" s="22">
        <f t="shared" si="31"/>
        <v>10.76923076923077</v>
      </c>
      <c r="S140" s="143">
        <v>7</v>
      </c>
      <c r="T140" s="73"/>
      <c r="U140" s="145" t="s">
        <v>9</v>
      </c>
      <c r="V140" s="271" t="s">
        <v>858</v>
      </c>
      <c r="W140" s="145" t="s">
        <v>16</v>
      </c>
      <c r="X140" s="22">
        <f t="shared" si="32"/>
        <v>10.227272727272727</v>
      </c>
      <c r="Y140" s="143">
        <v>9</v>
      </c>
      <c r="AA140" s="145" t="s">
        <v>16</v>
      </c>
      <c r="AB140" s="271" t="s">
        <v>983</v>
      </c>
      <c r="AC140" s="145" t="s">
        <v>16</v>
      </c>
      <c r="AD140" s="144">
        <f t="shared" si="29"/>
        <v>2.5</v>
      </c>
      <c r="AE140" s="143">
        <v>2</v>
      </c>
      <c r="AF140" s="73"/>
      <c r="AG140" s="141"/>
      <c r="AH140" s="142"/>
      <c r="AI140" s="141"/>
      <c r="AJ140" s="140">
        <f>SUM(AJ126:AJ139)</f>
        <v>99.999999999999957</v>
      </c>
      <c r="AK140" s="140">
        <f>SUM(AK126:AK139)</f>
        <v>57</v>
      </c>
    </row>
    <row r="141" spans="2:37">
      <c r="B141" s="292" t="s">
        <v>1024</v>
      </c>
      <c r="C141" s="73"/>
      <c r="D141" s="73"/>
      <c r="E141" s="73"/>
      <c r="F141" s="73"/>
      <c r="G141" s="73"/>
      <c r="H141" s="292" t="s">
        <v>1025</v>
      </c>
      <c r="I141" s="73"/>
      <c r="J141" s="73"/>
      <c r="K141" s="73"/>
      <c r="L141" s="73"/>
      <c r="O141" s="145" t="s">
        <v>16</v>
      </c>
      <c r="P141" s="271" t="s">
        <v>910</v>
      </c>
      <c r="Q141" s="145" t="s">
        <v>16</v>
      </c>
      <c r="R141" s="22">
        <f t="shared" si="31"/>
        <v>7.6923076923076925</v>
      </c>
      <c r="S141" s="143">
        <v>5</v>
      </c>
      <c r="T141" s="73"/>
      <c r="U141" s="145" t="s">
        <v>55</v>
      </c>
      <c r="V141" s="271" t="s">
        <v>857</v>
      </c>
      <c r="W141" s="145" t="s">
        <v>16</v>
      </c>
      <c r="X141" s="22">
        <f t="shared" si="32"/>
        <v>7.9545454545454541</v>
      </c>
      <c r="Y141" s="143">
        <v>7</v>
      </c>
      <c r="AA141" s="145" t="s">
        <v>16</v>
      </c>
      <c r="AB141" s="271" t="s">
        <v>982</v>
      </c>
      <c r="AC141" s="145" t="s">
        <v>16</v>
      </c>
      <c r="AD141" s="144">
        <f t="shared" si="29"/>
        <v>2.5</v>
      </c>
      <c r="AE141" s="143">
        <v>2</v>
      </c>
      <c r="AF141" s="73"/>
      <c r="AG141" s="73"/>
      <c r="AH141" s="73"/>
      <c r="AI141" s="73"/>
      <c r="AJ141" s="73"/>
      <c r="AK141" s="73"/>
    </row>
    <row r="142" spans="2:37">
      <c r="O142" s="145" t="s">
        <v>16</v>
      </c>
      <c r="P142" s="271" t="s">
        <v>909</v>
      </c>
      <c r="Q142" s="145" t="s">
        <v>16</v>
      </c>
      <c r="R142" s="22">
        <f t="shared" si="31"/>
        <v>6.1538461538461542</v>
      </c>
      <c r="S142" s="143">
        <v>4</v>
      </c>
      <c r="T142" s="73"/>
      <c r="U142" s="145" t="s">
        <v>55</v>
      </c>
      <c r="V142" s="271" t="s">
        <v>856</v>
      </c>
      <c r="W142" s="145" t="s">
        <v>16</v>
      </c>
      <c r="X142" s="22">
        <f t="shared" si="32"/>
        <v>7.9545454545454541</v>
      </c>
      <c r="Y142" s="143">
        <v>7</v>
      </c>
      <c r="AA142" s="145" t="s">
        <v>16</v>
      </c>
      <c r="AB142" s="271" t="s">
        <v>981</v>
      </c>
      <c r="AC142" s="145" t="s">
        <v>16</v>
      </c>
      <c r="AD142" s="144">
        <f t="shared" si="29"/>
        <v>2.5</v>
      </c>
      <c r="AE142" s="143">
        <v>2</v>
      </c>
      <c r="AF142" s="73"/>
      <c r="AG142" s="73"/>
      <c r="AH142" s="73"/>
      <c r="AI142" s="73"/>
      <c r="AJ142" s="73"/>
      <c r="AK142" s="73"/>
    </row>
    <row r="143" spans="2:37">
      <c r="B143" s="2" t="s">
        <v>0</v>
      </c>
      <c r="C143" s="3" t="s">
        <v>1</v>
      </c>
      <c r="D143" s="3" t="s">
        <v>2</v>
      </c>
      <c r="E143" s="3" t="s">
        <v>3</v>
      </c>
      <c r="F143" s="3" t="s">
        <v>4</v>
      </c>
      <c r="G143" s="73"/>
      <c r="H143" s="2" t="s">
        <v>45</v>
      </c>
      <c r="I143" s="3" t="s">
        <v>1</v>
      </c>
      <c r="J143" s="3" t="s">
        <v>46</v>
      </c>
      <c r="K143" s="3" t="s">
        <v>3</v>
      </c>
      <c r="L143" s="3" t="s">
        <v>4</v>
      </c>
      <c r="O143" s="145" t="s">
        <v>16</v>
      </c>
      <c r="P143" s="271" t="s">
        <v>908</v>
      </c>
      <c r="Q143" s="145" t="s">
        <v>16</v>
      </c>
      <c r="R143" s="22">
        <f t="shared" si="31"/>
        <v>6.1538461538461542</v>
      </c>
      <c r="S143" s="143">
        <v>4</v>
      </c>
      <c r="T143" s="73"/>
      <c r="U143" s="145" t="s">
        <v>22</v>
      </c>
      <c r="V143" s="271" t="s">
        <v>855</v>
      </c>
      <c r="W143" s="145" t="s">
        <v>123</v>
      </c>
      <c r="X143" s="22">
        <f t="shared" si="32"/>
        <v>5.6818181818181817</v>
      </c>
      <c r="Y143" s="143">
        <v>5</v>
      </c>
      <c r="AA143" s="145" t="s">
        <v>16</v>
      </c>
      <c r="AB143" s="271" t="s">
        <v>980</v>
      </c>
      <c r="AC143" s="145" t="s">
        <v>16</v>
      </c>
      <c r="AD143" s="144">
        <f t="shared" si="29"/>
        <v>2.5</v>
      </c>
      <c r="AE143" s="143">
        <v>2</v>
      </c>
      <c r="AF143" s="73"/>
      <c r="AG143" s="73"/>
      <c r="AH143" s="73"/>
      <c r="AI143" s="73"/>
      <c r="AJ143" s="73"/>
      <c r="AK143" s="73"/>
    </row>
    <row r="144" spans="2:37">
      <c r="B144" s="19" t="s">
        <v>16</v>
      </c>
      <c r="C144" s="20" t="s">
        <v>1026</v>
      </c>
      <c r="D144" s="19" t="s">
        <v>22</v>
      </c>
      <c r="E144" s="22">
        <f>F144*100/$F$147</f>
        <v>74.193548387096769</v>
      </c>
      <c r="F144" s="99">
        <v>23</v>
      </c>
      <c r="G144" s="73"/>
      <c r="H144" s="19" t="s">
        <v>22</v>
      </c>
      <c r="I144" s="20" t="s">
        <v>1030</v>
      </c>
      <c r="J144" s="19" t="s">
        <v>635</v>
      </c>
      <c r="K144" s="22">
        <f>L144*100/$L$147</f>
        <v>58.108108108108105</v>
      </c>
      <c r="L144" s="99">
        <v>43</v>
      </c>
      <c r="O144" s="145" t="s">
        <v>16</v>
      </c>
      <c r="P144" s="271" t="s">
        <v>907</v>
      </c>
      <c r="Q144" s="145" t="s">
        <v>16</v>
      </c>
      <c r="R144" s="22">
        <f t="shared" si="31"/>
        <v>4.615384615384615</v>
      </c>
      <c r="S144" s="143">
        <v>3</v>
      </c>
      <c r="T144" s="73"/>
      <c r="U144" s="145" t="s">
        <v>106</v>
      </c>
      <c r="V144" s="271" t="s">
        <v>854</v>
      </c>
      <c r="W144" s="145" t="s">
        <v>22</v>
      </c>
      <c r="X144" s="22">
        <f t="shared" si="32"/>
        <v>5.6818181818181817</v>
      </c>
      <c r="Y144" s="143">
        <v>5</v>
      </c>
      <c r="AA144" s="145" t="s">
        <v>16</v>
      </c>
      <c r="AB144" s="271" t="s">
        <v>979</v>
      </c>
      <c r="AC144" s="145" t="s">
        <v>16</v>
      </c>
      <c r="AD144" s="144">
        <f t="shared" si="29"/>
        <v>2.5</v>
      </c>
      <c r="AE144" s="143">
        <v>2</v>
      </c>
      <c r="AF144" s="73"/>
      <c r="AG144" s="73"/>
      <c r="AH144" s="73"/>
      <c r="AI144" s="73"/>
      <c r="AJ144" s="73"/>
      <c r="AK144" s="73"/>
    </row>
    <row r="145" spans="2:37">
      <c r="B145" s="19" t="s">
        <v>16</v>
      </c>
      <c r="C145" s="20" t="s">
        <v>1027</v>
      </c>
      <c r="D145" s="19" t="s">
        <v>16</v>
      </c>
      <c r="E145" s="22">
        <f>F145*100/$F$147</f>
        <v>22.580645161290324</v>
      </c>
      <c r="F145" s="85">
        <v>7</v>
      </c>
      <c r="G145" s="73"/>
      <c r="H145" s="19" t="s">
        <v>19</v>
      </c>
      <c r="I145" s="20" t="s">
        <v>1031</v>
      </c>
      <c r="J145" s="19" t="s">
        <v>16</v>
      </c>
      <c r="K145" s="22">
        <f>L145*100/$L$147</f>
        <v>40.54054054054054</v>
      </c>
      <c r="L145" s="85">
        <v>30</v>
      </c>
      <c r="O145" s="145" t="s">
        <v>16</v>
      </c>
      <c r="P145" s="271" t="s">
        <v>906</v>
      </c>
      <c r="Q145" s="145" t="s">
        <v>16</v>
      </c>
      <c r="R145" s="22">
        <f t="shared" si="31"/>
        <v>4.615384615384615</v>
      </c>
      <c r="S145" s="143">
        <v>3</v>
      </c>
      <c r="T145" s="73"/>
      <c r="U145" s="282" t="s">
        <v>106</v>
      </c>
      <c r="V145" s="283" t="s">
        <v>773</v>
      </c>
      <c r="W145" s="282" t="s">
        <v>52</v>
      </c>
      <c r="X145" s="284">
        <f>Y145*100/Y156</f>
        <v>3.4090909090909092</v>
      </c>
      <c r="Y145" s="285">
        <v>3</v>
      </c>
      <c r="AA145" s="145" t="s">
        <v>16</v>
      </c>
      <c r="AB145" s="271" t="s">
        <v>978</v>
      </c>
      <c r="AC145" s="145" t="s">
        <v>16</v>
      </c>
      <c r="AD145" s="144">
        <f t="shared" si="29"/>
        <v>2.5</v>
      </c>
      <c r="AE145" s="143">
        <v>2</v>
      </c>
      <c r="AF145" s="73"/>
      <c r="AG145" s="73"/>
      <c r="AH145" s="73"/>
      <c r="AI145" s="73"/>
      <c r="AJ145" s="73"/>
      <c r="AK145" s="73"/>
    </row>
    <row r="146" spans="2:37">
      <c r="B146" s="68" t="s">
        <v>16</v>
      </c>
      <c r="C146" s="69" t="s">
        <v>1028</v>
      </c>
      <c r="D146" s="68" t="s">
        <v>22</v>
      </c>
      <c r="E146" s="71">
        <f>F146*100/$F$147</f>
        <v>3.225806451612903</v>
      </c>
      <c r="F146" s="97">
        <v>1</v>
      </c>
      <c r="G146" s="265" t="s">
        <v>613</v>
      </c>
      <c r="H146" s="68" t="s">
        <v>19</v>
      </c>
      <c r="I146" s="69" t="s">
        <v>1032</v>
      </c>
      <c r="J146" s="68" t="s">
        <v>16</v>
      </c>
      <c r="K146" s="71">
        <f>L146*100/$L$147</f>
        <v>1.3513513513513513</v>
      </c>
      <c r="L146" s="97">
        <v>1</v>
      </c>
      <c r="O146" s="145" t="s">
        <v>16</v>
      </c>
      <c r="P146" s="271" t="s">
        <v>905</v>
      </c>
      <c r="Q146" s="145" t="s">
        <v>16</v>
      </c>
      <c r="R146" s="22">
        <f t="shared" si="31"/>
        <v>3.0769230769230771</v>
      </c>
      <c r="S146" s="143">
        <v>2</v>
      </c>
      <c r="T146" s="73"/>
      <c r="U146" s="210" t="s">
        <v>9</v>
      </c>
      <c r="V146" s="286" t="s">
        <v>225</v>
      </c>
      <c r="W146" s="210" t="s">
        <v>16</v>
      </c>
      <c r="X146" s="212">
        <f>Y146*100/Y156</f>
        <v>3.4090909090909092</v>
      </c>
      <c r="Y146" s="213">
        <v>3</v>
      </c>
      <c r="AA146" s="145" t="s">
        <v>16</v>
      </c>
      <c r="AB146" s="271" t="s">
        <v>977</v>
      </c>
      <c r="AC146" s="145" t="s">
        <v>9</v>
      </c>
      <c r="AD146" s="144">
        <f t="shared" si="29"/>
        <v>1.25</v>
      </c>
      <c r="AE146" s="143">
        <v>1</v>
      </c>
      <c r="AF146" s="73"/>
      <c r="AG146" s="73"/>
      <c r="AH146" s="73"/>
      <c r="AI146" s="73"/>
      <c r="AJ146" s="73"/>
      <c r="AK146" s="73"/>
    </row>
    <row r="147" spans="2:37">
      <c r="B147" s="73"/>
      <c r="C147" s="73"/>
      <c r="D147" s="73"/>
      <c r="E147" s="291">
        <f>SUM(E144:E146)</f>
        <v>99.999999999999986</v>
      </c>
      <c r="F147" s="291">
        <f>SUM(F144:F146)</f>
        <v>31</v>
      </c>
      <c r="G147" s="73"/>
      <c r="H147" s="73"/>
      <c r="I147" s="73"/>
      <c r="J147" s="73"/>
      <c r="K147" s="74">
        <f>SUM(K144:K146)</f>
        <v>100</v>
      </c>
      <c r="L147" s="74">
        <f>SUM(L144:L146)</f>
        <v>74</v>
      </c>
      <c r="O147" s="145" t="s">
        <v>16</v>
      </c>
      <c r="P147" s="271" t="s">
        <v>904</v>
      </c>
      <c r="Q147" s="145" t="s">
        <v>16</v>
      </c>
      <c r="R147" s="22">
        <f t="shared" si="31"/>
        <v>3.0769230769230771</v>
      </c>
      <c r="S147" s="143">
        <v>2</v>
      </c>
      <c r="T147" s="73"/>
      <c r="U147" s="145" t="s">
        <v>9</v>
      </c>
      <c r="V147" s="271" t="s">
        <v>853</v>
      </c>
      <c r="W147" s="145" t="s">
        <v>16</v>
      </c>
      <c r="X147" s="22">
        <f t="shared" ref="X147:X155" si="33">Y147*100/$Y$156</f>
        <v>2.2727272727272729</v>
      </c>
      <c r="Y147" s="143">
        <v>2</v>
      </c>
      <c r="AA147" s="145" t="s">
        <v>16</v>
      </c>
      <c r="AB147" s="271" t="s">
        <v>976</v>
      </c>
      <c r="AC147" s="145" t="s">
        <v>16</v>
      </c>
      <c r="AD147" s="144">
        <f t="shared" si="29"/>
        <v>1.25</v>
      </c>
      <c r="AE147" s="143">
        <v>1</v>
      </c>
      <c r="AF147" s="73"/>
      <c r="AG147" s="73"/>
      <c r="AH147" s="73"/>
      <c r="AI147" s="73"/>
      <c r="AJ147" s="73"/>
      <c r="AK147" s="73"/>
    </row>
    <row r="148" spans="2:37">
      <c r="B148" s="265" t="s">
        <v>1029</v>
      </c>
      <c r="C148" s="73"/>
      <c r="D148" s="73"/>
      <c r="E148" s="73"/>
      <c r="F148" s="73"/>
      <c r="G148" s="73"/>
      <c r="H148" s="73"/>
      <c r="I148" s="73"/>
      <c r="J148" s="73"/>
      <c r="K148" s="73"/>
      <c r="L148" s="73"/>
      <c r="O148" s="145" t="s">
        <v>16</v>
      </c>
      <c r="P148" s="271" t="s">
        <v>903</v>
      </c>
      <c r="Q148" s="145" t="s">
        <v>16</v>
      </c>
      <c r="R148" s="22">
        <f t="shared" si="31"/>
        <v>3.0769230769230771</v>
      </c>
      <c r="S148" s="143">
        <v>2</v>
      </c>
      <c r="T148" s="73"/>
      <c r="U148" s="145" t="s">
        <v>9</v>
      </c>
      <c r="V148" s="271" t="s">
        <v>852</v>
      </c>
      <c r="W148" s="145" t="s">
        <v>16</v>
      </c>
      <c r="X148" s="22">
        <f t="shared" si="33"/>
        <v>2.2727272727272729</v>
      </c>
      <c r="Y148" s="143">
        <v>2</v>
      </c>
      <c r="AA148" s="145" t="s">
        <v>16</v>
      </c>
      <c r="AB148" s="271" t="s">
        <v>975</v>
      </c>
      <c r="AC148" s="145" t="s">
        <v>16</v>
      </c>
      <c r="AD148" s="144">
        <f t="shared" si="29"/>
        <v>1.25</v>
      </c>
      <c r="AE148" s="143">
        <v>1</v>
      </c>
      <c r="AF148" s="73"/>
      <c r="AG148" s="73"/>
      <c r="AH148" s="73"/>
      <c r="AI148" s="73"/>
      <c r="AJ148" s="73"/>
      <c r="AK148" s="73"/>
    </row>
    <row r="149" spans="2:37">
      <c r="B149" s="73"/>
      <c r="C149" s="73"/>
      <c r="D149" s="73"/>
      <c r="E149" s="73"/>
      <c r="F149" s="73"/>
      <c r="G149" s="73"/>
      <c r="H149" s="73"/>
      <c r="I149" s="73"/>
      <c r="J149" s="73"/>
      <c r="K149" s="73"/>
      <c r="L149" s="73"/>
      <c r="O149" s="145" t="s">
        <v>16</v>
      </c>
      <c r="P149" s="271" t="s">
        <v>902</v>
      </c>
      <c r="Q149" s="145" t="s">
        <v>16</v>
      </c>
      <c r="R149" s="22">
        <f t="shared" si="31"/>
        <v>3.0769230769230771</v>
      </c>
      <c r="S149" s="143">
        <v>2</v>
      </c>
      <c r="T149" s="73"/>
      <c r="U149" s="145" t="s">
        <v>9</v>
      </c>
      <c r="V149" s="271" t="s">
        <v>851</v>
      </c>
      <c r="W149" s="145" t="s">
        <v>22</v>
      </c>
      <c r="X149" s="22">
        <f t="shared" si="33"/>
        <v>1.1363636363636365</v>
      </c>
      <c r="Y149" s="143">
        <v>1</v>
      </c>
      <c r="AA149" s="145" t="s">
        <v>16</v>
      </c>
      <c r="AB149" s="271" t="s">
        <v>974</v>
      </c>
      <c r="AC149" s="145" t="s">
        <v>16</v>
      </c>
      <c r="AD149" s="144">
        <f t="shared" si="29"/>
        <v>1.25</v>
      </c>
      <c r="AE149" s="143">
        <v>1</v>
      </c>
      <c r="AF149" s="73"/>
      <c r="AG149" s="73"/>
      <c r="AH149" s="73"/>
      <c r="AI149" s="73"/>
      <c r="AJ149" s="73"/>
      <c r="AK149" s="73"/>
    </row>
    <row r="150" spans="2:37">
      <c r="B150" s="73"/>
      <c r="C150" s="73"/>
      <c r="D150" s="73"/>
      <c r="E150" s="73"/>
      <c r="F150" s="73"/>
      <c r="G150" s="73"/>
      <c r="H150" s="73"/>
      <c r="I150" s="73"/>
      <c r="J150" s="73"/>
      <c r="K150" s="73"/>
      <c r="L150" s="73"/>
      <c r="O150" s="145" t="s">
        <v>16</v>
      </c>
      <c r="P150" s="271" t="s">
        <v>901</v>
      </c>
      <c r="Q150" s="145" t="s">
        <v>16</v>
      </c>
      <c r="R150" s="22">
        <f t="shared" si="31"/>
        <v>3.0769230769230771</v>
      </c>
      <c r="S150" s="143">
        <v>2</v>
      </c>
      <c r="T150" s="73"/>
      <c r="U150" s="145" t="s">
        <v>55</v>
      </c>
      <c r="V150" s="271" t="s">
        <v>850</v>
      </c>
      <c r="W150" s="145" t="s">
        <v>123</v>
      </c>
      <c r="X150" s="22">
        <f t="shared" si="33"/>
        <v>1.1363636363636365</v>
      </c>
      <c r="Y150" s="143">
        <v>1</v>
      </c>
      <c r="AA150" s="145" t="s">
        <v>16</v>
      </c>
      <c r="AB150" s="271" t="s">
        <v>972</v>
      </c>
      <c r="AC150" s="145" t="s">
        <v>16</v>
      </c>
      <c r="AD150" s="144">
        <f t="shared" si="29"/>
        <v>1.25</v>
      </c>
      <c r="AE150" s="143">
        <v>1</v>
      </c>
      <c r="AF150" s="73"/>
      <c r="AG150" s="73"/>
      <c r="AH150" s="73"/>
      <c r="AI150" s="73"/>
      <c r="AJ150" s="73"/>
      <c r="AK150" s="73"/>
    </row>
    <row r="151" spans="2:37">
      <c r="O151" s="145" t="s">
        <v>16</v>
      </c>
      <c r="P151" s="271" t="s">
        <v>900</v>
      </c>
      <c r="Q151" s="145" t="s">
        <v>16</v>
      </c>
      <c r="R151" s="22">
        <f t="shared" si="31"/>
        <v>1.5384615384615385</v>
      </c>
      <c r="S151" s="143">
        <v>1</v>
      </c>
      <c r="T151" s="73"/>
      <c r="U151" s="145" t="s">
        <v>55</v>
      </c>
      <c r="V151" s="271" t="s">
        <v>849</v>
      </c>
      <c r="W151" s="145" t="s">
        <v>16</v>
      </c>
      <c r="X151" s="22">
        <f t="shared" si="33"/>
        <v>1.1363636363636365</v>
      </c>
      <c r="Y151" s="143">
        <v>1</v>
      </c>
      <c r="AA151" s="145" t="s">
        <v>16</v>
      </c>
      <c r="AB151" s="271" t="s">
        <v>971</v>
      </c>
      <c r="AC151" s="145" t="s">
        <v>16</v>
      </c>
      <c r="AD151" s="144">
        <f t="shared" si="29"/>
        <v>1.25</v>
      </c>
      <c r="AE151" s="143">
        <v>1</v>
      </c>
      <c r="AF151" s="73"/>
      <c r="AG151" s="73"/>
      <c r="AH151" s="73"/>
      <c r="AI151" s="73"/>
      <c r="AJ151" s="73"/>
      <c r="AK151" s="73"/>
    </row>
    <row r="152" spans="2:37">
      <c r="O152" s="145" t="s">
        <v>16</v>
      </c>
      <c r="P152" s="271" t="s">
        <v>899</v>
      </c>
      <c r="Q152" s="145" t="s">
        <v>16</v>
      </c>
      <c r="R152" s="22">
        <f t="shared" si="31"/>
        <v>1.5384615384615385</v>
      </c>
      <c r="S152" s="143">
        <v>1</v>
      </c>
      <c r="T152" s="73"/>
      <c r="U152" s="145" t="s">
        <v>19</v>
      </c>
      <c r="V152" s="271" t="s">
        <v>848</v>
      </c>
      <c r="W152" s="145" t="s">
        <v>16</v>
      </c>
      <c r="X152" s="22">
        <f t="shared" si="33"/>
        <v>1.1363636363636365</v>
      </c>
      <c r="Y152" s="143">
        <v>1</v>
      </c>
      <c r="AA152" s="145" t="s">
        <v>16</v>
      </c>
      <c r="AB152" s="271" t="s">
        <v>970</v>
      </c>
      <c r="AC152" s="145" t="s">
        <v>22</v>
      </c>
      <c r="AD152" s="144">
        <f t="shared" si="29"/>
        <v>1.25</v>
      </c>
      <c r="AE152" s="143">
        <v>1</v>
      </c>
      <c r="AF152" s="73"/>
      <c r="AG152" s="73"/>
      <c r="AH152" s="73"/>
      <c r="AI152" s="73"/>
      <c r="AJ152" s="73"/>
      <c r="AK152" s="73"/>
    </row>
    <row r="153" spans="2:37">
      <c r="O153" s="145" t="s">
        <v>16</v>
      </c>
      <c r="P153" s="271" t="s">
        <v>898</v>
      </c>
      <c r="Q153" s="145" t="s">
        <v>16</v>
      </c>
      <c r="R153" s="22">
        <f t="shared" si="31"/>
        <v>1.5384615384615385</v>
      </c>
      <c r="S153" s="143">
        <v>1</v>
      </c>
      <c r="T153" s="73"/>
      <c r="U153" s="145" t="s">
        <v>106</v>
      </c>
      <c r="V153" s="271" t="s">
        <v>847</v>
      </c>
      <c r="W153" s="145" t="s">
        <v>52</v>
      </c>
      <c r="X153" s="22">
        <f t="shared" si="33"/>
        <v>1.1363636363636365</v>
      </c>
      <c r="Y153" s="143">
        <v>1</v>
      </c>
      <c r="AA153" s="145" t="s">
        <v>16</v>
      </c>
      <c r="AB153" s="271" t="s">
        <v>969</v>
      </c>
      <c r="AC153" s="145" t="s">
        <v>16</v>
      </c>
      <c r="AD153" s="144">
        <f t="shared" si="29"/>
        <v>1.25</v>
      </c>
      <c r="AE153" s="143">
        <v>1</v>
      </c>
      <c r="AF153" s="73"/>
      <c r="AG153" s="73"/>
      <c r="AH153" s="73"/>
      <c r="AI153" s="73"/>
      <c r="AJ153" s="73"/>
      <c r="AK153" s="73"/>
    </row>
    <row r="154" spans="2:37">
      <c r="O154" s="145" t="s">
        <v>16</v>
      </c>
      <c r="P154" s="271" t="s">
        <v>897</v>
      </c>
      <c r="Q154" s="145" t="s">
        <v>16</v>
      </c>
      <c r="R154" s="22">
        <f t="shared" si="31"/>
        <v>1.5384615384615385</v>
      </c>
      <c r="S154" s="143">
        <v>1</v>
      </c>
      <c r="T154" s="73"/>
      <c r="U154" s="145" t="s">
        <v>9</v>
      </c>
      <c r="V154" s="271" t="s">
        <v>846</v>
      </c>
      <c r="W154" s="145" t="s">
        <v>16</v>
      </c>
      <c r="X154" s="22">
        <f t="shared" si="33"/>
        <v>1.1363636363636365</v>
      </c>
      <c r="Y154" s="143">
        <v>1</v>
      </c>
      <c r="AA154" s="145" t="s">
        <v>16</v>
      </c>
      <c r="AB154" s="271" t="s">
        <v>968</v>
      </c>
      <c r="AC154" s="145" t="s">
        <v>16</v>
      </c>
      <c r="AD154" s="144">
        <f t="shared" si="29"/>
        <v>1.25</v>
      </c>
      <c r="AE154" s="143">
        <v>1</v>
      </c>
      <c r="AF154" s="73"/>
      <c r="AG154" s="73"/>
      <c r="AH154" s="73"/>
      <c r="AI154" s="73"/>
      <c r="AJ154" s="73"/>
      <c r="AK154" s="73"/>
    </row>
    <row r="155" spans="2:37">
      <c r="O155" s="145" t="s">
        <v>16</v>
      </c>
      <c r="P155" s="271" t="s">
        <v>896</v>
      </c>
      <c r="Q155" s="145" t="s">
        <v>16</v>
      </c>
      <c r="R155" s="22">
        <f t="shared" si="31"/>
        <v>1.5384615384615385</v>
      </c>
      <c r="S155" s="143">
        <v>1</v>
      </c>
      <c r="T155" s="73"/>
      <c r="U155" s="145" t="s">
        <v>22</v>
      </c>
      <c r="V155" s="271" t="s">
        <v>845</v>
      </c>
      <c r="W155" s="145" t="s">
        <v>16</v>
      </c>
      <c r="X155" s="22">
        <f t="shared" si="33"/>
        <v>1.1363636363636365</v>
      </c>
      <c r="Y155" s="143">
        <v>1</v>
      </c>
      <c r="AA155" s="145" t="s">
        <v>16</v>
      </c>
      <c r="AB155" s="271" t="s">
        <v>967</v>
      </c>
      <c r="AC155" s="145" t="s">
        <v>16</v>
      </c>
      <c r="AD155" s="144">
        <f t="shared" si="29"/>
        <v>1.25</v>
      </c>
      <c r="AE155" s="143">
        <v>1</v>
      </c>
      <c r="AF155" s="73"/>
      <c r="AG155" s="73"/>
      <c r="AH155" s="73"/>
      <c r="AI155" s="73"/>
      <c r="AJ155" s="73"/>
      <c r="AK155" s="73"/>
    </row>
    <row r="156" spans="2:37">
      <c r="O156" s="141"/>
      <c r="P156" s="142"/>
      <c r="Q156" s="141"/>
      <c r="R156" s="140">
        <f>SUM(R137:R155)</f>
        <v>99.999999999999986</v>
      </c>
      <c r="S156" s="140">
        <f>SUM(S137:S155)</f>
        <v>65</v>
      </c>
      <c r="T156" s="73"/>
      <c r="U156" s="141"/>
      <c r="V156" s="142"/>
      <c r="W156" s="141"/>
      <c r="X156" s="140">
        <f>SUM(X137:X155)</f>
        <v>100.00000000000001</v>
      </c>
      <c r="Y156" s="140">
        <f>SUM(Y137:Y155)</f>
        <v>88</v>
      </c>
      <c r="AA156" s="145" t="s">
        <v>16</v>
      </c>
      <c r="AB156" s="271" t="s">
        <v>966</v>
      </c>
      <c r="AC156" s="145" t="s">
        <v>16</v>
      </c>
      <c r="AD156" s="144">
        <f t="shared" si="29"/>
        <v>1.25</v>
      </c>
      <c r="AE156" s="143">
        <v>1</v>
      </c>
      <c r="AF156" s="73"/>
      <c r="AG156" s="73"/>
      <c r="AH156" s="73"/>
      <c r="AI156" s="73"/>
      <c r="AJ156" s="73"/>
      <c r="AK156" s="73"/>
    </row>
    <row r="157" spans="2:37">
      <c r="O157" s="73"/>
      <c r="P157" s="73"/>
      <c r="Q157" s="73"/>
      <c r="R157" s="74"/>
      <c r="S157" s="74"/>
      <c r="T157" s="73"/>
      <c r="U157" s="73"/>
      <c r="V157" s="73"/>
      <c r="W157" s="73"/>
      <c r="X157" s="73"/>
      <c r="Y157" s="73"/>
      <c r="AA157" s="145" t="s">
        <v>9</v>
      </c>
      <c r="AB157" s="271" t="s">
        <v>965</v>
      </c>
      <c r="AC157" s="145" t="s">
        <v>16</v>
      </c>
      <c r="AD157" s="144">
        <f t="shared" si="29"/>
        <v>1.25</v>
      </c>
      <c r="AE157" s="143">
        <v>1</v>
      </c>
      <c r="AF157" s="73"/>
      <c r="AG157" s="73"/>
      <c r="AH157" s="73"/>
      <c r="AI157" s="73"/>
      <c r="AJ157" s="73"/>
      <c r="AK157" s="73"/>
    </row>
    <row r="158" spans="2:37">
      <c r="AA158" s="145" t="s">
        <v>16</v>
      </c>
      <c r="AB158" s="271" t="s">
        <v>964</v>
      </c>
      <c r="AC158" s="145" t="s">
        <v>22</v>
      </c>
      <c r="AD158" s="144">
        <f t="shared" si="29"/>
        <v>1.25</v>
      </c>
      <c r="AE158" s="143">
        <v>1</v>
      </c>
      <c r="AF158" s="73"/>
      <c r="AG158" s="73"/>
      <c r="AH158" s="73"/>
      <c r="AI158" s="73"/>
      <c r="AJ158" s="73"/>
      <c r="AK158" s="73"/>
    </row>
    <row r="159" spans="2:37">
      <c r="O159" s="152" t="s">
        <v>893</v>
      </c>
      <c r="P159" s="151"/>
      <c r="Q159" s="150"/>
      <c r="R159" s="150"/>
      <c r="S159" s="149"/>
      <c r="T159" s="73"/>
      <c r="U159" s="152" t="s">
        <v>889</v>
      </c>
      <c r="V159" s="151"/>
      <c r="W159" s="150"/>
      <c r="X159" s="150"/>
      <c r="Y159" s="149"/>
      <c r="AA159" s="145" t="s">
        <v>16</v>
      </c>
      <c r="AB159" s="271" t="s">
        <v>963</v>
      </c>
      <c r="AC159" s="145" t="s">
        <v>16</v>
      </c>
      <c r="AD159" s="144">
        <f t="shared" si="29"/>
        <v>1.25</v>
      </c>
      <c r="AE159" s="143">
        <v>1</v>
      </c>
      <c r="AF159" s="73"/>
      <c r="AG159" s="73"/>
      <c r="AH159" s="73"/>
      <c r="AI159" s="73"/>
      <c r="AJ159" s="73"/>
      <c r="AK159" s="73"/>
    </row>
    <row r="160" spans="2:37">
      <c r="O160" s="150"/>
      <c r="P160" s="151"/>
      <c r="Q160" s="150"/>
      <c r="R160" s="150"/>
      <c r="S160" s="149"/>
      <c r="T160" s="73"/>
      <c r="U160" s="150"/>
      <c r="V160" s="151"/>
      <c r="W160" s="150"/>
      <c r="X160" s="150"/>
      <c r="Y160" s="149"/>
      <c r="AA160" s="145" t="s">
        <v>16</v>
      </c>
      <c r="AB160" s="271" t="s">
        <v>962</v>
      </c>
      <c r="AC160" s="145" t="s">
        <v>16</v>
      </c>
      <c r="AD160" s="144">
        <f t="shared" si="29"/>
        <v>1.25</v>
      </c>
      <c r="AE160" s="143">
        <v>1</v>
      </c>
      <c r="AF160" s="73"/>
      <c r="AG160" s="73"/>
      <c r="AH160" s="73"/>
      <c r="AI160" s="73"/>
      <c r="AJ160" s="73"/>
      <c r="AK160" s="73"/>
    </row>
    <row r="161" spans="15:37">
      <c r="O161" s="148" t="s">
        <v>0</v>
      </c>
      <c r="P161" s="148" t="s">
        <v>1</v>
      </c>
      <c r="Q161" s="148" t="s">
        <v>2</v>
      </c>
      <c r="R161" s="148" t="s">
        <v>3</v>
      </c>
      <c r="S161" s="147" t="s">
        <v>4</v>
      </c>
      <c r="T161" s="73"/>
      <c r="U161" s="148" t="s">
        <v>45</v>
      </c>
      <c r="V161" s="148" t="s">
        <v>1</v>
      </c>
      <c r="W161" s="148" t="s">
        <v>46</v>
      </c>
      <c r="X161" s="148" t="s">
        <v>3</v>
      </c>
      <c r="Y161" s="147" t="s">
        <v>4</v>
      </c>
      <c r="AA161" s="145" t="s">
        <v>16</v>
      </c>
      <c r="AB161" s="271" t="s">
        <v>961</v>
      </c>
      <c r="AC161" s="145" t="s">
        <v>16</v>
      </c>
      <c r="AD161" s="144">
        <f t="shared" si="29"/>
        <v>1.25</v>
      </c>
      <c r="AE161" s="143">
        <v>1</v>
      </c>
      <c r="AF161" s="73"/>
      <c r="AG161" s="73"/>
      <c r="AH161" s="73"/>
      <c r="AI161" s="73"/>
      <c r="AJ161" s="73"/>
      <c r="AK161" s="73"/>
    </row>
    <row r="162" spans="15:37">
      <c r="O162" s="145" t="s">
        <v>16</v>
      </c>
      <c r="P162" s="271" t="s">
        <v>892</v>
      </c>
      <c r="Q162" s="145" t="s">
        <v>16</v>
      </c>
      <c r="R162" s="144">
        <v>80</v>
      </c>
      <c r="S162" s="143">
        <v>4</v>
      </c>
      <c r="T162" s="73"/>
      <c r="U162" s="145" t="s">
        <v>51</v>
      </c>
      <c r="V162" s="146" t="s">
        <v>888</v>
      </c>
      <c r="W162" s="145" t="s">
        <v>16</v>
      </c>
      <c r="X162" s="144">
        <v>100</v>
      </c>
      <c r="Y162" s="143">
        <v>23</v>
      </c>
      <c r="AA162" s="145" t="s">
        <v>16</v>
      </c>
      <c r="AB162" s="271" t="s">
        <v>960</v>
      </c>
      <c r="AC162" s="145" t="s">
        <v>16</v>
      </c>
      <c r="AD162" s="144">
        <f t="shared" si="29"/>
        <v>1.25</v>
      </c>
      <c r="AE162" s="143">
        <v>1</v>
      </c>
      <c r="AF162" s="73"/>
      <c r="AG162" s="73"/>
      <c r="AH162" s="73"/>
      <c r="AI162" s="73"/>
      <c r="AJ162" s="73"/>
      <c r="AK162" s="73"/>
    </row>
    <row r="163" spans="15:37">
      <c r="O163" s="145" t="s">
        <v>16</v>
      </c>
      <c r="P163" s="271" t="s">
        <v>891</v>
      </c>
      <c r="Q163" s="145" t="s">
        <v>16</v>
      </c>
      <c r="R163" s="144">
        <v>20</v>
      </c>
      <c r="S163" s="143">
        <v>1</v>
      </c>
      <c r="T163" s="73"/>
      <c r="U163" s="141"/>
      <c r="V163" s="142"/>
      <c r="W163" s="141"/>
      <c r="X163" s="140">
        <f>SUM(X162:X162)</f>
        <v>100</v>
      </c>
      <c r="Y163" s="140">
        <f>SUM(Y162:Y162)</f>
        <v>23</v>
      </c>
      <c r="AA163" s="145" t="s">
        <v>16</v>
      </c>
      <c r="AB163" s="271" t="s">
        <v>959</v>
      </c>
      <c r="AC163" s="145" t="s">
        <v>16</v>
      </c>
      <c r="AD163" s="144">
        <f t="shared" si="29"/>
        <v>1.25</v>
      </c>
      <c r="AE163" s="143">
        <v>1</v>
      </c>
      <c r="AF163" s="73"/>
      <c r="AG163" s="73"/>
      <c r="AH163" s="73"/>
      <c r="AI163" s="73"/>
      <c r="AJ163" s="73"/>
      <c r="AK163" s="73"/>
    </row>
    <row r="164" spans="15:37">
      <c r="O164" s="141"/>
      <c r="P164" s="142"/>
      <c r="Q164" s="141"/>
      <c r="R164" s="140">
        <f>SUM(R162:R163)</f>
        <v>100</v>
      </c>
      <c r="S164" s="140">
        <f>SUM(S162:S163)</f>
        <v>5</v>
      </c>
      <c r="T164" s="73"/>
      <c r="U164" s="252"/>
      <c r="W164" s="252"/>
      <c r="X164" s="252"/>
      <c r="Y164" s="251"/>
      <c r="AA164" s="145" t="s">
        <v>16</v>
      </c>
      <c r="AB164" s="271" t="s">
        <v>958</v>
      </c>
      <c r="AC164" s="145" t="s">
        <v>16</v>
      </c>
      <c r="AD164" s="144">
        <f t="shared" si="29"/>
        <v>1.25</v>
      </c>
      <c r="AE164" s="143">
        <v>1</v>
      </c>
      <c r="AF164" s="73"/>
      <c r="AG164" s="73"/>
      <c r="AH164" s="73"/>
      <c r="AI164" s="73"/>
      <c r="AJ164" s="73"/>
      <c r="AK164" s="73"/>
    </row>
    <row r="165" spans="15:37">
      <c r="O165" s="73"/>
      <c r="P165" s="73"/>
      <c r="Q165" s="73"/>
      <c r="R165" s="74"/>
      <c r="S165" s="74"/>
      <c r="T165" s="73"/>
      <c r="U165" s="252"/>
      <c r="W165" s="252"/>
      <c r="X165" s="252"/>
      <c r="Y165" s="251"/>
      <c r="AA165" s="145" t="s">
        <v>16</v>
      </c>
      <c r="AB165" s="271" t="s">
        <v>957</v>
      </c>
      <c r="AC165" s="145" t="s">
        <v>16</v>
      </c>
      <c r="AD165" s="144">
        <f t="shared" si="29"/>
        <v>1.25</v>
      </c>
      <c r="AE165" s="143">
        <v>1</v>
      </c>
      <c r="AF165" s="73"/>
      <c r="AG165" s="73"/>
      <c r="AH165" s="73"/>
      <c r="AI165" s="73"/>
      <c r="AJ165" s="73"/>
      <c r="AK165" s="73"/>
    </row>
    <row r="166" spans="15:37">
      <c r="O166" s="276" t="s">
        <v>16</v>
      </c>
      <c r="P166" s="275" t="s">
        <v>894</v>
      </c>
      <c r="Q166" s="276" t="s">
        <v>16</v>
      </c>
      <c r="R166" s="276"/>
      <c r="S166" s="277">
        <v>54</v>
      </c>
      <c r="T166" s="73"/>
      <c r="U166" s="148" t="s">
        <v>9</v>
      </c>
      <c r="V166" s="272" t="s">
        <v>887</v>
      </c>
      <c r="W166" s="148" t="s">
        <v>16</v>
      </c>
      <c r="X166" s="273"/>
      <c r="Y166" s="147">
        <v>68</v>
      </c>
      <c r="AA166" s="141"/>
      <c r="AB166" s="142"/>
      <c r="AC166" s="141"/>
      <c r="AD166" s="140">
        <f>SUM(AD126:AD165)</f>
        <v>100</v>
      </c>
      <c r="AE166" s="140">
        <f>SUM(AE126:AE165)</f>
        <v>80</v>
      </c>
      <c r="AF166" s="73"/>
      <c r="AG166" s="73"/>
      <c r="AH166" s="73"/>
      <c r="AI166" s="73"/>
      <c r="AJ166" s="73"/>
      <c r="AK166" s="73"/>
    </row>
    <row r="167" spans="15:37">
      <c r="O167" s="73"/>
      <c r="P167" s="73"/>
      <c r="Q167" s="73"/>
      <c r="R167" s="74"/>
      <c r="S167" s="74"/>
      <c r="T167" s="73"/>
      <c r="U167" s="73"/>
      <c r="V167" s="73"/>
      <c r="W167" s="73"/>
      <c r="X167" s="73"/>
      <c r="Y167" s="73"/>
      <c r="AA167" s="73"/>
      <c r="AB167" s="73"/>
      <c r="AC167" s="73"/>
      <c r="AD167" s="73"/>
      <c r="AE167" s="73"/>
      <c r="AF167" s="73"/>
      <c r="AG167" s="73"/>
      <c r="AH167" s="73"/>
      <c r="AI167" s="73"/>
      <c r="AJ167" s="73"/>
      <c r="AK167" s="73"/>
    </row>
    <row r="168" spans="15:37">
      <c r="O168" s="73"/>
      <c r="P168" s="274" t="s">
        <v>890</v>
      </c>
      <c r="Q168" s="73"/>
      <c r="R168" s="74"/>
      <c r="S168" s="74"/>
      <c r="T168" s="73"/>
      <c r="U168" s="73"/>
      <c r="V168" s="73" t="s">
        <v>890</v>
      </c>
      <c r="W168" s="73"/>
      <c r="X168" s="73"/>
      <c r="Y168" s="73"/>
    </row>
    <row r="169" spans="15:37">
      <c r="AA169" s="152" t="s">
        <v>933</v>
      </c>
      <c r="AB169" s="151"/>
      <c r="AC169" s="150"/>
      <c r="AD169" s="150"/>
      <c r="AE169" s="149"/>
      <c r="AF169" s="73"/>
      <c r="AG169" s="152" t="s">
        <v>941</v>
      </c>
      <c r="AH169" s="151"/>
      <c r="AI169" s="150"/>
      <c r="AJ169" s="150"/>
      <c r="AK169" s="149"/>
    </row>
    <row r="170" spans="15:37">
      <c r="AA170" s="150"/>
      <c r="AB170" s="151"/>
      <c r="AC170" s="150"/>
      <c r="AD170" s="150"/>
      <c r="AE170" s="149"/>
      <c r="AF170" s="73"/>
      <c r="AG170" s="150"/>
      <c r="AH170" s="151"/>
      <c r="AI170" s="150"/>
      <c r="AJ170" s="150"/>
      <c r="AK170" s="149"/>
    </row>
    <row r="171" spans="15:37">
      <c r="AA171" s="148" t="s">
        <v>0</v>
      </c>
      <c r="AB171" s="148" t="s">
        <v>1</v>
      </c>
      <c r="AC171" s="148" t="s">
        <v>2</v>
      </c>
      <c r="AD171" s="148" t="s">
        <v>3</v>
      </c>
      <c r="AE171" s="147" t="s">
        <v>4</v>
      </c>
      <c r="AF171" s="73"/>
      <c r="AG171" s="148" t="s">
        <v>45</v>
      </c>
      <c r="AH171" s="148" t="s">
        <v>1</v>
      </c>
      <c r="AI171" s="148" t="s">
        <v>46</v>
      </c>
      <c r="AJ171" s="148" t="s">
        <v>3</v>
      </c>
      <c r="AK171" s="147" t="s">
        <v>4</v>
      </c>
    </row>
    <row r="172" spans="15:37">
      <c r="O172" s="154" t="s">
        <v>775</v>
      </c>
      <c r="P172" s="73"/>
      <c r="Q172" s="73"/>
      <c r="R172" s="73"/>
      <c r="S172" s="73"/>
      <c r="T172" s="73"/>
      <c r="U172" s="154" t="s">
        <v>785</v>
      </c>
      <c r="V172" s="73"/>
      <c r="W172" s="73"/>
      <c r="X172" s="73"/>
      <c r="Y172" s="73"/>
      <c r="AA172" s="145" t="s">
        <v>9</v>
      </c>
      <c r="AB172" s="271" t="s">
        <v>932</v>
      </c>
      <c r="AC172" s="145" t="s">
        <v>9</v>
      </c>
      <c r="AD172" s="144">
        <f t="shared" ref="AD172:AD184" si="34">AE172*100/$AE$185</f>
        <v>55.555555555555557</v>
      </c>
      <c r="AE172" s="143">
        <v>50</v>
      </c>
      <c r="AF172" s="73"/>
      <c r="AG172" s="145" t="s">
        <v>51</v>
      </c>
      <c r="AH172" s="271" t="s">
        <v>940</v>
      </c>
      <c r="AI172" s="145" t="s">
        <v>104</v>
      </c>
      <c r="AJ172" s="144">
        <f t="shared" ref="AJ172:AJ179" si="35">AK172*100/$AK$180</f>
        <v>46.25</v>
      </c>
      <c r="AK172" s="143">
        <v>37</v>
      </c>
    </row>
    <row r="173" spans="15:37">
      <c r="AA173" s="145" t="s">
        <v>16</v>
      </c>
      <c r="AB173" s="271" t="s">
        <v>931</v>
      </c>
      <c r="AC173" s="145" t="s">
        <v>16</v>
      </c>
      <c r="AD173" s="144">
        <f t="shared" si="34"/>
        <v>12.222222222222221</v>
      </c>
      <c r="AE173" s="143">
        <v>11</v>
      </c>
      <c r="AF173" s="73"/>
      <c r="AG173" s="145" t="s">
        <v>51</v>
      </c>
      <c r="AH173" s="271" t="s">
        <v>939</v>
      </c>
      <c r="AI173" s="145" t="s">
        <v>123</v>
      </c>
      <c r="AJ173" s="144">
        <f t="shared" si="35"/>
        <v>22.5</v>
      </c>
      <c r="AK173" s="143">
        <v>18</v>
      </c>
    </row>
    <row r="174" spans="15:37">
      <c r="O174" s="2" t="s">
        <v>0</v>
      </c>
      <c r="P174" s="3" t="s">
        <v>1</v>
      </c>
      <c r="Q174" s="3" t="s">
        <v>2</v>
      </c>
      <c r="R174" s="3" t="s">
        <v>3</v>
      </c>
      <c r="S174" s="3" t="s">
        <v>4</v>
      </c>
      <c r="T174" s="73"/>
      <c r="U174" s="2" t="s">
        <v>45</v>
      </c>
      <c r="V174" s="3" t="s">
        <v>1</v>
      </c>
      <c r="W174" s="3" t="s">
        <v>46</v>
      </c>
      <c r="X174" s="3" t="s">
        <v>3</v>
      </c>
      <c r="Y174" s="3" t="s">
        <v>4</v>
      </c>
      <c r="AA174" s="145" t="s">
        <v>16</v>
      </c>
      <c r="AB174" s="271" t="s">
        <v>930</v>
      </c>
      <c r="AC174" s="145" t="s">
        <v>16</v>
      </c>
      <c r="AD174" s="144">
        <f t="shared" si="34"/>
        <v>10</v>
      </c>
      <c r="AE174" s="143">
        <v>9</v>
      </c>
      <c r="AF174" s="73"/>
      <c r="AG174" s="145" t="s">
        <v>9</v>
      </c>
      <c r="AH174" s="288" t="s">
        <v>430</v>
      </c>
      <c r="AI174" s="145" t="s">
        <v>22</v>
      </c>
      <c r="AJ174" s="144">
        <f t="shared" si="35"/>
        <v>18.75</v>
      </c>
      <c r="AK174" s="143">
        <v>15</v>
      </c>
    </row>
    <row r="175" spans="15:37">
      <c r="O175" s="19" t="s">
        <v>16</v>
      </c>
      <c r="P175" s="20" t="s">
        <v>776</v>
      </c>
      <c r="Q175" s="19" t="s">
        <v>16</v>
      </c>
      <c r="R175" s="22">
        <f t="shared" ref="R175:R183" si="36">S175*100/$S$184</f>
        <v>46.153846153846153</v>
      </c>
      <c r="S175" s="99">
        <v>42</v>
      </c>
      <c r="T175" s="73"/>
      <c r="U175" s="19" t="s">
        <v>106</v>
      </c>
      <c r="V175" s="20" t="s">
        <v>792</v>
      </c>
      <c r="W175" s="19" t="s">
        <v>22</v>
      </c>
      <c r="X175" s="22">
        <f t="shared" ref="X175:X186" si="37">Y175*100/$Y$187</f>
        <v>64.772727272727266</v>
      </c>
      <c r="Y175" s="99">
        <v>57</v>
      </c>
      <c r="AA175" s="145" t="s">
        <v>16</v>
      </c>
      <c r="AB175" s="271" t="s">
        <v>929</v>
      </c>
      <c r="AC175" s="145" t="s">
        <v>16</v>
      </c>
      <c r="AD175" s="144">
        <f t="shared" si="34"/>
        <v>7.7777777777777777</v>
      </c>
      <c r="AE175" s="143">
        <v>7</v>
      </c>
      <c r="AF175" s="73"/>
      <c r="AG175" s="145" t="s">
        <v>55</v>
      </c>
      <c r="AH175" s="271" t="s">
        <v>938</v>
      </c>
      <c r="AI175" s="145" t="s">
        <v>16</v>
      </c>
      <c r="AJ175" s="144">
        <f t="shared" si="35"/>
        <v>5</v>
      </c>
      <c r="AK175" s="143">
        <v>4</v>
      </c>
    </row>
    <row r="176" spans="15:37">
      <c r="O176" s="19" t="s">
        <v>16</v>
      </c>
      <c r="P176" s="20" t="s">
        <v>780</v>
      </c>
      <c r="Q176" s="19" t="s">
        <v>16</v>
      </c>
      <c r="R176" s="22">
        <f t="shared" si="36"/>
        <v>20.87912087912088</v>
      </c>
      <c r="S176" s="85">
        <v>19</v>
      </c>
      <c r="T176" s="73"/>
      <c r="U176" s="19" t="s">
        <v>106</v>
      </c>
      <c r="V176" s="20" t="s">
        <v>791</v>
      </c>
      <c r="W176" s="19" t="s">
        <v>52</v>
      </c>
      <c r="X176" s="22">
        <f t="shared" si="37"/>
        <v>9.0909090909090917</v>
      </c>
      <c r="Y176" s="85">
        <v>8</v>
      </c>
      <c r="AA176" s="145" t="s">
        <v>16</v>
      </c>
      <c r="AB176" s="271" t="s">
        <v>928</v>
      </c>
      <c r="AC176" s="145" t="s">
        <v>16</v>
      </c>
      <c r="AD176" s="144">
        <f t="shared" si="34"/>
        <v>3.3333333333333335</v>
      </c>
      <c r="AE176" s="143">
        <v>3</v>
      </c>
      <c r="AF176" s="73"/>
      <c r="AG176" s="145" t="s">
        <v>22</v>
      </c>
      <c r="AH176" s="271" t="s">
        <v>937</v>
      </c>
      <c r="AI176" s="145" t="s">
        <v>16</v>
      </c>
      <c r="AJ176" s="144">
        <f t="shared" si="35"/>
        <v>3.75</v>
      </c>
      <c r="AK176" s="143">
        <v>3</v>
      </c>
    </row>
    <row r="177" spans="15:37">
      <c r="O177" s="19" t="s">
        <v>16</v>
      </c>
      <c r="P177" s="20" t="s">
        <v>781</v>
      </c>
      <c r="Q177" s="19" t="s">
        <v>16</v>
      </c>
      <c r="R177" s="22">
        <f t="shared" si="36"/>
        <v>12.087912087912088</v>
      </c>
      <c r="S177" s="85">
        <v>11</v>
      </c>
      <c r="T177" s="73"/>
      <c r="U177" s="19" t="s">
        <v>106</v>
      </c>
      <c r="V177" s="20" t="s">
        <v>786</v>
      </c>
      <c r="W177" s="19" t="s">
        <v>22</v>
      </c>
      <c r="X177" s="22">
        <f t="shared" si="37"/>
        <v>6.8181818181818183</v>
      </c>
      <c r="Y177" s="85">
        <v>6</v>
      </c>
      <c r="AA177" s="145" t="s">
        <v>16</v>
      </c>
      <c r="AB177" s="271" t="s">
        <v>927</v>
      </c>
      <c r="AC177" s="145" t="s">
        <v>16</v>
      </c>
      <c r="AD177" s="144">
        <f t="shared" si="34"/>
        <v>2.2222222222222223</v>
      </c>
      <c r="AE177" s="143">
        <v>2</v>
      </c>
      <c r="AF177" s="73"/>
      <c r="AG177" s="145" t="s">
        <v>51</v>
      </c>
      <c r="AH177" s="271" t="s">
        <v>936</v>
      </c>
      <c r="AI177" s="145" t="s">
        <v>123</v>
      </c>
      <c r="AJ177" s="144">
        <f t="shared" si="35"/>
        <v>1.25</v>
      </c>
      <c r="AK177" s="143">
        <v>1</v>
      </c>
    </row>
    <row r="178" spans="15:37">
      <c r="O178" s="19" t="s">
        <v>16</v>
      </c>
      <c r="P178" s="20" t="s">
        <v>779</v>
      </c>
      <c r="Q178" s="19" t="s">
        <v>16</v>
      </c>
      <c r="R178" s="22">
        <f t="shared" si="36"/>
        <v>10.989010989010989</v>
      </c>
      <c r="S178" s="85">
        <v>10</v>
      </c>
      <c r="T178" s="73"/>
      <c r="U178" s="19" t="s">
        <v>106</v>
      </c>
      <c r="V178" s="20" t="s">
        <v>790</v>
      </c>
      <c r="W178" s="19" t="s">
        <v>22</v>
      </c>
      <c r="X178" s="22">
        <f t="shared" si="37"/>
        <v>5.6818181818181817</v>
      </c>
      <c r="Y178" s="85">
        <v>5</v>
      </c>
      <c r="AA178" s="145" t="s">
        <v>16</v>
      </c>
      <c r="AB178" s="271" t="s">
        <v>926</v>
      </c>
      <c r="AC178" s="145" t="s">
        <v>16</v>
      </c>
      <c r="AD178" s="144">
        <f t="shared" si="34"/>
        <v>2.2222222222222223</v>
      </c>
      <c r="AE178" s="143">
        <v>2</v>
      </c>
      <c r="AF178" s="73"/>
      <c r="AG178" s="145" t="s">
        <v>9</v>
      </c>
      <c r="AH178" s="271" t="s">
        <v>935</v>
      </c>
      <c r="AI178" s="145" t="s">
        <v>22</v>
      </c>
      <c r="AJ178" s="144">
        <f t="shared" si="35"/>
        <v>1.25</v>
      </c>
      <c r="AK178" s="143">
        <v>1</v>
      </c>
    </row>
    <row r="179" spans="15:37">
      <c r="O179" s="19" t="s">
        <v>16</v>
      </c>
      <c r="P179" s="20" t="s">
        <v>778</v>
      </c>
      <c r="Q179" s="19" t="s">
        <v>22</v>
      </c>
      <c r="R179" s="22">
        <f t="shared" si="36"/>
        <v>3.2967032967032965</v>
      </c>
      <c r="S179" s="85">
        <v>3</v>
      </c>
      <c r="T179" s="73"/>
      <c r="U179" s="19" t="s">
        <v>9</v>
      </c>
      <c r="V179" s="20" t="s">
        <v>793</v>
      </c>
      <c r="W179" s="19" t="s">
        <v>123</v>
      </c>
      <c r="X179" s="22">
        <f t="shared" si="37"/>
        <v>4.5454545454545459</v>
      </c>
      <c r="Y179" s="85">
        <v>4</v>
      </c>
      <c r="AA179" s="145" t="s">
        <v>16</v>
      </c>
      <c r="AB179" s="271" t="s">
        <v>925</v>
      </c>
      <c r="AC179" s="145" t="s">
        <v>16</v>
      </c>
      <c r="AD179" s="144">
        <f t="shared" si="34"/>
        <v>1.1111111111111112</v>
      </c>
      <c r="AE179" s="143">
        <v>1</v>
      </c>
      <c r="AF179" s="73"/>
      <c r="AG179" s="145" t="s">
        <v>9</v>
      </c>
      <c r="AH179" s="271" t="s">
        <v>934</v>
      </c>
      <c r="AI179" s="145" t="s">
        <v>52</v>
      </c>
      <c r="AJ179" s="144">
        <f t="shared" si="35"/>
        <v>1.25</v>
      </c>
      <c r="AK179" s="143">
        <v>1</v>
      </c>
    </row>
    <row r="180" spans="15:37">
      <c r="O180" s="19" t="s">
        <v>16</v>
      </c>
      <c r="P180" s="20" t="s">
        <v>782</v>
      </c>
      <c r="Q180" s="19" t="s">
        <v>16</v>
      </c>
      <c r="R180" s="22">
        <f t="shared" si="36"/>
        <v>3.2967032967032965</v>
      </c>
      <c r="S180" s="85">
        <v>3</v>
      </c>
      <c r="T180" s="73"/>
      <c r="U180" s="19" t="s">
        <v>106</v>
      </c>
      <c r="V180" s="20" t="s">
        <v>794</v>
      </c>
      <c r="W180" s="19" t="s">
        <v>22</v>
      </c>
      <c r="X180" s="22">
        <f t="shared" si="37"/>
        <v>2.2727272727272729</v>
      </c>
      <c r="Y180" s="85">
        <v>2</v>
      </c>
      <c r="AA180" s="145" t="s">
        <v>16</v>
      </c>
      <c r="AB180" s="271" t="s">
        <v>924</v>
      </c>
      <c r="AC180" s="145" t="s">
        <v>16</v>
      </c>
      <c r="AD180" s="144">
        <f t="shared" si="34"/>
        <v>1.1111111111111112</v>
      </c>
      <c r="AE180" s="143">
        <v>1</v>
      </c>
      <c r="AF180" s="73"/>
      <c r="AG180" s="141"/>
      <c r="AH180" s="142"/>
      <c r="AI180" s="141"/>
      <c r="AJ180" s="140">
        <f>SUM(AJ172:AJ179)</f>
        <v>100</v>
      </c>
      <c r="AK180" s="140">
        <f>SUM(AK172:AK179)</f>
        <v>80</v>
      </c>
    </row>
    <row r="181" spans="15:37">
      <c r="O181" s="19" t="s">
        <v>16</v>
      </c>
      <c r="P181" s="20" t="s">
        <v>777</v>
      </c>
      <c r="Q181" s="19" t="s">
        <v>16</v>
      </c>
      <c r="R181" s="22">
        <f t="shared" si="36"/>
        <v>1.098901098901099</v>
      </c>
      <c r="S181" s="85">
        <v>1</v>
      </c>
      <c r="T181" s="73"/>
      <c r="U181" s="19" t="s">
        <v>106</v>
      </c>
      <c r="V181" s="20" t="s">
        <v>795</v>
      </c>
      <c r="W181" s="19" t="s">
        <v>22</v>
      </c>
      <c r="X181" s="22">
        <f t="shared" si="37"/>
        <v>1.1363636363636365</v>
      </c>
      <c r="Y181" s="85">
        <v>1</v>
      </c>
      <c r="AA181" s="145" t="s">
        <v>16</v>
      </c>
      <c r="AB181" s="271" t="s">
        <v>923</v>
      </c>
      <c r="AC181" s="145" t="s">
        <v>16</v>
      </c>
      <c r="AD181" s="144">
        <f t="shared" si="34"/>
        <v>1.1111111111111112</v>
      </c>
      <c r="AE181" s="143">
        <v>1</v>
      </c>
      <c r="AF181" s="73"/>
      <c r="AG181" s="252"/>
      <c r="AI181" s="252"/>
      <c r="AJ181" s="252"/>
      <c r="AK181" s="251"/>
    </row>
    <row r="182" spans="15:37">
      <c r="O182" s="19" t="s">
        <v>16</v>
      </c>
      <c r="P182" s="20" t="s">
        <v>783</v>
      </c>
      <c r="Q182" s="19" t="s">
        <v>16</v>
      </c>
      <c r="R182" s="22">
        <f t="shared" si="36"/>
        <v>1.098901098901099</v>
      </c>
      <c r="S182" s="85">
        <v>1</v>
      </c>
      <c r="T182" s="73"/>
      <c r="U182" s="19" t="s">
        <v>106</v>
      </c>
      <c r="V182" s="20" t="s">
        <v>787</v>
      </c>
      <c r="W182" s="19" t="s">
        <v>22</v>
      </c>
      <c r="X182" s="22">
        <f t="shared" si="37"/>
        <v>1.1363636363636365</v>
      </c>
      <c r="Y182" s="85">
        <v>1</v>
      </c>
      <c r="AA182" s="145" t="s">
        <v>16</v>
      </c>
      <c r="AB182" s="271" t="s">
        <v>922</v>
      </c>
      <c r="AC182" s="145" t="s">
        <v>16</v>
      </c>
      <c r="AD182" s="144">
        <f t="shared" si="34"/>
        <v>1.1111111111111112</v>
      </c>
      <c r="AE182" s="143">
        <v>1</v>
      </c>
      <c r="AF182" s="73"/>
      <c r="AG182" s="252"/>
      <c r="AI182" s="252"/>
      <c r="AJ182" s="252"/>
      <c r="AK182" s="251"/>
    </row>
    <row r="183" spans="15:37">
      <c r="O183" s="68" t="s">
        <v>16</v>
      </c>
      <c r="P183" s="69" t="s">
        <v>784</v>
      </c>
      <c r="Q183" s="68" t="s">
        <v>16</v>
      </c>
      <c r="R183" s="71">
        <f t="shared" si="36"/>
        <v>1.098901098901099</v>
      </c>
      <c r="S183" s="97">
        <v>1</v>
      </c>
      <c r="T183" s="73"/>
      <c r="U183" s="19" t="s">
        <v>106</v>
      </c>
      <c r="V183" s="20" t="s">
        <v>788</v>
      </c>
      <c r="W183" s="19" t="s">
        <v>22</v>
      </c>
      <c r="X183" s="22">
        <f t="shared" si="37"/>
        <v>1.1363636363636365</v>
      </c>
      <c r="Y183" s="85">
        <v>1</v>
      </c>
      <c r="AA183" s="145" t="s">
        <v>16</v>
      </c>
      <c r="AB183" s="271" t="s">
        <v>921</v>
      </c>
      <c r="AC183" s="145" t="s">
        <v>16</v>
      </c>
      <c r="AD183" s="144">
        <f t="shared" si="34"/>
        <v>1.1111111111111112</v>
      </c>
      <c r="AE183" s="143">
        <v>1</v>
      </c>
      <c r="AF183" s="73"/>
      <c r="AG183" s="73"/>
      <c r="AH183" s="73"/>
      <c r="AI183" s="73"/>
      <c r="AJ183" s="73"/>
      <c r="AK183" s="73"/>
    </row>
    <row r="184" spans="15:37">
      <c r="O184" s="73"/>
      <c r="P184" s="73"/>
      <c r="Q184" s="73"/>
      <c r="R184" s="74">
        <f>SUM(R175:R183)</f>
        <v>100</v>
      </c>
      <c r="S184" s="74">
        <f>SUM(S175:S183)</f>
        <v>91</v>
      </c>
      <c r="T184" s="73"/>
      <c r="U184" s="19" t="s">
        <v>106</v>
      </c>
      <c r="V184" s="20" t="s">
        <v>789</v>
      </c>
      <c r="W184" s="19" t="s">
        <v>22</v>
      </c>
      <c r="X184" s="22">
        <f t="shared" si="37"/>
        <v>1.1363636363636365</v>
      </c>
      <c r="Y184" s="85">
        <v>1</v>
      </c>
      <c r="AA184" s="145" t="s">
        <v>16</v>
      </c>
      <c r="AB184" s="271" t="s">
        <v>920</v>
      </c>
      <c r="AC184" s="145" t="s">
        <v>16</v>
      </c>
      <c r="AD184" s="144">
        <f t="shared" si="34"/>
        <v>1.1111111111111112</v>
      </c>
      <c r="AE184" s="143">
        <v>1</v>
      </c>
      <c r="AF184" s="73"/>
      <c r="AG184" s="73"/>
      <c r="AH184" s="73"/>
      <c r="AI184" s="73"/>
      <c r="AJ184" s="73"/>
      <c r="AK184" s="73"/>
    </row>
    <row r="185" spans="15:37">
      <c r="O185" s="73"/>
      <c r="P185" s="73"/>
      <c r="Q185" s="73"/>
      <c r="R185" s="73"/>
      <c r="S185" s="73"/>
      <c r="T185" s="73"/>
      <c r="U185" s="19" t="s">
        <v>106</v>
      </c>
      <c r="V185" s="20" t="s">
        <v>796</v>
      </c>
      <c r="W185" s="19" t="s">
        <v>22</v>
      </c>
      <c r="X185" s="22">
        <f t="shared" si="37"/>
        <v>1.1363636363636365</v>
      </c>
      <c r="Y185" s="85">
        <v>1</v>
      </c>
      <c r="AA185" s="141"/>
      <c r="AB185" s="142"/>
      <c r="AC185" s="141"/>
      <c r="AD185" s="140">
        <f>SUM(AD172:AD184)</f>
        <v>100.00000000000001</v>
      </c>
      <c r="AE185" s="140">
        <f>SUM(AE172:AE184)</f>
        <v>90</v>
      </c>
      <c r="AF185" s="73"/>
      <c r="AG185" s="73"/>
      <c r="AH185" s="73"/>
      <c r="AI185" s="73"/>
      <c r="AJ185" s="73"/>
      <c r="AK185" s="73"/>
    </row>
    <row r="186" spans="15:37">
      <c r="O186" s="73"/>
      <c r="P186" s="73"/>
      <c r="Q186" s="73"/>
      <c r="R186" s="73"/>
      <c r="S186" s="73"/>
      <c r="T186" s="73"/>
      <c r="U186" s="68" t="s">
        <v>106</v>
      </c>
      <c r="V186" s="69" t="s">
        <v>797</v>
      </c>
      <c r="W186" s="68" t="s">
        <v>22</v>
      </c>
      <c r="X186" s="71">
        <f t="shared" si="37"/>
        <v>1.1363636363636365</v>
      </c>
      <c r="Y186" s="97">
        <v>1</v>
      </c>
    </row>
    <row r="187" spans="15:37">
      <c r="O187" s="73"/>
      <c r="P187" s="73"/>
      <c r="Q187" s="73"/>
      <c r="R187" s="73"/>
      <c r="S187" s="73"/>
      <c r="T187" s="73"/>
      <c r="U187" s="73"/>
      <c r="V187" s="73"/>
      <c r="W187" s="73"/>
      <c r="X187" s="74">
        <f>SUM(X175:X186)</f>
        <v>100.00000000000001</v>
      </c>
      <c r="Y187" s="74">
        <f>SUM(Y175:Y186)</f>
        <v>88</v>
      </c>
    </row>
    <row r="192" spans="15:37">
      <c r="O192" s="154" t="s">
        <v>1034</v>
      </c>
      <c r="P192" s="73"/>
      <c r="Q192" s="73"/>
      <c r="R192" s="73"/>
      <c r="S192" s="73"/>
      <c r="T192" s="73"/>
      <c r="U192" s="154" t="s">
        <v>1044</v>
      </c>
      <c r="V192" s="73"/>
      <c r="W192" s="73"/>
      <c r="X192" s="73"/>
      <c r="Y192" s="73"/>
    </row>
    <row r="193" spans="15:25">
      <c r="O193" s="73"/>
      <c r="P193" s="73"/>
      <c r="Q193" s="73"/>
      <c r="R193" s="73"/>
      <c r="S193" s="73"/>
      <c r="T193" s="73"/>
      <c r="U193" s="73"/>
      <c r="V193" s="73"/>
      <c r="W193" s="73"/>
      <c r="X193" s="73"/>
      <c r="Y193" s="73"/>
    </row>
    <row r="194" spans="15:25">
      <c r="O194" s="2" t="s">
        <v>0</v>
      </c>
      <c r="P194" s="3" t="s">
        <v>1</v>
      </c>
      <c r="Q194" s="3" t="s">
        <v>2</v>
      </c>
      <c r="R194" s="3" t="s">
        <v>3</v>
      </c>
      <c r="S194" s="3" t="s">
        <v>4</v>
      </c>
      <c r="T194" s="73"/>
      <c r="U194" s="2" t="s">
        <v>45</v>
      </c>
      <c r="V194" s="3" t="s">
        <v>1</v>
      </c>
      <c r="W194" s="3" t="s">
        <v>46</v>
      </c>
      <c r="X194" s="3" t="s">
        <v>3</v>
      </c>
      <c r="Y194" s="3" t="s">
        <v>4</v>
      </c>
    </row>
    <row r="195" spans="15:25">
      <c r="O195" s="19" t="s">
        <v>16</v>
      </c>
      <c r="P195" s="296" t="s">
        <v>1041</v>
      </c>
      <c r="Q195" s="19" t="s">
        <v>16</v>
      </c>
      <c r="R195" s="297">
        <v>34.920634920634917</v>
      </c>
      <c r="S195" s="99">
        <v>22</v>
      </c>
      <c r="T195" s="73"/>
      <c r="U195" s="19" t="s">
        <v>9</v>
      </c>
      <c r="V195" s="296" t="s">
        <v>1045</v>
      </c>
      <c r="W195" s="19" t="s">
        <v>16</v>
      </c>
      <c r="X195" s="22">
        <v>98.888888888888886</v>
      </c>
      <c r="Y195" s="139">
        <v>89</v>
      </c>
    </row>
    <row r="196" spans="15:25">
      <c r="O196" s="19" t="s">
        <v>16</v>
      </c>
      <c r="P196" s="296" t="s">
        <v>1039</v>
      </c>
      <c r="Q196" s="19" t="s">
        <v>16</v>
      </c>
      <c r="R196" s="22">
        <v>23.80952380952381</v>
      </c>
      <c r="S196" s="85">
        <v>15</v>
      </c>
      <c r="T196" s="73"/>
      <c r="U196" s="68" t="s">
        <v>22</v>
      </c>
      <c r="V196" s="298" t="s">
        <v>1046</v>
      </c>
      <c r="W196" s="68" t="s">
        <v>16</v>
      </c>
      <c r="X196" s="71">
        <v>1.1111111111111112</v>
      </c>
      <c r="Y196" s="294">
        <v>1</v>
      </c>
    </row>
    <row r="197" spans="15:25">
      <c r="O197" s="19" t="s">
        <v>16</v>
      </c>
      <c r="P197" s="296" t="s">
        <v>1036</v>
      </c>
      <c r="Q197" s="19" t="s">
        <v>16</v>
      </c>
      <c r="R197" s="22">
        <v>12.698412698412698</v>
      </c>
      <c r="S197" s="85">
        <v>8</v>
      </c>
      <c r="T197" s="73"/>
      <c r="U197" s="73"/>
      <c r="V197" s="73"/>
      <c r="W197" s="73"/>
      <c r="X197" s="74">
        <v>100</v>
      </c>
      <c r="Y197" s="74">
        <v>90</v>
      </c>
    </row>
    <row r="198" spans="15:25">
      <c r="O198" s="19" t="s">
        <v>16</v>
      </c>
      <c r="P198" s="296" t="s">
        <v>1040</v>
      </c>
      <c r="Q198" s="19" t="s">
        <v>16</v>
      </c>
      <c r="R198" s="22">
        <v>7.9365079365079367</v>
      </c>
      <c r="S198" s="85">
        <v>5</v>
      </c>
      <c r="T198" s="73"/>
      <c r="U198" s="73"/>
      <c r="V198" s="73"/>
      <c r="W198" s="73"/>
      <c r="X198" s="73"/>
      <c r="Y198" s="139"/>
    </row>
    <row r="199" spans="15:25">
      <c r="O199" s="19" t="s">
        <v>16</v>
      </c>
      <c r="P199" s="296" t="s">
        <v>1035</v>
      </c>
      <c r="Q199" s="19" t="s">
        <v>16</v>
      </c>
      <c r="R199" s="22">
        <v>6.3492063492063489</v>
      </c>
      <c r="S199" s="85">
        <v>4</v>
      </c>
      <c r="T199" s="73"/>
      <c r="U199" s="73"/>
      <c r="V199" s="73"/>
      <c r="W199" s="73"/>
      <c r="X199" s="73"/>
      <c r="Y199" s="139"/>
    </row>
    <row r="200" spans="15:25">
      <c r="O200" s="19" t="s">
        <v>16</v>
      </c>
      <c r="P200" s="296" t="s">
        <v>1038</v>
      </c>
      <c r="Q200" s="19" t="s">
        <v>16</v>
      </c>
      <c r="R200" s="22">
        <v>6.3492063492063489</v>
      </c>
      <c r="S200" s="85">
        <v>4</v>
      </c>
      <c r="T200" s="73"/>
      <c r="U200" s="73"/>
      <c r="V200" s="73"/>
      <c r="W200" s="73"/>
      <c r="X200" s="73"/>
      <c r="Y200" s="73"/>
    </row>
    <row r="201" spans="15:25">
      <c r="O201" s="19" t="s">
        <v>16</v>
      </c>
      <c r="P201" s="296" t="s">
        <v>1037</v>
      </c>
      <c r="Q201" s="19" t="s">
        <v>16</v>
      </c>
      <c r="R201" s="22">
        <v>4.7619047619047619</v>
      </c>
      <c r="S201" s="85">
        <v>3</v>
      </c>
      <c r="T201" s="73"/>
      <c r="U201" s="73"/>
      <c r="V201" s="73"/>
      <c r="W201" s="73"/>
      <c r="X201" s="73"/>
      <c r="Y201" s="73"/>
    </row>
    <row r="202" spans="15:25">
      <c r="O202" s="19" t="s">
        <v>16</v>
      </c>
      <c r="P202" s="296" t="s">
        <v>1043</v>
      </c>
      <c r="Q202" s="19" t="s">
        <v>16</v>
      </c>
      <c r="R202" s="22">
        <v>1.5873015873015872</v>
      </c>
      <c r="S202" s="85">
        <v>1</v>
      </c>
      <c r="T202" s="73"/>
      <c r="U202" s="73"/>
      <c r="V202" s="73"/>
      <c r="W202" s="73"/>
      <c r="X202" s="73"/>
      <c r="Y202" s="73"/>
    </row>
    <row r="203" spans="15:25">
      <c r="O203" s="68" t="s">
        <v>16</v>
      </c>
      <c r="P203" s="298" t="s">
        <v>1042</v>
      </c>
      <c r="Q203" s="68" t="s">
        <v>16</v>
      </c>
      <c r="R203" s="71">
        <v>1.5873015873015872</v>
      </c>
      <c r="S203" s="97">
        <v>1</v>
      </c>
      <c r="T203" s="73"/>
      <c r="U203" s="73"/>
      <c r="V203" s="73"/>
      <c r="W203" s="73"/>
      <c r="X203" s="73"/>
      <c r="Y203" s="73"/>
    </row>
    <row r="204" spans="15:25">
      <c r="O204" s="73"/>
      <c r="P204" s="73"/>
      <c r="Q204" s="73"/>
      <c r="R204" s="74">
        <v>100</v>
      </c>
      <c r="S204" s="74">
        <v>63</v>
      </c>
      <c r="T204" s="73"/>
      <c r="U204" s="73"/>
      <c r="V204" s="73"/>
      <c r="W204" s="73"/>
      <c r="X204" s="73"/>
      <c r="Y204" s="73"/>
    </row>
    <row r="205" spans="15:25">
      <c r="O205" s="73"/>
      <c r="P205" s="73"/>
      <c r="Q205" s="73"/>
      <c r="R205" s="73"/>
      <c r="S205" s="73"/>
      <c r="T205" s="73"/>
      <c r="U205" s="73"/>
      <c r="V205" s="73"/>
      <c r="W205" s="73"/>
      <c r="X205" s="73"/>
      <c r="Y205" s="73"/>
    </row>
    <row r="206" spans="15:25">
      <c r="O206" s="73"/>
      <c r="P206" s="73"/>
      <c r="Q206" s="73"/>
      <c r="R206" s="73"/>
      <c r="S206" s="73"/>
      <c r="T206" s="73"/>
      <c r="U206" s="73"/>
      <c r="V206" s="73"/>
      <c r="W206" s="73"/>
      <c r="X206" s="73"/>
      <c r="Y206" s="73"/>
    </row>
    <row r="207" spans="15:25">
      <c r="O207" s="154" t="s">
        <v>1058</v>
      </c>
      <c r="P207" s="73"/>
      <c r="Q207" s="73"/>
      <c r="R207" s="73"/>
      <c r="S207" s="73"/>
      <c r="T207" s="73"/>
      <c r="U207" s="154" t="s">
        <v>1059</v>
      </c>
      <c r="V207" s="73"/>
      <c r="W207" s="73"/>
      <c r="X207" s="73"/>
      <c r="Y207" s="73"/>
    </row>
    <row r="208" spans="15:25">
      <c r="O208" s="73"/>
      <c r="P208" s="73"/>
      <c r="Q208" s="73"/>
      <c r="R208" s="73"/>
      <c r="S208" s="73"/>
      <c r="T208" s="73"/>
      <c r="U208" s="73"/>
      <c r="V208" s="73"/>
      <c r="W208" s="73"/>
      <c r="X208" s="73"/>
      <c r="Y208" s="73"/>
    </row>
    <row r="209" spans="15:25">
      <c r="O209" s="2" t="s">
        <v>0</v>
      </c>
      <c r="P209" s="3" t="s">
        <v>1</v>
      </c>
      <c r="Q209" s="3" t="s">
        <v>2</v>
      </c>
      <c r="R209" s="3" t="s">
        <v>3</v>
      </c>
      <c r="S209" s="3" t="s">
        <v>4</v>
      </c>
      <c r="T209" s="73"/>
      <c r="U209" s="2" t="s">
        <v>45</v>
      </c>
      <c r="V209" s="3" t="s">
        <v>1</v>
      </c>
      <c r="W209" s="3" t="s">
        <v>46</v>
      </c>
      <c r="X209" s="3" t="s">
        <v>3</v>
      </c>
      <c r="Y209" s="3" t="s">
        <v>4</v>
      </c>
    </row>
    <row r="210" spans="15:25">
      <c r="O210" s="19" t="s">
        <v>16</v>
      </c>
      <c r="P210" s="296" t="s">
        <v>1057</v>
      </c>
      <c r="Q210" s="19" t="s">
        <v>16</v>
      </c>
      <c r="R210" s="22">
        <v>39.325842696629216</v>
      </c>
      <c r="S210" s="99">
        <v>35</v>
      </c>
      <c r="T210" s="73"/>
      <c r="U210" s="19" t="s">
        <v>19</v>
      </c>
      <c r="V210" s="295" t="s">
        <v>559</v>
      </c>
      <c r="W210" s="19" t="s">
        <v>52</v>
      </c>
      <c r="X210" s="22">
        <v>43.529411764705884</v>
      </c>
      <c r="Y210" s="99">
        <v>37</v>
      </c>
    </row>
    <row r="211" spans="15:25">
      <c r="O211" s="19" t="s">
        <v>16</v>
      </c>
      <c r="P211" s="296" t="s">
        <v>1054</v>
      </c>
      <c r="Q211" s="19" t="s">
        <v>16</v>
      </c>
      <c r="R211" s="22">
        <v>20.224719101123597</v>
      </c>
      <c r="S211" s="85">
        <v>18</v>
      </c>
      <c r="T211" s="73"/>
      <c r="U211" s="19" t="s">
        <v>106</v>
      </c>
      <c r="V211" s="296" t="s">
        <v>1047</v>
      </c>
      <c r="W211" s="19" t="s">
        <v>635</v>
      </c>
      <c r="X211" s="22">
        <v>42.352941176470587</v>
      </c>
      <c r="Y211" s="85">
        <v>36</v>
      </c>
    </row>
    <row r="212" spans="15:25">
      <c r="O212" s="19" t="s">
        <v>16</v>
      </c>
      <c r="P212" s="296" t="s">
        <v>1055</v>
      </c>
      <c r="Q212" s="19" t="s">
        <v>16</v>
      </c>
      <c r="R212" s="22">
        <v>16.853932584269664</v>
      </c>
      <c r="S212" s="85">
        <v>15</v>
      </c>
      <c r="T212" s="73"/>
      <c r="U212" s="19" t="s">
        <v>19</v>
      </c>
      <c r="V212" s="296" t="s">
        <v>1050</v>
      </c>
      <c r="W212" s="19" t="s">
        <v>635</v>
      </c>
      <c r="X212" s="22">
        <v>11.764705882352942</v>
      </c>
      <c r="Y212" s="85">
        <v>10</v>
      </c>
    </row>
    <row r="213" spans="15:25">
      <c r="O213" s="19" t="s">
        <v>16</v>
      </c>
      <c r="P213" s="296" t="s">
        <v>1056</v>
      </c>
      <c r="Q213" s="19" t="s">
        <v>16</v>
      </c>
      <c r="R213" s="22">
        <v>15.730337078651685</v>
      </c>
      <c r="S213" s="85">
        <v>14</v>
      </c>
      <c r="T213" s="73"/>
      <c r="U213" s="19" t="s">
        <v>106</v>
      </c>
      <c r="V213" s="296" t="s">
        <v>1048</v>
      </c>
      <c r="W213" s="19" t="s">
        <v>22</v>
      </c>
      <c r="X213" s="22">
        <v>1.1764705882352942</v>
      </c>
      <c r="Y213" s="85">
        <v>1</v>
      </c>
    </row>
    <row r="214" spans="15:25">
      <c r="O214" s="19" t="s">
        <v>16</v>
      </c>
      <c r="P214" s="296" t="s">
        <v>1052</v>
      </c>
      <c r="Q214" s="19" t="s">
        <v>16</v>
      </c>
      <c r="R214" s="22">
        <v>4.4943820224719104</v>
      </c>
      <c r="S214" s="85">
        <v>4</v>
      </c>
      <c r="T214" s="73"/>
      <c r="U214" s="68" t="s">
        <v>106</v>
      </c>
      <c r="V214" s="298" t="s">
        <v>1049</v>
      </c>
      <c r="W214" s="68" t="s">
        <v>22</v>
      </c>
      <c r="X214" s="71">
        <v>1.1764705882352942</v>
      </c>
      <c r="Y214" s="97">
        <v>1</v>
      </c>
    </row>
    <row r="215" spans="15:25">
      <c r="O215" s="19" t="s">
        <v>16</v>
      </c>
      <c r="P215" s="296" t="s">
        <v>1051</v>
      </c>
      <c r="Q215" s="19" t="s">
        <v>16</v>
      </c>
      <c r="R215" s="22">
        <v>2.2471910112359552</v>
      </c>
      <c r="S215" s="85">
        <v>2</v>
      </c>
      <c r="T215" s="73"/>
      <c r="U215" s="73"/>
      <c r="V215" s="73"/>
      <c r="W215" s="73"/>
      <c r="X215" s="74">
        <v>99.999999999999986</v>
      </c>
      <c r="Y215" s="74">
        <v>85</v>
      </c>
    </row>
    <row r="216" spans="15:25">
      <c r="O216" s="68" t="s">
        <v>16</v>
      </c>
      <c r="P216" s="298" t="s">
        <v>1053</v>
      </c>
      <c r="Q216" s="68" t="s">
        <v>16</v>
      </c>
      <c r="R216" s="71">
        <v>1.1235955056179776</v>
      </c>
      <c r="S216" s="97">
        <v>1</v>
      </c>
      <c r="T216" s="73"/>
      <c r="U216" s="73"/>
      <c r="V216" s="73"/>
      <c r="W216" s="73"/>
      <c r="X216" s="73"/>
      <c r="Y216" s="139"/>
    </row>
    <row r="217" spans="15:25">
      <c r="O217" s="73"/>
      <c r="P217" s="73"/>
      <c r="Q217" s="73"/>
      <c r="R217" s="74"/>
      <c r="S217" s="74">
        <v>89</v>
      </c>
      <c r="T217" s="73"/>
      <c r="U217" s="73"/>
      <c r="V217" s="73"/>
      <c r="W217" s="73"/>
      <c r="X217" s="73"/>
      <c r="Y217" s="139"/>
    </row>
  </sheetData>
  <pageMargins left="0.75" right="0.75" top="1" bottom="1" header="0.5" footer="0.5"/>
  <pageSetup paperSize="9" orientation="portrait" horizontalDpi="4294967292" verticalDpi="4294967292"/>
  <ignoredErrors>
    <ignoredError sqref="B22:AO22 B7:D7 F7:J7 B8:D8 F8:J8 B9:D9 F9:J9 B10:D10 F10:J10 B11:D11 F11:J11 B12:D12 F12:AO12 B13:D13 F13:AO13 B14:D14 F14:AO14 B15:D15 F15:AO15 B16:D16 F16:AO16 B17:D17 F17:AO17 B18:D18 F18:AO18 B19:D19 F19:AO19 B20:D20 F20:AO20 B21:D21 F21:AO21 L7:AO7 L8:AO8 L9:AO9 L10:AO10 L11:AO11 B42:AC42 B30:D30 F30:J30 B31:D31 F31:J31 B32:D32 F32:J32 B33:D33 F33:J33 B34:D34 F34:J34 B35:D35 F35:J35 B36:D36 F36:J36 B37:D37 F37:AC37 B38:D38 F38:AC38 B39:D39 F39:AC39 B40:D40 F40:AC40 B41:D41 F41:AC41 L30:AO30 L31:AO31 L32:AO32 L33:AO33 L34:AO34 L35:AO35 L36:AO36 AQ7:AU7 AQ8:AU8 AQ9:AU9 AQ10:AU10 AQ11:AU11 AQ15:AU15 AQ16:AU16 AQ17:AU17 AQ18:AU18 AQ19:AU19 AQ20:AU20 AQ21:AU21 B29:AO29 B23:AO23 AQ23:AU23 B24:AO24 AQ24:AU24 B25:AO25 AQ25:AU25 B26:AO26 AQ26:AU26 B27:AI27 AQ27:AU27 B28:AO28 AQ28:AU28 AQ29:AU29 AQ30:AU30 AQ31:AU31 AQ32:AU32 AQ35:AU35 AQ37:AU37 AQ38:AU38 AQ39:AU39 AQ40:AU40 AQ41:AU41 B50:D50 B43:AC43 AQ43:AU43 B44:AC44 AQ44:AU44 B45:AC45 AQ45:AU45 B46:AC46 AQ46:AU46 B47:AC47 AQ47:AU47 B48:D48 AQ48:AU48 B49:D49 AQ49:AU49 B73:W73 B51:J51 AQ51:AU51 B52:AC52 AQ52:AU52 AQ12:AU12 AQ13:AU13 AQ14:AU14 AQ22:AU22 AQ33:AU33 AQ34:AU34 AQ36:AU36 AQ42:AU42 AQ50:AU50 B57:AC57 AQ53:AU65 F48:J48 F49:J49 F50:J50 B65:D65 B58:D58 F58:J58 B59:D59 F59:J59 B60:D60 F60:J60 B61:D61 F61:J61 B62:D62 F62:J62 B63:D63 F63:J63 B64:D64 F64:AC64 F65:AC65 B66:D66 F66:W66 B67:D67 F67:W67 B68:D68 F68:W68 B69:D69 F69:W69 L58:AO58 L59:AO59 L60:AO60 L61:AO61 L62:AO62 L63:AO63 L48:AC48 L49:AC49 L50:AC50 L51:AC51 B90:Q90 B77:D77 F77:J77 B78:D78 F78:J78 B79:D79 F79:J79 B80:D80 F80:J80 B81:D81 F81:J81 B82:D82 F82:J82 L77:AC77 L78:AC78 L79:AC79 L80:AC80 L81:AC81 L82:Q82 B83:J83 L83:Q83 B84:J84 L84:Q84 B103:D103 B91:D91 F91:J91 B92:D92 F92:J92 B93:D93 F93:J93 B94:D94 F94:J94 B95:D95 F95:J95 B96:D96 F96:J96 B97:D97 F97:J97 B98:D98 F98:J98 B99:D99 F99:J99 B100:D100 F100:J100 B101:D101 F101:Q101 B102:D102 F102:Q102 B109:AU110 B104:D104 F104:Q104 F103:Q103 L91:Q91 L92:Q92 L93:Q93 L94:Q94 L95:Q95 L96:Q96 L97:Q97 L98:Q98 L99:Q99 L100:Q100 B143:Q143 B111:D111 F111:J111 B112:D112 F112:J112 B113:D113 F113:J113 B114:D114 F114:J114 B115:D115 F115:J115 B116:D116 F116:J116 B117:D117 F117:J117 B118:D118 F118:J118 B119:D119 F119:J119 B120:D120 F120:J120 B121:D121 F121:J121 B122:D122 F122:J122 B123:D123 F123:J123 B124:D124 F124:Q124 B125:D125 F125:Q125 B126:D126 F126:Q126 B127:D127 F127:Q127 B128:D128 F128:Q128 B129:D129 F129:Q129 B130:D130 F130:Q130 B131:D131 F131:AC131 B132:D132 F132:AC132 B133:D133 F133:AC133 B134:D134 F134:AC134 B135:D135 F135:AC135 B136:D136 F136:AC136 B137:D137 F137:Q137 L111:AU111 L113:Q113 L114:Q114 L115:Q115 L116:Q116 L117:Q117 L118:Q118 L119:Q119 L120:Q120 L121:Q121 L122:Q122 L123:Q123 L112:Q112 B166:AU171 B144:D144 F144:J144 B145:D145 F145:J145 B146:D146 F146:J146 L144:Q144 L145:Q145 L146:Q146 B138:Q138 S138:W138 S137:W137 B139:Q139 S139:W139 B140:Q140 S140:W140 B141:Q141 S141:W141 B142:Q142 S142:W142 S143:W143 S144:W144 S145:W145 S146:W146 B147:Q147 S147:W147 B148:Q148 S148:W148 B149:Q149 S149:W149 B150:Q150 S150:W150 B151:Q151 S151:W151 B152:Q152 S152:W152 B153:Q153 S153:W153 B154:Q154 S154:W154 B155:Q155 S155:W155 Y137:AC137 Y138:AC138 Y139:AC139 Y140:AC140 Y141:AC141 Y142:AC142 Y143:AC143 Y144:AC144 Y147:AC147 Y148:AC148 Y149:AC149 Y150:AC150 Y151:AC151 Y152:AC152 Y153:AC153 Y154:AC154 Y155:AC155 Y145:AC145 Y146:AC146 S112:W112 S113:W113 S114:W114 S115:AC115 S116:AC116 S117:AC117 S118:AC118 S119:AC119 S120:AU120 S121:AU121 S122:AU122 S123:AU123 S124:AU124 S125:AU125 S126:AC126 S127:AC127 S128:AC128 S129:AC129 S130:AC130 S82:W82 S83:W83 S84:W84 B85:Q85 S85:W85 B86:Q86 S86:W86 B87:Q87 S87:W87 B88:Q88 S88:W88 B89:Q89 S89:W89 S90:W90 S91:W91 S92:W92 S93:W93 S94:W94 S95:W95 S96:AU96 S97:AU97 S98:AU98 S99:AU99 S100:AU100 S101:AC101 S102:AC102 S103:AC103 S104:AC104 B105:Q105 S105:AC105 Y66:AC66 Y67:AC67 Y68:AC68 Y69:AC69 B70:W70 Y70:AC70 B71:W71 Y71:AC71 B72:W72 Y72:AC72 B76:AC76 B74:W74 Y74:AC74 B75:W75 Y75:AC75 Y73:AC73 Y82:AC82 Y83:AC83 Y84:AC84 Y85:AC85 Y86:AC86 Y87:AC87 Y88:AC88 Y89:AC89 Y90:AC90 Y91:AC91 Y92:AC92 Y93:AC93 Y94:AC94 Y95:AU95 Y112:AU112 Y113:AU113 Y114:AU114 AE37:AI37 AE38:AI38 AE39:AI39 AE40:AI40 AE41:AI41 AE42:AI42 AE43:AI43 AE44:AI44 AE45:AI45 AE46:AI46 AE47:AO47 AE48:AO48 AE49:AO49 AE50:AO50 AE51:AO51 AE52:AO52 B53:AC53 AE53:AO53 B54:AC54 AE54:AO54 B55:AC55 AE55:AO55 B56:AC56 AE56:AO56 AE57:AO57 AK37:AO37 AK38:AO38 AK39:AO39 AK40:AO40 AK41:AO41 AK42:AO42 AK43:AO43 AK44:AO44 AK45:AO45 AK46:AO46 AK27:AO27 AK64:AO64 AK65:AO65 AK66:AU66 AK67:AU67 AK68:AU68 AK69:AU69 AK70:AU70 AK71:AU71 AK72:AU72 AK73:AU73 AK74:AU74 AK75:AU75 AK76:AU76 AK77:AU77 AK78:AU78 AK79:AU79 AK80:AU80 AK81:AU81 AK82:AU82 AK83:AU83 AE64:AI64 AE65:AI65 AE66:AI66 AE67:AI67 AE68:AI68 AE69:AI69 AE70:AI70 AE71:AI71 AE72:AI72 AE73:AI73 AE74:AI74 AE75:AI75 AE76:AI76 AE77:AI77 AE78:AI78 AE79:AI79 AE80:AI80 AE81:AI81 AE82:AI82 AE83:AI83 AE84:AU84 AE85:AU85 AE86:AU86 AE87:AU87 AE88:AU88 AE89:AU89 AE90:AU90 AE91:AU91 AE92:AU92 AE93:AU93 AE94:AU94 AE101:AI101 AE102:AI102 AE103:AI103 AE104:AI104 AE105:AI105 B106:AC106 AE106:AI106 B107:AC107 AE107:AI107 B108:AC108 AE108:AI108 AK101:AU101 AK102:AU102 AK103:AU103 AK104:AU104 AK105:AU105 AK106:AU106 AK107:AU107 AK108:AU108 AE115:AI115 AE116:AI116 AE117:AI117 AE118:AI118 AE119:AU119 AK115:AU115 AK116:AU116 AK117:AU117 AK118:AU118 AK126:AU126 AK127:AU127 AK128:AU128 AK129:AU129 AK130:AU130 AK131:AU131 AK132:AU132 AK133:AU133 AK134:AU134 AK135:AU135 AK136:AU136 AK137:AU137 AK138:AU138 AK139:AU139 AE137:AI137 AE126:AI126 AE127:AI127 AE128:AI128 AE129:AI129 AE130:AI130 AE131:AI131 AE132:AI132 AE133:AI133 AE134:AI134 AE135:AI135 AE136:AI136 AE138:AI138 AE139:AI139 AE140:AU140 AE141:AU141 AE142:AU142 AE143:AU143 AE144:AU144 AE145:AU145 AE146:AU146 AE147:AU147 AE148:AU148 AE149:AU149 AE150:AU150 AE151:AU151 AE152:AU152 AE153:AU153 AE154:AU154 AE155:AU155 B156:AC156 AE156:AU156 B157:AC157 AE157:AU157 B158:AC158 AE158:AU158 B159:AC159 AE159:AU159 B160:AC160 AE160:AU160 B161:AC161 AE161:AU161 B162:AC162 AE162:AU162 B163:AC163 AE163:AU163 B164:AC164 AE164:AU164 B165:AC165 AE165:AU165 B187:AU206 B172:AC172 AE172:AI172 B173:AC173 AE173:AI173 B174:AC174 AE174:AI174 B175:Q175 AE175:AI175 B176:Q176 AE176:AI176 B177:Q177 AE177:AI177 B178:Q178 AE178:AI178 B179:Q179 AE179:AI179 B180:Q180 AE180:AU180 B181:Q181 AE181:AU181 B182:Q182 AE182:AU182 B183:Q183 AE183:AU183 B184:Q184 AE184:AU184 AK172:AU172 AK173:AU173 AK174:AU174 AK175:AU175 AK176:AU176 AK177:AU177 AK178:AU178 AK179:AU179 S175:W175 S176:W176 S177:W177 S178:W178 S179:W179 S180:W180 S181:W181 S182:W182 S183:W183 Y175:AC175 Y176:AC176 Y177:AC177 Y178:AC178 Y179:AC179 Y180:AC180 Y181:AC181 Y182:AC182 Y183:AC183 Y184:AC184 B185:W185 Y185:AU185 B186:W186 Y186:AU186 S184:W184 B208:AU253 B207:N207 P207:T207 V207:AU207" numberStoredAsText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O54"/>
  <sheetViews>
    <sheetView workbookViewId="0">
      <selection activeCell="E34" sqref="E34"/>
    </sheetView>
  </sheetViews>
  <sheetFormatPr baseColWidth="10" defaultRowHeight="15" x14ac:dyDescent="0"/>
  <cols>
    <col min="3" max="3" width="26.83203125" customWidth="1"/>
    <col min="7" max="7" width="70.6640625" customWidth="1"/>
    <col min="8" max="8" width="14.83203125" customWidth="1"/>
    <col min="10" max="10" width="26.83203125" customWidth="1"/>
    <col min="14" max="14" width="70.6640625" customWidth="1"/>
  </cols>
  <sheetData>
    <row r="3" spans="2:14">
      <c r="B3" s="154" t="s">
        <v>2299</v>
      </c>
      <c r="C3" s="73"/>
      <c r="D3" s="73"/>
      <c r="E3" s="73"/>
      <c r="F3" s="73"/>
      <c r="G3" s="73"/>
      <c r="H3" s="73"/>
      <c r="I3" s="154" t="s">
        <v>2309</v>
      </c>
      <c r="J3" s="73"/>
      <c r="K3" s="73"/>
      <c r="L3" s="73"/>
      <c r="M3" s="73"/>
      <c r="N3" s="73"/>
    </row>
    <row r="4" spans="2:14">
      <c r="B4" s="2" t="s">
        <v>0</v>
      </c>
      <c r="C4" s="3" t="s">
        <v>1</v>
      </c>
      <c r="D4" s="3" t="s">
        <v>2</v>
      </c>
      <c r="E4" s="3" t="s">
        <v>3</v>
      </c>
      <c r="F4" s="3" t="s">
        <v>4</v>
      </c>
      <c r="G4" s="303" t="s">
        <v>1402</v>
      </c>
      <c r="H4" s="73"/>
      <c r="I4" s="2" t="s">
        <v>45</v>
      </c>
      <c r="J4" s="3" t="s">
        <v>1</v>
      </c>
      <c r="K4" s="3" t="s">
        <v>46</v>
      </c>
      <c r="L4" s="3" t="s">
        <v>3</v>
      </c>
      <c r="M4" s="3" t="s">
        <v>4</v>
      </c>
      <c r="N4" s="303" t="s">
        <v>1402</v>
      </c>
    </row>
    <row r="5" spans="2:14">
      <c r="B5" s="148" t="s">
        <v>16</v>
      </c>
      <c r="C5" s="101" t="s">
        <v>2300</v>
      </c>
      <c r="D5" s="148" t="s">
        <v>16</v>
      </c>
      <c r="E5" s="103">
        <v>100</v>
      </c>
      <c r="F5" s="104">
        <v>23</v>
      </c>
      <c r="G5" s="304" t="s">
        <v>2304</v>
      </c>
      <c r="H5" s="73"/>
      <c r="I5" s="145" t="s">
        <v>19</v>
      </c>
      <c r="J5" s="20" t="s">
        <v>2310</v>
      </c>
      <c r="K5" s="19" t="s">
        <v>22</v>
      </c>
      <c r="L5" s="266">
        <f>M5*100/M7</f>
        <v>58.823529411764703</v>
      </c>
      <c r="M5" s="85">
        <v>10</v>
      </c>
      <c r="N5" s="301" t="s">
        <v>2311</v>
      </c>
    </row>
    <row r="6" spans="2:14">
      <c r="B6" s="73"/>
      <c r="C6" s="73"/>
      <c r="D6" s="73"/>
      <c r="E6" s="318">
        <v>100</v>
      </c>
      <c r="F6" s="318">
        <v>23</v>
      </c>
      <c r="G6" s="73"/>
      <c r="H6" s="73"/>
      <c r="I6" s="289" t="s">
        <v>102</v>
      </c>
      <c r="J6" s="69" t="s">
        <v>2307</v>
      </c>
      <c r="K6" s="289" t="s">
        <v>104</v>
      </c>
      <c r="L6" s="71">
        <f>M6*100/M7</f>
        <v>41.176470588235297</v>
      </c>
      <c r="M6" s="97">
        <v>7</v>
      </c>
      <c r="N6" s="302" t="s">
        <v>2308</v>
      </c>
    </row>
    <row r="7" spans="2:14">
      <c r="B7" s="73"/>
      <c r="C7" s="73"/>
      <c r="D7" s="73"/>
      <c r="E7" s="139"/>
      <c r="F7" s="73"/>
      <c r="G7" s="73"/>
      <c r="H7" s="73"/>
      <c r="I7" s="230"/>
      <c r="J7" s="230"/>
      <c r="K7" s="230"/>
      <c r="L7" s="320">
        <f>SUM(L5:L6)</f>
        <v>100</v>
      </c>
      <c r="M7" s="318">
        <v>17</v>
      </c>
      <c r="N7" s="73"/>
    </row>
    <row r="8" spans="2:14">
      <c r="B8" s="154" t="s">
        <v>2301</v>
      </c>
      <c r="C8" s="73"/>
      <c r="D8" s="73"/>
      <c r="E8" s="139"/>
      <c r="F8" s="73"/>
      <c r="G8" s="73"/>
      <c r="H8" s="73"/>
      <c r="I8" s="154" t="s">
        <v>2312</v>
      </c>
      <c r="J8" s="73"/>
      <c r="K8" s="73"/>
      <c r="L8" s="139"/>
      <c r="M8" s="73"/>
      <c r="N8" s="73"/>
    </row>
    <row r="9" spans="2:14">
      <c r="B9" s="2" t="s">
        <v>0</v>
      </c>
      <c r="C9" s="3" t="s">
        <v>1</v>
      </c>
      <c r="D9" s="3" t="s">
        <v>2</v>
      </c>
      <c r="E9" s="3" t="s">
        <v>3</v>
      </c>
      <c r="F9" s="3" t="s">
        <v>4</v>
      </c>
      <c r="G9" s="303" t="s">
        <v>1402</v>
      </c>
      <c r="H9" s="73"/>
      <c r="I9" s="2" t="s">
        <v>45</v>
      </c>
      <c r="J9" s="3" t="s">
        <v>1</v>
      </c>
      <c r="K9" s="3" t="s">
        <v>46</v>
      </c>
      <c r="L9" s="3" t="s">
        <v>3</v>
      </c>
      <c r="M9" s="3" t="s">
        <v>4</v>
      </c>
      <c r="N9" s="303" t="s">
        <v>1402</v>
      </c>
    </row>
    <row r="10" spans="2:14">
      <c r="B10" s="148" t="s">
        <v>16</v>
      </c>
      <c r="C10" s="101" t="s">
        <v>2302</v>
      </c>
      <c r="D10" s="148" t="s">
        <v>16</v>
      </c>
      <c r="E10" s="103">
        <v>100</v>
      </c>
      <c r="F10" s="104">
        <v>18</v>
      </c>
      <c r="G10" s="304" t="s">
        <v>2303</v>
      </c>
      <c r="H10" s="73"/>
      <c r="I10" s="148" t="s">
        <v>19</v>
      </c>
      <c r="J10" s="304" t="s">
        <v>2313</v>
      </c>
      <c r="K10" s="148" t="s">
        <v>16</v>
      </c>
      <c r="L10" s="103">
        <v>100</v>
      </c>
      <c r="M10" s="104">
        <v>15</v>
      </c>
      <c r="N10" s="304" t="s">
        <v>2314</v>
      </c>
    </row>
    <row r="11" spans="2:14">
      <c r="B11" s="73"/>
      <c r="C11" s="73"/>
      <c r="D11" s="73"/>
      <c r="E11" s="318">
        <v>100</v>
      </c>
      <c r="F11" s="318">
        <v>18</v>
      </c>
      <c r="G11" s="73"/>
      <c r="H11" s="73"/>
      <c r="I11" s="73"/>
      <c r="J11" s="20"/>
      <c r="K11" s="73"/>
      <c r="L11" s="318">
        <v>100</v>
      </c>
      <c r="M11" s="319">
        <v>15</v>
      </c>
      <c r="N11" s="73"/>
    </row>
    <row r="12" spans="2:14">
      <c r="B12" s="73"/>
      <c r="C12" s="73"/>
      <c r="D12" s="73"/>
      <c r="E12" s="139"/>
      <c r="F12" s="73"/>
      <c r="G12" s="73"/>
      <c r="H12" s="73"/>
    </row>
    <row r="13" spans="2:14">
      <c r="B13" s="154" t="s">
        <v>2296</v>
      </c>
      <c r="C13" s="73"/>
      <c r="D13" s="73"/>
      <c r="E13" s="139"/>
      <c r="F13" s="73"/>
      <c r="G13" s="73"/>
      <c r="H13" s="73"/>
      <c r="I13" s="154" t="s">
        <v>2317</v>
      </c>
      <c r="J13" s="73"/>
      <c r="K13" s="73"/>
      <c r="L13" s="139"/>
      <c r="M13" s="73"/>
      <c r="N13" s="73"/>
    </row>
    <row r="14" spans="2:14">
      <c r="B14" s="2" t="s">
        <v>0</v>
      </c>
      <c r="C14" s="3" t="s">
        <v>1</v>
      </c>
      <c r="D14" s="3" t="s">
        <v>2</v>
      </c>
      <c r="E14" s="3" t="s">
        <v>3</v>
      </c>
      <c r="F14" s="3" t="s">
        <v>4</v>
      </c>
      <c r="G14" s="303" t="s">
        <v>1402</v>
      </c>
      <c r="H14" s="73"/>
      <c r="I14" s="2" t="s">
        <v>45</v>
      </c>
      <c r="J14" s="3" t="s">
        <v>1</v>
      </c>
      <c r="K14" s="3" t="s">
        <v>46</v>
      </c>
      <c r="L14" s="3" t="s">
        <v>3</v>
      </c>
      <c r="M14" s="3" t="s">
        <v>4</v>
      </c>
      <c r="N14" s="303" t="s">
        <v>1402</v>
      </c>
    </row>
    <row r="15" spans="2:14">
      <c r="B15" s="148" t="s">
        <v>16</v>
      </c>
      <c r="C15" s="101" t="s">
        <v>2297</v>
      </c>
      <c r="D15" s="148" t="s">
        <v>16</v>
      </c>
      <c r="E15" s="103">
        <v>100</v>
      </c>
      <c r="F15" s="103">
        <v>20</v>
      </c>
      <c r="G15" s="304" t="s">
        <v>2298</v>
      </c>
      <c r="H15" s="73"/>
      <c r="I15" s="324" t="s">
        <v>19</v>
      </c>
      <c r="J15" s="325" t="s">
        <v>513</v>
      </c>
      <c r="K15" s="326" t="s">
        <v>52</v>
      </c>
      <c r="L15" s="327">
        <v>100</v>
      </c>
      <c r="M15" s="328">
        <v>19</v>
      </c>
      <c r="N15" s="325" t="s">
        <v>2315</v>
      </c>
    </row>
    <row r="16" spans="2:14">
      <c r="E16" s="318">
        <v>100</v>
      </c>
      <c r="F16" s="318">
        <v>20</v>
      </c>
      <c r="I16" s="73"/>
      <c r="J16" s="73"/>
      <c r="K16" s="73"/>
      <c r="L16" s="318">
        <v>100</v>
      </c>
      <c r="M16" s="319">
        <v>19</v>
      </c>
      <c r="N16" s="20"/>
    </row>
    <row r="17" spans="2:15">
      <c r="E17" s="251"/>
    </row>
    <row r="18" spans="2:15">
      <c r="B18" s="154" t="s">
        <v>2316</v>
      </c>
      <c r="C18" s="73"/>
      <c r="D18" s="73"/>
      <c r="E18" s="139"/>
      <c r="F18" s="73"/>
      <c r="G18" s="73"/>
      <c r="H18" s="73"/>
      <c r="I18" s="154" t="s">
        <v>2316</v>
      </c>
      <c r="J18" s="73"/>
      <c r="K18" s="73"/>
      <c r="L18" s="139"/>
      <c r="M18" s="73"/>
      <c r="N18" s="73"/>
    </row>
    <row r="19" spans="2:15">
      <c r="B19" s="2" t="s">
        <v>0</v>
      </c>
      <c r="C19" s="3" t="s">
        <v>1</v>
      </c>
      <c r="D19" s="3" t="s">
        <v>2</v>
      </c>
      <c r="E19" s="3" t="s">
        <v>3</v>
      </c>
      <c r="F19" s="3" t="s">
        <v>4</v>
      </c>
      <c r="G19" s="303" t="s">
        <v>1402</v>
      </c>
      <c r="H19" s="73"/>
      <c r="I19" s="2" t="s">
        <v>45</v>
      </c>
      <c r="J19" s="3" t="s">
        <v>1</v>
      </c>
      <c r="K19" s="3" t="s">
        <v>46</v>
      </c>
      <c r="L19" s="3" t="s">
        <v>3</v>
      </c>
      <c r="M19" s="3" t="s">
        <v>4</v>
      </c>
      <c r="N19" s="303" t="s">
        <v>1402</v>
      </c>
    </row>
    <row r="20" spans="2:15">
      <c r="B20" s="306" t="s">
        <v>16</v>
      </c>
      <c r="C20" s="321" t="s">
        <v>2305</v>
      </c>
      <c r="D20" s="306" t="s">
        <v>16</v>
      </c>
      <c r="E20" s="322">
        <v>100</v>
      </c>
      <c r="F20" s="308">
        <v>22</v>
      </c>
      <c r="G20" s="323"/>
      <c r="H20" s="265" t="s">
        <v>2306</v>
      </c>
      <c r="I20" s="306" t="s">
        <v>9</v>
      </c>
      <c r="J20" s="310" t="s">
        <v>2318</v>
      </c>
      <c r="K20" s="306" t="s">
        <v>22</v>
      </c>
      <c r="L20" s="322">
        <v>100</v>
      </c>
      <c r="M20" s="308">
        <v>19</v>
      </c>
      <c r="N20" s="323"/>
      <c r="O20" s="265" t="s">
        <v>2306</v>
      </c>
    </row>
    <row r="21" spans="2:15">
      <c r="E21" s="318">
        <v>100</v>
      </c>
      <c r="F21" s="318">
        <v>22</v>
      </c>
      <c r="I21" s="73"/>
      <c r="J21" s="73"/>
      <c r="K21" s="73"/>
      <c r="L21" s="318">
        <v>100</v>
      </c>
      <c r="M21" s="319">
        <v>19</v>
      </c>
      <c r="N21" s="73"/>
    </row>
    <row r="24" spans="2:15">
      <c r="B24" s="154" t="s">
        <v>2319</v>
      </c>
      <c r="C24" s="73"/>
      <c r="D24" s="73"/>
      <c r="E24" s="73"/>
      <c r="F24" s="73"/>
      <c r="G24" s="73"/>
      <c r="I24" s="154" t="s">
        <v>2320</v>
      </c>
    </row>
    <row r="25" spans="2:15">
      <c r="B25" s="2" t="s">
        <v>0</v>
      </c>
      <c r="C25" s="3" t="s">
        <v>1</v>
      </c>
      <c r="D25" s="3" t="s">
        <v>2</v>
      </c>
      <c r="E25" s="3" t="s">
        <v>3</v>
      </c>
      <c r="F25" s="3" t="s">
        <v>4</v>
      </c>
      <c r="G25" s="303" t="s">
        <v>1402</v>
      </c>
      <c r="I25" s="2" t="s">
        <v>45</v>
      </c>
      <c r="J25" s="3" t="s">
        <v>1</v>
      </c>
      <c r="K25" s="3" t="s">
        <v>46</v>
      </c>
      <c r="L25" s="3" t="s">
        <v>3</v>
      </c>
      <c r="M25" s="3" t="s">
        <v>4</v>
      </c>
      <c r="N25" s="303" t="s">
        <v>1402</v>
      </c>
    </row>
    <row r="26" spans="2:15">
      <c r="B26" s="148" t="s">
        <v>16</v>
      </c>
      <c r="C26" s="304" t="s">
        <v>2321</v>
      </c>
      <c r="D26" s="148" t="s">
        <v>16</v>
      </c>
      <c r="E26" s="103">
        <v>100</v>
      </c>
      <c r="F26" s="104">
        <v>13</v>
      </c>
      <c r="G26" s="20" t="s">
        <v>2322</v>
      </c>
      <c r="I26" s="311" t="s">
        <v>55</v>
      </c>
      <c r="J26" s="20" t="s">
        <v>2323</v>
      </c>
      <c r="K26" s="311" t="s">
        <v>16</v>
      </c>
      <c r="L26" s="266">
        <f>M26*100/M28</f>
        <v>92.857142857142861</v>
      </c>
      <c r="M26" s="99">
        <v>13</v>
      </c>
      <c r="N26" s="301" t="s">
        <v>2325</v>
      </c>
    </row>
    <row r="27" spans="2:15">
      <c r="B27" s="73"/>
      <c r="C27" s="73"/>
      <c r="D27" s="73"/>
      <c r="E27" s="318">
        <v>100</v>
      </c>
      <c r="F27" s="318">
        <v>13</v>
      </c>
      <c r="G27" s="73"/>
      <c r="I27" s="289" t="s">
        <v>51</v>
      </c>
      <c r="J27" s="69" t="s">
        <v>2324</v>
      </c>
      <c r="K27" s="68" t="s">
        <v>22</v>
      </c>
      <c r="L27" s="71">
        <f>M27*100/M28</f>
        <v>7.1428571428571432</v>
      </c>
      <c r="M27" s="97">
        <v>1</v>
      </c>
      <c r="N27" s="302" t="s">
        <v>2326</v>
      </c>
    </row>
    <row r="28" spans="2:15">
      <c r="I28" s="230"/>
      <c r="J28" s="230"/>
      <c r="K28" s="230"/>
      <c r="L28" s="320">
        <f>SUM(L26:L27)</f>
        <v>100</v>
      </c>
      <c r="M28" s="318">
        <v>14</v>
      </c>
      <c r="N28" s="73"/>
    </row>
    <row r="30" spans="2:15">
      <c r="B30" s="152" t="s">
        <v>3779</v>
      </c>
      <c r="I30" s="152" t="s">
        <v>3779</v>
      </c>
      <c r="J30" s="151"/>
      <c r="K30" s="150"/>
      <c r="L30" s="150"/>
      <c r="M30" s="149"/>
      <c r="N30" s="299"/>
    </row>
    <row r="31" spans="2:15">
      <c r="I31" s="150"/>
      <c r="J31" s="151"/>
      <c r="K31" s="150"/>
      <c r="L31" s="150"/>
      <c r="M31" s="149"/>
      <c r="N31" s="300"/>
    </row>
    <row r="32" spans="2:15">
      <c r="B32" s="148" t="s">
        <v>0</v>
      </c>
      <c r="C32" s="148" t="s">
        <v>1</v>
      </c>
      <c r="D32" s="148" t="s">
        <v>2</v>
      </c>
      <c r="E32" s="148" t="s">
        <v>3</v>
      </c>
      <c r="F32" s="147" t="s">
        <v>4</v>
      </c>
      <c r="G32" s="303" t="s">
        <v>1402</v>
      </c>
      <c r="I32" s="148" t="s">
        <v>45</v>
      </c>
      <c r="J32" s="148" t="s">
        <v>1</v>
      </c>
      <c r="K32" s="148" t="s">
        <v>46</v>
      </c>
      <c r="L32" s="148" t="s">
        <v>3</v>
      </c>
      <c r="M32" s="147" t="s">
        <v>4</v>
      </c>
      <c r="N32" s="303" t="s">
        <v>1402</v>
      </c>
    </row>
    <row r="33" spans="2:14">
      <c r="B33" s="145" t="s">
        <v>16</v>
      </c>
      <c r="C33" s="271" t="s">
        <v>2792</v>
      </c>
      <c r="D33" s="145" t="s">
        <v>16</v>
      </c>
      <c r="E33" s="144">
        <f>SUM((F33/Clones!$M$35)*100)</f>
        <v>59.090909090909093</v>
      </c>
      <c r="F33" s="143">
        <v>13</v>
      </c>
      <c r="G33" s="938" t="s">
        <v>2791</v>
      </c>
      <c r="I33" s="145" t="s">
        <v>106</v>
      </c>
      <c r="J33" s="271" t="s">
        <v>3780</v>
      </c>
      <c r="K33" s="145" t="s">
        <v>22</v>
      </c>
      <c r="L33" s="144">
        <f>SUM((M33/$M$35)*100)</f>
        <v>95.454545454545453</v>
      </c>
      <c r="M33" s="143">
        <v>21</v>
      </c>
      <c r="N33" s="939" t="s">
        <v>3781</v>
      </c>
    </row>
    <row r="34" spans="2:14">
      <c r="B34" s="289" t="s">
        <v>9</v>
      </c>
      <c r="C34" s="940" t="s">
        <v>3782</v>
      </c>
      <c r="D34" s="289" t="s">
        <v>16</v>
      </c>
      <c r="E34" s="290">
        <f>SUM((F34/Clones!$M$35)*100)</f>
        <v>36.363636363636367</v>
      </c>
      <c r="F34" s="312">
        <v>8</v>
      </c>
      <c r="G34" s="305" t="s">
        <v>3783</v>
      </c>
      <c r="I34" s="145" t="s">
        <v>106</v>
      </c>
      <c r="J34" s="271" t="s">
        <v>2085</v>
      </c>
      <c r="K34" s="145" t="s">
        <v>52</v>
      </c>
      <c r="L34" s="144">
        <f>SUM((M34/$M$35)*100)</f>
        <v>4.5454545454545459</v>
      </c>
      <c r="M34" s="143">
        <v>1</v>
      </c>
      <c r="N34" s="305" t="s">
        <v>2086</v>
      </c>
    </row>
    <row r="35" spans="2:14">
      <c r="B35" s="141"/>
      <c r="C35" s="142"/>
      <c r="D35" s="141"/>
      <c r="E35" s="140">
        <v>100</v>
      </c>
      <c r="F35" s="140">
        <f>SUM(Clones!F33:F34)</f>
        <v>21</v>
      </c>
      <c r="I35" s="141"/>
      <c r="J35" s="142"/>
      <c r="K35" s="141"/>
      <c r="L35" s="140">
        <f>SUM(L33:L34)</f>
        <v>100</v>
      </c>
      <c r="M35" s="140">
        <f>SUM(M33:M34)</f>
        <v>22</v>
      </c>
      <c r="N35" s="299"/>
    </row>
    <row r="36" spans="2:14">
      <c r="B36" s="73"/>
      <c r="C36" s="73"/>
      <c r="D36" s="73"/>
      <c r="E36" s="73"/>
      <c r="F36" s="73"/>
      <c r="G36" s="73"/>
    </row>
    <row r="38" spans="2:14">
      <c r="B38" s="152" t="s">
        <v>3784</v>
      </c>
      <c r="I38" s="152" t="s">
        <v>3784</v>
      </c>
    </row>
    <row r="40" spans="2:14">
      <c r="B40" s="148" t="s">
        <v>0</v>
      </c>
      <c r="C40" s="148" t="s">
        <v>1</v>
      </c>
      <c r="D40" s="148" t="s">
        <v>2</v>
      </c>
      <c r="E40" s="148" t="s">
        <v>3</v>
      </c>
      <c r="F40" s="147" t="s">
        <v>4</v>
      </c>
      <c r="G40" s="303" t="s">
        <v>1402</v>
      </c>
      <c r="I40" s="148" t="s">
        <v>45</v>
      </c>
      <c r="J40" s="148" t="s">
        <v>1</v>
      </c>
      <c r="K40" s="148" t="s">
        <v>46</v>
      </c>
      <c r="L40" s="148" t="s">
        <v>3</v>
      </c>
      <c r="M40" s="147" t="s">
        <v>4</v>
      </c>
      <c r="N40" s="303" t="s">
        <v>1402</v>
      </c>
    </row>
    <row r="41" spans="2:14">
      <c r="B41" s="145" t="s">
        <v>16</v>
      </c>
      <c r="C41" s="271" t="s">
        <v>3785</v>
      </c>
      <c r="D41" s="145" t="s">
        <v>16</v>
      </c>
      <c r="E41" s="144">
        <f>SUM((F41/Clones!$M$35)*100)</f>
        <v>40.909090909090914</v>
      </c>
      <c r="F41" s="143">
        <v>9</v>
      </c>
      <c r="G41" s="941" t="s">
        <v>3786</v>
      </c>
      <c r="I41" s="145" t="s">
        <v>51</v>
      </c>
      <c r="J41" s="271" t="s">
        <v>3787</v>
      </c>
      <c r="K41" s="145" t="s">
        <v>16</v>
      </c>
      <c r="L41" s="144">
        <f>SUM((M41/Clones!$M$35)*100)</f>
        <v>13.636363636363635</v>
      </c>
      <c r="M41" s="143">
        <v>3</v>
      </c>
      <c r="N41" s="942" t="s">
        <v>3788</v>
      </c>
    </row>
    <row r="42" spans="2:14">
      <c r="B42" s="141"/>
      <c r="C42" s="142"/>
      <c r="D42" s="141"/>
      <c r="E42" s="140">
        <f>SUM(E41:E41)</f>
        <v>40.909090909090914</v>
      </c>
      <c r="F42" s="140">
        <f>SUM(F41:F41)</f>
        <v>9</v>
      </c>
      <c r="G42" s="43"/>
      <c r="I42" s="141"/>
      <c r="J42" s="142"/>
      <c r="K42" s="141"/>
      <c r="L42" s="140">
        <f>SUM(L41:L41)</f>
        <v>13.636363636363635</v>
      </c>
      <c r="M42" s="140">
        <f>SUM(M41:M41)</f>
        <v>3</v>
      </c>
      <c r="N42" s="43"/>
    </row>
    <row r="43" spans="2:14">
      <c r="I43" s="160"/>
      <c r="J43" s="161"/>
      <c r="K43" s="160"/>
      <c r="L43" s="162"/>
      <c r="M43" s="162"/>
      <c r="N43" s="43"/>
    </row>
    <row r="44" spans="2:14">
      <c r="I44" s="943" t="s">
        <v>55</v>
      </c>
      <c r="J44" s="944" t="s">
        <v>3789</v>
      </c>
      <c r="K44" s="943" t="s">
        <v>16</v>
      </c>
      <c r="L44" s="945"/>
      <c r="M44" s="946">
        <v>18</v>
      </c>
      <c r="N44" s="944" t="s">
        <v>3750</v>
      </c>
    </row>
    <row r="48" spans="2:14">
      <c r="B48" s="309" t="s">
        <v>3778</v>
      </c>
      <c r="I48" s="73"/>
      <c r="J48" s="73"/>
      <c r="K48" s="73"/>
      <c r="L48" s="73"/>
      <c r="M48" s="73"/>
      <c r="N48" s="73"/>
    </row>
    <row r="49" spans="2:14">
      <c r="B49" s="316" t="s">
        <v>3011</v>
      </c>
      <c r="C49" s="309"/>
      <c r="D49" s="309"/>
      <c r="E49" s="309"/>
      <c r="F49" s="309"/>
      <c r="G49" s="309"/>
      <c r="H49" s="309"/>
      <c r="I49" s="316" t="s">
        <v>3012</v>
      </c>
      <c r="J49" s="309"/>
      <c r="K49" s="309"/>
      <c r="L49" s="309"/>
      <c r="M49" s="309"/>
      <c r="N49" s="309"/>
    </row>
    <row r="50" spans="2:14">
      <c r="B50" s="923" t="s">
        <v>0</v>
      </c>
      <c r="C50" s="308" t="s">
        <v>1</v>
      </c>
      <c r="D50" s="924" t="s">
        <v>2</v>
      </c>
      <c r="E50" s="308" t="s">
        <v>3</v>
      </c>
      <c r="F50" s="924" t="s">
        <v>4</v>
      </c>
      <c r="G50" s="307" t="s">
        <v>1402</v>
      </c>
      <c r="H50" s="309"/>
      <c r="I50" s="308" t="s">
        <v>45</v>
      </c>
      <c r="J50" s="925" t="s">
        <v>1</v>
      </c>
      <c r="K50" s="925" t="s">
        <v>46</v>
      </c>
      <c r="L50" s="925" t="s">
        <v>3</v>
      </c>
      <c r="M50" s="925" t="s">
        <v>4</v>
      </c>
      <c r="N50" s="307" t="s">
        <v>1402</v>
      </c>
    </row>
    <row r="51" spans="2:14">
      <c r="B51" s="926" t="s">
        <v>16</v>
      </c>
      <c r="C51" s="927" t="s">
        <v>3008</v>
      </c>
      <c r="D51" s="926" t="s">
        <v>16</v>
      </c>
      <c r="E51" s="928">
        <f>F51*100/$F$54</f>
        <v>82.352941176470594</v>
      </c>
      <c r="F51" s="923">
        <v>14</v>
      </c>
      <c r="G51" s="929" t="s">
        <v>3015</v>
      </c>
      <c r="H51" s="309"/>
      <c r="I51" s="926" t="s">
        <v>102</v>
      </c>
      <c r="J51" s="927" t="s">
        <v>3006</v>
      </c>
      <c r="K51" s="926" t="s">
        <v>104</v>
      </c>
      <c r="L51" s="928">
        <f>M51*100/M53</f>
        <v>41.666666666666664</v>
      </c>
      <c r="M51" s="923">
        <v>5</v>
      </c>
      <c r="N51" s="929" t="s">
        <v>3013</v>
      </c>
    </row>
    <row r="52" spans="2:14">
      <c r="B52" s="92" t="s">
        <v>16</v>
      </c>
      <c r="C52" s="927" t="s">
        <v>3009</v>
      </c>
      <c r="D52" s="92" t="s">
        <v>16</v>
      </c>
      <c r="E52" s="928">
        <f>F52*100/$F$54</f>
        <v>11.764705882352942</v>
      </c>
      <c r="F52" s="930">
        <v>2</v>
      </c>
      <c r="G52" s="931" t="s">
        <v>3016</v>
      </c>
      <c r="H52" s="309"/>
      <c r="I52" s="932" t="s">
        <v>19</v>
      </c>
      <c r="J52" s="933" t="s">
        <v>3010</v>
      </c>
      <c r="K52" s="932" t="s">
        <v>16</v>
      </c>
      <c r="L52" s="934">
        <f>M52*100/M53</f>
        <v>58.333333333333336</v>
      </c>
      <c r="M52" s="935">
        <v>7</v>
      </c>
      <c r="N52" s="329" t="s">
        <v>3014</v>
      </c>
    </row>
    <row r="53" spans="2:14">
      <c r="B53" s="932" t="s">
        <v>16</v>
      </c>
      <c r="C53" s="933" t="s">
        <v>3007</v>
      </c>
      <c r="D53" s="932" t="s">
        <v>16</v>
      </c>
      <c r="E53" s="936">
        <f>F53*100/$F$54</f>
        <v>5.882352941176471</v>
      </c>
      <c r="F53" s="935">
        <v>1</v>
      </c>
      <c r="G53" s="329" t="s">
        <v>3017</v>
      </c>
      <c r="H53" s="309"/>
      <c r="I53" s="265"/>
      <c r="J53" s="265"/>
      <c r="K53" s="265"/>
      <c r="L53" s="937">
        <f>SUM(L51:L52)</f>
        <v>100</v>
      </c>
      <c r="M53" s="937">
        <f>SUM(M51:M52)</f>
        <v>12</v>
      </c>
      <c r="N53" s="265"/>
    </row>
    <row r="54" spans="2:14">
      <c r="B54" s="265"/>
      <c r="C54" s="265"/>
      <c r="D54" s="265"/>
      <c r="E54" s="265"/>
      <c r="F54" s="937">
        <f>SUM(F51:F53)</f>
        <v>17</v>
      </c>
      <c r="G54" s="265"/>
      <c r="H54" s="309"/>
      <c r="I54" s="309"/>
      <c r="J54" s="309"/>
      <c r="K54" s="309"/>
      <c r="L54" s="309"/>
      <c r="M54" s="309"/>
      <c r="N54" s="309"/>
    </row>
  </sheetData>
  <pageMargins left="0.75" right="0.75" top="1" bottom="1" header="0.5" footer="0.5"/>
  <pageSetup paperSize="9" orientation="portrait" horizontalDpi="4294967292" verticalDpi="4294967292"/>
  <ignoredErrors>
    <ignoredError sqref="B5:B17 D5:D21 B19:B21 I8:N16 I5:K5 M5:N5 I6:K6 M6:N6 I7:K7 M7:N7 I20:N23 J24:N24 B26:D26 I27:K27 I28:K28 I26:K26 M26 M27 B33:V61" numberStoredAsText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1"/>
  <sheetViews>
    <sheetView workbookViewId="0">
      <selection activeCell="I43" sqref="I43"/>
    </sheetView>
  </sheetViews>
  <sheetFormatPr baseColWidth="10" defaultRowHeight="15" x14ac:dyDescent="0"/>
  <cols>
    <col min="1" max="1" width="31.33203125" customWidth="1"/>
    <col min="2" max="2" width="26.5" bestFit="1" customWidth="1"/>
    <col min="7" max="7" width="32.5" bestFit="1" customWidth="1"/>
    <col min="8" max="8" width="16.5" bestFit="1" customWidth="1"/>
  </cols>
  <sheetData>
    <row r="1" spans="1:11">
      <c r="A1" s="647" t="s">
        <v>2613</v>
      </c>
      <c r="B1" s="330"/>
      <c r="C1" s="330"/>
      <c r="D1" s="330"/>
      <c r="E1" s="330"/>
      <c r="G1" s="331" t="s">
        <v>1017</v>
      </c>
      <c r="H1" s="330"/>
      <c r="I1" s="330"/>
      <c r="J1" s="330"/>
      <c r="K1" s="330"/>
    </row>
    <row r="2" spans="1:11">
      <c r="A2" s="369" t="s">
        <v>0</v>
      </c>
      <c r="B2" s="352" t="s">
        <v>1</v>
      </c>
      <c r="C2" s="352" t="s">
        <v>2</v>
      </c>
      <c r="D2" s="352" t="s">
        <v>3</v>
      </c>
      <c r="E2" s="352" t="s">
        <v>4</v>
      </c>
      <c r="G2" s="345" t="s">
        <v>45</v>
      </c>
      <c r="H2" s="345" t="s">
        <v>1</v>
      </c>
      <c r="I2" s="345" t="s">
        <v>46</v>
      </c>
      <c r="J2" s="345" t="s">
        <v>3</v>
      </c>
      <c r="K2" s="519" t="s">
        <v>4</v>
      </c>
    </row>
    <row r="3" spans="1:11">
      <c r="A3" s="761" t="s">
        <v>16</v>
      </c>
      <c r="B3" s="762" t="s">
        <v>731</v>
      </c>
      <c r="C3" s="761" t="s">
        <v>16</v>
      </c>
      <c r="D3" s="763" t="e">
        <f>E3*100/$F$655</f>
        <v>#DIV/0!</v>
      </c>
      <c r="E3" s="764">
        <v>81</v>
      </c>
      <c r="G3" s="520" t="s">
        <v>22</v>
      </c>
      <c r="H3" s="404" t="s">
        <v>1019</v>
      </c>
      <c r="I3" s="405" t="s">
        <v>123</v>
      </c>
      <c r="J3" s="581" t="e">
        <f>K3*100/$O$656</f>
        <v>#DIV/0!</v>
      </c>
      <c r="K3" s="496">
        <v>84</v>
      </c>
    </row>
    <row r="4" spans="1:11">
      <c r="A4" s="405" t="s">
        <v>16</v>
      </c>
      <c r="B4" s="404" t="s">
        <v>733</v>
      </c>
      <c r="C4" s="405" t="s">
        <v>16</v>
      </c>
      <c r="D4" s="581" t="e">
        <f>E4*100/$F$655</f>
        <v>#DIV/0!</v>
      </c>
      <c r="E4" s="407">
        <v>12</v>
      </c>
      <c r="G4" s="520" t="s">
        <v>22</v>
      </c>
      <c r="H4" s="404" t="s">
        <v>1021</v>
      </c>
      <c r="I4" s="405" t="s">
        <v>123</v>
      </c>
      <c r="J4" s="581" t="e">
        <f>K4*100/$O$656</f>
        <v>#DIV/0!</v>
      </c>
      <c r="K4" s="407">
        <v>1</v>
      </c>
    </row>
    <row r="5" spans="1:11">
      <c r="A5" s="487" t="s">
        <v>16</v>
      </c>
      <c r="B5" s="455" t="s">
        <v>1020</v>
      </c>
      <c r="C5" s="487" t="s">
        <v>16</v>
      </c>
      <c r="D5" s="589" t="e">
        <f>E5*100/$F$655</f>
        <v>#DIV/0!</v>
      </c>
      <c r="E5" s="457">
        <v>1</v>
      </c>
      <c r="G5" s="520" t="s">
        <v>22</v>
      </c>
      <c r="H5" s="404" t="s">
        <v>1022</v>
      </c>
      <c r="I5" s="405" t="s">
        <v>123</v>
      </c>
      <c r="J5" s="581" t="e">
        <f>K5*100/$O$656</f>
        <v>#DIV/0!</v>
      </c>
      <c r="K5" s="407">
        <v>1</v>
      </c>
    </row>
    <row r="6" spans="1:11">
      <c r="G6" s="745" t="s">
        <v>22</v>
      </c>
      <c r="H6" s="455" t="s">
        <v>1023</v>
      </c>
      <c r="I6" s="487" t="s">
        <v>123</v>
      </c>
      <c r="J6" s="589" t="e">
        <f>K6*100/$O$656</f>
        <v>#DIV/0!</v>
      </c>
      <c r="K6" s="457">
        <v>1</v>
      </c>
    </row>
    <row r="7" spans="1:11">
      <c r="G7" s="330"/>
      <c r="H7" s="330"/>
      <c r="I7" s="330"/>
      <c r="J7" s="460" t="e">
        <f>SUM(J3:J6)</f>
        <v>#DIV/0!</v>
      </c>
      <c r="K7" s="460">
        <f>SUM(K3:K6)</f>
        <v>87</v>
      </c>
    </row>
    <row r="8" spans="1:11">
      <c r="G8" s="330"/>
      <c r="H8" s="330"/>
      <c r="I8" s="330"/>
      <c r="J8" s="460"/>
      <c r="K8" s="460"/>
    </row>
    <row r="9" spans="1:11">
      <c r="G9" s="330"/>
      <c r="H9" s="330"/>
      <c r="I9" s="330"/>
      <c r="J9" s="460"/>
      <c r="K9" s="460"/>
    </row>
    <row r="10" spans="1:11">
      <c r="A10" s="647" t="s">
        <v>2608</v>
      </c>
      <c r="B10" s="330"/>
      <c r="C10" s="330"/>
      <c r="D10" s="330"/>
      <c r="E10" s="330"/>
      <c r="G10" s="331" t="s">
        <v>766</v>
      </c>
      <c r="H10" s="330"/>
      <c r="I10" s="330"/>
      <c r="J10" s="330"/>
      <c r="K10" s="330"/>
    </row>
    <row r="11" spans="1:11">
      <c r="A11" s="369" t="s">
        <v>0</v>
      </c>
      <c r="B11" s="352" t="s">
        <v>1</v>
      </c>
      <c r="C11" s="352" t="s">
        <v>2</v>
      </c>
      <c r="D11" s="352" t="s">
        <v>3</v>
      </c>
      <c r="E11" s="352" t="s">
        <v>4</v>
      </c>
      <c r="G11" s="369" t="s">
        <v>45</v>
      </c>
      <c r="H11" s="352" t="s">
        <v>1</v>
      </c>
      <c r="I11" s="352" t="s">
        <v>46</v>
      </c>
      <c r="J11" s="352" t="s">
        <v>3</v>
      </c>
      <c r="K11" s="352" t="s">
        <v>4</v>
      </c>
    </row>
    <row r="12" spans="1:11">
      <c r="A12" s="405" t="s">
        <v>16</v>
      </c>
      <c r="B12" s="404" t="s">
        <v>762</v>
      </c>
      <c r="C12" s="405" t="s">
        <v>16</v>
      </c>
      <c r="D12" s="581" t="e">
        <f t="shared" ref="D12:D17" si="0">E12*100/$F$798</f>
        <v>#DIV/0!</v>
      </c>
      <c r="E12" s="496">
        <v>73</v>
      </c>
      <c r="G12" s="405" t="s">
        <v>9</v>
      </c>
      <c r="H12" s="404" t="s">
        <v>769</v>
      </c>
      <c r="I12" s="405" t="s">
        <v>16</v>
      </c>
      <c r="J12" s="581" t="e">
        <f t="shared" ref="J12:J19" si="1">K12*100/$O$800</f>
        <v>#DIV/0!</v>
      </c>
      <c r="K12" s="496">
        <v>60</v>
      </c>
    </row>
    <row r="13" spans="1:11">
      <c r="A13" s="405" t="s">
        <v>16</v>
      </c>
      <c r="B13" s="404" t="s">
        <v>760</v>
      </c>
      <c r="C13" s="405" t="s">
        <v>16</v>
      </c>
      <c r="D13" s="581" t="e">
        <f t="shared" si="0"/>
        <v>#DIV/0!</v>
      </c>
      <c r="E13" s="407">
        <v>8</v>
      </c>
      <c r="G13" s="405" t="s">
        <v>55</v>
      </c>
      <c r="H13" s="404" t="s">
        <v>772</v>
      </c>
      <c r="I13" s="405" t="s">
        <v>16</v>
      </c>
      <c r="J13" s="581" t="e">
        <f t="shared" si="1"/>
        <v>#DIV/0!</v>
      </c>
      <c r="K13" s="407">
        <v>26</v>
      </c>
    </row>
    <row r="14" spans="1:11">
      <c r="A14" s="405" t="s">
        <v>16</v>
      </c>
      <c r="B14" s="404" t="s">
        <v>761</v>
      </c>
      <c r="C14" s="405" t="s">
        <v>16</v>
      </c>
      <c r="D14" s="581" t="e">
        <f t="shared" si="0"/>
        <v>#DIV/0!</v>
      </c>
      <c r="E14" s="407">
        <v>6</v>
      </c>
      <c r="G14" s="405" t="s">
        <v>55</v>
      </c>
      <c r="H14" s="404" t="s">
        <v>767</v>
      </c>
      <c r="I14" s="405" t="s">
        <v>16</v>
      </c>
      <c r="J14" s="581" t="e">
        <f t="shared" si="1"/>
        <v>#DIV/0!</v>
      </c>
      <c r="K14" s="407">
        <v>1</v>
      </c>
    </row>
    <row r="15" spans="1:11">
      <c r="A15" s="405" t="s">
        <v>16</v>
      </c>
      <c r="B15" s="404" t="s">
        <v>763</v>
      </c>
      <c r="C15" s="405" t="s">
        <v>16</v>
      </c>
      <c r="D15" s="581" t="e">
        <f t="shared" si="0"/>
        <v>#DIV/0!</v>
      </c>
      <c r="E15" s="407">
        <v>3</v>
      </c>
      <c r="G15" s="405" t="s">
        <v>55</v>
      </c>
      <c r="H15" s="404" t="s">
        <v>771</v>
      </c>
      <c r="I15" s="405" t="s">
        <v>16</v>
      </c>
      <c r="J15" s="581" t="e">
        <f t="shared" si="1"/>
        <v>#DIV/0!</v>
      </c>
      <c r="K15" s="407">
        <v>1</v>
      </c>
    </row>
    <row r="16" spans="1:11">
      <c r="A16" s="405" t="s">
        <v>16</v>
      </c>
      <c r="B16" s="404" t="s">
        <v>765</v>
      </c>
      <c r="C16" s="405" t="s">
        <v>16</v>
      </c>
      <c r="D16" s="581" t="e">
        <f t="shared" si="0"/>
        <v>#DIV/0!</v>
      </c>
      <c r="E16" s="407">
        <v>1</v>
      </c>
      <c r="G16" s="405" t="s">
        <v>9</v>
      </c>
      <c r="H16" s="404" t="s">
        <v>774</v>
      </c>
      <c r="I16" s="405" t="s">
        <v>16</v>
      </c>
      <c r="J16" s="581" t="e">
        <f t="shared" si="1"/>
        <v>#DIV/0!</v>
      </c>
      <c r="K16" s="407">
        <v>1</v>
      </c>
    </row>
    <row r="17" spans="1:11">
      <c r="A17" s="487" t="s">
        <v>16</v>
      </c>
      <c r="B17" s="455" t="s">
        <v>764</v>
      </c>
      <c r="C17" s="487" t="s">
        <v>16</v>
      </c>
      <c r="D17" s="589" t="e">
        <f t="shared" si="0"/>
        <v>#DIV/0!</v>
      </c>
      <c r="E17" s="457">
        <v>1</v>
      </c>
      <c r="G17" s="405" t="s">
        <v>9</v>
      </c>
      <c r="H17" s="404" t="s">
        <v>768</v>
      </c>
      <c r="I17" s="405" t="s">
        <v>16</v>
      </c>
      <c r="J17" s="581" t="e">
        <f t="shared" si="1"/>
        <v>#DIV/0!</v>
      </c>
      <c r="K17" s="407">
        <v>1</v>
      </c>
    </row>
    <row r="18" spans="1:11">
      <c r="G18" s="405" t="s">
        <v>9</v>
      </c>
      <c r="H18" s="404" t="s">
        <v>770</v>
      </c>
      <c r="I18" s="405" t="s">
        <v>16</v>
      </c>
      <c r="J18" s="581" t="e">
        <f t="shared" si="1"/>
        <v>#DIV/0!</v>
      </c>
      <c r="K18" s="407">
        <v>1</v>
      </c>
    </row>
    <row r="19" spans="1:11">
      <c r="G19" s="792" t="s">
        <v>106</v>
      </c>
      <c r="H19" s="793" t="s">
        <v>773</v>
      </c>
      <c r="I19" s="792" t="s">
        <v>52</v>
      </c>
      <c r="J19" s="794" t="e">
        <f t="shared" si="1"/>
        <v>#DIV/0!</v>
      </c>
      <c r="K19" s="795">
        <v>1</v>
      </c>
    </row>
    <row r="20" spans="1:11">
      <c r="G20" s="330"/>
      <c r="H20" s="330"/>
      <c r="I20" s="330"/>
      <c r="J20" s="460" t="e">
        <f>SUM(J12:J19)</f>
        <v>#DIV/0!</v>
      </c>
      <c r="K20" s="460">
        <f>SUM(K12:K19)</f>
        <v>92</v>
      </c>
    </row>
    <row r="22" spans="1:11">
      <c r="A22" s="647" t="s">
        <v>2597</v>
      </c>
      <c r="B22" s="330"/>
      <c r="C22" s="330"/>
      <c r="D22" s="330"/>
      <c r="E22" s="330"/>
      <c r="G22" s="331" t="s">
        <v>1949</v>
      </c>
      <c r="H22" s="330"/>
      <c r="I22" s="330"/>
      <c r="J22" s="330"/>
      <c r="K22" s="330"/>
    </row>
    <row r="23" spans="1:11">
      <c r="A23" s="369" t="s">
        <v>0</v>
      </c>
      <c r="B23" s="352" t="s">
        <v>1</v>
      </c>
      <c r="C23" s="352" t="s">
        <v>2</v>
      </c>
      <c r="D23" s="352" t="s">
        <v>3</v>
      </c>
      <c r="E23" s="352" t="s">
        <v>4</v>
      </c>
      <c r="G23" s="369" t="s">
        <v>45</v>
      </c>
      <c r="H23" s="352" t="s">
        <v>1</v>
      </c>
      <c r="I23" s="352" t="s">
        <v>46</v>
      </c>
      <c r="J23" s="352" t="s">
        <v>3</v>
      </c>
      <c r="K23" s="352" t="s">
        <v>4</v>
      </c>
    </row>
    <row r="24" spans="1:11">
      <c r="A24" s="520" t="s">
        <v>16</v>
      </c>
      <c r="B24" s="404" t="s">
        <v>1941</v>
      </c>
      <c r="C24" s="520" t="s">
        <v>16</v>
      </c>
      <c r="D24" s="581" t="e">
        <f>E24*100/$F$1145</f>
        <v>#DIV/0!</v>
      </c>
      <c r="E24" s="590">
        <v>81</v>
      </c>
      <c r="G24" s="520" t="s">
        <v>19</v>
      </c>
      <c r="H24" s="404" t="s">
        <v>1963</v>
      </c>
      <c r="I24" s="520" t="s">
        <v>52</v>
      </c>
      <c r="J24" s="581" t="e">
        <f>K24*100/$O$1144</f>
        <v>#DIV/0!</v>
      </c>
      <c r="K24" s="590">
        <v>82</v>
      </c>
    </row>
    <row r="25" spans="1:11">
      <c r="A25" s="520" t="s">
        <v>16</v>
      </c>
      <c r="B25" s="404" t="s">
        <v>1937</v>
      </c>
      <c r="C25" s="520" t="s">
        <v>16</v>
      </c>
      <c r="D25" s="581" t="e">
        <f>E25*100/$F$1145</f>
        <v>#DIV/0!</v>
      </c>
      <c r="E25" s="590">
        <v>7</v>
      </c>
      <c r="G25" s="537" t="s">
        <v>106</v>
      </c>
      <c r="H25" s="874" t="s">
        <v>311</v>
      </c>
      <c r="I25" s="875" t="s">
        <v>52</v>
      </c>
      <c r="J25" s="876" t="e">
        <f>K25*100/$O$1144</f>
        <v>#DIV/0!</v>
      </c>
      <c r="K25" s="877">
        <v>6</v>
      </c>
    </row>
    <row r="26" spans="1:11">
      <c r="A26" s="520" t="s">
        <v>16</v>
      </c>
      <c r="B26" s="404" t="s">
        <v>1946</v>
      </c>
      <c r="C26" s="520" t="s">
        <v>16</v>
      </c>
      <c r="D26" s="581" t="e">
        <f>E26*100/$F$1145</f>
        <v>#DIV/0!</v>
      </c>
      <c r="E26" s="590">
        <v>4</v>
      </c>
      <c r="G26" s="745" t="s">
        <v>19</v>
      </c>
      <c r="H26" s="455" t="s">
        <v>1961</v>
      </c>
      <c r="I26" s="745" t="s">
        <v>16</v>
      </c>
      <c r="J26" s="589" t="e">
        <f>K26*100/$O$1144</f>
        <v>#DIV/0!</v>
      </c>
      <c r="K26" s="746">
        <v>1</v>
      </c>
    </row>
    <row r="27" spans="1:11">
      <c r="A27" s="520" t="s">
        <v>16</v>
      </c>
      <c r="B27" s="404" t="s">
        <v>1939</v>
      </c>
      <c r="C27" s="520" t="s">
        <v>16</v>
      </c>
      <c r="D27" s="581" t="e">
        <f>E27*100/$F$1145</f>
        <v>#DIV/0!</v>
      </c>
      <c r="E27" s="590">
        <v>1</v>
      </c>
      <c r="G27" s="330"/>
      <c r="H27" s="330"/>
      <c r="I27" s="330"/>
      <c r="J27" s="460" t="e">
        <f>SUM(J24:J26)</f>
        <v>#DIV/0!</v>
      </c>
      <c r="K27" s="460">
        <f>SUM(K24:K26)</f>
        <v>89</v>
      </c>
    </row>
    <row r="28" spans="1:11">
      <c r="A28" s="745" t="s">
        <v>16</v>
      </c>
      <c r="B28" s="455" t="s">
        <v>1944</v>
      </c>
      <c r="C28" s="745" t="s">
        <v>16</v>
      </c>
      <c r="D28" s="589" t="e">
        <f>E28*100/$F$1145</f>
        <v>#DIV/0!</v>
      </c>
      <c r="E28" s="746">
        <v>1</v>
      </c>
    </row>
    <row r="29" spans="1:11">
      <c r="A29" s="330"/>
      <c r="B29" s="330"/>
      <c r="C29" s="330"/>
      <c r="D29" s="330"/>
      <c r="E29" s="460">
        <f>SUM(E24:E28)</f>
        <v>94</v>
      </c>
    </row>
    <row r="31" spans="1:11">
      <c r="A31" s="647" t="s">
        <v>2619</v>
      </c>
      <c r="B31" s="330"/>
      <c r="C31" s="330"/>
      <c r="D31" s="330"/>
      <c r="E31" s="330"/>
      <c r="F31" s="330"/>
      <c r="G31" s="332" t="s">
        <v>2994</v>
      </c>
      <c r="H31" s="330"/>
      <c r="I31" s="330"/>
      <c r="J31" s="330"/>
      <c r="K31" s="330"/>
    </row>
    <row r="32" spans="1:11">
      <c r="A32" s="369" t="s">
        <v>0</v>
      </c>
      <c r="B32" s="352" t="s">
        <v>1</v>
      </c>
      <c r="C32" s="352" t="s">
        <v>2</v>
      </c>
      <c r="D32" s="352" t="s">
        <v>3</v>
      </c>
      <c r="E32" s="370" t="s">
        <v>4</v>
      </c>
      <c r="F32" s="330"/>
      <c r="G32" s="369" t="s">
        <v>45</v>
      </c>
      <c r="H32" s="352" t="s">
        <v>1</v>
      </c>
      <c r="I32" s="352" t="s">
        <v>46</v>
      </c>
      <c r="J32" s="352" t="s">
        <v>3</v>
      </c>
      <c r="K32" s="352" t="s">
        <v>4</v>
      </c>
    </row>
    <row r="33" spans="1:11">
      <c r="A33" s="405" t="s">
        <v>16</v>
      </c>
      <c r="B33" s="404" t="s">
        <v>597</v>
      </c>
      <c r="C33" s="405" t="s">
        <v>16</v>
      </c>
      <c r="D33" s="708" t="e">
        <f t="shared" ref="D33:D47" si="2">E33*100/$F$549</f>
        <v>#DIV/0!</v>
      </c>
      <c r="E33" s="496">
        <v>13</v>
      </c>
      <c r="F33" s="352"/>
      <c r="G33" s="405" t="s">
        <v>9</v>
      </c>
      <c r="H33" s="404" t="s">
        <v>618</v>
      </c>
      <c r="I33" s="405" t="s">
        <v>16</v>
      </c>
      <c r="J33" s="581" t="e">
        <f>K33*100/$O$539</f>
        <v>#DIV/0!</v>
      </c>
      <c r="K33" s="496">
        <v>76</v>
      </c>
    </row>
    <row r="34" spans="1:11">
      <c r="A34" s="405" t="s">
        <v>16</v>
      </c>
      <c r="B34" s="404" t="s">
        <v>604</v>
      </c>
      <c r="C34" s="405" t="s">
        <v>16</v>
      </c>
      <c r="D34" s="581" t="e">
        <f t="shared" si="2"/>
        <v>#DIV/0!</v>
      </c>
      <c r="E34" s="407">
        <v>11</v>
      </c>
      <c r="F34" s="496"/>
      <c r="G34" s="405" t="s">
        <v>9</v>
      </c>
      <c r="H34" s="404" t="s">
        <v>619</v>
      </c>
      <c r="I34" s="405" t="s">
        <v>22</v>
      </c>
      <c r="J34" s="581" t="e">
        <f>K34*100/$O$539</f>
        <v>#DIV/0!</v>
      </c>
      <c r="K34" s="407">
        <v>15</v>
      </c>
    </row>
    <row r="35" spans="1:11">
      <c r="A35" s="405" t="s">
        <v>16</v>
      </c>
      <c r="B35" s="404" t="s">
        <v>603</v>
      </c>
      <c r="C35" s="405" t="s">
        <v>16</v>
      </c>
      <c r="D35" s="581" t="e">
        <f t="shared" si="2"/>
        <v>#DIV/0!</v>
      </c>
      <c r="E35" s="407">
        <v>11</v>
      </c>
      <c r="F35" s="407"/>
      <c r="G35" s="405" t="s">
        <v>9</v>
      </c>
      <c r="H35" s="404" t="s">
        <v>617</v>
      </c>
      <c r="I35" s="405" t="s">
        <v>16</v>
      </c>
      <c r="J35" s="581" t="e">
        <f>K35*100/$O$539</f>
        <v>#DIV/0!</v>
      </c>
      <c r="K35" s="407">
        <v>1</v>
      </c>
    </row>
    <row r="36" spans="1:11">
      <c r="A36" s="405" t="s">
        <v>16</v>
      </c>
      <c r="B36" s="404" t="s">
        <v>606</v>
      </c>
      <c r="C36" s="405" t="s">
        <v>16</v>
      </c>
      <c r="D36" s="581" t="e">
        <f t="shared" si="2"/>
        <v>#DIV/0!</v>
      </c>
      <c r="E36" s="407">
        <v>5</v>
      </c>
      <c r="F36" s="407"/>
      <c r="G36" s="405" t="s">
        <v>9</v>
      </c>
      <c r="H36" s="404" t="s">
        <v>620</v>
      </c>
      <c r="I36" s="405" t="s">
        <v>16</v>
      </c>
      <c r="J36" s="581" t="e">
        <f>K36*100/$O$539</f>
        <v>#DIV/0!</v>
      </c>
      <c r="K36" s="407">
        <v>1</v>
      </c>
    </row>
    <row r="37" spans="1:11">
      <c r="A37" s="405" t="s">
        <v>16</v>
      </c>
      <c r="B37" s="404" t="s">
        <v>600</v>
      </c>
      <c r="C37" s="405" t="s">
        <v>16</v>
      </c>
      <c r="D37" s="581" t="e">
        <f t="shared" si="2"/>
        <v>#DIV/0!</v>
      </c>
      <c r="E37" s="407">
        <v>3</v>
      </c>
      <c r="F37" s="407"/>
      <c r="G37" s="487" t="s">
        <v>9</v>
      </c>
      <c r="H37" s="455" t="s">
        <v>616</v>
      </c>
      <c r="I37" s="487" t="s">
        <v>16</v>
      </c>
      <c r="J37" s="589" t="e">
        <f>K37*100/$O$539</f>
        <v>#DIV/0!</v>
      </c>
      <c r="K37" s="457">
        <v>1</v>
      </c>
    </row>
    <row r="38" spans="1:11">
      <c r="A38" s="405" t="s">
        <v>16</v>
      </c>
      <c r="B38" s="404" t="s">
        <v>611</v>
      </c>
      <c r="C38" s="405" t="s">
        <v>16</v>
      </c>
      <c r="D38" s="581" t="e">
        <f t="shared" si="2"/>
        <v>#DIV/0!</v>
      </c>
      <c r="E38" s="407">
        <v>3</v>
      </c>
      <c r="F38" s="407"/>
      <c r="G38" s="330"/>
      <c r="H38" s="330"/>
      <c r="I38" s="330"/>
      <c r="J38" s="460" t="e">
        <f>SUM(J33:J37)</f>
        <v>#DIV/0!</v>
      </c>
      <c r="K38" s="460">
        <f>SUM(K33:K37)</f>
        <v>94</v>
      </c>
    </row>
    <row r="39" spans="1:11">
      <c r="A39" s="405" t="s">
        <v>129</v>
      </c>
      <c r="B39" s="404" t="s">
        <v>607</v>
      </c>
      <c r="C39" s="405" t="s">
        <v>16</v>
      </c>
      <c r="D39" s="581" t="e">
        <f t="shared" si="2"/>
        <v>#DIV/0!</v>
      </c>
      <c r="E39" s="407">
        <v>3</v>
      </c>
      <c r="F39" s="407"/>
    </row>
    <row r="40" spans="1:11">
      <c r="A40" s="405" t="s">
        <v>16</v>
      </c>
      <c r="B40" s="404" t="s">
        <v>602</v>
      </c>
      <c r="C40" s="405" t="s">
        <v>16</v>
      </c>
      <c r="D40" s="581" t="e">
        <f t="shared" si="2"/>
        <v>#DIV/0!</v>
      </c>
      <c r="E40" s="407">
        <v>2</v>
      </c>
      <c r="F40" s="407"/>
    </row>
    <row r="41" spans="1:11">
      <c r="A41" s="405" t="s">
        <v>16</v>
      </c>
      <c r="B41" s="404" t="s">
        <v>596</v>
      </c>
      <c r="C41" s="405" t="s">
        <v>16</v>
      </c>
      <c r="D41" s="581" t="e">
        <f t="shared" si="2"/>
        <v>#DIV/0!</v>
      </c>
      <c r="E41" s="407">
        <v>1</v>
      </c>
      <c r="F41" s="407"/>
      <c r="I41" s="404"/>
    </row>
    <row r="42" spans="1:11">
      <c r="A42" s="405" t="s">
        <v>16</v>
      </c>
      <c r="B42" s="404" t="s">
        <v>598</v>
      </c>
      <c r="C42" s="405" t="s">
        <v>16</v>
      </c>
      <c r="D42" s="581" t="e">
        <f t="shared" si="2"/>
        <v>#DIV/0!</v>
      </c>
      <c r="E42" s="407">
        <v>1</v>
      </c>
      <c r="F42" s="407"/>
      <c r="I42" s="404"/>
    </row>
    <row r="43" spans="1:11">
      <c r="A43" s="405" t="s">
        <v>16</v>
      </c>
      <c r="B43" s="404" t="s">
        <v>599</v>
      </c>
      <c r="C43" s="405" t="s">
        <v>16</v>
      </c>
      <c r="D43" s="581" t="e">
        <f t="shared" si="2"/>
        <v>#DIV/0!</v>
      </c>
      <c r="E43" s="407">
        <v>1</v>
      </c>
      <c r="F43" s="407"/>
    </row>
    <row r="44" spans="1:11">
      <c r="A44" s="405" t="s">
        <v>16</v>
      </c>
      <c r="B44" s="404" t="s">
        <v>610</v>
      </c>
      <c r="C44" s="405" t="s">
        <v>16</v>
      </c>
      <c r="D44" s="581" t="e">
        <f t="shared" si="2"/>
        <v>#DIV/0!</v>
      </c>
      <c r="E44" s="407">
        <v>1</v>
      </c>
      <c r="F44" s="407"/>
    </row>
    <row r="45" spans="1:11">
      <c r="A45" s="405" t="s">
        <v>16</v>
      </c>
      <c r="B45" s="404" t="s">
        <v>605</v>
      </c>
      <c r="C45" s="405" t="s">
        <v>16</v>
      </c>
      <c r="D45" s="581" t="e">
        <f t="shared" si="2"/>
        <v>#DIV/0!</v>
      </c>
      <c r="E45" s="407">
        <v>1</v>
      </c>
      <c r="F45" s="457"/>
    </row>
    <row r="46" spans="1:11">
      <c r="A46" s="405" t="s">
        <v>16</v>
      </c>
      <c r="B46" s="404" t="s">
        <v>609</v>
      </c>
      <c r="C46" s="405" t="s">
        <v>16</v>
      </c>
      <c r="D46" s="581" t="e">
        <f t="shared" si="2"/>
        <v>#DIV/0!</v>
      </c>
      <c r="E46" s="407">
        <v>1</v>
      </c>
      <c r="F46" s="460"/>
    </row>
    <row r="47" spans="1:11">
      <c r="A47" s="487" t="s">
        <v>129</v>
      </c>
      <c r="B47" s="455" t="s">
        <v>1750</v>
      </c>
      <c r="C47" s="487" t="s">
        <v>16</v>
      </c>
      <c r="D47" s="589" t="e">
        <f t="shared" si="2"/>
        <v>#DIV/0!</v>
      </c>
      <c r="E47" s="457">
        <v>1</v>
      </c>
    </row>
    <row r="48" spans="1:11">
      <c r="A48" s="330"/>
      <c r="B48" s="330"/>
      <c r="C48" s="330"/>
      <c r="D48" s="460" t="e">
        <f>SUM(D33:D47)</f>
        <v>#DIV/0!</v>
      </c>
      <c r="E48" s="460">
        <f>SUM(E33:E47)</f>
        <v>58</v>
      </c>
    </row>
    <row r="49" spans="1:11">
      <c r="A49" s="330" t="s">
        <v>612</v>
      </c>
      <c r="B49" s="330"/>
      <c r="C49" s="330"/>
      <c r="D49" s="330"/>
      <c r="E49" s="590"/>
    </row>
    <row r="50" spans="1:11">
      <c r="A50" s="405" t="s">
        <v>16</v>
      </c>
      <c r="B50" s="404" t="s">
        <v>601</v>
      </c>
      <c r="C50" s="405" t="s">
        <v>16</v>
      </c>
      <c r="D50" s="330"/>
      <c r="E50" s="590">
        <v>38</v>
      </c>
    </row>
    <row r="52" spans="1:11">
      <c r="A52" s="948" t="s">
        <v>2606</v>
      </c>
      <c r="B52" s="330"/>
      <c r="C52" s="330"/>
      <c r="D52" s="330"/>
      <c r="E52" s="330"/>
      <c r="G52" s="331" t="s">
        <v>842</v>
      </c>
      <c r="H52" s="330"/>
      <c r="I52" s="330"/>
      <c r="J52" s="330"/>
      <c r="K52" s="330"/>
    </row>
    <row r="53" spans="1:11">
      <c r="A53" s="369" t="s">
        <v>0</v>
      </c>
      <c r="B53" s="352" t="s">
        <v>1</v>
      </c>
      <c r="C53" s="352" t="s">
        <v>2</v>
      </c>
      <c r="D53" s="352" t="s">
        <v>3</v>
      </c>
      <c r="E53" s="352" t="s">
        <v>4</v>
      </c>
      <c r="G53" s="369" t="s">
        <v>45</v>
      </c>
      <c r="H53" s="352" t="s">
        <v>1</v>
      </c>
      <c r="I53" s="352" t="s">
        <v>46</v>
      </c>
      <c r="J53" s="352" t="s">
        <v>3</v>
      </c>
      <c r="K53" s="352" t="s">
        <v>4</v>
      </c>
    </row>
    <row r="54" spans="1:11">
      <c r="A54" s="405" t="s">
        <v>16</v>
      </c>
      <c r="B54" s="404" t="s">
        <v>813</v>
      </c>
      <c r="C54" s="405" t="s">
        <v>16</v>
      </c>
      <c r="D54" s="581" t="e">
        <f t="shared" ref="D54:D80" si="3">E54*100/$F$841</f>
        <v>#DIV/0!</v>
      </c>
      <c r="E54" s="496">
        <v>10</v>
      </c>
      <c r="G54" s="799" t="s">
        <v>19</v>
      </c>
      <c r="H54" s="800" t="s">
        <v>834</v>
      </c>
      <c r="I54" s="799" t="s">
        <v>16</v>
      </c>
      <c r="J54" s="801" t="e">
        <f t="shared" ref="J54:J66" si="4">K54*100/$O$827</f>
        <v>#DIV/0!</v>
      </c>
      <c r="K54" s="802">
        <v>18</v>
      </c>
    </row>
    <row r="55" spans="1:11">
      <c r="A55" s="405" t="s">
        <v>16</v>
      </c>
      <c r="B55" s="404" t="s">
        <v>812</v>
      </c>
      <c r="C55" s="405" t="s">
        <v>22</v>
      </c>
      <c r="D55" s="581" t="e">
        <f t="shared" si="3"/>
        <v>#DIV/0!</v>
      </c>
      <c r="E55" s="407">
        <v>8</v>
      </c>
      <c r="G55" s="512" t="s">
        <v>51</v>
      </c>
      <c r="H55" s="513" t="s">
        <v>50</v>
      </c>
      <c r="I55" s="512" t="s">
        <v>52</v>
      </c>
      <c r="J55" s="803" t="e">
        <f t="shared" si="4"/>
        <v>#DIV/0!</v>
      </c>
      <c r="K55" s="515">
        <v>9</v>
      </c>
    </row>
    <row r="56" spans="1:11">
      <c r="A56" s="405" t="s">
        <v>16</v>
      </c>
      <c r="B56" s="404" t="s">
        <v>805</v>
      </c>
      <c r="C56" s="405" t="s">
        <v>16</v>
      </c>
      <c r="D56" s="581" t="e">
        <f t="shared" si="3"/>
        <v>#DIV/0!</v>
      </c>
      <c r="E56" s="407">
        <v>7</v>
      </c>
      <c r="G56" s="405" t="s">
        <v>51</v>
      </c>
      <c r="H56" s="404" t="s">
        <v>832</v>
      </c>
      <c r="I56" s="405" t="s">
        <v>123</v>
      </c>
      <c r="J56" s="581" t="e">
        <f t="shared" si="4"/>
        <v>#DIV/0!</v>
      </c>
      <c r="K56" s="407">
        <v>7</v>
      </c>
    </row>
    <row r="57" spans="1:11">
      <c r="A57" s="405" t="s">
        <v>16</v>
      </c>
      <c r="B57" s="404" t="s">
        <v>807</v>
      </c>
      <c r="C57" s="405" t="s">
        <v>16</v>
      </c>
      <c r="D57" s="581" t="e">
        <f t="shared" si="3"/>
        <v>#DIV/0!</v>
      </c>
      <c r="E57" s="407">
        <v>7</v>
      </c>
      <c r="G57" s="405" t="s">
        <v>106</v>
      </c>
      <c r="H57" s="404" t="s">
        <v>827</v>
      </c>
      <c r="I57" s="405" t="s">
        <v>16</v>
      </c>
      <c r="J57" s="581" t="e">
        <f t="shared" si="4"/>
        <v>#DIV/0!</v>
      </c>
      <c r="K57" s="407">
        <v>6</v>
      </c>
    </row>
    <row r="58" spans="1:11">
      <c r="A58" s="405" t="s">
        <v>16</v>
      </c>
      <c r="B58" s="404" t="s">
        <v>800</v>
      </c>
      <c r="C58" s="405" t="s">
        <v>16</v>
      </c>
      <c r="D58" s="581" t="e">
        <f t="shared" si="3"/>
        <v>#DIV/0!</v>
      </c>
      <c r="E58" s="407">
        <v>7</v>
      </c>
      <c r="G58" s="405" t="s">
        <v>51</v>
      </c>
      <c r="H58" s="404" t="s">
        <v>833</v>
      </c>
      <c r="I58" s="405" t="s">
        <v>16</v>
      </c>
      <c r="J58" s="581" t="e">
        <f t="shared" si="4"/>
        <v>#DIV/0!</v>
      </c>
      <c r="K58" s="407">
        <v>5</v>
      </c>
    </row>
    <row r="59" spans="1:11">
      <c r="A59" s="405" t="s">
        <v>16</v>
      </c>
      <c r="B59" s="404" t="s">
        <v>808</v>
      </c>
      <c r="C59" s="405" t="s">
        <v>16</v>
      </c>
      <c r="D59" s="581" t="e">
        <f t="shared" si="3"/>
        <v>#DIV/0!</v>
      </c>
      <c r="E59" s="407">
        <v>6</v>
      </c>
      <c r="G59" s="405" t="s">
        <v>106</v>
      </c>
      <c r="H59" s="404" t="s">
        <v>828</v>
      </c>
      <c r="I59" s="405" t="s">
        <v>16</v>
      </c>
      <c r="J59" s="581" t="e">
        <f t="shared" si="4"/>
        <v>#DIV/0!</v>
      </c>
      <c r="K59" s="407">
        <v>5</v>
      </c>
    </row>
    <row r="60" spans="1:11">
      <c r="A60" s="405" t="s">
        <v>16</v>
      </c>
      <c r="B60" s="404" t="s">
        <v>804</v>
      </c>
      <c r="C60" s="405" t="s">
        <v>16</v>
      </c>
      <c r="D60" s="581" t="e">
        <f t="shared" si="3"/>
        <v>#DIV/0!</v>
      </c>
      <c r="E60" s="407">
        <v>5</v>
      </c>
      <c r="G60" s="405" t="s">
        <v>19</v>
      </c>
      <c r="H60" s="404" t="s">
        <v>831</v>
      </c>
      <c r="I60" s="405" t="s">
        <v>635</v>
      </c>
      <c r="J60" s="581" t="e">
        <f t="shared" si="4"/>
        <v>#DIV/0!</v>
      </c>
      <c r="K60" s="407">
        <v>4</v>
      </c>
    </row>
    <row r="61" spans="1:11">
      <c r="A61" s="405" t="s">
        <v>16</v>
      </c>
      <c r="B61" s="404" t="s">
        <v>822</v>
      </c>
      <c r="C61" s="405" t="s">
        <v>16</v>
      </c>
      <c r="D61" s="581" t="e">
        <f t="shared" si="3"/>
        <v>#DIV/0!</v>
      </c>
      <c r="E61" s="407">
        <v>4</v>
      </c>
      <c r="G61" s="405" t="s">
        <v>106</v>
      </c>
      <c r="H61" s="404" t="s">
        <v>826</v>
      </c>
      <c r="I61" s="405" t="s">
        <v>22</v>
      </c>
      <c r="J61" s="581" t="e">
        <f t="shared" si="4"/>
        <v>#DIV/0!</v>
      </c>
      <c r="K61" s="407">
        <v>3</v>
      </c>
    </row>
    <row r="62" spans="1:11">
      <c r="A62" s="405" t="s">
        <v>16</v>
      </c>
      <c r="B62" s="404" t="s">
        <v>803</v>
      </c>
      <c r="C62" s="405" t="s">
        <v>16</v>
      </c>
      <c r="D62" s="581" t="e">
        <f t="shared" si="3"/>
        <v>#DIV/0!</v>
      </c>
      <c r="E62" s="407">
        <v>4</v>
      </c>
      <c r="G62" s="405" t="s">
        <v>51</v>
      </c>
      <c r="H62" s="404" t="s">
        <v>829</v>
      </c>
      <c r="I62" s="405" t="s">
        <v>52</v>
      </c>
      <c r="J62" s="581" t="e">
        <f t="shared" si="4"/>
        <v>#DIV/0!</v>
      </c>
      <c r="K62" s="407">
        <v>3</v>
      </c>
    </row>
    <row r="63" spans="1:11">
      <c r="A63" s="405" t="s">
        <v>16</v>
      </c>
      <c r="B63" s="404" t="s">
        <v>801</v>
      </c>
      <c r="C63" s="405" t="s">
        <v>22</v>
      </c>
      <c r="D63" s="581" t="e">
        <f t="shared" si="3"/>
        <v>#DIV/0!</v>
      </c>
      <c r="E63" s="407">
        <v>3</v>
      </c>
      <c r="G63" s="405" t="s">
        <v>51</v>
      </c>
      <c r="H63" s="404" t="s">
        <v>837</v>
      </c>
      <c r="I63" s="405" t="s">
        <v>123</v>
      </c>
      <c r="J63" s="581" t="e">
        <f t="shared" si="4"/>
        <v>#DIV/0!</v>
      </c>
      <c r="K63" s="407">
        <v>1</v>
      </c>
    </row>
    <row r="64" spans="1:11">
      <c r="A64" s="405" t="s">
        <v>16</v>
      </c>
      <c r="B64" s="404" t="s">
        <v>816</v>
      </c>
      <c r="C64" s="405" t="s">
        <v>16</v>
      </c>
      <c r="D64" s="581" t="e">
        <f t="shared" si="3"/>
        <v>#DIV/0!</v>
      </c>
      <c r="E64" s="407">
        <v>3</v>
      </c>
      <c r="G64" s="405" t="s">
        <v>51</v>
      </c>
      <c r="H64" s="404" t="s">
        <v>838</v>
      </c>
      <c r="I64" s="405" t="s">
        <v>22</v>
      </c>
      <c r="J64" s="588" t="e">
        <f t="shared" si="4"/>
        <v>#DIV/0!</v>
      </c>
      <c r="K64" s="407">
        <v>1</v>
      </c>
    </row>
    <row r="65" spans="1:11">
      <c r="A65" s="405" t="s">
        <v>16</v>
      </c>
      <c r="B65" s="404" t="s">
        <v>809</v>
      </c>
      <c r="C65" s="405" t="s">
        <v>22</v>
      </c>
      <c r="D65" s="581" t="e">
        <f t="shared" si="3"/>
        <v>#DIV/0!</v>
      </c>
      <c r="E65" s="407">
        <v>2</v>
      </c>
      <c r="G65" s="405" t="s">
        <v>19</v>
      </c>
      <c r="H65" s="404" t="s">
        <v>836</v>
      </c>
      <c r="I65" s="405" t="s">
        <v>52</v>
      </c>
      <c r="J65" s="581" t="e">
        <f t="shared" si="4"/>
        <v>#DIV/0!</v>
      </c>
      <c r="K65" s="407">
        <v>1</v>
      </c>
    </row>
    <row r="66" spans="1:11">
      <c r="A66" s="405" t="s">
        <v>16</v>
      </c>
      <c r="B66" s="404" t="s">
        <v>824</v>
      </c>
      <c r="C66" s="405" t="s">
        <v>16</v>
      </c>
      <c r="D66" s="581" t="e">
        <f t="shared" si="3"/>
        <v>#DIV/0!</v>
      </c>
      <c r="E66" s="407">
        <v>2</v>
      </c>
      <c r="G66" s="487" t="s">
        <v>51</v>
      </c>
      <c r="H66" s="455" t="s">
        <v>835</v>
      </c>
      <c r="I66" s="487" t="s">
        <v>16</v>
      </c>
      <c r="J66" s="589" t="e">
        <f t="shared" si="4"/>
        <v>#DIV/0!</v>
      </c>
      <c r="K66" s="457">
        <v>1</v>
      </c>
    </row>
    <row r="67" spans="1:11">
      <c r="A67" s="405" t="s">
        <v>16</v>
      </c>
      <c r="B67" s="404" t="s">
        <v>802</v>
      </c>
      <c r="C67" s="405" t="s">
        <v>16</v>
      </c>
      <c r="D67" s="581" t="e">
        <f t="shared" si="3"/>
        <v>#DIV/0!</v>
      </c>
      <c r="E67" s="407">
        <v>2</v>
      </c>
      <c r="G67" s="330"/>
      <c r="H67" s="330"/>
      <c r="I67" s="330"/>
      <c r="J67" s="460" t="e">
        <f>SUM(J54:J66)</f>
        <v>#DIV/0!</v>
      </c>
      <c r="K67" s="460">
        <f>SUM(K54:K66)</f>
        <v>64</v>
      </c>
    </row>
    <row r="68" spans="1:11">
      <c r="A68" s="405" t="s">
        <v>16</v>
      </c>
      <c r="B68" s="404" t="s">
        <v>811</v>
      </c>
      <c r="C68" s="405" t="s">
        <v>16</v>
      </c>
      <c r="D68" s="581" t="e">
        <f t="shared" si="3"/>
        <v>#DIV/0!</v>
      </c>
      <c r="E68" s="407">
        <v>2</v>
      </c>
    </row>
    <row r="69" spans="1:11">
      <c r="A69" s="405" t="s">
        <v>16</v>
      </c>
      <c r="B69" s="404" t="s">
        <v>820</v>
      </c>
      <c r="C69" s="405" t="s">
        <v>16</v>
      </c>
      <c r="D69" s="581" t="e">
        <f t="shared" si="3"/>
        <v>#DIV/0!</v>
      </c>
      <c r="E69" s="407">
        <v>1</v>
      </c>
    </row>
    <row r="70" spans="1:11">
      <c r="A70" s="405" t="s">
        <v>16</v>
      </c>
      <c r="B70" s="404" t="s">
        <v>814</v>
      </c>
      <c r="C70" s="405" t="s">
        <v>16</v>
      </c>
      <c r="D70" s="581" t="e">
        <f t="shared" si="3"/>
        <v>#DIV/0!</v>
      </c>
      <c r="E70" s="407">
        <v>1</v>
      </c>
    </row>
    <row r="71" spans="1:11">
      <c r="A71" s="405" t="s">
        <v>16</v>
      </c>
      <c r="B71" s="404" t="s">
        <v>815</v>
      </c>
      <c r="C71" s="405" t="s">
        <v>16</v>
      </c>
      <c r="D71" s="581" t="e">
        <f t="shared" si="3"/>
        <v>#DIV/0!</v>
      </c>
      <c r="E71" s="407">
        <v>1</v>
      </c>
    </row>
    <row r="72" spans="1:11">
      <c r="A72" s="405" t="s">
        <v>16</v>
      </c>
      <c r="B72" s="404" t="s">
        <v>823</v>
      </c>
      <c r="C72" s="405" t="s">
        <v>16</v>
      </c>
      <c r="D72" s="581" t="e">
        <f t="shared" si="3"/>
        <v>#DIV/0!</v>
      </c>
      <c r="E72" s="407">
        <v>1</v>
      </c>
    </row>
    <row r="73" spans="1:11">
      <c r="A73" s="405" t="s">
        <v>16</v>
      </c>
      <c r="B73" s="404" t="s">
        <v>806</v>
      </c>
      <c r="C73" s="405" t="s">
        <v>16</v>
      </c>
      <c r="D73" s="581" t="e">
        <f t="shared" si="3"/>
        <v>#DIV/0!</v>
      </c>
      <c r="E73" s="407">
        <v>1</v>
      </c>
    </row>
    <row r="74" spans="1:11">
      <c r="A74" s="405" t="s">
        <v>16</v>
      </c>
      <c r="B74" s="404" t="s">
        <v>799</v>
      </c>
      <c r="C74" s="405" t="s">
        <v>16</v>
      </c>
      <c r="D74" s="581" t="e">
        <f t="shared" si="3"/>
        <v>#DIV/0!</v>
      </c>
      <c r="E74" s="407">
        <v>1</v>
      </c>
    </row>
    <row r="75" spans="1:11">
      <c r="A75" s="405" t="s">
        <v>16</v>
      </c>
      <c r="B75" s="404" t="s">
        <v>818</v>
      </c>
      <c r="C75" s="405" t="s">
        <v>16</v>
      </c>
      <c r="D75" s="581" t="e">
        <f t="shared" si="3"/>
        <v>#DIV/0!</v>
      </c>
      <c r="E75" s="407">
        <v>1</v>
      </c>
    </row>
    <row r="76" spans="1:11">
      <c r="A76" s="405" t="s">
        <v>16</v>
      </c>
      <c r="B76" s="404" t="s">
        <v>825</v>
      </c>
      <c r="C76" s="405" t="s">
        <v>16</v>
      </c>
      <c r="D76" s="581" t="e">
        <f t="shared" si="3"/>
        <v>#DIV/0!</v>
      </c>
      <c r="E76" s="407">
        <v>1</v>
      </c>
    </row>
    <row r="77" spans="1:11">
      <c r="A77" s="405" t="s">
        <v>16</v>
      </c>
      <c r="B77" s="404" t="s">
        <v>821</v>
      </c>
      <c r="C77" s="405" t="s">
        <v>16</v>
      </c>
      <c r="D77" s="581" t="e">
        <f t="shared" si="3"/>
        <v>#DIV/0!</v>
      </c>
      <c r="E77" s="407">
        <v>1</v>
      </c>
    </row>
    <row r="78" spans="1:11">
      <c r="A78" s="405" t="s">
        <v>16</v>
      </c>
      <c r="B78" s="404" t="s">
        <v>810</v>
      </c>
      <c r="C78" s="405" t="s">
        <v>16</v>
      </c>
      <c r="D78" s="581" t="e">
        <f t="shared" si="3"/>
        <v>#DIV/0!</v>
      </c>
      <c r="E78" s="407">
        <v>1</v>
      </c>
    </row>
    <row r="79" spans="1:11">
      <c r="A79" s="405" t="s">
        <v>16</v>
      </c>
      <c r="B79" s="404" t="s">
        <v>819</v>
      </c>
      <c r="C79" s="405" t="s">
        <v>16</v>
      </c>
      <c r="D79" s="581" t="e">
        <f t="shared" si="3"/>
        <v>#DIV/0!</v>
      </c>
      <c r="E79" s="407">
        <v>1</v>
      </c>
    </row>
    <row r="80" spans="1:11">
      <c r="A80" s="487" t="s">
        <v>16</v>
      </c>
      <c r="B80" s="455" t="s">
        <v>817</v>
      </c>
      <c r="C80" s="487" t="s">
        <v>16</v>
      </c>
      <c r="D80" s="589" t="e">
        <f t="shared" si="3"/>
        <v>#DIV/0!</v>
      </c>
      <c r="E80" s="457">
        <v>1</v>
      </c>
    </row>
    <row r="81" spans="1:5">
      <c r="A81" s="330"/>
      <c r="B81" s="330"/>
      <c r="C81" s="330"/>
      <c r="D81" s="460" t="e">
        <f>SUM(D54:D80)</f>
        <v>#DIV/0!</v>
      </c>
      <c r="E81" s="460">
        <f>SUM(E54:E80)</f>
        <v>84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Patient numerical order incl nt</vt:lpstr>
      <vt:lpstr>Data arranged by clinical group</vt:lpstr>
      <vt:lpstr>Arranged by clinical group Vd1</vt:lpstr>
      <vt:lpstr>Clones</vt:lpstr>
      <vt:lpstr>Sheet1</vt:lpstr>
    </vt:vector>
  </TitlesOfParts>
  <Company>Cardiff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Information Services</dc:creator>
  <cp:lastModifiedBy>Toufic Mayassi</cp:lastModifiedBy>
  <dcterms:created xsi:type="dcterms:W3CDTF">2014-06-12T19:15:37Z</dcterms:created>
  <dcterms:modified xsi:type="dcterms:W3CDTF">2016-06-07T19:33:41Z</dcterms:modified>
</cp:coreProperties>
</file>