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FB154D3A-D036-4EC9-AF13-69A2123B73BD}" xr6:coauthVersionLast="47" xr6:coauthVersionMax="47" xr10:uidLastSave="{00000000-0000-0000-0000-000000000000}"/>
  <bookViews>
    <workbookView xWindow="1560" yWindow="1560" windowWidth="21600" windowHeight="11385" tabRatio="500" firstSheet="1" activeTab="2" xr2:uid="{00000000-000D-0000-FFFF-FFFF00000000}"/>
  </bookViews>
  <sheets>
    <sheet name="alldata" sheetId="3" r:id="rId1"/>
    <sheet name="swing t test" sheetId="1" r:id="rId2"/>
    <sheet name="stance t test" sheetId="8" r:id="rId3"/>
    <sheet name="alldata_1step" sheetId="4" r:id="rId4"/>
    <sheet name="soleus_r" sheetId="13" r:id="rId5"/>
    <sheet name="pythonou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3" l="1"/>
  <c r="F4" i="13"/>
  <c r="F5" i="13"/>
  <c r="F8" i="13"/>
  <c r="F9" i="13"/>
  <c r="F10" i="13"/>
  <c r="F11" i="13"/>
  <c r="F2" i="13"/>
  <c r="M13" i="1"/>
  <c r="P14" i="8"/>
  <c r="O14" i="8"/>
  <c r="N14" i="8"/>
  <c r="L13" i="1"/>
  <c r="K13" i="1"/>
  <c r="K4" i="4" l="1"/>
  <c r="H2" i="4"/>
  <c r="F10" i="4"/>
  <c r="F2" i="4" l="1"/>
  <c r="J2" i="4" s="1"/>
  <c r="F6" i="4"/>
  <c r="J3" i="4" s="1"/>
  <c r="F30" i="4"/>
  <c r="J9" i="4" s="1"/>
  <c r="F26" i="4"/>
  <c r="J8" i="4" s="1"/>
  <c r="F22" i="4"/>
  <c r="J7" i="4" s="1"/>
  <c r="F18" i="4"/>
  <c r="J6" i="4" s="1"/>
  <c r="F14" i="4"/>
  <c r="J5" i="4" s="1"/>
  <c r="K5" i="4" s="1"/>
  <c r="J4" i="4"/>
  <c r="I9" i="4"/>
  <c r="M5" i="4" s="1"/>
  <c r="I8" i="4"/>
  <c r="O5" i="4" s="1"/>
  <c r="I7" i="4"/>
  <c r="I6" i="4"/>
  <c r="M4" i="4" s="1"/>
  <c r="I5" i="4"/>
  <c r="I4" i="4"/>
  <c r="M3" i="4" s="1"/>
  <c r="I3" i="4"/>
  <c r="H3" i="4"/>
  <c r="I2" i="4"/>
  <c r="O2" i="4" s="1"/>
  <c r="F30" i="3"/>
  <c r="I9" i="3" s="1"/>
  <c r="F26" i="3"/>
  <c r="F22" i="3"/>
  <c r="F18" i="3"/>
  <c r="I6" i="3" s="1"/>
  <c r="F14" i="3"/>
  <c r="I5" i="3" s="1"/>
  <c r="F10" i="3"/>
  <c r="I8" i="3"/>
  <c r="J8" i="3" s="1"/>
  <c r="I7" i="3"/>
  <c r="J7" i="3" s="1"/>
  <c r="F6" i="3"/>
  <c r="I3" i="3" s="1"/>
  <c r="J3" i="3" s="1"/>
  <c r="N5" i="3"/>
  <c r="L5" i="3"/>
  <c r="N4" i="3"/>
  <c r="L4" i="3"/>
  <c r="I4" i="3"/>
  <c r="N3" i="3"/>
  <c r="L3" i="3"/>
  <c r="N2" i="3"/>
  <c r="L2" i="3"/>
  <c r="F2" i="3"/>
  <c r="I2" i="3" s="1"/>
  <c r="N4" i="4" l="1"/>
  <c r="N3" i="4"/>
  <c r="L14" i="4"/>
  <c r="P3" i="4"/>
  <c r="L15" i="4"/>
  <c r="K9" i="4"/>
  <c r="L19" i="4"/>
  <c r="J19" i="4"/>
  <c r="N2" i="4"/>
  <c r="M2" i="4"/>
  <c r="L13" i="4"/>
  <c r="J13" i="4"/>
  <c r="K3" i="4"/>
  <c r="J2" i="3"/>
  <c r="P2" i="3" s="1"/>
  <c r="O2" i="3"/>
  <c r="M2" i="3"/>
  <c r="M5" i="3"/>
  <c r="J9" i="3"/>
  <c r="J5" i="3"/>
  <c r="O3" i="3"/>
  <c r="M4" i="3"/>
  <c r="J6" i="3"/>
  <c r="P4" i="3" s="1"/>
  <c r="O4" i="3"/>
  <c r="L17" i="4"/>
  <c r="J17" i="4"/>
  <c r="P4" i="4"/>
  <c r="K7" i="4"/>
  <c r="P5" i="3"/>
  <c r="N5" i="4"/>
  <c r="K8" i="4"/>
  <c r="J18" i="4"/>
  <c r="P5" i="4"/>
  <c r="L18" i="4"/>
  <c r="M3" i="3"/>
  <c r="P2" i="4"/>
  <c r="O3" i="4"/>
  <c r="O4" i="4"/>
  <c r="J14" i="4"/>
  <c r="J12" i="4"/>
  <c r="J15" i="4"/>
  <c r="J4" i="3"/>
  <c r="P3" i="3" s="1"/>
  <c r="K2" i="4"/>
  <c r="L12" i="4"/>
  <c r="K12" i="4" s="1"/>
  <c r="J16" i="4"/>
  <c r="Q3" i="4"/>
  <c r="L16" i="4"/>
  <c r="K6" i="4"/>
  <c r="O5" i="3"/>
  <c r="Q5" i="4" l="1"/>
  <c r="Q2" i="4"/>
  <c r="Q4" i="4"/>
  <c r="I12" i="4"/>
</calcChain>
</file>

<file path=xl/sharedStrings.xml><?xml version="1.0" encoding="utf-8"?>
<sst xmlns="http://schemas.openxmlformats.org/spreadsheetml/2006/main" count="1004" uniqueCount="87">
  <si>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</si>
  <si>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</si>
  <si>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</si>
  <si>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</si>
  <si>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</si>
  <si>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</si>
  <si>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</si>
  <si>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</si>
  <si>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</si>
  <si>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</si>
  <si>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</si>
  <si>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</si>
  <si>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</si>
  <si>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</si>
  <si>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</si>
  <si>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</si>
  <si>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</si>
  <si>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</si>
  <si>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</si>
  <si>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</si>
  <si>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</si>
  <si>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</si>
  <si>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</si>
  <si>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</si>
  <si>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</si>
  <si>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</si>
  <si>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</si>
  <si>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</si>
  <si>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</si>
  <si>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</si>
  <si>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</si>
  <si>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</si>
  <si>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</si>
  <si>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</si>
  <si>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</si>
  <si>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</si>
  <si>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</si>
  <si>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</si>
  <si>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</si>
  <si>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</si>
  <si>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</si>
  <si>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</si>
  <si>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</si>
  <si>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</si>
  <si>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</si>
  <si>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</si>
  <si>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testing metabolics vo2 diff 1.12 w/kg</t>
  </si>
  <si>
    <t>experiment minus standing (average)</t>
  </si>
  <si>
    <t>simulated average</t>
  </si>
  <si>
    <t>simulated minus basal (average)</t>
  </si>
  <si>
    <t>Percent reduction simulation (with basal)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</si>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</sst>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alldata_1step!$J$2:$J$3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36-891B-0037244EE5A3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alldata_1step!$J$8:$J$9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C-4D36-891B-0037244E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alldata_1step!$K$2:$K$3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75F-B172-92ACE69A5823}"/>
            </c:ext>
          </c:extLst>
        </c:ser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4"/>
          <c:order val="4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alldata_1step!$K$8:$K$9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1-475F-B172-92ACE69A5823}"/>
            </c:ext>
          </c:extLst>
        </c:ser>
        <c:ser>
          <c:idx val="5"/>
          <c:order val="5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alldata_1step!$M$2:$M$5</c15:sqref>
                  </c15:fullRef>
                </c:ext>
              </c:extLst>
              <c:f>alldata_1step!$M$3:$M$4</c:f>
              <c:numCache>
                <c:formatCode>General</c:formatCode>
                <c:ptCount val="2"/>
                <c:pt idx="0">
                  <c:v>-4.4476325130031995</c:v>
                </c:pt>
                <c:pt idx="1">
                  <c:v>-3.1402286791878598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4B2D-9731-ACA81D036281}"/>
            </c:ext>
          </c:extLst>
        </c:ser>
        <c:ser>
          <c:idx val="1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alldata_1step!$Q$2:$Q$5</c15:sqref>
                  </c15:fullRef>
                </c:ext>
              </c:extLst>
              <c:f>alldata_1step!$Q$3:$Q$4</c:f>
              <c:numCache>
                <c:formatCode>General</c:formatCode>
                <c:ptCount val="2"/>
                <c:pt idx="0">
                  <c:v>-8.0372380116609783</c:v>
                </c:pt>
                <c:pt idx="1">
                  <c:v>-3.7297543833232742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8-4B2D-9731-ACA81D03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-1.9071120174564617</c:v>
                </c:pt>
                <c:pt idx="1">
                  <c:v>-4.4476325130031995</c:v>
                </c:pt>
                <c:pt idx="2">
                  <c:v>-3.1402286791878598</c:v>
                </c:pt>
                <c:pt idx="3">
                  <c:v>1.2885992899634173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alldata_1step!$Q$2:$Q$5</c:f>
              <c:numCache>
                <c:formatCode>General</c:formatCode>
                <c:ptCount val="4"/>
                <c:pt idx="0">
                  <c:v>0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1131398</xdr:colOff>
      <xdr:row>20</xdr:row>
      <xdr:rowOff>150813</xdr:rowOff>
    </xdr:from>
    <xdr:to>
      <xdr:col>12</xdr:col>
      <xdr:colOff>960438</xdr:colOff>
      <xdr:row>54</xdr:row>
      <xdr:rowOff>66902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1342654</xdr:colOff>
      <xdr:row>20</xdr:row>
      <xdr:rowOff>127872</xdr:rowOff>
    </xdr:from>
    <xdr:to>
      <xdr:col>19</xdr:col>
      <xdr:colOff>290201</xdr:colOff>
      <xdr:row>63</xdr:row>
      <xdr:rowOff>70811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455040</xdr:colOff>
      <xdr:row>18</xdr:row>
      <xdr:rowOff>170088</xdr:rowOff>
    </xdr:from>
    <xdr:to>
      <xdr:col>40</xdr:col>
      <xdr:colOff>68035</xdr:colOff>
      <xdr:row>54</xdr:row>
      <xdr:rowOff>17007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42120</xdr:colOff>
      <xdr:row>0</xdr:row>
      <xdr:rowOff>87840</xdr:rowOff>
    </xdr:from>
    <xdr:to>
      <xdr:col>26</xdr:col>
      <xdr:colOff>367560</xdr:colOff>
      <xdr:row>17</xdr:row>
      <xdr:rowOff>94320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65" zoomScaleNormal="65" workbookViewId="0">
      <selection activeCell="H2" sqref="H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77</v>
      </c>
      <c r="G1" t="s">
        <v>52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54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5"/>
      <c r="B4" s="5" t="s">
        <v>78</v>
      </c>
      <c r="C4" s="5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s="3" t="s">
        <v>3</v>
      </c>
      <c r="B5" s="3">
        <v>3.0089970000000004</v>
      </c>
      <c r="C5" s="3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s="3" t="s">
        <v>4</v>
      </c>
      <c r="B6" s="3">
        <v>9.7467034999999966E-2</v>
      </c>
      <c r="C6" s="3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s="3" t="s">
        <v>6</v>
      </c>
      <c r="B7" s="3">
        <v>8</v>
      </c>
      <c r="C7" s="3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s="3" t="s">
        <v>7</v>
      </c>
      <c r="B8" s="3">
        <v>0.7461556513661306</v>
      </c>
      <c r="C8" s="3"/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s="3" t="s">
        <v>5</v>
      </c>
      <c r="B9" s="3">
        <v>0</v>
      </c>
      <c r="C9" s="3"/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s="3" t="s">
        <v>8</v>
      </c>
      <c r="B10" s="3">
        <v>7</v>
      </c>
      <c r="C10" s="3"/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s="3" t="s">
        <v>9</v>
      </c>
      <c r="B11" s="3">
        <v>0.32645180837455229</v>
      </c>
      <c r="C11" s="3"/>
    </row>
    <row r="12" spans="1:16" x14ac:dyDescent="0.25">
      <c r="A12" s="3" t="s">
        <v>10</v>
      </c>
      <c r="B12" s="3">
        <v>0.37681305123248171</v>
      </c>
      <c r="C12" s="3"/>
      <c r="K12" t="s">
        <v>79</v>
      </c>
      <c r="L12" t="s">
        <v>79</v>
      </c>
      <c r="M12" t="s">
        <v>80</v>
      </c>
    </row>
    <row r="13" spans="1:16" x14ac:dyDescent="0.25">
      <c r="A13" s="3" t="s">
        <v>11</v>
      </c>
      <c r="B13" s="3">
        <v>1.8945786050900073</v>
      </c>
      <c r="C13" s="3"/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s="3" t="s">
        <v>12</v>
      </c>
      <c r="B14" s="3">
        <v>0.75362610246496342</v>
      </c>
      <c r="C14" s="3"/>
    </row>
    <row r="15" spans="1:16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24.071976000000003</v>
      </c>
      <c r="D23" s="3">
        <v>3.0089970000000004</v>
      </c>
      <c r="E23" s="3">
        <v>9.7467034999999966E-2</v>
      </c>
    </row>
    <row r="24" spans="1:7" ht="15.75" thickBot="1" x14ac:dyDescent="0.3">
      <c r="A24" s="4" t="s">
        <v>66</v>
      </c>
      <c r="B24" s="4">
        <v>8</v>
      </c>
      <c r="C24" s="4">
        <v>23.879120999999998</v>
      </c>
      <c r="D24" s="4">
        <v>2.9848901249999997</v>
      </c>
      <c r="E24" s="4">
        <v>6.4262108197267881E-2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2.3245656890626964E-3</v>
      </c>
      <c r="C29" s="3">
        <v>1</v>
      </c>
      <c r="D29" s="3">
        <v>2.3245656890626964E-3</v>
      </c>
      <c r="E29" s="3">
        <v>2.8746404551557241E-2</v>
      </c>
      <c r="F29" s="3">
        <v>0.86779140093905838</v>
      </c>
      <c r="G29" s="3">
        <v>4.6001099366694227</v>
      </c>
    </row>
    <row r="30" spans="1:7" x14ac:dyDescent="0.25">
      <c r="A30" s="3" t="s">
        <v>75</v>
      </c>
      <c r="B30" s="3">
        <v>1.1321040023808748</v>
      </c>
      <c r="C30" s="3">
        <v>14</v>
      </c>
      <c r="D30" s="3">
        <v>8.0864571598633916E-2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1.1344285680699375</v>
      </c>
      <c r="C32" s="4">
        <v>15</v>
      </c>
      <c r="D32" s="4"/>
      <c r="E32" s="4"/>
      <c r="F32" s="4"/>
      <c r="G32" s="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abSelected="1"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57</v>
      </c>
      <c r="J1" s="6" t="s">
        <v>51</v>
      </c>
      <c r="K1" s="7" t="s">
        <v>36</v>
      </c>
      <c r="L1" s="7"/>
      <c r="M1" s="7"/>
      <c r="N1" s="8"/>
      <c r="O1" s="6" t="s">
        <v>35</v>
      </c>
      <c r="P1" s="7"/>
      <c r="Q1" s="7"/>
      <c r="R1" s="7"/>
      <c r="S1" s="8"/>
    </row>
    <row r="2" spans="1:19" x14ac:dyDescent="0.25">
      <c r="A2" t="s">
        <v>0</v>
      </c>
      <c r="J2" s="9"/>
      <c r="K2" s="10" t="s">
        <v>14</v>
      </c>
      <c r="L2" s="10" t="s">
        <v>15</v>
      </c>
      <c r="M2" s="10" t="s">
        <v>16</v>
      </c>
      <c r="N2" s="11" t="s">
        <v>53</v>
      </c>
      <c r="O2" s="9"/>
      <c r="P2" s="10"/>
      <c r="Q2" s="10"/>
      <c r="R2" s="10"/>
      <c r="S2" s="11"/>
    </row>
    <row r="3" spans="1:19" ht="15.75" thickBot="1" x14ac:dyDescent="0.3">
      <c r="J3" s="9">
        <v>0</v>
      </c>
      <c r="K3" s="10" t="s">
        <v>43</v>
      </c>
      <c r="L3" s="10" t="s">
        <v>33</v>
      </c>
      <c r="M3" s="10" t="s">
        <v>34</v>
      </c>
      <c r="N3" s="11">
        <v>6.6376109999999997</v>
      </c>
      <c r="O3" s="9">
        <v>7.4643920000000001</v>
      </c>
      <c r="P3" s="10">
        <v>4</v>
      </c>
      <c r="Q3" s="10" t="s">
        <v>43</v>
      </c>
      <c r="R3" s="10" t="s">
        <v>40</v>
      </c>
      <c r="S3" s="11" t="s">
        <v>34</v>
      </c>
    </row>
    <row r="4" spans="1:19" x14ac:dyDescent="0.25">
      <c r="A4" s="5"/>
      <c r="B4" s="5" t="s">
        <v>1</v>
      </c>
      <c r="C4" s="5" t="s">
        <v>2</v>
      </c>
      <c r="J4" s="9">
        <v>1</v>
      </c>
      <c r="K4" s="10" t="s">
        <v>43</v>
      </c>
      <c r="L4" s="10" t="s">
        <v>33</v>
      </c>
      <c r="M4" s="10" t="s">
        <v>37</v>
      </c>
      <c r="N4" s="11">
        <v>5.9639850000000001</v>
      </c>
      <c r="O4" s="9">
        <v>7.6236660000000001</v>
      </c>
      <c r="P4" s="10">
        <v>5</v>
      </c>
      <c r="Q4" s="10" t="s">
        <v>43</v>
      </c>
      <c r="R4" s="10" t="s">
        <v>40</v>
      </c>
      <c r="S4" s="11" t="s">
        <v>37</v>
      </c>
    </row>
    <row r="5" spans="1:19" x14ac:dyDescent="0.25">
      <c r="A5" s="3" t="s">
        <v>3</v>
      </c>
      <c r="B5" s="3">
        <v>6.4791441250000004</v>
      </c>
      <c r="C5" s="3">
        <v>7.4053071250000002</v>
      </c>
      <c r="J5" s="9">
        <v>2</v>
      </c>
      <c r="K5" s="10" t="s">
        <v>43</v>
      </c>
      <c r="L5" s="10" t="s">
        <v>33</v>
      </c>
      <c r="M5" s="10" t="s">
        <v>38</v>
      </c>
      <c r="N5" s="11">
        <v>6.6552610000000003</v>
      </c>
      <c r="O5" s="9">
        <v>6.9179539999999999</v>
      </c>
      <c r="P5" s="10">
        <v>6</v>
      </c>
      <c r="Q5" s="10" t="s">
        <v>43</v>
      </c>
      <c r="R5" s="10" t="s">
        <v>40</v>
      </c>
      <c r="S5" s="11" t="s">
        <v>38</v>
      </c>
    </row>
    <row r="6" spans="1:19" x14ac:dyDescent="0.25">
      <c r="A6" s="3" t="s">
        <v>4</v>
      </c>
      <c r="B6" s="3">
        <v>0.16640886674869651</v>
      </c>
      <c r="C6" s="3">
        <v>0.12278253916469642</v>
      </c>
      <c r="J6" s="9">
        <v>3</v>
      </c>
      <c r="K6" s="10" t="s">
        <v>43</v>
      </c>
      <c r="L6" s="10" t="s">
        <v>33</v>
      </c>
      <c r="M6" s="10" t="s">
        <v>39</v>
      </c>
      <c r="N6" s="11">
        <v>5.8253329999999997</v>
      </c>
      <c r="O6" s="9">
        <v>6.8632220000000004</v>
      </c>
      <c r="P6" s="10">
        <v>7</v>
      </c>
      <c r="Q6" s="10" t="s">
        <v>43</v>
      </c>
      <c r="R6" s="10" t="s">
        <v>40</v>
      </c>
      <c r="S6" s="11" t="s">
        <v>39</v>
      </c>
    </row>
    <row r="7" spans="1:19" x14ac:dyDescent="0.25">
      <c r="A7" s="3" t="s">
        <v>6</v>
      </c>
      <c r="B7" s="3">
        <v>8</v>
      </c>
      <c r="C7" s="3">
        <v>8</v>
      </c>
      <c r="J7" s="9">
        <v>8</v>
      </c>
      <c r="K7" s="10" t="s">
        <v>44</v>
      </c>
      <c r="L7" s="10" t="s">
        <v>33</v>
      </c>
      <c r="M7" s="10" t="s">
        <v>34</v>
      </c>
      <c r="N7" s="11">
        <v>6.9033720000000001</v>
      </c>
      <c r="O7" s="9">
        <v>7.3225720000000001</v>
      </c>
      <c r="P7" s="10">
        <v>12</v>
      </c>
      <c r="Q7" s="10" t="s">
        <v>44</v>
      </c>
      <c r="R7" s="10" t="s">
        <v>40</v>
      </c>
      <c r="S7" s="11" t="s">
        <v>34</v>
      </c>
    </row>
    <row r="8" spans="1:19" x14ac:dyDescent="0.25">
      <c r="A8" s="3" t="s">
        <v>7</v>
      </c>
      <c r="B8" s="3">
        <v>0.32636165876877316</v>
      </c>
      <c r="C8" s="3"/>
      <c r="J8" s="9">
        <v>9</v>
      </c>
      <c r="K8" s="10" t="s">
        <v>44</v>
      </c>
      <c r="L8" s="10" t="s">
        <v>33</v>
      </c>
      <c r="M8" s="10" t="s">
        <v>37</v>
      </c>
      <c r="N8" s="11">
        <v>6.647322</v>
      </c>
      <c r="O8" s="9">
        <v>7.7138470000000003</v>
      </c>
      <c r="P8" s="10">
        <v>13</v>
      </c>
      <c r="Q8" s="10" t="s">
        <v>44</v>
      </c>
      <c r="R8" s="10" t="s">
        <v>40</v>
      </c>
      <c r="S8" s="11" t="s">
        <v>37</v>
      </c>
    </row>
    <row r="9" spans="1:19" x14ac:dyDescent="0.25">
      <c r="A9" s="3" t="s">
        <v>5</v>
      </c>
      <c r="B9" s="3">
        <v>0</v>
      </c>
      <c r="C9" s="3"/>
      <c r="J9" s="9">
        <v>10</v>
      </c>
      <c r="K9" s="10" t="s">
        <v>44</v>
      </c>
      <c r="L9" s="10" t="s">
        <v>33</v>
      </c>
      <c r="M9" s="10" t="s">
        <v>38</v>
      </c>
      <c r="N9" s="11">
        <v>6.3015169999999996</v>
      </c>
      <c r="O9" s="9">
        <v>7.5333889999999997</v>
      </c>
      <c r="P9" s="10">
        <v>14</v>
      </c>
      <c r="Q9" s="10" t="s">
        <v>44</v>
      </c>
      <c r="R9" s="10" t="s">
        <v>40</v>
      </c>
      <c r="S9" s="11" t="s">
        <v>38</v>
      </c>
    </row>
    <row r="10" spans="1:19" ht="15.75" thickBot="1" x14ac:dyDescent="0.3">
      <c r="A10" s="3" t="s">
        <v>8</v>
      </c>
      <c r="B10" s="3">
        <v>7</v>
      </c>
      <c r="C10" s="3"/>
      <c r="J10" s="12">
        <v>11</v>
      </c>
      <c r="K10" s="13" t="s">
        <v>44</v>
      </c>
      <c r="L10" s="13" t="s">
        <v>33</v>
      </c>
      <c r="M10" s="13" t="s">
        <v>39</v>
      </c>
      <c r="N10" s="14">
        <v>6.898752</v>
      </c>
      <c r="O10" s="12">
        <v>7.8034150000000002</v>
      </c>
      <c r="P10" s="13">
        <v>15</v>
      </c>
      <c r="Q10" s="13" t="s">
        <v>44</v>
      </c>
      <c r="R10" s="13" t="s">
        <v>40</v>
      </c>
      <c r="S10" s="14" t="s">
        <v>39</v>
      </c>
    </row>
    <row r="11" spans="1:19" x14ac:dyDescent="0.25">
      <c r="A11" s="3" t="s">
        <v>9</v>
      </c>
      <c r="B11" s="3">
        <v>-5.9186912624042964</v>
      </c>
      <c r="C11" s="3"/>
    </row>
    <row r="12" spans="1:19" x14ac:dyDescent="0.25">
      <c r="A12" s="3" t="s">
        <v>10</v>
      </c>
      <c r="B12" s="3">
        <v>2.94144982007533E-4</v>
      </c>
      <c r="C12" s="3"/>
    </row>
    <row r="13" spans="1:19" x14ac:dyDescent="0.25">
      <c r="A13" s="3" t="s">
        <v>11</v>
      </c>
      <c r="B13" s="3">
        <v>1.8945786050900073</v>
      </c>
      <c r="C13" s="3"/>
      <c r="N13" t="s">
        <v>82</v>
      </c>
      <c r="O13" t="s">
        <v>81</v>
      </c>
      <c r="P13" t="s">
        <v>80</v>
      </c>
    </row>
    <row r="14" spans="1:19" x14ac:dyDescent="0.25">
      <c r="A14" s="3" t="s">
        <v>12</v>
      </c>
      <c r="B14" s="3">
        <v>5.8828996401506599E-4</v>
      </c>
      <c r="C14" s="3"/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51.833153000000003</v>
      </c>
      <c r="D23" s="3">
        <v>6.4791441250000004</v>
      </c>
      <c r="E23" s="3">
        <v>0.16640886674869651</v>
      </c>
    </row>
    <row r="24" spans="1:7" ht="15.75" thickBot="1" x14ac:dyDescent="0.3">
      <c r="A24" s="4" t="s">
        <v>66</v>
      </c>
      <c r="B24" s="4">
        <v>8</v>
      </c>
      <c r="C24" s="4">
        <v>59.242457000000002</v>
      </c>
      <c r="D24" s="4">
        <v>7.4053071250000002</v>
      </c>
      <c r="E24" s="4">
        <v>0.12278253916469642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3.4311116102760018</v>
      </c>
      <c r="C29" s="3">
        <v>1</v>
      </c>
      <c r="D29" s="3">
        <v>3.4311116102760018</v>
      </c>
      <c r="E29" s="3">
        <v>23.729001209002398</v>
      </c>
      <c r="F29" s="3">
        <v>2.4723268614697236E-4</v>
      </c>
      <c r="G29" s="3">
        <v>4.6001099366694227</v>
      </c>
    </row>
    <row r="30" spans="1:7" x14ac:dyDescent="0.25">
      <c r="A30" s="3" t="s">
        <v>75</v>
      </c>
      <c r="B30" s="3">
        <v>2.0243398413937506</v>
      </c>
      <c r="C30" s="3">
        <v>14</v>
      </c>
      <c r="D30" s="3">
        <v>0.14459570295669646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5.4554514516697523</v>
      </c>
      <c r="C32" s="4">
        <v>15</v>
      </c>
      <c r="D32" s="4"/>
      <c r="E32" s="4"/>
      <c r="F32" s="4"/>
      <c r="G3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E34"/>
  <sheetViews>
    <sheetView topLeftCell="K1" zoomScale="67" zoomScaleNormal="65" workbookViewId="0">
      <selection activeCell="N13" sqref="N13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4.5703125" customWidth="1"/>
    <col min="9" max="9" width="32" customWidth="1"/>
    <col min="10" max="10" width="21.140625" customWidth="1"/>
    <col min="11" max="11" width="27.7109375" customWidth="1"/>
    <col min="13" max="13" width="29.7109375" customWidth="1"/>
    <col min="14" max="14" width="35.42578125" customWidth="1"/>
    <col min="15" max="15" width="29.85546875" customWidth="1"/>
    <col min="16" max="16" width="29.140625" customWidth="1"/>
    <col min="17" max="17" width="29.42578125" customWidth="1"/>
  </cols>
  <sheetData>
    <row r="1" spans="2:57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46</v>
      </c>
      <c r="I1" t="s">
        <v>47</v>
      </c>
      <c r="J1" t="s">
        <v>48</v>
      </c>
      <c r="K1" t="s">
        <v>49</v>
      </c>
      <c r="L1" t="s">
        <v>23</v>
      </c>
      <c r="M1" t="s">
        <v>24</v>
      </c>
      <c r="N1" t="s">
        <v>50</v>
      </c>
      <c r="O1" t="s">
        <v>26</v>
      </c>
      <c r="P1" t="s">
        <v>27</v>
      </c>
      <c r="Q1" t="s">
        <v>28</v>
      </c>
      <c r="AG1" t="s">
        <v>29</v>
      </c>
      <c r="AH1">
        <v>3.3153860000000002</v>
      </c>
      <c r="AJ1">
        <v>2.9823819999999999</v>
      </c>
      <c r="AK1" t="s">
        <v>29</v>
      </c>
      <c r="AM1" t="s">
        <v>30</v>
      </c>
      <c r="AN1">
        <v>6.1065969999999998</v>
      </c>
      <c r="AP1">
        <v>5.7093870000000004</v>
      </c>
      <c r="AQ1" t="s">
        <v>31</v>
      </c>
      <c r="AT1" t="s">
        <v>51</v>
      </c>
      <c r="BA1" t="s">
        <v>52</v>
      </c>
    </row>
    <row r="2" spans="2:57" x14ac:dyDescent="0.25">
      <c r="B2" t="s">
        <v>32</v>
      </c>
      <c r="C2" t="s">
        <v>33</v>
      </c>
      <c r="D2" t="s">
        <v>34</v>
      </c>
      <c r="F2" t="e">
        <f>AVERAGE(E2:E5)</f>
        <v>#DIV/0!</v>
      </c>
      <c r="G2">
        <v>11.061007999999999</v>
      </c>
      <c r="H2">
        <f>G2-1.12</f>
        <v>9.9410080000000001</v>
      </c>
      <c r="I2">
        <f>G2</f>
        <v>11.061007999999999</v>
      </c>
      <c r="J2" t="e">
        <f>F2</f>
        <v>#DIV/0!</v>
      </c>
      <c r="K2" t="e">
        <f t="shared" ref="K2:K9" si="0">J2-1.2</f>
        <v>#DIV/0!</v>
      </c>
      <c r="L2">
        <v>1</v>
      </c>
      <c r="M2">
        <f>(AVERAGE(I2:I2)-AVERAGE(I3:I3))/(AVERAGE(I3:I3))*100</f>
        <v>-1.9071120174564617</v>
      </c>
      <c r="N2" t="e">
        <f>(AVERAGE(J2:J2)-AVERAGE(J3:J3))/(AVERAGE(J3:J3))*100</f>
        <v>#DIV/0!</v>
      </c>
      <c r="O2">
        <f>(I2-I3)/I3*100</f>
        <v>-1.9071120174564617</v>
      </c>
      <c r="P2" t="e">
        <f>(J2-J3)/J3*100</f>
        <v>#DIV/0!</v>
      </c>
      <c r="Q2" t="e">
        <f>(K2-K3)/K3*100</f>
        <v>#DIV/0!</v>
      </c>
      <c r="AG2" t="s">
        <v>35</v>
      </c>
      <c r="AH2">
        <v>3.2434959999999999</v>
      </c>
      <c r="AJ2">
        <v>2.9537140000000002</v>
      </c>
      <c r="AK2" t="s">
        <v>36</v>
      </c>
      <c r="AM2" t="s">
        <v>35</v>
      </c>
      <c r="AN2">
        <v>6.7520709999999999</v>
      </c>
      <c r="AP2">
        <v>6.6018739999999996</v>
      </c>
      <c r="AQ2" t="s">
        <v>36</v>
      </c>
      <c r="AU2" t="s">
        <v>14</v>
      </c>
      <c r="AV2" t="s">
        <v>15</v>
      </c>
      <c r="AW2" t="s">
        <v>16</v>
      </c>
      <c r="AX2" t="s">
        <v>53</v>
      </c>
      <c r="BB2" t="s">
        <v>14</v>
      </c>
      <c r="BC2" t="s">
        <v>15</v>
      </c>
      <c r="BD2" t="s">
        <v>16</v>
      </c>
      <c r="BE2" t="s">
        <v>54</v>
      </c>
    </row>
    <row r="3" spans="2:57" x14ac:dyDescent="0.25">
      <c r="B3" t="s">
        <v>32</v>
      </c>
      <c r="C3" t="s">
        <v>33</v>
      </c>
      <c r="D3" t="s">
        <v>37</v>
      </c>
      <c r="G3">
        <v>11.061007999999999</v>
      </c>
      <c r="H3">
        <f>G6-1.12</f>
        <v>10.156054999999999</v>
      </c>
      <c r="I3">
        <f>G6</f>
        <v>11.276054999999999</v>
      </c>
      <c r="J3" t="e">
        <f>F6</f>
        <v>#DIV/0!</v>
      </c>
      <c r="K3" t="e">
        <f t="shared" si="0"/>
        <v>#DIV/0!</v>
      </c>
      <c r="L3">
        <v>2</v>
      </c>
      <c r="M3">
        <f>(AVERAGE(I4:I4)-AVERAGE(I5:I5))/(AVERAGE(I5:I5))*100</f>
        <v>-4.4476325130031995</v>
      </c>
      <c r="N3">
        <f>(AVERAGE(J4:J4)-AVERAGE(J5:J5))/(AVERAGE(J5:J5))*100</f>
        <v>-7.1218698662349267</v>
      </c>
      <c r="O3">
        <f>(I4-I5)/(I5)*100</f>
        <v>-4.4476325130031995</v>
      </c>
      <c r="P3">
        <f>(J4-J5)/(J5)*100</f>
        <v>-7.1218698662349267</v>
      </c>
      <c r="Q3">
        <f>(K4-K5)/(K5)*100</f>
        <v>-8.0372380116609783</v>
      </c>
      <c r="AH3">
        <v>3.3281550000000002</v>
      </c>
      <c r="AJ3">
        <v>2.9966629999999999</v>
      </c>
      <c r="AN3">
        <v>6.5153059999999998</v>
      </c>
      <c r="AP3">
        <v>5.2269589999999999</v>
      </c>
      <c r="AT3">
        <v>0</v>
      </c>
      <c r="AU3" t="s">
        <v>32</v>
      </c>
      <c r="AV3" t="s">
        <v>33</v>
      </c>
      <c r="AW3" t="s">
        <v>34</v>
      </c>
      <c r="AX3">
        <v>5.7093870000000004</v>
      </c>
      <c r="BA3">
        <v>0</v>
      </c>
      <c r="BB3" t="s">
        <v>32</v>
      </c>
      <c r="BC3" t="s">
        <v>33</v>
      </c>
      <c r="BD3" t="s">
        <v>34</v>
      </c>
      <c r="BE3">
        <v>2.9823819999999999</v>
      </c>
    </row>
    <row r="4" spans="2:57" x14ac:dyDescent="0.25">
      <c r="B4" t="s">
        <v>32</v>
      </c>
      <c r="C4" t="s">
        <v>33</v>
      </c>
      <c r="D4" t="s">
        <v>38</v>
      </c>
      <c r="G4">
        <v>11.061007999999999</v>
      </c>
      <c r="I4">
        <f>G10</f>
        <v>8.9729109999999999</v>
      </c>
      <c r="J4">
        <f>F10</f>
        <v>9.7860119999999995</v>
      </c>
      <c r="K4">
        <f>J4-1.2</f>
        <v>8.5860120000000002</v>
      </c>
      <c r="L4">
        <v>3</v>
      </c>
      <c r="M4">
        <f>(AVERAGE(I6:I6)-AVERAGE(I7:I7))/(AVERAGE(I7:I7))*100</f>
        <v>-3.1402286791878598</v>
      </c>
      <c r="N4">
        <f>(AVERAGE(J6:J6)-AVERAGE(J7:J7))/(AVERAGE(J7:J7))*100</f>
        <v>-3.3261346280015869</v>
      </c>
      <c r="O4">
        <f>(I6-I7)/I7*100</f>
        <v>-3.1402286791878598</v>
      </c>
      <c r="P4">
        <f>(J6-J7)/J7*100</f>
        <v>-3.3261346280015869</v>
      </c>
      <c r="Q4">
        <f>(K6-K7)/K7*100</f>
        <v>-3.7297543833232742</v>
      </c>
      <c r="AH4">
        <v>3.2258420000000001</v>
      </c>
      <c r="AJ4">
        <v>2.957643</v>
      </c>
      <c r="AN4">
        <v>6.4289120000000004</v>
      </c>
      <c r="AP4">
        <v>6.045452</v>
      </c>
      <c r="AT4">
        <v>1</v>
      </c>
      <c r="AU4" t="s">
        <v>32</v>
      </c>
      <c r="AV4" t="s">
        <v>33</v>
      </c>
      <c r="AW4" t="s">
        <v>37</v>
      </c>
      <c r="AX4">
        <v>6.6018739999999996</v>
      </c>
      <c r="BA4">
        <v>1</v>
      </c>
      <c r="BB4" t="s">
        <v>32</v>
      </c>
      <c r="BC4" t="s">
        <v>33</v>
      </c>
      <c r="BD4" t="s">
        <v>37</v>
      </c>
      <c r="BE4">
        <v>2.9537140000000002</v>
      </c>
    </row>
    <row r="5" spans="2:57" x14ac:dyDescent="0.25">
      <c r="B5" t="s">
        <v>32</v>
      </c>
      <c r="C5" t="s">
        <v>33</v>
      </c>
      <c r="D5" t="s">
        <v>39</v>
      </c>
      <c r="G5">
        <v>11.061007999999999</v>
      </c>
      <c r="I5">
        <f>G14</f>
        <v>9.3905689999999993</v>
      </c>
      <c r="J5">
        <f>F14</f>
        <v>10.53640075</v>
      </c>
      <c r="K5">
        <f t="shared" si="0"/>
        <v>9.336400750000001</v>
      </c>
      <c r="L5">
        <v>4</v>
      </c>
      <c r="M5">
        <f>(AVERAGE(I8:I8)-AVERAGE(I9:I9))/(AVERAGE(I9:I9))*100</f>
        <v>1.2885992899634173</v>
      </c>
      <c r="N5" t="e">
        <f>(AVERAGE(J8:J8)-AVERAGE(J9:J9))/(AVERAGE(J9:J9))*100</f>
        <v>#DIV/0!</v>
      </c>
      <c r="O5">
        <f>(I8-I9)/I9*100</f>
        <v>1.2885992899634173</v>
      </c>
      <c r="P5" t="e">
        <f>(J8-J9)/J9*100</f>
        <v>#DIV/0!</v>
      </c>
      <c r="Q5" t="e">
        <f>(K8-K9)/K9*100</f>
        <v>#DIV/0!</v>
      </c>
      <c r="AH5">
        <v>2.670731</v>
      </c>
      <c r="AJ5">
        <v>2.8224860000000001</v>
      </c>
      <c r="AN5">
        <v>7.4643920000000001</v>
      </c>
      <c r="AP5">
        <v>6.6376109999999997</v>
      </c>
      <c r="AT5">
        <v>2</v>
      </c>
      <c r="AU5" t="s">
        <v>32</v>
      </c>
      <c r="AV5" t="s">
        <v>33</v>
      </c>
      <c r="AW5" t="s">
        <v>38</v>
      </c>
      <c r="AX5">
        <v>5.2269589999999999</v>
      </c>
      <c r="BA5">
        <v>2</v>
      </c>
      <c r="BB5" t="s">
        <v>32</v>
      </c>
      <c r="BC5" t="s">
        <v>33</v>
      </c>
      <c r="BD5" t="s">
        <v>38</v>
      </c>
      <c r="BE5">
        <v>2.9966629999999999</v>
      </c>
    </row>
    <row r="6" spans="2:57" x14ac:dyDescent="0.25">
      <c r="B6" t="s">
        <v>32</v>
      </c>
      <c r="C6" t="s">
        <v>40</v>
      </c>
      <c r="D6" t="s">
        <v>34</v>
      </c>
      <c r="F6" t="e">
        <f>AVERAGE(E6:E9)</f>
        <v>#DIV/0!</v>
      </c>
      <c r="G6">
        <v>11.276054999999999</v>
      </c>
      <c r="I6">
        <f>G18</f>
        <v>9.5206529999999994</v>
      </c>
      <c r="J6">
        <f>F18</f>
        <v>10.720083000000001</v>
      </c>
      <c r="K6">
        <f t="shared" si="0"/>
        <v>9.5200830000000014</v>
      </c>
      <c r="AH6">
        <v>3.1026220000000002</v>
      </c>
      <c r="AJ6">
        <v>2.7806150000000001</v>
      </c>
      <c r="AN6">
        <v>7.6236660000000001</v>
      </c>
      <c r="AP6">
        <v>5.9639850000000001</v>
      </c>
      <c r="AT6">
        <v>3</v>
      </c>
      <c r="AU6" t="s">
        <v>32</v>
      </c>
      <c r="AV6" t="s">
        <v>33</v>
      </c>
      <c r="AW6" t="s">
        <v>39</v>
      </c>
      <c r="AX6">
        <v>6.045452</v>
      </c>
      <c r="BA6">
        <v>3</v>
      </c>
      <c r="BB6" t="s">
        <v>32</v>
      </c>
      <c r="BC6" t="s">
        <v>33</v>
      </c>
      <c r="BD6" t="s">
        <v>39</v>
      </c>
      <c r="BE6">
        <v>2.957643</v>
      </c>
    </row>
    <row r="7" spans="2:57" x14ac:dyDescent="0.25">
      <c r="B7" t="s">
        <v>32</v>
      </c>
      <c r="C7" t="s">
        <v>40</v>
      </c>
      <c r="D7" t="s">
        <v>37</v>
      </c>
      <c r="G7">
        <v>11.276054999999999</v>
      </c>
      <c r="I7">
        <f>G22</f>
        <v>9.8293160000000004</v>
      </c>
      <c r="J7">
        <f>F22</f>
        <v>11.088915249999999</v>
      </c>
      <c r="K7">
        <f t="shared" si="0"/>
        <v>9.8889152500000002</v>
      </c>
      <c r="AH7">
        <v>2.6562060000000001</v>
      </c>
      <c r="AJ7">
        <v>2.5526460000000002</v>
      </c>
      <c r="AN7">
        <v>6.9179539999999999</v>
      </c>
      <c r="AP7">
        <v>6.6552610000000003</v>
      </c>
      <c r="AT7">
        <v>4</v>
      </c>
      <c r="AU7" t="s">
        <v>32</v>
      </c>
      <c r="AV7" t="s">
        <v>40</v>
      </c>
      <c r="AW7" t="s">
        <v>34</v>
      </c>
      <c r="AX7">
        <v>6.1065969999999998</v>
      </c>
      <c r="BA7">
        <v>4</v>
      </c>
      <c r="BB7" t="s">
        <v>32</v>
      </c>
      <c r="BC7" t="s">
        <v>40</v>
      </c>
      <c r="BD7" t="s">
        <v>34</v>
      </c>
      <c r="BE7">
        <v>3.3153860000000002</v>
      </c>
    </row>
    <row r="8" spans="2:57" x14ac:dyDescent="0.25">
      <c r="B8" t="s">
        <v>32</v>
      </c>
      <c r="C8" t="s">
        <v>40</v>
      </c>
      <c r="D8" t="s">
        <v>38</v>
      </c>
      <c r="G8">
        <v>11.276054999999999</v>
      </c>
      <c r="I8">
        <f>G26</f>
        <v>9.1254899999999992</v>
      </c>
      <c r="J8" t="e">
        <f>F26</f>
        <v>#DIV/0!</v>
      </c>
      <c r="K8" t="e">
        <f t="shared" si="0"/>
        <v>#DIV/0!</v>
      </c>
      <c r="M8" t="s">
        <v>41</v>
      </c>
      <c r="O8" t="s">
        <v>42</v>
      </c>
      <c r="AH8">
        <v>2.774289</v>
      </c>
      <c r="AJ8">
        <v>2.8426930000000001</v>
      </c>
      <c r="AN8">
        <v>6.8632220000000004</v>
      </c>
      <c r="AP8">
        <v>5.8253329999999997</v>
      </c>
      <c r="AT8">
        <v>5</v>
      </c>
      <c r="AU8" t="s">
        <v>32</v>
      </c>
      <c r="AV8" t="s">
        <v>40</v>
      </c>
      <c r="AW8" t="s">
        <v>37</v>
      </c>
      <c r="AX8">
        <v>6.7520709999999999</v>
      </c>
      <c r="BA8">
        <v>5</v>
      </c>
      <c r="BB8" t="s">
        <v>32</v>
      </c>
      <c r="BC8" t="s">
        <v>40</v>
      </c>
      <c r="BD8" t="s">
        <v>37</v>
      </c>
      <c r="BE8">
        <v>3.2434959999999999</v>
      </c>
    </row>
    <row r="9" spans="2:57" x14ac:dyDescent="0.25">
      <c r="B9" t="s">
        <v>32</v>
      </c>
      <c r="C9" t="s">
        <v>40</v>
      </c>
      <c r="D9" t="s">
        <v>39</v>
      </c>
      <c r="G9">
        <v>11.276054999999999</v>
      </c>
      <c r="I9">
        <f>G30</f>
        <v>9.0093949999999996</v>
      </c>
      <c r="J9" t="e">
        <f>F30</f>
        <v>#DIV/0!</v>
      </c>
      <c r="K9" t="e">
        <f t="shared" si="0"/>
        <v>#DIV/0!</v>
      </c>
      <c r="AH9">
        <v>3.3469850000000001</v>
      </c>
      <c r="AJ9">
        <v>3.190118</v>
      </c>
      <c r="AN9">
        <v>7.3225720000000001</v>
      </c>
      <c r="AP9">
        <v>6.9033720000000001</v>
      </c>
      <c r="AT9">
        <v>6</v>
      </c>
      <c r="AU9" t="s">
        <v>32</v>
      </c>
      <c r="AV9" t="s">
        <v>40</v>
      </c>
      <c r="AW9" t="s">
        <v>38</v>
      </c>
      <c r="AX9">
        <v>6.5153059999999998</v>
      </c>
      <c r="BA9">
        <v>6</v>
      </c>
      <c r="BB9" t="s">
        <v>32</v>
      </c>
      <c r="BC9" t="s">
        <v>40</v>
      </c>
      <c r="BD9" t="s">
        <v>38</v>
      </c>
      <c r="BE9">
        <v>3.3281550000000002</v>
      </c>
    </row>
    <row r="10" spans="2:57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AH10">
        <v>3.0652469999999998</v>
      </c>
      <c r="AJ10">
        <v>3.1468889999999998</v>
      </c>
      <c r="AN10">
        <v>7.7138470000000003</v>
      </c>
      <c r="AP10">
        <v>6.647322</v>
      </c>
      <c r="AT10">
        <v>7</v>
      </c>
      <c r="AU10" t="s">
        <v>32</v>
      </c>
      <c r="AV10" t="s">
        <v>40</v>
      </c>
      <c r="AW10" t="s">
        <v>39</v>
      </c>
      <c r="AX10">
        <v>6.4289120000000004</v>
      </c>
      <c r="BA10">
        <v>7</v>
      </c>
      <c r="BB10" t="s">
        <v>32</v>
      </c>
      <c r="BC10" t="s">
        <v>40</v>
      </c>
      <c r="BD10" t="s">
        <v>39</v>
      </c>
      <c r="BE10">
        <v>3.2258420000000001</v>
      </c>
    </row>
    <row r="11" spans="2:57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 t="s">
        <v>55</v>
      </c>
      <c r="J11" t="s">
        <v>56</v>
      </c>
      <c r="K11" t="s">
        <v>55</v>
      </c>
      <c r="L11" t="s">
        <v>56</v>
      </c>
      <c r="AH11">
        <v>3.0850390000000001</v>
      </c>
      <c r="AJ11">
        <v>3.2110289999999999</v>
      </c>
      <c r="AN11">
        <v>7.5333889999999997</v>
      </c>
      <c r="AP11">
        <v>6.3015169999999996</v>
      </c>
      <c r="AT11">
        <v>8</v>
      </c>
      <c r="AU11" t="s">
        <v>43</v>
      </c>
      <c r="AV11" t="s">
        <v>33</v>
      </c>
      <c r="AW11" t="s">
        <v>34</v>
      </c>
      <c r="AX11">
        <v>6.6376109999999997</v>
      </c>
      <c r="BA11">
        <v>8</v>
      </c>
      <c r="BB11" t="s">
        <v>43</v>
      </c>
      <c r="BC11" t="s">
        <v>33</v>
      </c>
      <c r="BD11" t="s">
        <v>34</v>
      </c>
      <c r="BE11">
        <v>2.8224860000000001</v>
      </c>
    </row>
    <row r="12" spans="2:57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 t="e">
        <f>AVERAGE(J12:J19)</f>
        <v>#DIV/0!</v>
      </c>
      <c r="J12" t="e">
        <f t="shared" ref="J12:J19" si="1">(J2-I2)^2</f>
        <v>#DIV/0!</v>
      </c>
      <c r="K12" t="e">
        <f>AVERAGE(L12:L19)</f>
        <v>#DIV/0!</v>
      </c>
      <c r="L12" t="e">
        <f>(J2-H2)^2</f>
        <v>#DIV/0!</v>
      </c>
      <c r="AH12">
        <v>3.1780020000000002</v>
      </c>
      <c r="AJ12">
        <v>3.5255000000000001</v>
      </c>
      <c r="AN12">
        <v>7.8034150000000002</v>
      </c>
      <c r="AP12">
        <v>6.898752</v>
      </c>
      <c r="AT12">
        <v>9</v>
      </c>
      <c r="AU12" t="s">
        <v>43</v>
      </c>
      <c r="AV12" t="s">
        <v>33</v>
      </c>
      <c r="AW12" t="s">
        <v>37</v>
      </c>
      <c r="AX12">
        <v>5.9639850000000001</v>
      </c>
      <c r="BA12">
        <v>9</v>
      </c>
      <c r="BB12" t="s">
        <v>43</v>
      </c>
      <c r="BC12" t="s">
        <v>33</v>
      </c>
      <c r="BD12" t="s">
        <v>37</v>
      </c>
      <c r="BE12">
        <v>2.7806150000000001</v>
      </c>
    </row>
    <row r="13" spans="2:57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J13" t="e">
        <f t="shared" si="1"/>
        <v>#DIV/0!</v>
      </c>
      <c r="L13" t="e">
        <f>(J3-H3)^2</f>
        <v>#DIV/0!</v>
      </c>
      <c r="AH13">
        <v>4.6571119999999997</v>
      </c>
      <c r="AJ13">
        <v>2.9394070000000001</v>
      </c>
      <c r="AN13">
        <v>8.0594289999999997</v>
      </c>
      <c r="AP13">
        <v>6.1153700000000004</v>
      </c>
      <c r="AT13">
        <v>10</v>
      </c>
      <c r="AU13" t="s">
        <v>43</v>
      </c>
      <c r="AV13" t="s">
        <v>33</v>
      </c>
      <c r="AW13" t="s">
        <v>38</v>
      </c>
      <c r="AX13">
        <v>6.6552610000000003</v>
      </c>
      <c r="BA13">
        <v>10</v>
      </c>
      <c r="BB13" t="s">
        <v>43</v>
      </c>
      <c r="BC13" t="s">
        <v>33</v>
      </c>
      <c r="BD13" t="s">
        <v>38</v>
      </c>
      <c r="BE13">
        <v>2.5526460000000002</v>
      </c>
    </row>
    <row r="14" spans="2:57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J14">
        <f t="shared" si="1"/>
        <v>0.6611332362009994</v>
      </c>
      <c r="L14">
        <f t="shared" ref="L14:L19" si="2">(J4-I4)^2</f>
        <v>0.6611332362009994</v>
      </c>
      <c r="AH14">
        <v>2.8593359999999999</v>
      </c>
      <c r="AJ14">
        <v>2.7081900000000001</v>
      </c>
      <c r="AN14">
        <v>6.5402509999999996</v>
      </c>
      <c r="AP14">
        <v>5.5948729999999998</v>
      </c>
      <c r="AT14">
        <v>11</v>
      </c>
      <c r="AU14" t="s">
        <v>43</v>
      </c>
      <c r="AV14" t="s">
        <v>33</v>
      </c>
      <c r="AW14" t="s">
        <v>39</v>
      </c>
      <c r="AX14">
        <v>5.8253329999999997</v>
      </c>
      <c r="BA14">
        <v>11</v>
      </c>
      <c r="BB14" t="s">
        <v>43</v>
      </c>
      <c r="BC14" t="s">
        <v>33</v>
      </c>
      <c r="BD14" t="s">
        <v>39</v>
      </c>
      <c r="BE14">
        <v>2.8426930000000001</v>
      </c>
    </row>
    <row r="15" spans="2:57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J15">
        <f t="shared" si="1"/>
        <v>1.3129303993080648</v>
      </c>
      <c r="L15">
        <f t="shared" si="2"/>
        <v>1.3129303993080648</v>
      </c>
      <c r="AH15">
        <v>2.6554950000000002</v>
      </c>
      <c r="AJ15">
        <v>2.745412</v>
      </c>
      <c r="AN15">
        <v>6.828112</v>
      </c>
      <c r="AP15">
        <v>6.2622799999999996</v>
      </c>
      <c r="AT15">
        <v>12</v>
      </c>
      <c r="AU15" t="s">
        <v>43</v>
      </c>
      <c r="AV15" t="s">
        <v>40</v>
      </c>
      <c r="AW15" t="s">
        <v>34</v>
      </c>
      <c r="AX15">
        <v>7.4643920000000001</v>
      </c>
      <c r="BA15">
        <v>12</v>
      </c>
      <c r="BB15" t="s">
        <v>43</v>
      </c>
      <c r="BC15" t="s">
        <v>40</v>
      </c>
      <c r="BD15" t="s">
        <v>34</v>
      </c>
      <c r="BE15">
        <v>2.670731</v>
      </c>
    </row>
    <row r="16" spans="2:57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J16">
        <f t="shared" si="1"/>
        <v>1.4386323249000033</v>
      </c>
      <c r="L16">
        <f t="shared" si="2"/>
        <v>1.4386323249000033</v>
      </c>
      <c r="AH16">
        <v>2.8705859999999999</v>
      </c>
      <c r="AJ16">
        <v>2.8493110000000001</v>
      </c>
      <c r="AN16">
        <v>6.919009</v>
      </c>
      <c r="AP16">
        <v>6.3861290000000004</v>
      </c>
      <c r="AT16">
        <v>13</v>
      </c>
      <c r="AU16" t="s">
        <v>43</v>
      </c>
      <c r="AV16" t="s">
        <v>40</v>
      </c>
      <c r="AW16" t="s">
        <v>37</v>
      </c>
      <c r="AX16">
        <v>7.6236660000000001</v>
      </c>
      <c r="BA16">
        <v>13</v>
      </c>
      <c r="BB16" t="s">
        <v>43</v>
      </c>
      <c r="BC16" t="s">
        <v>40</v>
      </c>
      <c r="BD16" t="s">
        <v>37</v>
      </c>
      <c r="BE16">
        <v>3.1026220000000002</v>
      </c>
    </row>
    <row r="17" spans="2:57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J17">
        <f t="shared" si="1"/>
        <v>1.5865902706005601</v>
      </c>
      <c r="L17">
        <f t="shared" si="2"/>
        <v>1.5865902706005601</v>
      </c>
      <c r="AT17">
        <v>14</v>
      </c>
      <c r="AU17" t="s">
        <v>43</v>
      </c>
      <c r="AV17" t="s">
        <v>40</v>
      </c>
      <c r="AW17" t="s">
        <v>38</v>
      </c>
      <c r="AX17">
        <v>6.9179539999999999</v>
      </c>
      <c r="BA17">
        <v>14</v>
      </c>
      <c r="BB17" t="s">
        <v>43</v>
      </c>
      <c r="BC17" t="s">
        <v>40</v>
      </c>
      <c r="BD17" t="s">
        <v>38</v>
      </c>
      <c r="BE17">
        <v>2.6562060000000001</v>
      </c>
    </row>
    <row r="18" spans="2:57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 s="2">
        <v>9.5206529999999994</v>
      </c>
      <c r="H18" s="2"/>
      <c r="J18" t="e">
        <f t="shared" si="1"/>
        <v>#DIV/0!</v>
      </c>
      <c r="L18" t="e">
        <f t="shared" si="2"/>
        <v>#DIV/0!</v>
      </c>
      <c r="AT18">
        <v>15</v>
      </c>
      <c r="AU18" t="s">
        <v>43</v>
      </c>
      <c r="AV18" t="s">
        <v>40</v>
      </c>
      <c r="AW18" t="s">
        <v>39</v>
      </c>
      <c r="AX18">
        <v>6.8632220000000004</v>
      </c>
      <c r="BA18">
        <v>15</v>
      </c>
      <c r="BB18" t="s">
        <v>43</v>
      </c>
      <c r="BC18" t="s">
        <v>40</v>
      </c>
      <c r="BD18" t="s">
        <v>39</v>
      </c>
      <c r="BE18">
        <v>2.774289</v>
      </c>
    </row>
    <row r="19" spans="2:57" x14ac:dyDescent="0.25">
      <c r="B19" t="s">
        <v>44</v>
      </c>
      <c r="C19" t="s">
        <v>33</v>
      </c>
      <c r="D19" t="s">
        <v>37</v>
      </c>
      <c r="E19">
        <v>10.524960999999999</v>
      </c>
      <c r="G19" s="2">
        <v>9.5206529999999994</v>
      </c>
      <c r="H19" s="2"/>
      <c r="J19" t="e">
        <f t="shared" si="1"/>
        <v>#DIV/0!</v>
      </c>
      <c r="L19" t="e">
        <f t="shared" si="2"/>
        <v>#DIV/0!</v>
      </c>
      <c r="AT19">
        <v>16</v>
      </c>
      <c r="AU19" t="s">
        <v>44</v>
      </c>
      <c r="AV19" t="s">
        <v>33</v>
      </c>
      <c r="AW19" t="s">
        <v>34</v>
      </c>
      <c r="AX19">
        <v>6.9033720000000001</v>
      </c>
      <c r="BA19">
        <v>16</v>
      </c>
      <c r="BB19" t="s">
        <v>44</v>
      </c>
      <c r="BC19" t="s">
        <v>33</v>
      </c>
      <c r="BD19" t="s">
        <v>34</v>
      </c>
      <c r="BE19">
        <v>3.190118</v>
      </c>
    </row>
    <row r="20" spans="2:57" x14ac:dyDescent="0.25">
      <c r="B20" t="s">
        <v>44</v>
      </c>
      <c r="C20" t="s">
        <v>33</v>
      </c>
      <c r="D20" t="s">
        <v>38</v>
      </c>
      <c r="E20">
        <v>10.395058000000001</v>
      </c>
      <c r="G20" s="2">
        <v>9.5206529999999994</v>
      </c>
      <c r="H20" s="2"/>
      <c r="AT20">
        <v>17</v>
      </c>
      <c r="AU20" t="s">
        <v>44</v>
      </c>
      <c r="AV20" t="s">
        <v>33</v>
      </c>
      <c r="AW20" t="s">
        <v>37</v>
      </c>
      <c r="AX20">
        <v>6.647322</v>
      </c>
      <c r="BA20">
        <v>17</v>
      </c>
      <c r="BB20" t="s">
        <v>44</v>
      </c>
      <c r="BC20" t="s">
        <v>33</v>
      </c>
      <c r="BD20" t="s">
        <v>37</v>
      </c>
      <c r="BE20">
        <v>3.1468889999999998</v>
      </c>
    </row>
    <row r="21" spans="2:57" x14ac:dyDescent="0.25">
      <c r="B21" t="s">
        <v>44</v>
      </c>
      <c r="C21" t="s">
        <v>33</v>
      </c>
      <c r="D21" t="s">
        <v>39</v>
      </c>
      <c r="E21">
        <v>11.132913</v>
      </c>
      <c r="G21" s="2">
        <v>9.5206529999999994</v>
      </c>
      <c r="H21" s="2"/>
      <c r="AT21">
        <v>18</v>
      </c>
      <c r="AU21" t="s">
        <v>44</v>
      </c>
      <c r="AV21" t="s">
        <v>33</v>
      </c>
      <c r="AW21" t="s">
        <v>38</v>
      </c>
      <c r="AX21">
        <v>6.3015169999999996</v>
      </c>
      <c r="BA21">
        <v>18</v>
      </c>
      <c r="BB21" t="s">
        <v>44</v>
      </c>
      <c r="BC21" t="s">
        <v>33</v>
      </c>
      <c r="BD21" t="s">
        <v>38</v>
      </c>
      <c r="BE21">
        <v>3.2110289999999999</v>
      </c>
    </row>
    <row r="22" spans="2:57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 s="2">
        <v>9.8293160000000004</v>
      </c>
      <c r="H22" s="2"/>
      <c r="AT22">
        <v>19</v>
      </c>
      <c r="AU22" t="s">
        <v>44</v>
      </c>
      <c r="AV22" t="s">
        <v>33</v>
      </c>
      <c r="AW22" t="s">
        <v>39</v>
      </c>
      <c r="AX22">
        <v>6.898752</v>
      </c>
      <c r="BA22">
        <v>19</v>
      </c>
      <c r="BB22" t="s">
        <v>44</v>
      </c>
      <c r="BC22" t="s">
        <v>33</v>
      </c>
      <c r="BD22" t="s">
        <v>39</v>
      </c>
      <c r="BE22">
        <v>3.5255000000000001</v>
      </c>
    </row>
    <row r="23" spans="2:57" x14ac:dyDescent="0.25">
      <c r="B23" t="s">
        <v>44</v>
      </c>
      <c r="C23" t="s">
        <v>40</v>
      </c>
      <c r="D23" t="s">
        <v>37</v>
      </c>
      <c r="E23">
        <v>11.047166000000001</v>
      </c>
      <c r="G23" s="2">
        <v>9.8293160000000004</v>
      </c>
      <c r="H23" s="2"/>
      <c r="AT23">
        <v>20</v>
      </c>
      <c r="AU23" t="s">
        <v>44</v>
      </c>
      <c r="AV23" t="s">
        <v>40</v>
      </c>
      <c r="AW23" t="s">
        <v>34</v>
      </c>
      <c r="AX23">
        <v>7.3225720000000001</v>
      </c>
      <c r="BA23">
        <v>20</v>
      </c>
      <c r="BB23" t="s">
        <v>44</v>
      </c>
      <c r="BC23" t="s">
        <v>40</v>
      </c>
      <c r="BD23" t="s">
        <v>34</v>
      </c>
      <c r="BE23">
        <v>3.3469850000000001</v>
      </c>
    </row>
    <row r="24" spans="2:57" x14ac:dyDescent="0.25">
      <c r="B24" t="s">
        <v>44</v>
      </c>
      <c r="C24" t="s">
        <v>40</v>
      </c>
      <c r="D24" t="s">
        <v>38</v>
      </c>
      <c r="E24">
        <v>11.052873</v>
      </c>
      <c r="G24" s="2">
        <v>9.8293160000000004</v>
      </c>
      <c r="H24" s="2"/>
      <c r="AT24">
        <v>21</v>
      </c>
      <c r="AU24" t="s">
        <v>44</v>
      </c>
      <c r="AV24" t="s">
        <v>40</v>
      </c>
      <c r="AW24" t="s">
        <v>37</v>
      </c>
      <c r="AX24">
        <v>7.7138470000000003</v>
      </c>
      <c r="BA24">
        <v>21</v>
      </c>
      <c r="BB24" t="s">
        <v>44</v>
      </c>
      <c r="BC24" t="s">
        <v>40</v>
      </c>
      <c r="BD24" t="s">
        <v>37</v>
      </c>
      <c r="BE24">
        <v>3.0652469999999998</v>
      </c>
    </row>
    <row r="25" spans="2:57" x14ac:dyDescent="0.25">
      <c r="B25" t="s">
        <v>44</v>
      </c>
      <c r="C25" t="s">
        <v>40</v>
      </c>
      <c r="D25" t="s">
        <v>39</v>
      </c>
      <c r="E25">
        <v>11.209542000000001</v>
      </c>
      <c r="G25" s="2">
        <v>9.8293160000000004</v>
      </c>
      <c r="H25" s="2"/>
      <c r="AT25">
        <v>22</v>
      </c>
      <c r="AU25" t="s">
        <v>44</v>
      </c>
      <c r="AV25" t="s">
        <v>40</v>
      </c>
      <c r="AW25" t="s">
        <v>38</v>
      </c>
      <c r="AX25">
        <v>7.5333889999999997</v>
      </c>
      <c r="BA25">
        <v>22</v>
      </c>
      <c r="BB25" t="s">
        <v>44</v>
      </c>
      <c r="BC25" t="s">
        <v>40</v>
      </c>
      <c r="BD25" t="s">
        <v>38</v>
      </c>
      <c r="BE25">
        <v>3.0850390000000001</v>
      </c>
    </row>
    <row r="26" spans="2:57" x14ac:dyDescent="0.25">
      <c r="B26" t="s">
        <v>45</v>
      </c>
      <c r="C26" t="s">
        <v>33</v>
      </c>
      <c r="D26" t="s">
        <v>34</v>
      </c>
      <c r="F26" t="e">
        <f>AVERAGE(E26:E29)</f>
        <v>#DIV/0!</v>
      </c>
      <c r="G26" s="2">
        <v>9.1254899999999992</v>
      </c>
      <c r="H26" s="2"/>
      <c r="AT26">
        <v>23</v>
      </c>
      <c r="AU26" t="s">
        <v>44</v>
      </c>
      <c r="AV26" t="s">
        <v>40</v>
      </c>
      <c r="AW26" t="s">
        <v>39</v>
      </c>
      <c r="AX26">
        <v>7.8034150000000002</v>
      </c>
      <c r="BA26">
        <v>23</v>
      </c>
      <c r="BB26" t="s">
        <v>44</v>
      </c>
      <c r="BC26" t="s">
        <v>40</v>
      </c>
      <c r="BD26" t="s">
        <v>39</v>
      </c>
      <c r="BE26">
        <v>3.1780020000000002</v>
      </c>
    </row>
    <row r="27" spans="2:57" x14ac:dyDescent="0.25">
      <c r="B27" t="s">
        <v>45</v>
      </c>
      <c r="C27" t="s">
        <v>33</v>
      </c>
      <c r="D27" t="s">
        <v>37</v>
      </c>
      <c r="G27" s="2">
        <v>9.1254899999999992</v>
      </c>
      <c r="H27" s="2"/>
      <c r="AT27">
        <v>24</v>
      </c>
      <c r="AU27" t="s">
        <v>45</v>
      </c>
      <c r="AV27" t="s">
        <v>33</v>
      </c>
      <c r="AW27" t="s">
        <v>34</v>
      </c>
      <c r="AX27">
        <v>6.1153700000000004</v>
      </c>
      <c r="BA27">
        <v>24</v>
      </c>
      <c r="BB27" t="s">
        <v>45</v>
      </c>
      <c r="BC27" t="s">
        <v>33</v>
      </c>
      <c r="BD27" t="s">
        <v>34</v>
      </c>
      <c r="BE27">
        <v>2.9394070000000001</v>
      </c>
    </row>
    <row r="28" spans="2:57" x14ac:dyDescent="0.25">
      <c r="B28" t="s">
        <v>45</v>
      </c>
      <c r="C28" t="s">
        <v>33</v>
      </c>
      <c r="D28" t="s">
        <v>38</v>
      </c>
      <c r="G28" s="2">
        <v>9.1254899999999992</v>
      </c>
      <c r="H28" s="2"/>
      <c r="AT28">
        <v>25</v>
      </c>
      <c r="AU28" t="s">
        <v>45</v>
      </c>
      <c r="AV28" t="s">
        <v>33</v>
      </c>
      <c r="AW28" t="s">
        <v>37</v>
      </c>
      <c r="AX28">
        <v>5.5948729999999998</v>
      </c>
      <c r="BA28">
        <v>25</v>
      </c>
      <c r="BB28" t="s">
        <v>45</v>
      </c>
      <c r="BC28" t="s">
        <v>33</v>
      </c>
      <c r="BD28" t="s">
        <v>37</v>
      </c>
      <c r="BE28">
        <v>2.7081900000000001</v>
      </c>
    </row>
    <row r="29" spans="2:57" x14ac:dyDescent="0.25">
      <c r="B29" t="s">
        <v>45</v>
      </c>
      <c r="C29" t="s">
        <v>33</v>
      </c>
      <c r="D29" t="s">
        <v>39</v>
      </c>
      <c r="G29" s="2">
        <v>9.1254899999999992</v>
      </c>
      <c r="H29" s="2"/>
      <c r="AT29">
        <v>26</v>
      </c>
      <c r="AU29" t="s">
        <v>45</v>
      </c>
      <c r="AV29" t="s">
        <v>33</v>
      </c>
      <c r="AW29" t="s">
        <v>38</v>
      </c>
      <c r="AX29">
        <v>6.2622799999999996</v>
      </c>
      <c r="BA29">
        <v>26</v>
      </c>
      <c r="BB29" t="s">
        <v>45</v>
      </c>
      <c r="BC29" t="s">
        <v>33</v>
      </c>
      <c r="BD29" t="s">
        <v>38</v>
      </c>
      <c r="BE29">
        <v>2.745412</v>
      </c>
    </row>
    <row r="30" spans="2:57" x14ac:dyDescent="0.25">
      <c r="B30" t="s">
        <v>45</v>
      </c>
      <c r="C30" t="s">
        <v>40</v>
      </c>
      <c r="D30" t="s">
        <v>34</v>
      </c>
      <c r="F30" t="e">
        <f>AVERAGE(E30:E33)</f>
        <v>#DIV/0!</v>
      </c>
      <c r="G30" s="2">
        <v>9.0093949999999996</v>
      </c>
      <c r="H30" s="2"/>
      <c r="AT30">
        <v>27</v>
      </c>
      <c r="AU30" t="s">
        <v>45</v>
      </c>
      <c r="AV30" t="s">
        <v>33</v>
      </c>
      <c r="AW30" t="s">
        <v>39</v>
      </c>
      <c r="AX30">
        <v>6.3861290000000004</v>
      </c>
      <c r="BA30">
        <v>27</v>
      </c>
      <c r="BB30" t="s">
        <v>45</v>
      </c>
      <c r="BC30" t="s">
        <v>33</v>
      </c>
      <c r="BD30" t="s">
        <v>39</v>
      </c>
      <c r="BE30">
        <v>2.8493110000000001</v>
      </c>
    </row>
    <row r="31" spans="2:57" x14ac:dyDescent="0.25">
      <c r="B31" t="s">
        <v>45</v>
      </c>
      <c r="C31" t="s">
        <v>40</v>
      </c>
      <c r="D31" t="s">
        <v>37</v>
      </c>
      <c r="G31" s="2">
        <v>9.0093949999999996</v>
      </c>
      <c r="H31" s="2"/>
      <c r="AT31">
        <v>28</v>
      </c>
      <c r="AU31" t="s">
        <v>45</v>
      </c>
      <c r="AV31" t="s">
        <v>40</v>
      </c>
      <c r="AW31" t="s">
        <v>34</v>
      </c>
      <c r="AX31">
        <v>8.0594289999999997</v>
      </c>
      <c r="BA31">
        <v>28</v>
      </c>
      <c r="BB31" t="s">
        <v>45</v>
      </c>
      <c r="BC31" t="s">
        <v>40</v>
      </c>
      <c r="BD31" t="s">
        <v>34</v>
      </c>
      <c r="BE31">
        <v>4.6571119999999997</v>
      </c>
    </row>
    <row r="32" spans="2:57" x14ac:dyDescent="0.25">
      <c r="B32" t="s">
        <v>45</v>
      </c>
      <c r="C32" t="s">
        <v>40</v>
      </c>
      <c r="D32" t="s">
        <v>38</v>
      </c>
      <c r="G32" s="2">
        <v>9.0093949999999996</v>
      </c>
      <c r="H32" s="2"/>
      <c r="AT32">
        <v>29</v>
      </c>
      <c r="AU32" t="s">
        <v>45</v>
      </c>
      <c r="AV32" t="s">
        <v>40</v>
      </c>
      <c r="AW32" t="s">
        <v>37</v>
      </c>
      <c r="AX32">
        <v>6.5402509999999996</v>
      </c>
      <c r="BA32">
        <v>29</v>
      </c>
      <c r="BB32" t="s">
        <v>45</v>
      </c>
      <c r="BC32" t="s">
        <v>40</v>
      </c>
      <c r="BD32" t="s">
        <v>37</v>
      </c>
      <c r="BE32">
        <v>2.8593359999999999</v>
      </c>
    </row>
    <row r="33" spans="2:57" x14ac:dyDescent="0.25">
      <c r="B33" t="s">
        <v>45</v>
      </c>
      <c r="C33" t="s">
        <v>40</v>
      </c>
      <c r="D33" t="s">
        <v>39</v>
      </c>
      <c r="G33" s="2">
        <v>9.0093949999999996</v>
      </c>
      <c r="H33" s="2"/>
      <c r="AT33">
        <v>30</v>
      </c>
      <c r="AU33" t="s">
        <v>45</v>
      </c>
      <c r="AV33" t="s">
        <v>40</v>
      </c>
      <c r="AW33" t="s">
        <v>38</v>
      </c>
      <c r="AX33">
        <v>6.828112</v>
      </c>
      <c r="BA33">
        <v>30</v>
      </c>
      <c r="BB33" t="s">
        <v>45</v>
      </c>
      <c r="BC33" t="s">
        <v>40</v>
      </c>
      <c r="BD33" t="s">
        <v>38</v>
      </c>
      <c r="BE33">
        <v>2.6554950000000002</v>
      </c>
    </row>
    <row r="34" spans="2:57" x14ac:dyDescent="0.25">
      <c r="AT34">
        <v>31</v>
      </c>
      <c r="AU34" t="s">
        <v>45</v>
      </c>
      <c r="AV34" t="s">
        <v>40</v>
      </c>
      <c r="AW34" t="s">
        <v>39</v>
      </c>
      <c r="AX34">
        <v>6.919009</v>
      </c>
      <c r="BA34">
        <v>31</v>
      </c>
      <c r="BB34" t="s">
        <v>45</v>
      </c>
      <c r="BC34" t="s">
        <v>40</v>
      </c>
      <c r="BD34" t="s">
        <v>39</v>
      </c>
      <c r="BE34">
        <v>2.8705859999999999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5" t="s">
        <v>79</v>
      </c>
    </row>
    <row r="2" spans="1:6" x14ac:dyDescent="0.25">
      <c r="A2" t="s">
        <v>83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5">
        <f>AVERAGE(B2:E2)</f>
        <v>0.43014426261536104</v>
      </c>
    </row>
    <row r="3" spans="1:6" x14ac:dyDescent="0.25">
      <c r="A3" t="s">
        <v>84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5">
        <f t="shared" ref="F3:F11" si="0">AVERAGE(B3:E3)</f>
        <v>0.12694925344462601</v>
      </c>
    </row>
    <row r="4" spans="1:6" x14ac:dyDescent="0.25">
      <c r="A4" t="s">
        <v>85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5">
        <f t="shared" si="0"/>
        <v>0.42816236342916802</v>
      </c>
    </row>
    <row r="5" spans="1:6" x14ac:dyDescent="0.25">
      <c r="A5" t="s">
        <v>86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5">
        <f t="shared" si="0"/>
        <v>-0.12496735426338813</v>
      </c>
    </row>
    <row r="6" spans="1:6" x14ac:dyDescent="0.25">
      <c r="F6" s="15"/>
    </row>
    <row r="7" spans="1:6" x14ac:dyDescent="0.25">
      <c r="B7" t="s">
        <v>35</v>
      </c>
      <c r="F7" s="15" t="s">
        <v>79</v>
      </c>
    </row>
    <row r="8" spans="1:6" x14ac:dyDescent="0.25">
      <c r="A8" t="s">
        <v>83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5">
        <f t="shared" si="0"/>
        <v>0.4701105009951938</v>
      </c>
    </row>
    <row r="9" spans="1:6" x14ac:dyDescent="0.25">
      <c r="A9" t="s">
        <v>84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5">
        <f t="shared" si="0"/>
        <v>0.15558163403204275</v>
      </c>
    </row>
    <row r="10" spans="1:6" x14ac:dyDescent="0.25">
      <c r="A10" t="s">
        <v>85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5">
        <f t="shared" si="0"/>
        <v>0.71512891682274149</v>
      </c>
    </row>
    <row r="11" spans="1:6" x14ac:dyDescent="0.25">
      <c r="A11" t="s">
        <v>86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5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7"/>
  <sheetViews>
    <sheetView topLeftCell="A15" zoomScale="65" zoomScaleNormal="65" workbookViewId="0">
      <selection activeCell="E42" sqref="E42:E57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51</v>
      </c>
      <c r="P1" t="s">
        <v>52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53</v>
      </c>
      <c r="Q2" t="s">
        <v>14</v>
      </c>
      <c r="R2" t="s">
        <v>15</v>
      </c>
      <c r="S2" t="s">
        <v>16</v>
      </c>
      <c r="T2" t="s">
        <v>54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</row>
    <row r="49" spans="1:6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</row>
    <row r="50" spans="1:6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</row>
    <row r="51" spans="1:6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</row>
    <row r="52" spans="1:6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</row>
    <row r="53" spans="1:6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</row>
    <row r="54" spans="1:6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</row>
    <row r="55" spans="1:6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</row>
    <row r="56" spans="1:6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</row>
    <row r="57" spans="1:6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alldata_1step</vt:lpstr>
      <vt:lpstr>soleus_r</vt:lpstr>
      <vt:lpstr>pythonout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2021-09-01T21:59:02Z</dcterms:modified>
  <dc:language>en-US</dc:language>
</cp:coreProperties>
</file>