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JP\code\repos\Stanford\delplab\projects\muscleModel\muscleEnergyModel\"/>
    </mc:Choice>
  </mc:AlternateContent>
  <xr:revisionPtr revIDLastSave="0" documentId="13_ncr:1_{43D774B1-FEA9-4EFE-A5DC-F63FF894F9D8}" xr6:coauthVersionLast="47" xr6:coauthVersionMax="47" xr10:uidLastSave="{00000000-0000-0000-0000-000000000000}"/>
  <bookViews>
    <workbookView xWindow="390" yWindow="390" windowWidth="21600" windowHeight="11385" tabRatio="500" activeTab="3" xr2:uid="{00000000-000D-0000-FFFF-FFFF00000000}"/>
  </bookViews>
  <sheets>
    <sheet name="key" sheetId="1" r:id="rId1"/>
    <sheet name="all_net" sheetId="2" r:id="rId2"/>
    <sheet name="wals" sheetId="3" r:id="rId3"/>
    <sheet name="welk" sheetId="4" r:id="rId4"/>
    <sheet name="jack" sheetId="5" r:id="rId5"/>
    <sheet name="demb" sheetId="6" r:id="rId6"/>
    <sheet name="sild"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Y112" i="7" l="1"/>
  <c r="W112" i="7"/>
  <c r="U112" i="7"/>
  <c r="Q112" i="7"/>
  <c r="P112" i="7"/>
  <c r="M112" i="7"/>
  <c r="J112" i="7"/>
  <c r="AG111" i="7"/>
  <c r="Y111" i="7"/>
  <c r="W111" i="7"/>
  <c r="U111" i="7"/>
  <c r="Q111" i="7"/>
  <c r="P111" i="7"/>
  <c r="M111" i="7"/>
  <c r="J111" i="7"/>
  <c r="AK110" i="7"/>
  <c r="AD110" i="7"/>
  <c r="Y110" i="7"/>
  <c r="W110" i="7"/>
  <c r="U110" i="7"/>
  <c r="Q110" i="7"/>
  <c r="P110" i="7"/>
  <c r="M110" i="7"/>
  <c r="J110" i="7"/>
  <c r="AA105" i="7"/>
  <c r="AN105" i="7" s="1"/>
  <c r="AK104" i="7"/>
  <c r="AI104" i="7"/>
  <c r="AH104" i="7"/>
  <c r="AG104" i="7"/>
  <c r="AF104" i="7"/>
  <c r="AE104" i="7"/>
  <c r="AC104" i="7"/>
  <c r="AB104" i="7"/>
  <c r="AA104" i="7"/>
  <c r="Z104" i="7"/>
  <c r="X104" i="7"/>
  <c r="V104" i="7"/>
  <c r="T104" i="7"/>
  <c r="S104" i="7"/>
  <c r="O104" i="7"/>
  <c r="N104" i="7"/>
  <c r="L104" i="7"/>
  <c r="K104" i="7"/>
  <c r="I104" i="7"/>
  <c r="H104" i="7"/>
  <c r="G104" i="7"/>
  <c r="F104" i="7"/>
  <c r="AO104" i="7" s="1"/>
  <c r="E104" i="7"/>
  <c r="AN104" i="7" s="1"/>
  <c r="D104" i="7"/>
  <c r="AM104" i="7" s="1"/>
  <c r="C104" i="7"/>
  <c r="B104" i="7"/>
  <c r="AF103" i="7"/>
  <c r="V103" i="7"/>
  <c r="T103" i="7"/>
  <c r="S103" i="7"/>
  <c r="O103" i="7"/>
  <c r="N103" i="7"/>
  <c r="L103" i="7"/>
  <c r="K103" i="7"/>
  <c r="I103" i="7"/>
  <c r="AM103" i="7" s="1"/>
  <c r="H103" i="7"/>
  <c r="G103" i="7"/>
  <c r="F103" i="7"/>
  <c r="E103" i="7"/>
  <c r="D103" i="7"/>
  <c r="AO103" i="7" s="1"/>
  <c r="B103" i="7"/>
  <c r="AN103" i="7" s="1"/>
  <c r="AK102" i="7"/>
  <c r="AJ102" i="7"/>
  <c r="AI102" i="7"/>
  <c r="AH102" i="7"/>
  <c r="AG102" i="7"/>
  <c r="AF102" i="7"/>
  <c r="AE102" i="7"/>
  <c r="AD102" i="7"/>
  <c r="AC102" i="7"/>
  <c r="AB102" i="7"/>
  <c r="AA102" i="7"/>
  <c r="Z102" i="7"/>
  <c r="X102" i="7"/>
  <c r="V102" i="7"/>
  <c r="T102" i="7"/>
  <c r="S102" i="7"/>
  <c r="R102" i="7"/>
  <c r="O102" i="7"/>
  <c r="N102" i="7"/>
  <c r="L102" i="7"/>
  <c r="K102" i="7"/>
  <c r="I102" i="7"/>
  <c r="H102" i="7"/>
  <c r="AO102" i="7" s="1"/>
  <c r="G102" i="7"/>
  <c r="AM102" i="7" s="1"/>
  <c r="F102" i="7"/>
  <c r="E102" i="7"/>
  <c r="D102" i="7"/>
  <c r="C102" i="7"/>
  <c r="B102" i="7"/>
  <c r="AK101" i="7"/>
  <c r="AI101" i="7"/>
  <c r="AH101" i="7"/>
  <c r="AG101" i="7"/>
  <c r="AF101" i="7"/>
  <c r="AE101" i="7"/>
  <c r="AC101" i="7"/>
  <c r="AC110" i="7" s="1"/>
  <c r="AB101" i="7"/>
  <c r="AA101" i="7"/>
  <c r="Z101" i="7"/>
  <c r="X101" i="7"/>
  <c r="V101" i="7"/>
  <c r="T101" i="7"/>
  <c r="S101" i="7"/>
  <c r="R101" i="7"/>
  <c r="O101" i="7"/>
  <c r="N101" i="7"/>
  <c r="L101" i="7"/>
  <c r="K101" i="7"/>
  <c r="I101" i="7"/>
  <c r="H101" i="7"/>
  <c r="G101" i="7"/>
  <c r="F101" i="7"/>
  <c r="AO101" i="7" s="1"/>
  <c r="E101" i="7"/>
  <c r="AM101" i="7" s="1"/>
  <c r="D101" i="7"/>
  <c r="C101" i="7"/>
  <c r="B101" i="7"/>
  <c r="AF100" i="7"/>
  <c r="V100" i="7"/>
  <c r="T100" i="7"/>
  <c r="S100" i="7"/>
  <c r="R100" i="7"/>
  <c r="O100" i="7"/>
  <c r="N100" i="7"/>
  <c r="L100" i="7"/>
  <c r="K100" i="7"/>
  <c r="I100" i="7"/>
  <c r="H100" i="7"/>
  <c r="G100" i="7"/>
  <c r="F100" i="7"/>
  <c r="E100" i="7"/>
  <c r="D100" i="7"/>
  <c r="B100" i="7"/>
  <c r="AO100" i="7" s="1"/>
  <c r="AO99" i="7"/>
  <c r="AK99" i="7"/>
  <c r="AJ99" i="7"/>
  <c r="AI99" i="7"/>
  <c r="AH99" i="7"/>
  <c r="AG99" i="7"/>
  <c r="AF99" i="7"/>
  <c r="AE99" i="7"/>
  <c r="AD99" i="7"/>
  <c r="AC99" i="7"/>
  <c r="AB99" i="7"/>
  <c r="AA99" i="7"/>
  <c r="Z99" i="7"/>
  <c r="X99" i="7"/>
  <c r="V99" i="7"/>
  <c r="T99" i="7"/>
  <c r="S99" i="7"/>
  <c r="R99" i="7"/>
  <c r="O99" i="7"/>
  <c r="N99" i="7"/>
  <c r="L99" i="7"/>
  <c r="K99" i="7"/>
  <c r="I99" i="7"/>
  <c r="I111" i="7" s="1"/>
  <c r="H99" i="7"/>
  <c r="G99" i="7"/>
  <c r="F99" i="7"/>
  <c r="E99" i="7"/>
  <c r="D99" i="7"/>
  <c r="C99" i="7"/>
  <c r="B99" i="7"/>
  <c r="AN99" i="7" s="1"/>
  <c r="AO98" i="7"/>
  <c r="AK98" i="7"/>
  <c r="AJ98" i="7"/>
  <c r="AI98" i="7"/>
  <c r="AH98" i="7"/>
  <c r="AG98" i="7"/>
  <c r="AF98" i="7"/>
  <c r="AE98" i="7"/>
  <c r="AC98" i="7"/>
  <c r="AB98" i="7"/>
  <c r="AA98" i="7"/>
  <c r="Z98" i="7"/>
  <c r="X98" i="7"/>
  <c r="V98" i="7"/>
  <c r="T98" i="7"/>
  <c r="S98" i="7"/>
  <c r="R98" i="7"/>
  <c r="O98" i="7"/>
  <c r="N98" i="7"/>
  <c r="L98" i="7"/>
  <c r="K98" i="7"/>
  <c r="I98" i="7"/>
  <c r="H98" i="7"/>
  <c r="G98" i="7"/>
  <c r="AN98" i="7" s="1"/>
  <c r="F98" i="7"/>
  <c r="E98" i="7"/>
  <c r="D98" i="7"/>
  <c r="C98" i="7"/>
  <c r="AM98" i="7" s="1"/>
  <c r="B98" i="7"/>
  <c r="AN97" i="7"/>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Z112" i="7" s="1"/>
  <c r="X96" i="7"/>
  <c r="V96" i="7"/>
  <c r="T96" i="7"/>
  <c r="S96" i="7"/>
  <c r="R96" i="7"/>
  <c r="O96" i="7"/>
  <c r="N96" i="7"/>
  <c r="L96" i="7"/>
  <c r="K96" i="7"/>
  <c r="I96" i="7"/>
  <c r="H96" i="7"/>
  <c r="G96" i="7"/>
  <c r="F96" i="7"/>
  <c r="E96" i="7"/>
  <c r="D96" i="7"/>
  <c r="C96" i="7"/>
  <c r="B96" i="7"/>
  <c r="AO96" i="7" s="1"/>
  <c r="AK95" i="7"/>
  <c r="AJ95" i="7"/>
  <c r="AI95" i="7"/>
  <c r="AH95" i="7"/>
  <c r="AH112" i="7" s="1"/>
  <c r="AG95" i="7"/>
  <c r="AF95" i="7"/>
  <c r="AE95" i="7"/>
  <c r="AC95" i="7"/>
  <c r="AB95" i="7"/>
  <c r="AA95" i="7"/>
  <c r="Z95" i="7"/>
  <c r="X95" i="7"/>
  <c r="V95" i="7"/>
  <c r="V110" i="7" s="1"/>
  <c r="T95" i="7"/>
  <c r="S95" i="7"/>
  <c r="R95" i="7"/>
  <c r="O95" i="7"/>
  <c r="N95" i="7"/>
  <c r="L95" i="7"/>
  <c r="K95" i="7"/>
  <c r="I95" i="7"/>
  <c r="H95" i="7"/>
  <c r="G95" i="7"/>
  <c r="F95" i="7"/>
  <c r="E95" i="7"/>
  <c r="D95" i="7"/>
  <c r="C95" i="7"/>
  <c r="B95" i="7"/>
  <c r="AO95" i="7" s="1"/>
  <c r="AF94" i="7"/>
  <c r="V94" i="7"/>
  <c r="T94" i="7"/>
  <c r="S94" i="7"/>
  <c r="S112" i="7" s="1"/>
  <c r="R94" i="7"/>
  <c r="R112" i="7" s="1"/>
  <c r="O94" i="7"/>
  <c r="N94" i="7"/>
  <c r="L94" i="7"/>
  <c r="K94" i="7"/>
  <c r="I94" i="7"/>
  <c r="H94" i="7"/>
  <c r="G94" i="7"/>
  <c r="F94" i="7"/>
  <c r="E94" i="7"/>
  <c r="AO94" i="7" s="1"/>
  <c r="D94" i="7"/>
  <c r="AN94" i="7" s="1"/>
  <c r="B94" i="7"/>
  <c r="AM94" i="7" s="1"/>
  <c r="AK93" i="7"/>
  <c r="AK112" i="7" s="1"/>
  <c r="AJ93" i="7"/>
  <c r="AJ111" i="7" s="1"/>
  <c r="AI93" i="7"/>
  <c r="AI111" i="7" s="1"/>
  <c r="AH93" i="7"/>
  <c r="AH111" i="7" s="1"/>
  <c r="AG93" i="7"/>
  <c r="AG112" i="7" s="1"/>
  <c r="AF93" i="7"/>
  <c r="AF110" i="7" s="1"/>
  <c r="AE93" i="7"/>
  <c r="AE110" i="7" s="1"/>
  <c r="AD93" i="7"/>
  <c r="AD111" i="7" s="1"/>
  <c r="AC93" i="7"/>
  <c r="AC112" i="7" s="1"/>
  <c r="AB93" i="7"/>
  <c r="AB111" i="7" s="1"/>
  <c r="AA93" i="7"/>
  <c r="AA111" i="7" s="1"/>
  <c r="Z93" i="7"/>
  <c r="Z111" i="7" s="1"/>
  <c r="X93" i="7"/>
  <c r="X110" i="7" s="1"/>
  <c r="V93" i="7"/>
  <c r="V111" i="7" s="1"/>
  <c r="T93" i="7"/>
  <c r="T111" i="7" s="1"/>
  <c r="S93" i="7"/>
  <c r="S111" i="7" s="1"/>
  <c r="R93" i="7"/>
  <c r="R111" i="7" s="1"/>
  <c r="O93" i="7"/>
  <c r="O110" i="7" s="1"/>
  <c r="N93" i="7"/>
  <c r="N110" i="7" s="1"/>
  <c r="L93" i="7"/>
  <c r="L111" i="7" s="1"/>
  <c r="K93" i="7"/>
  <c r="K111" i="7" s="1"/>
  <c r="I93" i="7"/>
  <c r="I112" i="7" s="1"/>
  <c r="H93" i="7"/>
  <c r="H110" i="7" s="1"/>
  <c r="G93" i="7"/>
  <c r="G110" i="7" s="1"/>
  <c r="F93" i="7"/>
  <c r="F110" i="7" s="1"/>
  <c r="E93" i="7"/>
  <c r="E112" i="7" s="1"/>
  <c r="D93" i="7"/>
  <c r="D111" i="7" s="1"/>
  <c r="C93" i="7"/>
  <c r="AN93" i="7" s="1"/>
  <c r="B93" i="7"/>
  <c r="AM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P52" i="7"/>
  <c r="O52" i="7"/>
  <c r="G331" i="6"/>
  <c r="G329" i="6"/>
  <c r="G323" i="6"/>
  <c r="K311" i="6" s="1"/>
  <c r="G322" i="6"/>
  <c r="G321" i="6"/>
  <c r="G316" i="6"/>
  <c r="G314" i="6"/>
  <c r="G313" i="6"/>
  <c r="K310" i="6"/>
  <c r="G307" i="6"/>
  <c r="G306" i="6"/>
  <c r="K305" i="6"/>
  <c r="K304" i="6"/>
  <c r="G304" i="6"/>
  <c r="K312" i="6" s="1"/>
  <c r="K303" i="6"/>
  <c r="K264" i="6"/>
  <c r="K263" i="6"/>
  <c r="G255" i="6"/>
  <c r="G254" i="6"/>
  <c r="G253" i="6"/>
  <c r="G244" i="6"/>
  <c r="G243" i="6"/>
  <c r="G242" i="6"/>
  <c r="G238" i="6"/>
  <c r="G237" i="6"/>
  <c r="G235" i="6"/>
  <c r="G231" i="6"/>
  <c r="G230" i="6"/>
  <c r="G229" i="6"/>
  <c r="K233" i="6" s="1"/>
  <c r="K227" i="6"/>
  <c r="K226" i="6"/>
  <c r="K225" i="6"/>
  <c r="G207" i="6"/>
  <c r="G206" i="6"/>
  <c r="G205" i="6"/>
  <c r="K194" i="6"/>
  <c r="K193" i="6"/>
  <c r="G191" i="6"/>
  <c r="G190" i="6"/>
  <c r="K189" i="6"/>
  <c r="G189" i="6"/>
  <c r="K195" i="6" s="1"/>
  <c r="K188" i="6"/>
  <c r="K187" i="6"/>
  <c r="G178" i="6"/>
  <c r="G177" i="6"/>
  <c r="G176" i="6"/>
  <c r="G168" i="6"/>
  <c r="G167" i="6"/>
  <c r="G166" i="6"/>
  <c r="G162" i="6"/>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N12" i="6" s="1"/>
  <c r="G74" i="6"/>
  <c r="G73" i="6"/>
  <c r="G71" i="6"/>
  <c r="G70" i="6"/>
  <c r="G69" i="6"/>
  <c r="K68" i="6"/>
  <c r="K63" i="6"/>
  <c r="G63" i="6"/>
  <c r="K62" i="6"/>
  <c r="G62" i="6"/>
  <c r="K61" i="6"/>
  <c r="G61" i="6"/>
  <c r="K69" i="6" s="1"/>
  <c r="K36" i="6"/>
  <c r="K35" i="6"/>
  <c r="K34" i="6"/>
  <c r="G28" i="6"/>
  <c r="G27" i="6"/>
  <c r="G25" i="6"/>
  <c r="G24" i="6"/>
  <c r="G21" i="6"/>
  <c r="G19" i="6"/>
  <c r="K16" i="6"/>
  <c r="G15" i="6"/>
  <c r="G14" i="6"/>
  <c r="G13" i="6"/>
  <c r="M12" i="6"/>
  <c r="G12" i="6"/>
  <c r="K9" i="6"/>
  <c r="G9" i="6"/>
  <c r="K8" i="6"/>
  <c r="G8" i="6"/>
  <c r="O12" i="6" s="1"/>
  <c r="K7" i="6"/>
  <c r="O6" i="6"/>
  <c r="N6" i="6"/>
  <c r="M6" i="6"/>
  <c r="G45" i="5"/>
  <c r="M41" i="5"/>
  <c r="L41" i="5"/>
  <c r="K41" i="5"/>
  <c r="J41" i="5"/>
  <c r="I41" i="5"/>
  <c r="H41" i="5"/>
  <c r="Q41" i="5" s="1"/>
  <c r="G41" i="5"/>
  <c r="P41" i="5" s="1"/>
  <c r="F41" i="5"/>
  <c r="E41" i="5"/>
  <c r="D41" i="5"/>
  <c r="C41" i="5"/>
  <c r="O41" i="5" s="1"/>
  <c r="M40" i="5"/>
  <c r="L40" i="5"/>
  <c r="K40" i="5"/>
  <c r="J40" i="5"/>
  <c r="I40" i="5"/>
  <c r="H40" i="5"/>
  <c r="G40" i="5"/>
  <c r="F40" i="5"/>
  <c r="P40" i="5" s="1"/>
  <c r="E40" i="5"/>
  <c r="D40" i="5"/>
  <c r="C40" i="5"/>
  <c r="Q40" i="5" s="1"/>
  <c r="M39" i="5"/>
  <c r="L39" i="5"/>
  <c r="K39" i="5"/>
  <c r="J39" i="5"/>
  <c r="I39" i="5"/>
  <c r="H39" i="5"/>
  <c r="G39" i="5"/>
  <c r="F39" i="5"/>
  <c r="E39" i="5"/>
  <c r="D39" i="5"/>
  <c r="C39" i="5"/>
  <c r="P39" i="5" s="1"/>
  <c r="M38" i="5"/>
  <c r="L38" i="5"/>
  <c r="K38" i="5"/>
  <c r="J38" i="5"/>
  <c r="I38" i="5"/>
  <c r="H38" i="5"/>
  <c r="G38" i="5"/>
  <c r="F38" i="5"/>
  <c r="E38" i="5"/>
  <c r="D38" i="5"/>
  <c r="C38" i="5"/>
  <c r="Q38" i="5" s="1"/>
  <c r="Q37" i="5"/>
  <c r="M37" i="5"/>
  <c r="L37" i="5"/>
  <c r="K37" i="5"/>
  <c r="J37" i="5"/>
  <c r="I37" i="5"/>
  <c r="H37" i="5"/>
  <c r="H45" i="5" s="1"/>
  <c r="G37" i="5"/>
  <c r="P37" i="5" s="1"/>
  <c r="F37" i="5"/>
  <c r="E37" i="5"/>
  <c r="D37" i="5"/>
  <c r="C37" i="5"/>
  <c r="O37" i="5" s="1"/>
  <c r="M36" i="5"/>
  <c r="L36" i="5"/>
  <c r="K36" i="5"/>
  <c r="J36" i="5"/>
  <c r="I36" i="5"/>
  <c r="H36" i="5"/>
  <c r="G36" i="5"/>
  <c r="F36" i="5"/>
  <c r="P36" i="5" s="1"/>
  <c r="E36" i="5"/>
  <c r="D36" i="5"/>
  <c r="C36" i="5"/>
  <c r="Q36" i="5" s="1"/>
  <c r="M35" i="5"/>
  <c r="M46" i="5" s="1"/>
  <c r="L35" i="5"/>
  <c r="L46" i="5" s="1"/>
  <c r="K35" i="5"/>
  <c r="J35" i="5"/>
  <c r="I35" i="5"/>
  <c r="H35" i="5"/>
  <c r="G35" i="5"/>
  <c r="F35" i="5"/>
  <c r="E35" i="5"/>
  <c r="E46" i="5" s="1"/>
  <c r="D35" i="5"/>
  <c r="D46" i="5" s="1"/>
  <c r="C35" i="5"/>
  <c r="P35" i="5" s="1"/>
  <c r="M34" i="5"/>
  <c r="M44" i="5" s="1"/>
  <c r="L34" i="5"/>
  <c r="L44" i="5" s="1"/>
  <c r="K34" i="5"/>
  <c r="K44" i="5" s="1"/>
  <c r="J34" i="5"/>
  <c r="J45" i="5" s="1"/>
  <c r="I34" i="5"/>
  <c r="I45" i="5" s="1"/>
  <c r="H34" i="5"/>
  <c r="H44" i="5" s="1"/>
  <c r="G34" i="5"/>
  <c r="G46" i="5" s="1"/>
  <c r="F34" i="5"/>
  <c r="F46" i="5" s="1"/>
  <c r="E34" i="5"/>
  <c r="E44" i="5" s="1"/>
  <c r="D34" i="5"/>
  <c r="D44" i="5" s="1"/>
  <c r="C34" i="5"/>
  <c r="C51"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R95" i="4"/>
  <c r="Q95" i="4"/>
  <c r="P95" i="4"/>
  <c r="N95" i="4"/>
  <c r="M95" i="4"/>
  <c r="L95" i="4"/>
  <c r="R94" i="4"/>
  <c r="Q94" i="4"/>
  <c r="P94" i="4"/>
  <c r="N94" i="4"/>
  <c r="M94" i="4"/>
  <c r="L94" i="4"/>
  <c r="R93" i="4"/>
  <c r="Q93" i="4"/>
  <c r="P93" i="4"/>
  <c r="N93" i="4"/>
  <c r="M93" i="4"/>
  <c r="L93" i="4"/>
  <c r="R92" i="4"/>
  <c r="Q92" i="4"/>
  <c r="P92" i="4"/>
  <c r="N92" i="4"/>
  <c r="M92" i="4"/>
  <c r="L92" i="4"/>
  <c r="U84" i="4"/>
  <c r="T84" i="4"/>
  <c r="S84" i="4"/>
  <c r="R84" i="4"/>
  <c r="Q84" i="4"/>
  <c r="P84" i="4"/>
  <c r="O84" i="4"/>
  <c r="N84" i="4"/>
  <c r="M84" i="4"/>
  <c r="L84" i="4"/>
  <c r="K84" i="4"/>
  <c r="J84" i="4"/>
  <c r="I84" i="4"/>
  <c r="H84" i="4"/>
  <c r="G84" i="4"/>
  <c r="F84" i="4"/>
  <c r="E84" i="4"/>
  <c r="D84" i="4"/>
  <c r="U82" i="4"/>
  <c r="U83" i="4" s="1"/>
  <c r="E90" i="4" s="1"/>
  <c r="T82" i="4"/>
  <c r="T83" i="4" s="1"/>
  <c r="D90" i="4" s="1"/>
  <c r="S82" i="4"/>
  <c r="S83" i="4" s="1"/>
  <c r="C90" i="4" s="1"/>
  <c r="P82" i="4"/>
  <c r="O82" i="4"/>
  <c r="N82" i="4"/>
  <c r="K82" i="4"/>
  <c r="K83" i="4" s="1"/>
  <c r="E88" i="4" s="1"/>
  <c r="J82" i="4"/>
  <c r="J83" i="4" s="1"/>
  <c r="D88" i="4" s="1"/>
  <c r="I82" i="4"/>
  <c r="I83" i="4" s="1"/>
  <c r="C88" i="4" s="1"/>
  <c r="F82" i="4"/>
  <c r="F83" i="4" s="1"/>
  <c r="E87" i="4" s="1"/>
  <c r="E82" i="4"/>
  <c r="E83" i="4" s="1"/>
  <c r="D87" i="4" s="1"/>
  <c r="D82" i="4"/>
  <c r="U81" i="4"/>
  <c r="T81" i="4"/>
  <c r="S81" i="4"/>
  <c r="P81" i="4"/>
  <c r="P83" i="4" s="1"/>
  <c r="E89" i="4" s="1"/>
  <c r="O81" i="4"/>
  <c r="O83" i="4" s="1"/>
  <c r="D89" i="4" s="1"/>
  <c r="N81" i="4"/>
  <c r="N83" i="4" s="1"/>
  <c r="C89" i="4" s="1"/>
  <c r="K81" i="4"/>
  <c r="J81" i="4"/>
  <c r="I81" i="4"/>
  <c r="F81" i="4"/>
  <c r="E81" i="4"/>
  <c r="D81" i="4"/>
  <c r="D83" i="4" s="1"/>
  <c r="C87" i="4" s="1"/>
  <c r="U80" i="4"/>
  <c r="T80" i="4"/>
  <c r="S80" i="4"/>
  <c r="P80" i="4"/>
  <c r="O80" i="4"/>
  <c r="N80" i="4"/>
  <c r="K80" i="4"/>
  <c r="J80" i="4"/>
  <c r="I80" i="4"/>
  <c r="F80" i="4"/>
  <c r="E80" i="4"/>
  <c r="D80" i="4"/>
  <c r="J60" i="4"/>
  <c r="E59" i="4"/>
  <c r="H58" i="4"/>
  <c r="F57" i="4"/>
  <c r="F66" i="4" s="1"/>
  <c r="D47" i="4"/>
  <c r="H46" i="4"/>
  <c r="D45" i="4"/>
  <c r="K44" i="4"/>
  <c r="C44" i="4"/>
  <c r="D37" i="4"/>
  <c r="D36" i="4"/>
  <c r="D35" i="4"/>
  <c r="K31" i="4"/>
  <c r="K60" i="4" s="1"/>
  <c r="J31" i="4"/>
  <c r="I31" i="4"/>
  <c r="I60" i="4" s="1"/>
  <c r="H31" i="4"/>
  <c r="H60" i="4" s="1"/>
  <c r="G31" i="4"/>
  <c r="G60" i="4" s="1"/>
  <c r="F31" i="4"/>
  <c r="F60" i="4" s="1"/>
  <c r="E31" i="4"/>
  <c r="E60" i="4" s="1"/>
  <c r="D31" i="4"/>
  <c r="D60" i="4" s="1"/>
  <c r="K30" i="4"/>
  <c r="K59" i="4" s="1"/>
  <c r="J30" i="4"/>
  <c r="J59" i="4" s="1"/>
  <c r="I30" i="4"/>
  <c r="I59" i="4" s="1"/>
  <c r="H30" i="4"/>
  <c r="H59" i="4" s="1"/>
  <c r="G30" i="4"/>
  <c r="G59" i="4" s="1"/>
  <c r="F30" i="4"/>
  <c r="F59" i="4" s="1"/>
  <c r="E30" i="4"/>
  <c r="N30" i="4" s="1"/>
  <c r="D30" i="4"/>
  <c r="M30" i="4" s="1"/>
  <c r="K29" i="4"/>
  <c r="K58" i="4" s="1"/>
  <c r="J29" i="4"/>
  <c r="J58" i="4" s="1"/>
  <c r="I29" i="4"/>
  <c r="I58" i="4" s="1"/>
  <c r="H29" i="4"/>
  <c r="G29" i="4"/>
  <c r="G58" i="4" s="1"/>
  <c r="F29" i="4"/>
  <c r="F58" i="4" s="1"/>
  <c r="E29" i="4"/>
  <c r="E37" i="4" s="1"/>
  <c r="D29" i="4"/>
  <c r="M29" i="4" s="1"/>
  <c r="K28" i="4"/>
  <c r="K37" i="4" s="1"/>
  <c r="J28" i="4"/>
  <c r="J37" i="4" s="1"/>
  <c r="I28" i="4"/>
  <c r="I57" i="4" s="1"/>
  <c r="H28" i="4"/>
  <c r="H57" i="4" s="1"/>
  <c r="G28" i="4"/>
  <c r="G37" i="4" s="1"/>
  <c r="F28" i="4"/>
  <c r="F37" i="4" s="1"/>
  <c r="E28" i="4"/>
  <c r="E57" i="4" s="1"/>
  <c r="D28" i="4"/>
  <c r="O28" i="4" s="1"/>
  <c r="K23" i="4"/>
  <c r="J23" i="4"/>
  <c r="I23" i="4"/>
  <c r="H23" i="4"/>
  <c r="G23" i="4"/>
  <c r="F23" i="4"/>
  <c r="E23" i="4"/>
  <c r="D23" i="4"/>
  <c r="C23" i="4"/>
  <c r="K22" i="4"/>
  <c r="J22" i="4"/>
  <c r="I22" i="4"/>
  <c r="H22" i="4"/>
  <c r="G22" i="4"/>
  <c r="F22" i="4"/>
  <c r="E22" i="4"/>
  <c r="D22" i="4"/>
  <c r="C22" i="4"/>
  <c r="K21" i="4"/>
  <c r="J21" i="4"/>
  <c r="I21" i="4"/>
  <c r="H21" i="4"/>
  <c r="G21" i="4"/>
  <c r="F21" i="4"/>
  <c r="E21" i="4"/>
  <c r="D21" i="4"/>
  <c r="C21" i="4"/>
  <c r="O18" i="4"/>
  <c r="N18" i="4"/>
  <c r="M18" i="4"/>
  <c r="O17" i="4"/>
  <c r="N17" i="4"/>
  <c r="M17" i="4"/>
  <c r="O16" i="4"/>
  <c r="N16" i="4"/>
  <c r="M16" i="4"/>
  <c r="S15" i="4"/>
  <c r="R15" i="4"/>
  <c r="Q15" i="4"/>
  <c r="O15" i="4"/>
  <c r="N15" i="4"/>
  <c r="M15" i="4"/>
  <c r="J9" i="4"/>
  <c r="G47" i="4" s="1"/>
  <c r="J8" i="4"/>
  <c r="K46" i="4" s="1"/>
  <c r="J7" i="4"/>
  <c r="G45" i="4" s="1"/>
  <c r="J6" i="4"/>
  <c r="F44" i="4" s="1"/>
  <c r="M36" i="3"/>
  <c r="O32" i="3"/>
  <c r="M32" i="3"/>
  <c r="L32" i="3"/>
  <c r="K32" i="3"/>
  <c r="P32" i="3" s="1"/>
  <c r="J32" i="3"/>
  <c r="I32" i="3"/>
  <c r="H32" i="3"/>
  <c r="Q32" i="3" s="1"/>
  <c r="G32" i="3"/>
  <c r="M31" i="3"/>
  <c r="L31" i="3"/>
  <c r="K31" i="3"/>
  <c r="J31" i="3"/>
  <c r="I31" i="3"/>
  <c r="H31" i="3"/>
  <c r="Q31" i="3" s="1"/>
  <c r="G31" i="3"/>
  <c r="M30" i="3"/>
  <c r="L30" i="3"/>
  <c r="K30" i="3"/>
  <c r="J30" i="3"/>
  <c r="P30" i="3" s="1"/>
  <c r="I30" i="3"/>
  <c r="H30" i="3"/>
  <c r="Q30" i="3" s="1"/>
  <c r="G30" i="3"/>
  <c r="M29" i="3"/>
  <c r="L29" i="3"/>
  <c r="L35" i="3" s="1"/>
  <c r="K29" i="3"/>
  <c r="J29" i="3"/>
  <c r="I29" i="3"/>
  <c r="H29" i="3"/>
  <c r="P29" i="3" s="1"/>
  <c r="G29" i="3"/>
  <c r="O28" i="3"/>
  <c r="M28" i="3"/>
  <c r="L28" i="3"/>
  <c r="K28" i="3"/>
  <c r="J28" i="3"/>
  <c r="P28" i="3" s="1"/>
  <c r="I28" i="3"/>
  <c r="H28" i="3"/>
  <c r="Q28" i="3" s="1"/>
  <c r="G28" i="3"/>
  <c r="Q27" i="3"/>
  <c r="M27" i="3"/>
  <c r="L27" i="3"/>
  <c r="K27" i="3"/>
  <c r="J27" i="3"/>
  <c r="I27" i="3"/>
  <c r="H27" i="3"/>
  <c r="P27" i="3" s="1"/>
  <c r="G27" i="3"/>
  <c r="M26" i="3"/>
  <c r="M35" i="3" s="1"/>
  <c r="L26" i="3"/>
  <c r="L36" i="3" s="1"/>
  <c r="K26" i="3"/>
  <c r="K35" i="3" s="1"/>
  <c r="J26" i="3"/>
  <c r="F41" i="3" s="1"/>
  <c r="I26" i="3"/>
  <c r="I37" i="3" s="1"/>
  <c r="H26" i="3"/>
  <c r="H3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H66" i="4" l="1"/>
  <c r="H65" i="4"/>
  <c r="H64" i="4"/>
  <c r="I66" i="4"/>
  <c r="I65" i="4"/>
  <c r="I64" i="4"/>
  <c r="N60" i="4"/>
  <c r="M60" i="4"/>
  <c r="O60" i="4"/>
  <c r="E64" i="4"/>
  <c r="F52" i="4"/>
  <c r="AN102" i="7"/>
  <c r="O26" i="3"/>
  <c r="Q29" i="3"/>
  <c r="O30" i="3"/>
  <c r="H35" i="3"/>
  <c r="I36" i="3"/>
  <c r="J37" i="3"/>
  <c r="Q28" i="4"/>
  <c r="O30" i="4"/>
  <c r="H35" i="4"/>
  <c r="H36" i="4"/>
  <c r="H37" i="4"/>
  <c r="G44" i="4"/>
  <c r="H45" i="4"/>
  <c r="D46" i="4"/>
  <c r="H47" i="4"/>
  <c r="J57" i="4"/>
  <c r="D58" i="4"/>
  <c r="O34" i="5"/>
  <c r="Q35" i="5"/>
  <c r="O38" i="5"/>
  <c r="Q39" i="5"/>
  <c r="F44" i="5"/>
  <c r="C45" i="5"/>
  <c r="K45" i="5"/>
  <c r="H46" i="5"/>
  <c r="D51" i="5"/>
  <c r="K70" i="6"/>
  <c r="K231" i="6"/>
  <c r="AO93" i="7"/>
  <c r="AM95" i="7"/>
  <c r="AM96" i="7"/>
  <c r="AO105" i="7"/>
  <c r="I110" i="7"/>
  <c r="AG110" i="7"/>
  <c r="E111" i="7"/>
  <c r="AC111" i="7"/>
  <c r="AK111" i="7"/>
  <c r="F112" i="7"/>
  <c r="N112" i="7"/>
  <c r="V112" i="7"/>
  <c r="AD112" i="7"/>
  <c r="N29" i="4"/>
  <c r="P26" i="3"/>
  <c r="I35" i="3"/>
  <c r="J36" i="3"/>
  <c r="K37" i="3"/>
  <c r="R28" i="4"/>
  <c r="M31" i="4"/>
  <c r="I35" i="4"/>
  <c r="I36" i="4"/>
  <c r="I37" i="4"/>
  <c r="H44" i="4"/>
  <c r="I45" i="4"/>
  <c r="E46" i="4"/>
  <c r="I47" i="4"/>
  <c r="K57" i="4"/>
  <c r="E58" i="4"/>
  <c r="E66" i="4" s="1"/>
  <c r="P34" i="5"/>
  <c r="P38" i="5"/>
  <c r="G44" i="5"/>
  <c r="D45" i="5"/>
  <c r="L45" i="5"/>
  <c r="I46" i="5"/>
  <c r="C52" i="5"/>
  <c r="K14" i="6"/>
  <c r="K122" i="6"/>
  <c r="K232" i="6"/>
  <c r="AN95" i="7"/>
  <c r="AN96" i="7"/>
  <c r="B110" i="7"/>
  <c r="R110" i="7"/>
  <c r="Z110" i="7"/>
  <c r="AH110" i="7"/>
  <c r="F111" i="7"/>
  <c r="N111" i="7"/>
  <c r="AM111" i="7"/>
  <c r="G112" i="7"/>
  <c r="O112" i="7"/>
  <c r="AE112" i="7"/>
  <c r="B112" i="7"/>
  <c r="Q26" i="3"/>
  <c r="O27" i="3"/>
  <c r="O31" i="3"/>
  <c r="J35" i="3"/>
  <c r="K36" i="3"/>
  <c r="L37" i="3"/>
  <c r="S28" i="4"/>
  <c r="N31" i="4"/>
  <c r="J35" i="4"/>
  <c r="J36" i="4"/>
  <c r="I44" i="4"/>
  <c r="J45" i="4"/>
  <c r="F46" i="4"/>
  <c r="J47" i="4"/>
  <c r="D57" i="4"/>
  <c r="Q34" i="5"/>
  <c r="E45" i="5"/>
  <c r="M45" i="5"/>
  <c r="J46" i="5"/>
  <c r="D52" i="5"/>
  <c r="K158" i="6"/>
  <c r="AM99" i="7"/>
  <c r="C110" i="7"/>
  <c r="K110" i="7"/>
  <c r="S110" i="7"/>
  <c r="AA110" i="7"/>
  <c r="AI110" i="7"/>
  <c r="G111" i="7"/>
  <c r="O111" i="7"/>
  <c r="AE111" i="7"/>
  <c r="AN111" i="7"/>
  <c r="H112" i="7"/>
  <c r="X112" i="7"/>
  <c r="AF112" i="7"/>
  <c r="O40" i="5"/>
  <c r="P31" i="3"/>
  <c r="M37" i="3"/>
  <c r="O31" i="4"/>
  <c r="K35" i="4"/>
  <c r="K36" i="4"/>
  <c r="J44" i="4"/>
  <c r="C45" i="4"/>
  <c r="C50" i="4" s="1"/>
  <c r="K45" i="4"/>
  <c r="K50" i="4" s="1"/>
  <c r="G46" i="4"/>
  <c r="C47" i="4"/>
  <c r="K47" i="4"/>
  <c r="K52" i="4" s="1"/>
  <c r="D59" i="4"/>
  <c r="F64" i="4"/>
  <c r="F65" i="4"/>
  <c r="I44" i="5"/>
  <c r="F45" i="5"/>
  <c r="C46" i="5"/>
  <c r="K46" i="5"/>
  <c r="K15" i="6"/>
  <c r="D110" i="7"/>
  <c r="L110" i="7"/>
  <c r="T110" i="7"/>
  <c r="AB110" i="7"/>
  <c r="AJ110" i="7"/>
  <c r="H111" i="7"/>
  <c r="X111" i="7"/>
  <c r="AF111" i="7"/>
  <c r="AO111" i="7"/>
  <c r="O36" i="5"/>
  <c r="J44" i="5"/>
  <c r="AN101" i="7"/>
  <c r="E110" i="7"/>
  <c r="G37" i="3"/>
  <c r="F42" i="3"/>
  <c r="M28" i="4"/>
  <c r="O29" i="4"/>
  <c r="E35" i="4"/>
  <c r="E36" i="4"/>
  <c r="D44" i="4"/>
  <c r="E45" i="4"/>
  <c r="M45" i="4" s="1"/>
  <c r="I46" i="4"/>
  <c r="E47" i="4"/>
  <c r="M47" i="4" s="1"/>
  <c r="G57" i="4"/>
  <c r="C44" i="5"/>
  <c r="AM100" i="7"/>
  <c r="B111" i="7"/>
  <c r="C112" i="7"/>
  <c r="K112" i="7"/>
  <c r="AA112" i="7"/>
  <c r="AI112" i="7"/>
  <c r="O29" i="3"/>
  <c r="G36" i="3"/>
  <c r="H37" i="3"/>
  <c r="F43" i="3"/>
  <c r="N28" i="4"/>
  <c r="F35" i="4"/>
  <c r="F36" i="4"/>
  <c r="E44" i="4"/>
  <c r="F45" i="4"/>
  <c r="F51" i="4" s="1"/>
  <c r="J46" i="4"/>
  <c r="F47" i="4"/>
  <c r="O35" i="5"/>
  <c r="O39" i="5"/>
  <c r="B51" i="5"/>
  <c r="AN100" i="7"/>
  <c r="AM105" i="7"/>
  <c r="C111" i="7"/>
  <c r="D112" i="7"/>
  <c r="L112" i="7"/>
  <c r="T112" i="7"/>
  <c r="AB112" i="7"/>
  <c r="AJ112" i="7"/>
  <c r="G35" i="4"/>
  <c r="G36" i="4"/>
  <c r="C46" i="4"/>
  <c r="C52" i="4" l="1"/>
  <c r="O58" i="4"/>
  <c r="N58" i="4"/>
  <c r="M58" i="4"/>
  <c r="O45" i="4"/>
  <c r="N45" i="4"/>
  <c r="J66" i="4"/>
  <c r="J65" i="4"/>
  <c r="J64" i="4"/>
  <c r="E65" i="4"/>
  <c r="G52" i="4"/>
  <c r="G50" i="4"/>
  <c r="G51" i="4"/>
  <c r="I52" i="4"/>
  <c r="I51" i="4"/>
  <c r="I50" i="4"/>
  <c r="K51" i="4"/>
  <c r="O44" i="4"/>
  <c r="N44" i="4"/>
  <c r="M44" i="4"/>
  <c r="D52" i="4"/>
  <c r="S44" i="4"/>
  <c r="D51" i="4"/>
  <c r="R44" i="4"/>
  <c r="D50" i="4"/>
  <c r="Q44" i="4"/>
  <c r="C51" i="4"/>
  <c r="O47" i="4"/>
  <c r="J51" i="4"/>
  <c r="J50" i="4"/>
  <c r="J52" i="4"/>
  <c r="H52" i="4"/>
  <c r="H50" i="4"/>
  <c r="H51" i="4"/>
  <c r="G66" i="4"/>
  <c r="G65" i="4"/>
  <c r="G64" i="4"/>
  <c r="O46" i="4"/>
  <c r="N46" i="4"/>
  <c r="M46" i="4"/>
  <c r="F50" i="4"/>
  <c r="E52" i="4"/>
  <c r="E51" i="4"/>
  <c r="E50" i="4"/>
  <c r="N47" i="4"/>
  <c r="O59" i="4"/>
  <c r="M59" i="4"/>
  <c r="N59" i="4"/>
  <c r="S57" i="4"/>
  <c r="R57" i="4"/>
  <c r="Q57" i="4"/>
  <c r="N57" i="4"/>
  <c r="M57" i="4"/>
  <c r="D66" i="4"/>
  <c r="D65" i="4"/>
  <c r="D64" i="4"/>
  <c r="O57" i="4"/>
  <c r="K66" i="4"/>
  <c r="K65" i="4"/>
  <c r="K64" i="4"/>
</calcChain>
</file>

<file path=xl/sharedStrings.xml><?xml version="1.0" encoding="utf-8"?>
<sst xmlns="http://schemas.openxmlformats.org/spreadsheetml/2006/main" count="2651" uniqueCount="390">
  <si>
    <t>study</t>
  </si>
  <si>
    <t xml:space="preserve">abbrev. </t>
  </si>
  <si>
    <t>description</t>
  </si>
  <si>
    <t>Which in sheet experimental sheet</t>
  </si>
  <si>
    <t xml:space="preserve">Silder </t>
  </si>
  <si>
    <t>sild</t>
  </si>
  <si>
    <t>incline walking study</t>
  </si>
  <si>
    <t>Net (minus standing)</t>
  </si>
  <si>
    <t>sure</t>
  </si>
  <si>
    <t>Jackson</t>
  </si>
  <si>
    <t>jack</t>
  </si>
  <si>
    <t>ankle exo</t>
  </si>
  <si>
    <t>Pretty sure</t>
  </si>
  <si>
    <t>Slade</t>
  </si>
  <si>
    <t>slad</t>
  </si>
  <si>
    <t>Welker</t>
  </si>
  <si>
    <t>welk</t>
  </si>
  <si>
    <t>exotendon</t>
  </si>
  <si>
    <t>Poggensee</t>
  </si>
  <si>
    <t>pogg</t>
  </si>
  <si>
    <t>Walsh</t>
  </si>
  <si>
    <t>wals</t>
  </si>
  <si>
    <t>hip/ankle exo</t>
  </si>
  <si>
    <t>dembia</t>
  </si>
  <si>
    <t>demb</t>
  </si>
  <si>
    <t xml:space="preserve">loaded walking </t>
  </si>
  <si>
    <t>Gross (with standing)</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</si>
  <si>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</si>
  <si>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</si>
  <si>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</si>
  <si>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</si>
  <si>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</si>
  <si>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</si>
  <si>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</si>
  <si>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</si>
  <si>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</si>
  <si>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</si>
  <si>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</si>
  <si>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</si>
  <si>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</si>
  <si>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</si>
  <si>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</si>
  <si>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</si>
  <si>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</si>
  <si>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</si>
  <si>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</si>
  <si>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</si>
  <si>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</si>
  <si>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</si>
  <si>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</si>
  <si>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</si>
  <si>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</si>
  <si>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</si>
  <si>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</si>
  <si>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</si>
  <si>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</si>
  <si>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</si>
  <si>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</si>
  <si>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</si>
  <si>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</si>
  <si>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</si>
  <si>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</si>
  <si>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</si>
  <si>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</si>
  <si>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</si>
  <si>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</si>
  <si>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</si>
  <si>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</si>
  <si>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</si>
  <si>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</si>
  <si>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</si>
  <si>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</si>
  <si>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</si>
  <si>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</si>
  <si>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</si>
  <si>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</si>
  <si>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</si>
  <si>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</si>
  <si>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</si>
  <si>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</si>
  <si>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</si>
  <si>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</si>
  <si>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</si>
  <si>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</si>
  <si>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</si>
  <si>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</si>
  <si>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</si>
  <si>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</si>
  <si>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</si>
  <si>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</si>
  <si>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</si>
  <si>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</si>
  <si>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</si>
  <si>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</si>
  <si>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</si>
  <si>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</si>
  <si>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</si>
  <si>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</si>
  <si>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</si>
  <si>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</si>
  <si>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</si>
  <si>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</si>
  <si>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</si>
  <si>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</si>
  <si>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</si>
  <si>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</si>
  <si>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</si>
  <si>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</si>
  <si>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</si>
  <si>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</si>
  <si>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</si>
  <si>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</si>
  <si>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</si>
  <si>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</si>
  <si>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</si>
  <si>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</si>
  <si>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</si>
  <si>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</si>
  <si>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</si>
  <si>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</si>
  <si>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</si>
  <si>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</si>
  <si>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</si>
  <si>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</si>
  <si>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</si>
  <si>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</si>
  <si>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</si>
  <si>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</si>
  <si>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</si>
  <si>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</si>
  <si>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</si>
  <si>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</si>
  <si>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</si>
  <si>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</si>
  <si>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</si>
  <si>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</si>
  <si>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</si>
  <si>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</si>
  <si>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</si>
  <si>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</si>
  <si>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</si>
  <si>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</si>
  <si>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</si>
  <si>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</si>
  <si>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</si>
  <si>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</si>
  <si>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</si>
  <si>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</si>
  <si>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</si>
  <si>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</si>
  <si>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</si>
  <si>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</si>
  <si>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</si>
  <si>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</si>
  <si>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</si>
  <si>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</si>
  <si>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</si>
  <si>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</si>
  <si>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</si>
  <si>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</si>
  <si>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</si>
  <si>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</si>
  <si>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</si>
  <si>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</si>
  <si>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</si>
  <si>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</si>
  <si>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max</t>
  </si>
  <si>
    <t>min</t>
  </si>
  <si>
    <t>average</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</si>
  <si>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</si>
  <si>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</si>
  <si>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</si>
  <si>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</si>
  <si>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</si>
  <si>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</si>
  <si>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</si>
  <si>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</si>
  <si>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</si>
  <si>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</si>
  <si>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</si>
  <si>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</si>
  <si>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</si>
  <si>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</si>
  <si>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</si>
  <si>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</si>
  <si>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</si>
  <si>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</si>
  <si>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</si>
  <si>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</si>
  <si>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</si>
  <si>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</si>
  <si>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</si>
  <si>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</si>
  <si>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</si>
  <si>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</si>
  <si>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</si>
  <si>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</si>
  <si>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</si>
  <si>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</si>
  <si>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</si>
  <si>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</si>
  <si>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</si>
  <si>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</si>
  <si>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</si>
  <si>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</si>
  <si>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</si>
  <si>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</si>
  <si>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</si>
  <si>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</si>
  <si>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</si>
  <si>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</si>
  <si>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</si>
  <si>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</si>
  <si>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</si>
  <si>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</si>
  <si>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</si>
  <si>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</si>
  <si>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All data</t>
  </si>
  <si>
    <t>mean</t>
  </si>
  <si>
    <t>range</t>
  </si>
  <si>
    <t>std dev</t>
  </si>
  <si>
    <t>standing range</t>
  </si>
  <si>
    <t>natural range</t>
  </si>
  <si>
    <t>exo range</t>
  </si>
  <si>
    <t>Gross values</t>
  </si>
  <si>
    <t>natural day 1</t>
  </si>
  <si>
    <t>natural day 2</t>
  </si>
  <si>
    <t>natural day 3</t>
  </si>
  <si>
    <t>natural sim</t>
  </si>
  <si>
    <t>exo day 1</t>
  </si>
  <si>
    <t>exo day 2</t>
  </si>
  <si>
    <t>exo day 3</t>
  </si>
  <si>
    <t>exo sim</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</si>
  <si>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</si>
  <si>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</si>
  <si>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</si>
  <si>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</si>
  <si>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</si>
  <si>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</si>
  <si>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</si>
  <si>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</si>
  <si>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</si>
  <si>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</si>
  <si>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</si>
  <si>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</si>
  <si>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Metabolic power [W/kg]</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</si>
  <si>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</si>
  <si>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</si>
  <si>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</si>
  <si>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</si>
  <si>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</si>
  <si>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</si>
  <si>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</si>
  <si>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</si>
  <si>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</si>
  <si>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</si>
  <si>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</si>
  <si>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</si>
  <si>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</si>
  <si>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</si>
  <si>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</si>
  <si>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</si>
  <si>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</si>
  <si>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</si>
  <si>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</si>
  <si>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</si>
  <si>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</si>
  <si>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</si>
  <si>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</si>
  <si>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</si>
  <si>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</si>
  <si>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</si>
  <si>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</si>
  <si>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</si>
  <si>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</si>
  <si>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</si>
  <si>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</si>
  <si>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</si>
  <si>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</si>
  <si>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</si>
  <si>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</si>
  <si>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</si>
  <si>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t>
  </si>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</sst>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1">
    <font>
      <sz val="10"/>
      <color rgb="FF000000"/>
      <name val="Arial"/>
      <charset val="1"/>
    </font>
    <font>
      <b/>
      <sz val="10"/>
      <color rgb="FF000000"/>
      <name val="Arial"/>
      <charset val="1"/>
    </font>
    <font>
      <b/>
      <sz val="11"/>
      <color rgb="FF000000"/>
      <name val="Calibri"/>
      <charset val="1"/>
    </font>
    <font>
      <sz val="11"/>
      <color rgb="FF000000"/>
      <name val="Calibri"/>
      <charset val="1"/>
    </font>
    <font>
      <sz val="10"/>
      <name val="Arial"/>
      <charset val="1"/>
    </font>
    <font>
      <sz val="12"/>
      <color rgb="FF000000"/>
      <name val="Calibri"/>
      <charset val="1"/>
    </font>
    <font>
      <sz val="11"/>
      <color rgb="FF000000"/>
      <name val="Calibri"/>
      <family val="2"/>
      <charset val="1"/>
    </font>
    <font>
      <sz val="10"/>
      <color rgb="FF000000"/>
      <name val="Arial"/>
      <family val="2"/>
      <charset val="1"/>
    </font>
    <font>
      <sz val="11"/>
      <color rgb="FF006100"/>
      <name val="Arial"/>
      <family val="2"/>
      <charset val="1"/>
    </font>
    <font>
      <b/>
      <sz val="10"/>
      <color rgb="FF000000"/>
      <name val="Arial"/>
      <family val="2"/>
      <charset val="1"/>
    </font>
    <font>
      <u/>
      <sz val="14"/>
      <color rgb="FF0C7DBB"/>
      <name val="NexusSerif"/>
      <charset val="1"/>
    </font>
  </fonts>
  <fills count="8">
    <fill>
      <patternFill patternType="none"/>
    </fill>
    <fill>
      <patternFill patternType="gray125"/>
    </fill>
    <fill>
      <patternFill patternType="solid">
        <fgColor rgb="FFC6EFCE"/>
        <bgColor rgb="FFD5E4FD"/>
      </patternFill>
    </fill>
    <fill>
      <patternFill patternType="solid">
        <fgColor rgb="FFD9D9D9"/>
        <bgColor rgb="FFCCCCCC"/>
      </patternFill>
    </fill>
    <fill>
      <patternFill patternType="solid">
        <fgColor rgb="FFCCCCCC"/>
        <bgColor rgb="FFD9D9D9"/>
      </patternFill>
    </fill>
    <fill>
      <patternFill patternType="solid">
        <fgColor rgb="FFFFFF00"/>
        <bgColor rgb="FFFFFF00"/>
      </patternFill>
    </fill>
    <fill>
      <patternFill patternType="solid">
        <fgColor rgb="FFFCE5CD"/>
        <bgColor rgb="FFFBD9D6"/>
      </patternFill>
    </fill>
    <fill>
      <patternFill patternType="solid">
        <fgColor rgb="FFFFFFFF"/>
        <bgColor rgb="FFF2F2F2"/>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s>
  <cellStyleXfs count="2">
    <xf numFmtId="0" fontId="0" fillId="0" borderId="0"/>
    <xf numFmtId="0" fontId="8" fillId="2" borderId="0" applyBorder="0" applyProtection="0"/>
  </cellStyleXfs>
  <cellXfs count="57">
    <xf numFmtId="0" fontId="0" fillId="0" borderId="0" xfId="0"/>
    <xf numFmtId="0" fontId="1" fillId="0" borderId="0" xfId="0" applyFont="1" applyAlignment="1"/>
    <xf numFmtId="0" fontId="0" fillId="0" borderId="0" xfId="0" applyFont="1" applyAlignment="1"/>
    <xf numFmtId="0" fontId="0" fillId="0" borderId="0" xfId="0" applyFont="1"/>
    <xf numFmtId="0" fontId="0" fillId="3" borderId="0" xfId="0" applyFont="1" applyFill="1"/>
    <xf numFmtId="0" fontId="1" fillId="0" borderId="0" xfId="0" applyFont="1"/>
    <xf numFmtId="0" fontId="1" fillId="0" borderId="0" xfId="0" applyFont="1" applyAlignment="1">
      <alignment horizontal="left"/>
    </xf>
    <xf numFmtId="0" fontId="2" fillId="0" borderId="0" xfId="0" applyFont="1" applyAlignment="1">
      <alignment horizontal="left"/>
    </xf>
    <xf numFmtId="0" fontId="0" fillId="0" borderId="0" xfId="0" applyFont="1" applyAlignment="1">
      <alignment horizontal="right"/>
    </xf>
    <xf numFmtId="0" fontId="0"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alignment horizontal="right"/>
    </xf>
    <xf numFmtId="0" fontId="1" fillId="3" borderId="0" xfId="0" applyFont="1" applyFill="1" applyAlignment="1"/>
    <xf numFmtId="0" fontId="1" fillId="3" borderId="0" xfId="0" applyFont="1" applyFill="1"/>
    <xf numFmtId="0" fontId="1" fillId="4" borderId="0" xfId="0" applyFont="1" applyFill="1" applyAlignment="1"/>
    <xf numFmtId="0" fontId="0" fillId="4" borderId="0" xfId="0" applyFont="1" applyFill="1"/>
    <xf numFmtId="0" fontId="1" fillId="5" borderId="0" xfId="0" applyFont="1" applyFill="1" applyAlignment="1"/>
    <xf numFmtId="0" fontId="5" fillId="0" borderId="0" xfId="0" applyFont="1" applyAlignment="1"/>
    <xf numFmtId="164" fontId="5" fillId="0" borderId="0" xfId="0" applyNumberFormat="1" applyFont="1" applyAlignment="1"/>
    <xf numFmtId="0" fontId="5" fillId="0" borderId="0" xfId="0" applyFont="1" applyAlignment="1">
      <alignment horizontal="right"/>
    </xf>
    <xf numFmtId="0" fontId="6" fillId="0" borderId="0" xfId="0" applyFont="1" applyAlignment="1"/>
    <xf numFmtId="0" fontId="0" fillId="3" borderId="0" xfId="0" applyFont="1" applyFill="1" applyAlignment="1"/>
    <xf numFmtId="0" fontId="7" fillId="0" borderId="0" xfId="0" applyFont="1" applyAlignment="1"/>
    <xf numFmtId="0" fontId="7" fillId="0" borderId="0" xfId="0" applyFont="1"/>
    <xf numFmtId="0" fontId="8" fillId="2" borderId="0" xfId="1" applyBorder="1" applyAlignment="1" applyProtection="1"/>
    <xf numFmtId="0" fontId="8" fillId="2" borderId="1" xfId="1" applyBorder="1" applyAlignment="1" applyProtection="1">
      <alignment horizontal="right" wrapText="1"/>
    </xf>
    <xf numFmtId="0" fontId="6" fillId="0" borderId="1" xfId="0" applyFont="1" applyBorder="1" applyAlignment="1">
      <alignment wrapText="1"/>
    </xf>
    <xf numFmtId="0" fontId="9" fillId="0" borderId="0" xfId="0" applyFont="1"/>
    <xf numFmtId="0" fontId="0" fillId="0" borderId="2" xfId="0" applyFont="1" applyBorder="1" applyAlignment="1"/>
    <xf numFmtId="0" fontId="1" fillId="0" borderId="2" xfId="0" applyFont="1" applyBorder="1" applyAlignment="1"/>
    <xf numFmtId="0" fontId="10" fillId="0" borderId="0" xfId="0" applyFont="1" applyAlignment="1"/>
    <xf numFmtId="0" fontId="0" fillId="0" borderId="0" xfId="0" applyFont="1" applyAlignment="1">
      <alignment horizontal="center" wrapText="1"/>
    </xf>
    <xf numFmtId="0" fontId="0" fillId="0" borderId="0" xfId="0" applyFont="1" applyAlignment="1">
      <alignment wrapText="1"/>
    </xf>
    <xf numFmtId="0" fontId="0" fillId="0" borderId="0" xfId="0" applyFont="1" applyAlignment="1">
      <alignment horizontal="center"/>
    </xf>
    <xf numFmtId="14" fontId="0" fillId="0" borderId="0" xfId="0" applyNumberFormat="1" applyFont="1" applyAlignment="1">
      <alignment horizontal="center"/>
    </xf>
    <xf numFmtId="2" fontId="0" fillId="0" borderId="0" xfId="0" applyNumberFormat="1" applyFont="1" applyAlignment="1">
      <alignment horizontal="center"/>
    </xf>
    <xf numFmtId="1" fontId="0" fillId="0" borderId="0" xfId="0" applyNumberFormat="1" applyFont="1" applyAlignment="1">
      <alignment horizontal="center"/>
    </xf>
    <xf numFmtId="18" fontId="0" fillId="0" borderId="0" xfId="0" applyNumberFormat="1" applyFont="1" applyAlignment="1">
      <alignment horizontal="center"/>
    </xf>
    <xf numFmtId="20" fontId="0" fillId="0" borderId="0" xfId="0" applyNumberFormat="1" applyFont="1" applyAlignment="1">
      <alignment horizontal="center"/>
    </xf>
    <xf numFmtId="1" fontId="0" fillId="0" borderId="0" xfId="0" applyNumberFormat="1" applyFont="1" applyAlignment="1"/>
    <xf numFmtId="2" fontId="0" fillId="0" borderId="0" xfId="0" applyNumberFormat="1" applyFont="1" applyAlignment="1"/>
    <xf numFmtId="1" fontId="0" fillId="0" borderId="0" xfId="0" applyNumberFormat="1" applyFont="1" applyAlignment="1">
      <alignment horizontal="right"/>
    </xf>
    <xf numFmtId="2" fontId="0" fillId="0" borderId="0" xfId="0" applyNumberFormat="1" applyFont="1" applyAlignment="1">
      <alignment horizontal="right"/>
    </xf>
    <xf numFmtId="0" fontId="3" fillId="0" borderId="0" xfId="0" applyFont="1" applyAlignment="1"/>
    <xf numFmtId="0" fontId="3" fillId="0" borderId="0" xfId="0" applyFont="1" applyAlignment="1">
      <alignment horizontal="right"/>
    </xf>
    <xf numFmtId="0" fontId="0" fillId="6" borderId="0" xfId="0" applyFont="1" applyFill="1"/>
    <xf numFmtId="0" fontId="3" fillId="6" borderId="0" xfId="0" applyFont="1" applyFill="1" applyAlignment="1"/>
    <xf numFmtId="0" fontId="0" fillId="6" borderId="0" xfId="0" applyFont="1" applyFill="1" applyAlignment="1"/>
    <xf numFmtId="0" fontId="3" fillId="6" borderId="0" xfId="0" applyFont="1" applyFill="1" applyAlignment="1">
      <alignment horizontal="right"/>
    </xf>
    <xf numFmtId="0" fontId="0" fillId="7" borderId="0" xfId="0" applyFont="1" applyFill="1" applyAlignment="1">
      <alignment horizontal="right"/>
    </xf>
    <xf numFmtId="21" fontId="3" fillId="0" borderId="0" xfId="0" applyNumberFormat="1" applyFont="1" applyAlignment="1">
      <alignment horizontal="right"/>
    </xf>
    <xf numFmtId="21" fontId="0" fillId="0" borderId="0" xfId="0" applyNumberFormat="1" applyFont="1" applyAlignment="1"/>
    <xf numFmtId="21" fontId="3" fillId="0" borderId="0" xfId="0" applyNumberFormat="1" applyFont="1" applyAlignment="1"/>
    <xf numFmtId="0" fontId="0" fillId="0" borderId="0" xfId="0" applyFont="1" applyBorder="1" applyAlignment="1">
      <alignment horizontal="center"/>
    </xf>
    <xf numFmtId="0" fontId="5" fillId="0" borderId="0" xfId="0" applyFont="1" applyBorder="1" applyAlignment="1">
      <alignment horizontal="center"/>
    </xf>
    <xf numFmtId="0" fontId="0" fillId="0" borderId="0" xfId="0" applyFont="1" applyBorder="1" applyAlignment="1"/>
  </cellXfs>
  <cellStyles count="2">
    <cellStyle name="Excel Built-in Good"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C7DBB"/>
      <rgbColor rgb="FFCCCCCC"/>
      <rgbColor rgb="FF808080"/>
      <rgbColor rgb="FF9999FF"/>
      <rgbColor rgb="FF993366"/>
      <rgbColor rgb="FFF2F2F2"/>
      <rgbColor rgb="FFD5E4FD"/>
      <rgbColor rgb="FF660066"/>
      <rgbColor rgb="FFFF8080"/>
      <rgbColor rgb="FF0B5ADE"/>
      <rgbColor rgb="FFD9D9D9"/>
      <rgbColor rgb="FF000080"/>
      <rgbColor rgb="FFFF00FF"/>
      <rgbColor rgb="FFFFFF00"/>
      <rgbColor rgb="FF00FFFF"/>
      <rgbColor rgb="FF800080"/>
      <rgbColor rgb="FF800000"/>
      <rgbColor rgb="FF008080"/>
      <rgbColor rgb="FF0000FF"/>
      <rgbColor rgb="FF00CCFF"/>
      <rgbColor rgb="FFCCFFFF"/>
      <rgbColor rgb="FFC6EFCE"/>
      <rgbColor rgb="FFFCE5CD"/>
      <rgbColor rgb="FF96BDFA"/>
      <rgbColor rgb="FFF5A09A"/>
      <rgbColor rgb="FFCC99FF"/>
      <rgbColor rgb="FFFBD9D6"/>
      <rgbColor rgb="FF3465A4"/>
      <rgbColor rgb="FF33CCCC"/>
      <rgbColor rgb="FF99CC00"/>
      <rgbColor rgb="FFFFCC00"/>
      <rgbColor rgb="FFFF9900"/>
      <rgbColor rgb="FFEC4235"/>
      <rgbColor rgb="FF595959"/>
      <rgbColor rgb="FF969696"/>
      <rgbColor rgb="FF052D6F"/>
      <rgbColor rgb="FF00A933"/>
      <rgbColor rgb="FF003300"/>
      <rgbColor rgb="FF333300"/>
      <rgbColor rgb="FFA4190F"/>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2400" b="1" strike="noStrike" spc="-1">
                <a:solidFill>
                  <a:srgbClr val="808080"/>
                </a:solidFill>
                <a:latin typeface="Arial"/>
                <a:ea typeface="Arial"/>
              </a:defRPr>
            </a:pPr>
            <a:r>
              <a:rPr lang="en-US" sz="2400" b="1" strike="noStrike" spc="-1">
                <a:solidFill>
                  <a:srgbClr val="808080"/>
                </a:solidFill>
                <a:latin typeface="Arial"/>
                <a:ea typeface="Arial"/>
              </a:rPr>
              <a:t>Indirect Calorimetry Ranges over all days</a:t>
            </a:r>
          </a:p>
        </c:rich>
      </c:tx>
      <c:overlay val="0"/>
      <c:spPr>
        <a:noFill/>
        <a:ln w="0">
          <a:noFill/>
        </a:ln>
      </c:spPr>
    </c:title>
    <c:autoTitleDeleted val="0"/>
    <c:plotArea>
      <c:layout/>
      <c:scatterChart>
        <c:scatterStyle val="lineMarker"/>
        <c:varyColors val="0"/>
        <c:ser>
          <c:idx val="0"/>
          <c:order val="0"/>
          <c:tx>
            <c:v>standing</c:v>
          </c:tx>
          <c:spPr>
            <a:ln w="25560">
              <a:noFill/>
            </a:ln>
          </c:spPr>
          <c:marker>
            <c:symbol val="diamond"/>
            <c:size val="6"/>
            <c:spPr>
              <a:solidFill>
                <a:srgbClr val="00A933"/>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welk!$C$87:$C$90</c:f>
              <c:numCache>
                <c:formatCode>General</c:formatCode>
                <c:ptCount val="4"/>
                <c:pt idx="0">
                  <c:v>0.17421305799999987</c:v>
                </c:pt>
                <c:pt idx="1">
                  <c:v>0.10115337700000016</c:v>
                </c:pt>
                <c:pt idx="2">
                  <c:v>0.32648271800000006</c:v>
                </c:pt>
                <c:pt idx="3">
                  <c:v>0.12857113099999995</c:v>
                </c:pt>
              </c:numCache>
            </c:numRef>
          </c:yVal>
          <c:smooth val="0"/>
          <c:extLst>
            <c:ext xmlns:c16="http://schemas.microsoft.com/office/drawing/2014/chart" uri="{C3380CC4-5D6E-409C-BE32-E72D297353CC}">
              <c16:uniqueId val="{00000000-24C5-488A-816C-969FBEDC5136}"/>
            </c:ext>
          </c:extLst>
        </c:ser>
        <c:ser>
          <c:idx val="1"/>
          <c:order val="1"/>
          <c:tx>
            <c:v>natural</c:v>
          </c:tx>
          <c:spPr>
            <a:ln w="25560">
              <a:noFill/>
            </a:ln>
          </c:spPr>
          <c:marker>
            <c:symbol val="square"/>
            <c:size val="6"/>
            <c:spPr>
              <a:solidFill>
                <a:srgbClr val="3465A4"/>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welk!$D$87:$D$90</c:f>
              <c:numCache>
                <c:formatCode>General</c:formatCode>
                <c:ptCount val="4"/>
                <c:pt idx="0">
                  <c:v>1.5342937600000006</c:v>
                </c:pt>
                <c:pt idx="1">
                  <c:v>0.90151375000000122</c:v>
                </c:pt>
                <c:pt idx="2">
                  <c:v>0.59257189000000032</c:v>
                </c:pt>
                <c:pt idx="3">
                  <c:v>0.59759501999999998</c:v>
                </c:pt>
              </c:numCache>
            </c:numRef>
          </c:yVal>
          <c:smooth val="0"/>
          <c:extLst>
            <c:ext xmlns:c16="http://schemas.microsoft.com/office/drawing/2014/chart" uri="{C3380CC4-5D6E-409C-BE32-E72D297353CC}">
              <c16:uniqueId val="{00000001-24C5-488A-816C-969FBEDC5136}"/>
            </c:ext>
          </c:extLst>
        </c:ser>
        <c:ser>
          <c:idx val="2"/>
          <c:order val="2"/>
          <c:tx>
            <c:v>exotendon</c:v>
          </c:tx>
          <c:spPr>
            <a:ln w="25560">
              <a:noFill/>
            </a:ln>
          </c:spPr>
          <c:marker>
            <c:symbol val="triangle"/>
            <c:size val="6"/>
            <c:spPr>
              <a:solidFill>
                <a:srgbClr val="FF0000"/>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welk!$E$87:$E$90</c:f>
              <c:numCache>
                <c:formatCode>General</c:formatCode>
                <c:ptCount val="4"/>
                <c:pt idx="0">
                  <c:v>1.4378871599999989</c:v>
                </c:pt>
                <c:pt idx="1">
                  <c:v>0.73048421999999924</c:v>
                </c:pt>
                <c:pt idx="2">
                  <c:v>0.84198493999999968</c:v>
                </c:pt>
                <c:pt idx="3">
                  <c:v>0.84118643999999954</c:v>
                </c:pt>
              </c:numCache>
            </c:numRef>
          </c:yVal>
          <c:smooth val="0"/>
          <c:extLst>
            <c:ext xmlns:c16="http://schemas.microsoft.com/office/drawing/2014/chart" uri="{C3380CC4-5D6E-409C-BE32-E72D297353CC}">
              <c16:uniqueId val="{00000002-24C5-488A-816C-969FBEDC5136}"/>
            </c:ext>
          </c:extLst>
        </c:ser>
        <c:dLbls>
          <c:showLegendKey val="0"/>
          <c:showVal val="0"/>
          <c:showCatName val="0"/>
          <c:showSerName val="0"/>
          <c:showPercent val="0"/>
          <c:showBubbleSize val="0"/>
        </c:dLbls>
        <c:axId val="41189480"/>
        <c:axId val="1515745"/>
      </c:scatterChart>
      <c:valAx>
        <c:axId val="41189480"/>
        <c:scaling>
          <c:orientation val="minMax"/>
          <c:max val="4"/>
          <c:min val="1"/>
        </c:scaling>
        <c:delete val="0"/>
        <c:axPos val="b"/>
        <c:majorGridlines>
          <c:spPr>
            <a:ln w="9360">
              <a:solidFill>
                <a:srgbClr val="D9D9D9"/>
              </a:solidFill>
              <a:round/>
            </a:ln>
          </c:spPr>
        </c:majorGridlines>
        <c:title>
          <c:tx>
            <c:rich>
              <a:bodyPr rot="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Subject #</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1515745"/>
        <c:crosses val="autoZero"/>
        <c:crossBetween val="midCat"/>
        <c:majorUnit val="1"/>
      </c:valAx>
      <c:valAx>
        <c:axId val="1515745"/>
        <c:scaling>
          <c:orientation val="minMax"/>
        </c:scaling>
        <c:delete val="0"/>
        <c:axPos val="l"/>
        <c:majorGridlines>
          <c:spPr>
            <a:ln w="9360">
              <a:solidFill>
                <a:srgbClr val="D9D9D9"/>
              </a:solidFill>
              <a:round/>
            </a:ln>
          </c:spPr>
        </c:majorGridlines>
        <c:title>
          <c:tx>
            <c:rich>
              <a:bodyPr rot="-540000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Metabolic Rate [W/kg]</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41189480"/>
        <c:crosses val="autoZero"/>
        <c:crossBetween val="midCat"/>
      </c:valAx>
      <c:spPr>
        <a:pattFill prst="ltDnDiag">
          <a:fgClr>
            <a:srgbClr val="D9D9D9"/>
          </a:fgClr>
          <a:bgClr>
            <a:srgbClr val="FFFFFF"/>
          </a:bgClr>
        </a:pattFill>
        <a:ln w="0">
          <a:noFill/>
        </a:ln>
      </c:spPr>
    </c:plotArea>
    <c:legend>
      <c:legendPos val="b"/>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col"/>
        <c:grouping val="clustered"/>
        <c:varyColors val="0"/>
        <c:ser>
          <c:idx val="0"/>
          <c:order val="0"/>
          <c:tx>
            <c:v>natural day 1</c:v>
          </c:tx>
          <c:spPr>
            <a:solidFill>
              <a:srgbClr val="FBD9D6"/>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welk!$L$92:$L$95</c:f>
              <c:numCache>
                <c:formatCode>General</c:formatCode>
                <c:ptCount val="4"/>
                <c:pt idx="0">
                  <c:v>11.7544605</c:v>
                </c:pt>
                <c:pt idx="1">
                  <c:v>10.38771596</c:v>
                </c:pt>
                <c:pt idx="2">
                  <c:v>11.489311234999999</c:v>
                </c:pt>
                <c:pt idx="3">
                  <c:v>10.57791746</c:v>
                </c:pt>
              </c:numCache>
            </c:numRef>
          </c:val>
          <c:extLst>
            <c:ext xmlns:c16="http://schemas.microsoft.com/office/drawing/2014/chart" uri="{C3380CC4-5D6E-409C-BE32-E72D297353CC}">
              <c16:uniqueId val="{00000000-F206-40C0-8711-EE97D96D9987}"/>
            </c:ext>
          </c:extLst>
        </c:ser>
        <c:ser>
          <c:idx val="1"/>
          <c:order val="1"/>
          <c:tx>
            <c:v>natural day 2</c:v>
          </c:tx>
          <c:spPr>
            <a:solidFill>
              <a:srgbClr val="F5A09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welk!$M$92:$M$95</c:f>
              <c:numCache>
                <c:formatCode>General</c:formatCode>
                <c:ptCount val="4"/>
                <c:pt idx="0">
                  <c:v>11.691313415</c:v>
                </c:pt>
                <c:pt idx="1">
                  <c:v>10.463576085</c:v>
                </c:pt>
                <c:pt idx="2">
                  <c:v>11.216629624999999</c:v>
                </c:pt>
                <c:pt idx="3">
                  <c:v>10.936670769999999</c:v>
                </c:pt>
              </c:numCache>
            </c:numRef>
          </c:val>
          <c:extLst>
            <c:ext xmlns:c16="http://schemas.microsoft.com/office/drawing/2014/chart" uri="{C3380CC4-5D6E-409C-BE32-E72D297353CC}">
              <c16:uniqueId val="{00000001-F206-40C0-8711-EE97D96D9987}"/>
            </c:ext>
          </c:extLst>
        </c:ser>
        <c:ser>
          <c:idx val="2"/>
          <c:order val="2"/>
          <c:tx>
            <c:v>natural day 3</c:v>
          </c:tx>
          <c:spPr>
            <a:solidFill>
              <a:srgbClr val="EC4235"/>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welk!$N$92:$N$95</c:f>
              <c:numCache>
                <c:formatCode>General</c:formatCode>
                <c:ptCount val="4"/>
                <c:pt idx="0">
                  <c:v>13.027399920000001</c:v>
                </c:pt>
                <c:pt idx="1">
                  <c:v>11.0059532</c:v>
                </c:pt>
                <c:pt idx="2">
                  <c:v>11.734510090000001</c:v>
                </c:pt>
                <c:pt idx="3">
                  <c:v>10.807169289999999</c:v>
                </c:pt>
              </c:numCache>
            </c:numRef>
          </c:val>
          <c:extLst>
            <c:ext xmlns:c16="http://schemas.microsoft.com/office/drawing/2014/chart" uri="{C3380CC4-5D6E-409C-BE32-E72D297353CC}">
              <c16:uniqueId val="{00000002-F206-40C0-8711-EE97D96D9987}"/>
            </c:ext>
          </c:extLst>
        </c:ser>
        <c:ser>
          <c:idx val="4"/>
          <c:order val="4"/>
          <c:tx>
            <c:v>exo day 1</c:v>
          </c:tx>
          <c:spPr>
            <a:solidFill>
              <a:srgbClr val="D5E4FD"/>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welk!$P$92:$P$95</c:f>
              <c:numCache>
                <c:formatCode>General</c:formatCode>
                <c:ptCount val="4"/>
                <c:pt idx="0">
                  <c:v>11.645599149999999</c:v>
                </c:pt>
                <c:pt idx="1">
                  <c:v>10.441008180000001</c:v>
                </c:pt>
                <c:pt idx="2">
                  <c:v>11.271648604999999</c:v>
                </c:pt>
                <c:pt idx="3">
                  <c:v>10.98816105</c:v>
                </c:pt>
              </c:numCache>
            </c:numRef>
          </c:val>
          <c:extLst>
            <c:ext xmlns:c16="http://schemas.microsoft.com/office/drawing/2014/chart" uri="{C3380CC4-5D6E-409C-BE32-E72D297353CC}">
              <c16:uniqueId val="{00000004-F206-40C0-8711-EE97D96D9987}"/>
            </c:ext>
          </c:extLst>
        </c:ser>
        <c:ser>
          <c:idx val="5"/>
          <c:order val="5"/>
          <c:tx>
            <c:v>exo day 2</c:v>
          </c:tx>
          <c:spPr>
            <a:solidFill>
              <a:srgbClr val="96BDF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welk!$Q$92:$Q$95</c:f>
              <c:numCache>
                <c:formatCode>General</c:formatCode>
                <c:ptCount val="4"/>
                <c:pt idx="0">
                  <c:v>11.593726929999999</c:v>
                </c:pt>
                <c:pt idx="1">
                  <c:v>10.294050915</c:v>
                </c:pt>
                <c:pt idx="2">
                  <c:v>10.740147685</c:v>
                </c:pt>
                <c:pt idx="3">
                  <c:v>10.401058115000001</c:v>
                </c:pt>
              </c:numCache>
            </c:numRef>
          </c:val>
          <c:extLst>
            <c:ext xmlns:c16="http://schemas.microsoft.com/office/drawing/2014/chart" uri="{C3380CC4-5D6E-409C-BE32-E72D297353CC}">
              <c16:uniqueId val="{00000005-F206-40C0-8711-EE97D96D9987}"/>
            </c:ext>
          </c:extLst>
        </c:ser>
        <c:ser>
          <c:idx val="6"/>
          <c:order val="6"/>
          <c:tx>
            <c:v>exo day 3</c:v>
          </c:tx>
          <c:spPr>
            <a:solidFill>
              <a:srgbClr val="0B5ADE"/>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welk!$R$92:$R$95</c:f>
              <c:numCache>
                <c:formatCode>General</c:formatCode>
                <c:ptCount val="4"/>
                <c:pt idx="0">
                  <c:v>12.812353359999999</c:v>
                </c:pt>
                <c:pt idx="1">
                  <c:v>10.588295240000001</c:v>
                </c:pt>
                <c:pt idx="2">
                  <c:v>11.42584708</c:v>
                </c:pt>
                <c:pt idx="3">
                  <c:v>10.923264469999999</c:v>
                </c:pt>
              </c:numCache>
            </c:numRef>
          </c:val>
          <c:extLst>
            <c:ext xmlns:c16="http://schemas.microsoft.com/office/drawing/2014/chart" uri="{C3380CC4-5D6E-409C-BE32-E72D297353CC}">
              <c16:uniqueId val="{00000006-F206-40C0-8711-EE97D96D9987}"/>
            </c:ext>
          </c:extLst>
        </c:ser>
        <c:dLbls>
          <c:showLegendKey val="0"/>
          <c:showVal val="0"/>
          <c:showCatName val="0"/>
          <c:showSerName val="0"/>
          <c:showPercent val="0"/>
          <c:showBubbleSize val="0"/>
        </c:dLbls>
        <c:gapWidth val="199"/>
        <c:axId val="66314201"/>
        <c:axId val="49067000"/>
        <c:extLst>
          <c:ext xmlns:c15="http://schemas.microsoft.com/office/drawing/2012/chart" uri="{02D57815-91ED-43cb-92C2-25804820EDAC}">
            <c15:filteredBarSeries>
              <c15:ser>
                <c:idx val="3"/>
                <c:order val="3"/>
                <c:tx>
                  <c:v>natural simulation</c:v>
                </c:tx>
                <c:spPr>
                  <a:solidFill>
                    <a:srgbClr val="A4190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uri="{CE6537A1-D6FC-4f65-9D91-7224C49458BB}">
                      <c15:showLeaderLines val="1"/>
                    </c:ext>
                  </c:extLst>
                </c:dLbls>
                <c:val>
                  <c:numRef>
                    <c:extLst>
                      <c:ext uri="{02D57815-91ED-43cb-92C2-25804820EDAC}">
                        <c15:formulaRef>
                          <c15:sqref>welk!$O$92:$O$95</c15:sqref>
                        </c15:formulaRef>
                      </c:ext>
                    </c:extLst>
                    <c:numCache>
                      <c:formatCode>General</c:formatCode>
                      <c:ptCount val="4"/>
                    </c:numCache>
                  </c:numRef>
                </c:val>
                <c:extLst>
                  <c:ext xmlns:c16="http://schemas.microsoft.com/office/drawing/2014/chart" uri="{C3380CC4-5D6E-409C-BE32-E72D297353CC}">
                    <c16:uniqueId val="{00000003-F206-40C0-8711-EE97D96D9987}"/>
                  </c:ext>
                </c:extLst>
              </c15:ser>
            </c15:filteredBarSeries>
            <c15:filteredBarSeries>
              <c15:ser>
                <c:idx val="7"/>
                <c:order val="7"/>
                <c:tx>
                  <c:v>exo simulation</c:v>
                </c:tx>
                <c:spPr>
                  <a:solidFill>
                    <a:srgbClr val="052D6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xmlns:c15="http://schemas.microsoft.com/office/drawing/2012/chart">
                    <c:ext xmlns:c15="http://schemas.microsoft.com/office/drawing/2012/chart" uri="{CE6537A1-D6FC-4f65-9D91-7224C49458BB}">
                      <c15:showLeaderLines val="1"/>
                    </c:ext>
                  </c:extLst>
                </c:dLbls>
                <c:val>
                  <c:numRef>
                    <c:extLst xmlns:c15="http://schemas.microsoft.com/office/drawing/2012/chart">
                      <c:ext xmlns:c15="http://schemas.microsoft.com/office/drawing/2012/chart" uri="{02D57815-91ED-43cb-92C2-25804820EDAC}">
                        <c15:formulaRef>
                          <c15:sqref>welk!$S$92:$S$95</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F206-40C0-8711-EE97D96D9987}"/>
                  </c:ext>
                </c:extLst>
              </c15:ser>
            </c15:filteredBarSeries>
          </c:ext>
        </c:extLst>
      </c:barChart>
      <c:catAx>
        <c:axId val="66314201"/>
        <c:scaling>
          <c:orientation val="minMax"/>
        </c:scaling>
        <c:delete val="0"/>
        <c:axPos val="b"/>
        <c:title>
          <c:tx>
            <c:rich>
              <a:bodyPr rot="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Subject</a:t>
                </a:r>
              </a:p>
            </c:rich>
          </c:tx>
          <c:overlay val="0"/>
          <c:spPr>
            <a:noFill/>
            <a:ln w="0">
              <a:noFill/>
            </a:ln>
          </c:spPr>
        </c:title>
        <c:numFmt formatCode="General" sourceLinked="1"/>
        <c:majorTickMark val="none"/>
        <c:minorTickMark val="none"/>
        <c:tickLblPos val="nextTo"/>
        <c:spPr>
          <a:ln w="9360">
            <a:solidFill>
              <a:srgbClr val="D9D9D9"/>
            </a:solidFill>
            <a:round/>
          </a:ln>
        </c:spPr>
        <c:txPr>
          <a:bodyPr/>
          <a:lstStyle/>
          <a:p>
            <a:pPr>
              <a:defRPr sz="1600" b="0" strike="noStrike" spc="-1">
                <a:solidFill>
                  <a:srgbClr val="595959"/>
                </a:solidFill>
                <a:latin typeface="Arial"/>
                <a:ea typeface="Arial"/>
              </a:defRPr>
            </a:pPr>
            <a:endParaRPr lang="en-US"/>
          </a:p>
        </c:txPr>
        <c:crossAx val="49067000"/>
        <c:crosses val="autoZero"/>
        <c:auto val="1"/>
        <c:lblAlgn val="ctr"/>
        <c:lblOffset val="100"/>
        <c:noMultiLvlLbl val="0"/>
      </c:catAx>
      <c:valAx>
        <c:axId val="49067000"/>
        <c:scaling>
          <c:orientation val="minMax"/>
          <c:min val="10"/>
        </c:scaling>
        <c:delete val="0"/>
        <c:axPos val="l"/>
        <c:majorGridlines>
          <c:spPr>
            <a:ln w="9360">
              <a:solidFill>
                <a:srgbClr val="D9D9D9"/>
              </a:solidFill>
              <a:round/>
            </a:ln>
          </c:spPr>
        </c:majorGridlines>
        <c:minorGridlines>
          <c:spPr>
            <a:ln w="9360">
              <a:solidFill>
                <a:srgbClr val="F2F2F2"/>
              </a:solidFill>
              <a:round/>
            </a:ln>
          </c:spPr>
        </c:minorGridlines>
        <c:title>
          <c:tx>
            <c:rich>
              <a:bodyPr rot="-540000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Gross met cost [W/kg]</a:t>
                </a:r>
              </a:p>
            </c:rich>
          </c:tx>
          <c:overlay val="0"/>
          <c:spPr>
            <a:noFill/>
            <a:ln w="0">
              <a:noFill/>
            </a:ln>
          </c:spPr>
        </c:title>
        <c:numFmt formatCode="General" sourceLinked="0"/>
        <c:majorTickMark val="none"/>
        <c:minorTickMark val="none"/>
        <c:tickLblPos val="nextTo"/>
        <c:spPr>
          <a:ln w="6480">
            <a:noFill/>
          </a:ln>
        </c:spPr>
        <c:txPr>
          <a:bodyPr/>
          <a:lstStyle/>
          <a:p>
            <a:pPr>
              <a:defRPr sz="1600" b="0" strike="noStrike" spc="-1">
                <a:solidFill>
                  <a:srgbClr val="595959"/>
                </a:solidFill>
                <a:latin typeface="Arial"/>
                <a:ea typeface="Arial"/>
              </a:defRPr>
            </a:pPr>
            <a:endParaRPr lang="en-US"/>
          </a:p>
        </c:txPr>
        <c:crossAx val="66314201"/>
        <c:crosses val="autoZero"/>
        <c:crossBetween val="between"/>
      </c:valAx>
      <c:spPr>
        <a:noFill/>
        <a:ln w="0">
          <a:noFill/>
        </a:ln>
      </c:spPr>
    </c:plotArea>
    <c:legend>
      <c:legendPos val="t"/>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324000</xdr:colOff>
      <xdr:row>91</xdr:row>
      <xdr:rowOff>28440</xdr:rowOff>
    </xdr:from>
    <xdr:to>
      <xdr:col>8</xdr:col>
      <xdr:colOff>228240</xdr:colOff>
      <xdr:row>115</xdr:row>
      <xdr:rowOff>132840</xdr:rowOff>
    </xdr:to>
    <xdr:graphicFrame macro="">
      <xdr:nvGraphicFramePr>
        <xdr:cNvPr id="2" name="Chart 4">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674688</xdr:colOff>
      <xdr:row>97</xdr:row>
      <xdr:rowOff>42120</xdr:rowOff>
    </xdr:from>
    <xdr:to>
      <xdr:col>18</xdr:col>
      <xdr:colOff>793080</xdr:colOff>
      <xdr:row>133</xdr:row>
      <xdr:rowOff>109140</xdr:rowOff>
    </xdr:to>
    <xdr:graphicFrame macro="">
      <xdr:nvGraphicFramePr>
        <xdr:cNvPr id="3" name="Chart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opLeftCell="B1" zoomScaleNormal="100" workbookViewId="0">
      <selection activeCell="E4" sqref="E4"/>
    </sheetView>
  </sheetViews>
  <sheetFormatPr defaultColWidth="14.42578125" defaultRowHeight="12.75"/>
  <cols>
    <col min="1" max="1" width="49.140625" customWidth="1"/>
    <col min="3" max="3" width="18.28515625" customWidth="1"/>
    <col min="4" max="4" width="33.28515625" customWidth="1"/>
  </cols>
  <sheetData>
    <row r="1" spans="1:9">
      <c r="D1" s="54"/>
      <c r="E1" s="54"/>
      <c r="F1" s="54"/>
      <c r="G1" s="54"/>
      <c r="H1" s="54"/>
      <c r="I1" s="54"/>
    </row>
    <row r="2" spans="1:9">
      <c r="A2" s="1" t="s">
        <v>0</v>
      </c>
      <c r="B2" s="1" t="s">
        <v>1</v>
      </c>
      <c r="C2" s="1" t="s">
        <v>2</v>
      </c>
      <c r="D2" s="1" t="s">
        <v>3</v>
      </c>
      <c r="E2" s="1"/>
      <c r="F2" s="1"/>
      <c r="G2" s="1"/>
      <c r="H2" s="1"/>
      <c r="I2" s="1"/>
    </row>
    <row r="3" spans="1:9">
      <c r="A3" s="2" t="s">
        <v>4</v>
      </c>
      <c r="B3" s="2" t="s">
        <v>5</v>
      </c>
      <c r="C3" s="2" t="s">
        <v>6</v>
      </c>
      <c r="D3" s="3" t="s">
        <v>7</v>
      </c>
      <c r="E3" s="3" t="s">
        <v>8</v>
      </c>
      <c r="F3" s="3"/>
    </row>
    <row r="4" spans="1:9">
      <c r="A4" s="2" t="s">
        <v>9</v>
      </c>
      <c r="B4" s="2" t="s">
        <v>10</v>
      </c>
      <c r="C4" s="2" t="s">
        <v>11</v>
      </c>
      <c r="D4" s="3" t="s">
        <v>7</v>
      </c>
      <c r="E4" s="3" t="s">
        <v>12</v>
      </c>
      <c r="F4" s="3"/>
      <c r="G4" s="3"/>
      <c r="H4" s="3"/>
      <c r="I4" s="3"/>
    </row>
    <row r="5" spans="1:9">
      <c r="A5" s="2" t="s">
        <v>13</v>
      </c>
      <c r="B5" s="2" t="s">
        <v>14</v>
      </c>
      <c r="D5" s="4"/>
      <c r="E5" s="4"/>
      <c r="F5" s="4"/>
      <c r="G5" s="4"/>
      <c r="H5" s="4"/>
      <c r="I5" s="4"/>
    </row>
    <row r="6" spans="1:9">
      <c r="A6" s="2" t="s">
        <v>15</v>
      </c>
      <c r="B6" s="2" t="s">
        <v>16</v>
      </c>
      <c r="C6" s="2" t="s">
        <v>17</v>
      </c>
      <c r="D6" s="3" t="s">
        <v>7</v>
      </c>
      <c r="E6" s="3" t="s">
        <v>8</v>
      </c>
      <c r="F6" s="3"/>
      <c r="G6" s="3"/>
      <c r="H6" s="3"/>
      <c r="I6" s="3"/>
    </row>
    <row r="7" spans="1:9">
      <c r="A7" s="2" t="s">
        <v>18</v>
      </c>
      <c r="B7" s="2" t="s">
        <v>19</v>
      </c>
      <c r="C7" s="2" t="s">
        <v>11</v>
      </c>
      <c r="D7" s="4"/>
      <c r="E7" s="4"/>
      <c r="F7" s="4"/>
      <c r="G7" s="4"/>
      <c r="H7" s="4"/>
      <c r="I7" s="4"/>
    </row>
    <row r="8" spans="1:9">
      <c r="A8" s="2" t="s">
        <v>20</v>
      </c>
      <c r="B8" s="2" t="s">
        <v>21</v>
      </c>
      <c r="C8" s="2" t="s">
        <v>22</v>
      </c>
      <c r="D8" s="3" t="s">
        <v>7</v>
      </c>
      <c r="E8" s="3" t="s">
        <v>8</v>
      </c>
      <c r="F8" s="3"/>
      <c r="G8" s="3"/>
      <c r="H8" s="3"/>
      <c r="I8" s="3"/>
    </row>
    <row r="9" spans="1:9">
      <c r="A9" s="2" t="s">
        <v>23</v>
      </c>
      <c r="B9" s="2" t="s">
        <v>24</v>
      </c>
      <c r="C9" s="2" t="s">
        <v>25</v>
      </c>
      <c r="D9" s="3" t="s">
        <v>26</v>
      </c>
      <c r="E9" s="3" t="s">
        <v>8</v>
      </c>
      <c r="F9" s="3"/>
      <c r="G9" s="3"/>
      <c r="H9" s="3"/>
      <c r="I9" s="3"/>
    </row>
    <row r="18" spans="4:6">
      <c r="F18" s="5"/>
    </row>
    <row r="19" spans="4:6">
      <c r="D19" s="1"/>
      <c r="E19" s="1"/>
      <c r="F19" s="1"/>
    </row>
  </sheetData>
  <mergeCells count="2">
    <mergeCell ref="D1:F1"/>
    <mergeCell ref="G1:I1"/>
  </mergeCells>
  <pageMargins left="0.7" right="0.7" top="0.75" bottom="0.75" header="0.51180555555555496" footer="0.51180555555555496"/>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17"/>
  <sheetViews>
    <sheetView zoomScaleNormal="100" workbookViewId="0">
      <pane ySplit="1" topLeftCell="A25" activePane="bottomLeft" state="frozen"/>
      <selection pane="bottomLeft" activeCell="B32" sqref="B32"/>
    </sheetView>
  </sheetViews>
  <sheetFormatPr defaultColWidth="14.42578125" defaultRowHeight="12.75"/>
  <cols>
    <col min="3" max="3" width="17.140625" customWidth="1"/>
  </cols>
  <sheetData>
    <row r="1" spans="1:4" ht="15.75" customHeight="1">
      <c r="A1" s="6" t="s">
        <v>27</v>
      </c>
      <c r="B1" s="6" t="s">
        <v>28</v>
      </c>
      <c r="C1" s="6" t="s">
        <v>29</v>
      </c>
      <c r="D1" s="7" t="s">
        <v>30</v>
      </c>
    </row>
    <row r="2" spans="1:4" ht="15.75" customHeight="1">
      <c r="A2" s="8">
        <v>5.0670149999999996</v>
      </c>
      <c r="B2" s="9" t="s">
        <v>31</v>
      </c>
      <c r="C2" s="9" t="s">
        <v>32</v>
      </c>
      <c r="D2" s="10" t="s">
        <v>33</v>
      </c>
    </row>
    <row r="3" spans="1:4" ht="15.75" customHeight="1">
      <c r="A3" s="8">
        <v>4.2145479999999997</v>
      </c>
      <c r="B3" s="9" t="s">
        <v>34</v>
      </c>
      <c r="C3" s="9" t="s">
        <v>32</v>
      </c>
      <c r="D3" s="10" t="s">
        <v>33</v>
      </c>
    </row>
    <row r="4" spans="1:4" ht="15.75" customHeight="1">
      <c r="A4" s="8">
        <v>4.2905949999999997</v>
      </c>
      <c r="B4" s="9" t="s">
        <v>35</v>
      </c>
      <c r="C4" s="9" t="s">
        <v>32</v>
      </c>
      <c r="D4" s="10" t="s">
        <v>33</v>
      </c>
    </row>
    <row r="5" spans="1:4" ht="15.75" customHeight="1">
      <c r="A5" s="8">
        <v>5.6985020000000004</v>
      </c>
      <c r="B5" s="9" t="s">
        <v>36</v>
      </c>
      <c r="C5" s="9" t="s">
        <v>32</v>
      </c>
      <c r="D5" s="10" t="s">
        <v>33</v>
      </c>
    </row>
    <row r="6" spans="1:4" ht="15.75" customHeight="1">
      <c r="A6" s="8">
        <v>4.3823309999999998</v>
      </c>
      <c r="B6" s="9" t="s">
        <v>37</v>
      </c>
      <c r="C6" s="9" t="s">
        <v>32</v>
      </c>
      <c r="D6" s="10" t="s">
        <v>33</v>
      </c>
    </row>
    <row r="7" spans="1:4" ht="15.75" customHeight="1">
      <c r="A7" s="8">
        <v>5.5073280000000002</v>
      </c>
      <c r="B7" s="9" t="s">
        <v>38</v>
      </c>
      <c r="C7" s="9" t="s">
        <v>32</v>
      </c>
      <c r="D7" s="10" t="s">
        <v>33</v>
      </c>
    </row>
    <row r="8" spans="1:4" ht="15.75" customHeight="1">
      <c r="A8" s="8">
        <v>5.37514</v>
      </c>
      <c r="B8" s="9" t="s">
        <v>31</v>
      </c>
      <c r="C8" s="9" t="s">
        <v>39</v>
      </c>
      <c r="D8" s="10" t="s">
        <v>33</v>
      </c>
    </row>
    <row r="9" spans="1:4" ht="15.75" customHeight="1">
      <c r="A9" s="8">
        <v>3.8318919999999999</v>
      </c>
      <c r="B9" s="9" t="s">
        <v>34</v>
      </c>
      <c r="C9" s="9" t="s">
        <v>39</v>
      </c>
      <c r="D9" s="10" t="s">
        <v>33</v>
      </c>
    </row>
    <row r="10" spans="1:4" ht="15.75" customHeight="1">
      <c r="A10" s="8">
        <v>3.750461</v>
      </c>
      <c r="B10" s="9" t="s">
        <v>35</v>
      </c>
      <c r="C10" s="9" t="s">
        <v>39</v>
      </c>
      <c r="D10" s="10" t="s">
        <v>33</v>
      </c>
    </row>
    <row r="11" spans="1:4" ht="15.75" customHeight="1">
      <c r="A11" s="8">
        <v>4.4972839999999996</v>
      </c>
      <c r="B11" s="9" t="s">
        <v>36</v>
      </c>
      <c r="C11" s="9" t="s">
        <v>39</v>
      </c>
      <c r="D11" s="10" t="s">
        <v>33</v>
      </c>
    </row>
    <row r="12" spans="1:4" ht="15.75" customHeight="1">
      <c r="A12" s="8">
        <v>4.5451439999999996</v>
      </c>
      <c r="B12" s="9" t="s">
        <v>37</v>
      </c>
      <c r="C12" s="9" t="s">
        <v>39</v>
      </c>
      <c r="D12" s="10" t="s">
        <v>33</v>
      </c>
    </row>
    <row r="13" spans="1:4" ht="15.75" customHeight="1">
      <c r="A13" s="8">
        <v>5.6551790000000004</v>
      </c>
      <c r="B13" s="9" t="s">
        <v>38</v>
      </c>
      <c r="C13" s="9" t="s">
        <v>39</v>
      </c>
      <c r="D13" s="10" t="s">
        <v>33</v>
      </c>
    </row>
    <row r="14" spans="1:4" ht="15.75" customHeight="1">
      <c r="A14" s="8">
        <v>4.6603199999999996</v>
      </c>
      <c r="B14" s="9" t="s">
        <v>31</v>
      </c>
      <c r="C14" s="9" t="s">
        <v>40</v>
      </c>
      <c r="D14" s="10" t="s">
        <v>33</v>
      </c>
    </row>
    <row r="15" spans="1:4" ht="15.75" customHeight="1">
      <c r="A15" s="8">
        <v>3.9267609999999999</v>
      </c>
      <c r="B15" s="9" t="s">
        <v>34</v>
      </c>
      <c r="C15" s="9" t="s">
        <v>40</v>
      </c>
      <c r="D15" s="10" t="s">
        <v>33</v>
      </c>
    </row>
    <row r="16" spans="1:4" ht="15.75" customHeight="1">
      <c r="A16" s="8">
        <v>4.2615379999999998</v>
      </c>
      <c r="B16" s="9" t="s">
        <v>35</v>
      </c>
      <c r="C16" s="9" t="s">
        <v>40</v>
      </c>
      <c r="D16" s="10" t="s">
        <v>33</v>
      </c>
    </row>
    <row r="17" spans="1:5" ht="15.75" customHeight="1">
      <c r="A17" s="8">
        <v>4.1249739999999999</v>
      </c>
      <c r="B17" s="9" t="s">
        <v>36</v>
      </c>
      <c r="C17" s="9" t="s">
        <v>40</v>
      </c>
      <c r="D17" s="10" t="s">
        <v>33</v>
      </c>
    </row>
    <row r="18" spans="1:5" ht="15.75" customHeight="1">
      <c r="A18" s="8">
        <v>4.0586380000000002</v>
      </c>
      <c r="B18" s="9" t="s">
        <v>37</v>
      </c>
      <c r="C18" s="9" t="s">
        <v>40</v>
      </c>
      <c r="D18" s="10" t="s">
        <v>33</v>
      </c>
    </row>
    <row r="19" spans="1:5" ht="15.75" customHeight="1">
      <c r="A19" s="8">
        <v>5.687297</v>
      </c>
      <c r="B19" s="9" t="s">
        <v>38</v>
      </c>
      <c r="C19" s="9" t="s">
        <v>40</v>
      </c>
      <c r="D19" s="10" t="s">
        <v>33</v>
      </c>
    </row>
    <row r="20" spans="1:5" ht="15.75" customHeight="1">
      <c r="A20" s="8">
        <v>4.2970050000000004</v>
      </c>
      <c r="B20" s="9" t="s">
        <v>31</v>
      </c>
      <c r="C20" s="9" t="s">
        <v>41</v>
      </c>
      <c r="D20" s="10" t="s">
        <v>33</v>
      </c>
    </row>
    <row r="21" spans="1:5" ht="15.75" customHeight="1">
      <c r="A21" s="8">
        <v>3.6688730000000001</v>
      </c>
      <c r="B21" s="9" t="s">
        <v>34</v>
      </c>
      <c r="C21" s="9" t="s">
        <v>41</v>
      </c>
      <c r="D21" s="10" t="s">
        <v>33</v>
      </c>
    </row>
    <row r="22" spans="1:5" ht="15.75" customHeight="1">
      <c r="A22" s="8">
        <v>3.7893780000000001</v>
      </c>
      <c r="B22" s="9" t="s">
        <v>35</v>
      </c>
      <c r="C22" s="9" t="s">
        <v>41</v>
      </c>
      <c r="D22" s="10" t="s">
        <v>33</v>
      </c>
    </row>
    <row r="23" spans="1:5" ht="15.75" customHeight="1">
      <c r="A23" s="8">
        <v>4.6397789999999999</v>
      </c>
      <c r="B23" s="9" t="s">
        <v>36</v>
      </c>
      <c r="C23" s="9" t="s">
        <v>41</v>
      </c>
      <c r="D23" s="10" t="s">
        <v>33</v>
      </c>
    </row>
    <row r="24" spans="1:5" ht="15.75" customHeight="1">
      <c r="A24" s="8">
        <v>3.6729349999999998</v>
      </c>
      <c r="B24" s="9" t="s">
        <v>37</v>
      </c>
      <c r="C24" s="9" t="s">
        <v>41</v>
      </c>
      <c r="D24" s="10" t="s">
        <v>33</v>
      </c>
    </row>
    <row r="25" spans="1:5" ht="15.75" customHeight="1">
      <c r="A25" s="8">
        <v>4.8961870000000003</v>
      </c>
      <c r="B25" s="9" t="s">
        <v>38</v>
      </c>
      <c r="C25" s="9" t="s">
        <v>41</v>
      </c>
      <c r="D25" s="10" t="s">
        <v>33</v>
      </c>
    </row>
    <row r="26" spans="1:5" ht="15.75" customHeight="1">
      <c r="A26" s="8">
        <v>4.3602460000000001</v>
      </c>
      <c r="B26" s="9" t="s">
        <v>31</v>
      </c>
      <c r="C26" s="9" t="s">
        <v>42</v>
      </c>
      <c r="D26" s="10" t="s">
        <v>33</v>
      </c>
    </row>
    <row r="27" spans="1:5" ht="15.75" customHeight="1">
      <c r="A27" s="8">
        <v>3.283706</v>
      </c>
      <c r="B27" s="9" t="s">
        <v>34</v>
      </c>
      <c r="C27" s="9" t="s">
        <v>42</v>
      </c>
      <c r="D27" s="10" t="s">
        <v>33</v>
      </c>
    </row>
    <row r="28" spans="1:5" ht="15.75" customHeight="1">
      <c r="A28" s="8">
        <v>2.560549</v>
      </c>
      <c r="B28" s="9" t="s">
        <v>35</v>
      </c>
      <c r="C28" s="9" t="s">
        <v>42</v>
      </c>
      <c r="D28" s="10" t="s">
        <v>33</v>
      </c>
    </row>
    <row r="29" spans="1:5" ht="15.75" customHeight="1">
      <c r="A29" s="8">
        <v>4.5472840000000003</v>
      </c>
      <c r="B29" s="9" t="s">
        <v>36</v>
      </c>
      <c r="C29" s="9" t="s">
        <v>42</v>
      </c>
      <c r="D29" s="10" t="s">
        <v>33</v>
      </c>
      <c r="E29" s="5"/>
    </row>
    <row r="30" spans="1:5" ht="15.75" customHeight="1">
      <c r="A30" s="8">
        <v>3.6473059999999999</v>
      </c>
      <c r="B30" s="9" t="s">
        <v>37</v>
      </c>
      <c r="C30" s="9" t="s">
        <v>42</v>
      </c>
      <c r="D30" s="10" t="s">
        <v>33</v>
      </c>
      <c r="E30" s="5"/>
    </row>
    <row r="31" spans="1:5" ht="15.75" customHeight="1">
      <c r="A31" s="8">
        <v>4.1082749999999999</v>
      </c>
      <c r="B31" s="9" t="s">
        <v>38</v>
      </c>
      <c r="C31" s="9" t="s">
        <v>42</v>
      </c>
      <c r="D31" s="10" t="s">
        <v>33</v>
      </c>
      <c r="E31" s="1"/>
    </row>
    <row r="32" spans="1:5" ht="15.75" customHeight="1">
      <c r="A32" s="8">
        <v>11.340120000000001</v>
      </c>
      <c r="B32" s="9" t="s">
        <v>43</v>
      </c>
      <c r="C32" s="9" t="s">
        <v>44</v>
      </c>
      <c r="D32" s="10" t="s">
        <v>45</v>
      </c>
    </row>
    <row r="33" spans="1:4" ht="15.75" customHeight="1">
      <c r="A33" s="8">
        <v>9.4424170000000007</v>
      </c>
      <c r="B33" s="9" t="s">
        <v>46</v>
      </c>
      <c r="C33" s="9" t="s">
        <v>44</v>
      </c>
      <c r="D33" s="10" t="s">
        <v>45</v>
      </c>
    </row>
    <row r="34" spans="1:4" ht="15.75" customHeight="1">
      <c r="A34" s="8">
        <v>9.9498429999999995</v>
      </c>
      <c r="B34" s="9" t="s">
        <v>47</v>
      </c>
      <c r="C34" s="9" t="s">
        <v>44</v>
      </c>
      <c r="D34" s="10" t="s">
        <v>45</v>
      </c>
    </row>
    <row r="35" spans="1:4" ht="15.75" customHeight="1">
      <c r="A35" s="8">
        <v>9.0032999999999994</v>
      </c>
      <c r="B35" s="9" t="s">
        <v>48</v>
      </c>
      <c r="C35" s="9" t="s">
        <v>44</v>
      </c>
      <c r="D35" s="10" t="s">
        <v>45</v>
      </c>
    </row>
    <row r="36" spans="1:4" ht="15.75" customHeight="1">
      <c r="A36" s="8">
        <v>11.12898</v>
      </c>
      <c r="B36" s="9" t="s">
        <v>43</v>
      </c>
      <c r="C36" s="9" t="s">
        <v>49</v>
      </c>
      <c r="D36" s="10" t="s">
        <v>45</v>
      </c>
    </row>
    <row r="37" spans="1:4" ht="15.75" customHeight="1">
      <c r="A37" s="8">
        <v>9.1278279999999992</v>
      </c>
      <c r="B37" s="9" t="s">
        <v>46</v>
      </c>
      <c r="C37" s="9" t="s">
        <v>49</v>
      </c>
      <c r="D37" s="10" t="s">
        <v>45</v>
      </c>
    </row>
    <row r="38" spans="1:4" ht="15">
      <c r="A38" s="8">
        <v>9.5448129999999995</v>
      </c>
      <c r="B38" s="9" t="s">
        <v>47</v>
      </c>
      <c r="C38" s="9" t="s">
        <v>49</v>
      </c>
      <c r="D38" s="10" t="s">
        <v>45</v>
      </c>
    </row>
    <row r="39" spans="1:4" ht="15">
      <c r="A39" s="8">
        <v>9.0983000000000001</v>
      </c>
      <c r="B39" s="9" t="s">
        <v>48</v>
      </c>
      <c r="C39" s="9" t="s">
        <v>49</v>
      </c>
      <c r="D39" s="10" t="s">
        <v>45</v>
      </c>
    </row>
    <row r="40" spans="1:4" ht="15">
      <c r="A40" s="8">
        <v>9.8703559999999992</v>
      </c>
      <c r="B40" s="9" t="s">
        <v>43</v>
      </c>
      <c r="C40" s="9" t="s">
        <v>50</v>
      </c>
      <c r="D40" s="10" t="s">
        <v>45</v>
      </c>
    </row>
    <row r="41" spans="1:4" ht="15">
      <c r="A41" s="8">
        <v>10.05664</v>
      </c>
      <c r="B41" s="9" t="s">
        <v>46</v>
      </c>
      <c r="C41" s="9" t="s">
        <v>50</v>
      </c>
      <c r="D41" s="10" t="s">
        <v>45</v>
      </c>
    </row>
    <row r="42" spans="1:4" ht="15">
      <c r="A42" s="8">
        <v>10.698499999999999</v>
      </c>
      <c r="B42" s="9" t="s">
        <v>47</v>
      </c>
      <c r="C42" s="9" t="s">
        <v>50</v>
      </c>
      <c r="D42" s="10" t="s">
        <v>45</v>
      </c>
    </row>
    <row r="43" spans="1:4" ht="15">
      <c r="A43" s="8">
        <v>9.0119000000000007</v>
      </c>
      <c r="B43" s="9" t="s">
        <v>48</v>
      </c>
      <c r="C43" s="9" t="s">
        <v>50</v>
      </c>
      <c r="D43" s="10" t="s">
        <v>45</v>
      </c>
    </row>
    <row r="44" spans="1:4" ht="15">
      <c r="A44" s="8">
        <v>9.1011710000000008</v>
      </c>
      <c r="B44" s="9" t="s">
        <v>43</v>
      </c>
      <c r="C44" s="9" t="s">
        <v>51</v>
      </c>
      <c r="D44" s="10" t="s">
        <v>45</v>
      </c>
    </row>
    <row r="45" spans="1:4" ht="15">
      <c r="A45" s="8">
        <v>9.3553859999999993</v>
      </c>
      <c r="B45" s="9" t="s">
        <v>46</v>
      </c>
      <c r="C45" s="9" t="s">
        <v>51</v>
      </c>
      <c r="D45" s="10" t="s">
        <v>45</v>
      </c>
    </row>
    <row r="46" spans="1:4" ht="15">
      <c r="A46" s="8">
        <v>9.7011760000000002</v>
      </c>
      <c r="B46" s="9" t="s">
        <v>47</v>
      </c>
      <c r="C46" s="9" t="s">
        <v>51</v>
      </c>
      <c r="D46" s="10" t="s">
        <v>45</v>
      </c>
    </row>
    <row r="47" spans="1:4" ht="15">
      <c r="A47" s="8">
        <v>8.6229999999999993</v>
      </c>
      <c r="B47" s="9" t="s">
        <v>48</v>
      </c>
      <c r="C47" s="9" t="s">
        <v>51</v>
      </c>
      <c r="D47" s="10" t="s">
        <v>45</v>
      </c>
    </row>
    <row r="48" spans="1:4" ht="15">
      <c r="A48" s="8">
        <v>9.1701239999999995</v>
      </c>
      <c r="B48" s="9" t="s">
        <v>43</v>
      </c>
      <c r="C48" s="9" t="s">
        <v>52</v>
      </c>
      <c r="D48" s="10" t="s">
        <v>45</v>
      </c>
    </row>
    <row r="49" spans="1:4" ht="15">
      <c r="A49" s="8">
        <v>9.3066859999999991</v>
      </c>
      <c r="B49" s="9" t="s">
        <v>46</v>
      </c>
      <c r="C49" s="9" t="s">
        <v>52</v>
      </c>
      <c r="D49" s="10" t="s">
        <v>45</v>
      </c>
    </row>
    <row r="50" spans="1:4" ht="15">
      <c r="A50" s="8">
        <v>9.6373650000000008</v>
      </c>
      <c r="B50" s="9" t="s">
        <v>47</v>
      </c>
      <c r="C50" s="9" t="s">
        <v>52</v>
      </c>
      <c r="D50" s="10" t="s">
        <v>45</v>
      </c>
    </row>
    <row r="51" spans="1:4" ht="15">
      <c r="A51" s="8">
        <v>9.1024999999999991</v>
      </c>
      <c r="B51" s="9" t="s">
        <v>48</v>
      </c>
      <c r="C51" s="9" t="s">
        <v>52</v>
      </c>
      <c r="D51" s="10" t="s">
        <v>45</v>
      </c>
    </row>
    <row r="52" spans="1:4" ht="15">
      <c r="A52" s="8">
        <v>9.3743540000000003</v>
      </c>
      <c r="B52" s="9" t="s">
        <v>43</v>
      </c>
      <c r="C52" s="9" t="s">
        <v>53</v>
      </c>
      <c r="D52" s="10" t="s">
        <v>45</v>
      </c>
    </row>
    <row r="53" spans="1:4" ht="15">
      <c r="A53" s="8">
        <v>9.4300320000000006</v>
      </c>
      <c r="B53" s="9" t="s">
        <v>46</v>
      </c>
      <c r="C53" s="9" t="s">
        <v>53</v>
      </c>
      <c r="D53" s="10" t="s">
        <v>45</v>
      </c>
    </row>
    <row r="54" spans="1:4" ht="15">
      <c r="A54" s="8">
        <v>9.7019219999999997</v>
      </c>
      <c r="B54" s="9" t="s">
        <v>47</v>
      </c>
      <c r="C54" s="9" t="s">
        <v>53</v>
      </c>
      <c r="D54" s="10" t="s">
        <v>45</v>
      </c>
    </row>
    <row r="55" spans="1:4" ht="15">
      <c r="A55" s="8">
        <v>9.1527999999999992</v>
      </c>
      <c r="B55" s="9" t="s">
        <v>48</v>
      </c>
      <c r="C55" s="9" t="s">
        <v>53</v>
      </c>
      <c r="D55" s="10" t="s">
        <v>45</v>
      </c>
    </row>
    <row r="56" spans="1:4" ht="15">
      <c r="A56" s="8">
        <v>8.9473549999999999</v>
      </c>
      <c r="B56" s="9" t="s">
        <v>43</v>
      </c>
      <c r="C56" s="9" t="s">
        <v>54</v>
      </c>
      <c r="D56" s="10" t="s">
        <v>45</v>
      </c>
    </row>
    <row r="57" spans="1:4" ht="15">
      <c r="A57" s="8">
        <v>8.6866489999999992</v>
      </c>
      <c r="B57" s="9" t="s">
        <v>46</v>
      </c>
      <c r="C57" s="9" t="s">
        <v>54</v>
      </c>
      <c r="D57" s="10" t="s">
        <v>45</v>
      </c>
    </row>
    <row r="58" spans="1:4" ht="15">
      <c r="A58" s="8">
        <v>9.5022470000000006</v>
      </c>
      <c r="B58" s="9" t="s">
        <v>47</v>
      </c>
      <c r="C58" s="9" t="s">
        <v>54</v>
      </c>
      <c r="D58" s="10" t="s">
        <v>45</v>
      </c>
    </row>
    <row r="59" spans="1:4" ht="15">
      <c r="A59" s="8">
        <v>8.7172000000000001</v>
      </c>
      <c r="B59" s="9" t="s">
        <v>48</v>
      </c>
      <c r="C59" s="9" t="s">
        <v>54</v>
      </c>
      <c r="D59" s="10" t="s">
        <v>45</v>
      </c>
    </row>
    <row r="60" spans="1:4" ht="15">
      <c r="A60" s="8">
        <v>8.9196190000000009</v>
      </c>
      <c r="B60" s="9" t="s">
        <v>43</v>
      </c>
      <c r="C60" s="9" t="s">
        <v>55</v>
      </c>
      <c r="D60" s="10" t="s">
        <v>45</v>
      </c>
    </row>
    <row r="61" spans="1:4" ht="15">
      <c r="A61" s="8">
        <v>8.7795159999999992</v>
      </c>
      <c r="B61" s="9" t="s">
        <v>46</v>
      </c>
      <c r="C61" s="9" t="s">
        <v>55</v>
      </c>
      <c r="D61" s="10" t="s">
        <v>45</v>
      </c>
    </row>
    <row r="62" spans="1:4" ht="15">
      <c r="A62" s="8">
        <v>9.073779</v>
      </c>
      <c r="B62" s="9" t="s">
        <v>47</v>
      </c>
      <c r="C62" s="9" t="s">
        <v>55</v>
      </c>
      <c r="D62" s="10" t="s">
        <v>45</v>
      </c>
    </row>
    <row r="63" spans="1:4" ht="15">
      <c r="A63" s="8">
        <v>8.7042000000000002</v>
      </c>
      <c r="B63" s="9" t="s">
        <v>48</v>
      </c>
      <c r="C63" s="9" t="s">
        <v>55</v>
      </c>
      <c r="D63" s="10" t="s">
        <v>45</v>
      </c>
    </row>
    <row r="64" spans="1:4" ht="15">
      <c r="A64" s="8">
        <v>2.4414099999999999</v>
      </c>
      <c r="B64" s="9" t="s">
        <v>56</v>
      </c>
      <c r="C64" s="9" t="s">
        <v>57</v>
      </c>
      <c r="D64" s="10" t="s">
        <v>58</v>
      </c>
    </row>
    <row r="65" spans="1:4" ht="15">
      <c r="A65" s="8">
        <v>2.6354769999999998</v>
      </c>
      <c r="B65" s="9" t="s">
        <v>59</v>
      </c>
      <c r="C65" s="9" t="s">
        <v>57</v>
      </c>
      <c r="D65" s="10" t="s">
        <v>58</v>
      </c>
    </row>
    <row r="66" spans="1:4" ht="15">
      <c r="A66" s="8">
        <v>2.9719470000000001</v>
      </c>
      <c r="B66" s="9" t="s">
        <v>60</v>
      </c>
      <c r="C66" s="9" t="s">
        <v>57</v>
      </c>
      <c r="D66" s="10" t="s">
        <v>58</v>
      </c>
    </row>
    <row r="67" spans="1:4" ht="15">
      <c r="A67" s="8">
        <v>2.3101980000000002</v>
      </c>
      <c r="B67" s="9" t="s">
        <v>61</v>
      </c>
      <c r="C67" s="9" t="s">
        <v>57</v>
      </c>
      <c r="D67" s="10" t="s">
        <v>58</v>
      </c>
    </row>
    <row r="68" spans="1:4" ht="15">
      <c r="A68" s="8">
        <v>2.4950169999999998</v>
      </c>
      <c r="B68" s="9" t="s">
        <v>62</v>
      </c>
      <c r="C68" s="9" t="s">
        <v>57</v>
      </c>
      <c r="D68" s="10" t="s">
        <v>58</v>
      </c>
    </row>
    <row r="69" spans="1:4" ht="15">
      <c r="A69" s="8">
        <v>2.6617329999999999</v>
      </c>
      <c r="B69" s="9" t="s">
        <v>63</v>
      </c>
      <c r="C69" s="9" t="s">
        <v>57</v>
      </c>
      <c r="D69" s="10" t="s">
        <v>58</v>
      </c>
    </row>
    <row r="70" spans="1:4" ht="15">
      <c r="A70" s="8">
        <v>2.3045450000000001</v>
      </c>
      <c r="B70" s="9" t="s">
        <v>64</v>
      </c>
      <c r="C70" s="9" t="s">
        <v>57</v>
      </c>
      <c r="D70" s="10" t="s">
        <v>58</v>
      </c>
    </row>
    <row r="71" spans="1:4" ht="15">
      <c r="A71" s="8">
        <v>2.226648</v>
      </c>
      <c r="B71" s="9" t="s">
        <v>65</v>
      </c>
      <c r="C71" s="9" t="s">
        <v>57</v>
      </c>
      <c r="D71" s="10" t="s">
        <v>58</v>
      </c>
    </row>
    <row r="72" spans="1:4" ht="15">
      <c r="A72" s="8">
        <v>3.5111629999999998</v>
      </c>
      <c r="B72" s="9" t="s">
        <v>56</v>
      </c>
      <c r="C72" s="9" t="s">
        <v>66</v>
      </c>
      <c r="D72" s="10" t="s">
        <v>58</v>
      </c>
    </row>
    <row r="73" spans="1:4" ht="15">
      <c r="A73" s="8">
        <v>3.4563869999999999</v>
      </c>
      <c r="B73" s="9" t="s">
        <v>59</v>
      </c>
      <c r="C73" s="9" t="s">
        <v>66</v>
      </c>
      <c r="D73" s="10" t="s">
        <v>58</v>
      </c>
    </row>
    <row r="74" spans="1:4" ht="15">
      <c r="A74" s="8">
        <v>3.4410660000000002</v>
      </c>
      <c r="B74" s="9" t="s">
        <v>60</v>
      </c>
      <c r="C74" s="9" t="s">
        <v>66</v>
      </c>
      <c r="D74" s="10" t="s">
        <v>58</v>
      </c>
    </row>
    <row r="75" spans="1:4" ht="15">
      <c r="A75" s="8">
        <v>3.7282039999999999</v>
      </c>
      <c r="B75" s="9" t="s">
        <v>61</v>
      </c>
      <c r="C75" s="9" t="s">
        <v>66</v>
      </c>
      <c r="D75" s="10" t="s">
        <v>58</v>
      </c>
    </row>
    <row r="76" spans="1:4" ht="15">
      <c r="A76" s="8">
        <v>3.5620799999999999</v>
      </c>
      <c r="B76" s="9" t="s">
        <v>62</v>
      </c>
      <c r="C76" s="9" t="s">
        <v>66</v>
      </c>
      <c r="D76" s="10" t="s">
        <v>58</v>
      </c>
    </row>
    <row r="77" spans="1:4" ht="15">
      <c r="A77" s="8">
        <v>3.3174169999999998</v>
      </c>
      <c r="B77" s="9" t="s">
        <v>63</v>
      </c>
      <c r="C77" s="9" t="s">
        <v>66</v>
      </c>
      <c r="D77" s="10" t="s">
        <v>58</v>
      </c>
    </row>
    <row r="78" spans="1:4" ht="15">
      <c r="A78" s="8">
        <v>2.9833090000000002</v>
      </c>
      <c r="B78" s="9" t="s">
        <v>64</v>
      </c>
      <c r="C78" s="9" t="s">
        <v>66</v>
      </c>
      <c r="D78" s="10" t="s">
        <v>58</v>
      </c>
    </row>
    <row r="79" spans="1:4" ht="15">
      <c r="A79" s="8">
        <v>2.9256570000000002</v>
      </c>
      <c r="B79" s="9" t="s">
        <v>65</v>
      </c>
      <c r="C79" s="9" t="s">
        <v>66</v>
      </c>
      <c r="D79" s="10" t="s">
        <v>58</v>
      </c>
    </row>
    <row r="80" spans="1:4" ht="15">
      <c r="A80" s="8">
        <v>3.1462669999999999</v>
      </c>
      <c r="B80" s="9" t="s">
        <v>56</v>
      </c>
      <c r="C80" s="9" t="s">
        <v>67</v>
      </c>
      <c r="D80" s="10" t="s">
        <v>58</v>
      </c>
    </row>
    <row r="81" spans="1:4" ht="15">
      <c r="A81" s="8">
        <v>3.653302</v>
      </c>
      <c r="B81" s="9" t="s">
        <v>59</v>
      </c>
      <c r="C81" s="9" t="s">
        <v>67</v>
      </c>
      <c r="D81" s="10" t="s">
        <v>58</v>
      </c>
    </row>
    <row r="82" spans="1:4" ht="15">
      <c r="A82" s="8">
        <v>3.2315710000000002</v>
      </c>
      <c r="B82" s="9" t="s">
        <v>60</v>
      </c>
      <c r="C82" s="9" t="s">
        <v>67</v>
      </c>
      <c r="D82" s="10" t="s">
        <v>58</v>
      </c>
    </row>
    <row r="83" spans="1:4" ht="15">
      <c r="A83" s="8">
        <v>3.6538240000000002</v>
      </c>
      <c r="B83" s="9" t="s">
        <v>61</v>
      </c>
      <c r="C83" s="9" t="s">
        <v>67</v>
      </c>
      <c r="D83" s="10" t="s">
        <v>58</v>
      </c>
    </row>
    <row r="84" spans="1:4" ht="15">
      <c r="A84" s="8">
        <v>3.0398689999999999</v>
      </c>
      <c r="B84" s="9" t="s">
        <v>62</v>
      </c>
      <c r="C84" s="9" t="s">
        <v>67</v>
      </c>
      <c r="D84" s="10" t="s">
        <v>58</v>
      </c>
    </row>
    <row r="85" spans="1:4" ht="15">
      <c r="A85" s="8">
        <v>3.0659190000000001</v>
      </c>
      <c r="B85" s="9" t="s">
        <v>63</v>
      </c>
      <c r="C85" s="9" t="s">
        <v>67</v>
      </c>
      <c r="D85" s="10" t="s">
        <v>58</v>
      </c>
    </row>
    <row r="86" spans="1:4" ht="15">
      <c r="A86" s="8">
        <v>2.6221399999999999</v>
      </c>
      <c r="B86" s="9" t="s">
        <v>64</v>
      </c>
      <c r="C86" s="9" t="s">
        <v>67</v>
      </c>
      <c r="D86" s="10" t="s">
        <v>58</v>
      </c>
    </row>
    <row r="87" spans="1:4" ht="15">
      <c r="A87" s="8">
        <v>3.0704050000000001</v>
      </c>
      <c r="B87" s="9" t="s">
        <v>65</v>
      </c>
      <c r="C87" s="9" t="s">
        <v>67</v>
      </c>
      <c r="D87" s="10" t="s">
        <v>58</v>
      </c>
    </row>
    <row r="88" spans="1:4" ht="15">
      <c r="A88" s="8">
        <v>2.900055</v>
      </c>
      <c r="B88" s="9" t="s">
        <v>56</v>
      </c>
      <c r="C88" s="9" t="s">
        <v>68</v>
      </c>
      <c r="D88" s="10" t="s">
        <v>58</v>
      </c>
    </row>
    <row r="89" spans="1:4" ht="15">
      <c r="A89" s="8">
        <v>2.9707669999999999</v>
      </c>
      <c r="B89" s="9" t="s">
        <v>59</v>
      </c>
      <c r="C89" s="9" t="s">
        <v>68</v>
      </c>
      <c r="D89" s="10" t="s">
        <v>58</v>
      </c>
    </row>
    <row r="90" spans="1:4" ht="15">
      <c r="A90" s="8">
        <v>3.2773810000000001</v>
      </c>
      <c r="B90" s="9" t="s">
        <v>60</v>
      </c>
      <c r="C90" s="9" t="s">
        <v>68</v>
      </c>
      <c r="D90" s="10" t="s">
        <v>58</v>
      </c>
    </row>
    <row r="91" spans="1:4" ht="15">
      <c r="A91" s="8">
        <v>3.24566</v>
      </c>
      <c r="B91" s="9" t="s">
        <v>61</v>
      </c>
      <c r="C91" s="9" t="s">
        <v>68</v>
      </c>
      <c r="D91" s="10" t="s">
        <v>58</v>
      </c>
    </row>
    <row r="92" spans="1:4" ht="15">
      <c r="A92" s="8">
        <v>2.9640430000000002</v>
      </c>
      <c r="B92" s="9" t="s">
        <v>62</v>
      </c>
      <c r="C92" s="9" t="s">
        <v>68</v>
      </c>
      <c r="D92" s="10" t="s">
        <v>58</v>
      </c>
    </row>
    <row r="93" spans="1:4" ht="15">
      <c r="A93" s="8">
        <v>2.8803839999999998</v>
      </c>
      <c r="B93" s="9" t="s">
        <v>63</v>
      </c>
      <c r="C93" s="9" t="s">
        <v>68</v>
      </c>
      <c r="D93" s="10" t="s">
        <v>58</v>
      </c>
    </row>
    <row r="94" spans="1:4" ht="15">
      <c r="A94" s="8">
        <v>2.4607800000000002</v>
      </c>
      <c r="B94" s="9" t="s">
        <v>64</v>
      </c>
      <c r="C94" s="9" t="s">
        <v>68</v>
      </c>
      <c r="D94" s="10" t="s">
        <v>58</v>
      </c>
    </row>
    <row r="95" spans="1:4" ht="15">
      <c r="A95" s="8">
        <v>2.4695339999999999</v>
      </c>
      <c r="B95" s="9" t="s">
        <v>65</v>
      </c>
      <c r="C95" s="9" t="s">
        <v>68</v>
      </c>
      <c r="D95" s="10" t="s">
        <v>58</v>
      </c>
    </row>
    <row r="96" spans="1:4" ht="15">
      <c r="A96" s="8">
        <v>2.4976430000000001</v>
      </c>
      <c r="B96" s="9" t="s">
        <v>56</v>
      </c>
      <c r="C96" s="9" t="s">
        <v>69</v>
      </c>
      <c r="D96" s="10" t="s">
        <v>58</v>
      </c>
    </row>
    <row r="97" spans="1:4" ht="15">
      <c r="A97" s="8">
        <v>2.9437880000000001</v>
      </c>
      <c r="B97" s="9" t="s">
        <v>59</v>
      </c>
      <c r="C97" s="9" t="s">
        <v>69</v>
      </c>
      <c r="D97" s="10" t="s">
        <v>58</v>
      </c>
    </row>
    <row r="98" spans="1:4" ht="15">
      <c r="A98" s="8">
        <v>3.0271499999999998</v>
      </c>
      <c r="B98" s="9" t="s">
        <v>60</v>
      </c>
      <c r="C98" s="9" t="s">
        <v>69</v>
      </c>
      <c r="D98" s="10" t="s">
        <v>58</v>
      </c>
    </row>
    <row r="99" spans="1:4" ht="15">
      <c r="A99" s="8">
        <v>2.799007</v>
      </c>
      <c r="B99" s="9" t="s">
        <v>61</v>
      </c>
      <c r="C99" s="9" t="s">
        <v>69</v>
      </c>
      <c r="D99" s="10" t="s">
        <v>58</v>
      </c>
    </row>
    <row r="100" spans="1:4" ht="15">
      <c r="A100" s="8">
        <v>2.5258639999999999</v>
      </c>
      <c r="B100" s="9" t="s">
        <v>62</v>
      </c>
      <c r="C100" s="9" t="s">
        <v>69</v>
      </c>
      <c r="D100" s="10" t="s">
        <v>58</v>
      </c>
    </row>
    <row r="101" spans="1:4" ht="15">
      <c r="A101" s="8">
        <v>2.566284</v>
      </c>
      <c r="B101" s="9" t="s">
        <v>63</v>
      </c>
      <c r="C101" s="9" t="s">
        <v>69</v>
      </c>
      <c r="D101" s="10" t="s">
        <v>58</v>
      </c>
    </row>
    <row r="102" spans="1:4" ht="15">
      <c r="A102" s="8">
        <v>2.282464</v>
      </c>
      <c r="B102" s="9" t="s">
        <v>64</v>
      </c>
      <c r="C102" s="9" t="s">
        <v>69</v>
      </c>
      <c r="D102" s="10" t="s">
        <v>58</v>
      </c>
    </row>
    <row r="103" spans="1:4" ht="15">
      <c r="A103" s="8">
        <v>2.3156370000000002</v>
      </c>
      <c r="B103" s="9" t="s">
        <v>65</v>
      </c>
      <c r="C103" s="9" t="s">
        <v>69</v>
      </c>
      <c r="D103" s="10" t="s">
        <v>58</v>
      </c>
    </row>
    <row r="104" spans="1:4" ht="15">
      <c r="A104" s="8">
        <v>2.3561930000000002</v>
      </c>
      <c r="B104" s="9" t="s">
        <v>56</v>
      </c>
      <c r="C104" s="9" t="s">
        <v>70</v>
      </c>
      <c r="D104" s="10" t="s">
        <v>58</v>
      </c>
    </row>
    <row r="105" spans="1:4" ht="15">
      <c r="A105" s="8">
        <v>3.4303689999999998</v>
      </c>
      <c r="B105" s="9" t="s">
        <v>59</v>
      </c>
      <c r="C105" s="9" t="s">
        <v>70</v>
      </c>
      <c r="D105" s="10" t="s">
        <v>58</v>
      </c>
    </row>
    <row r="106" spans="1:4" ht="15">
      <c r="A106" s="8">
        <v>2.882145</v>
      </c>
      <c r="B106" s="9" t="s">
        <v>60</v>
      </c>
      <c r="C106" s="9" t="s">
        <v>70</v>
      </c>
      <c r="D106" s="10" t="s">
        <v>58</v>
      </c>
    </row>
    <row r="107" spans="1:4" ht="15">
      <c r="A107" s="8">
        <v>2.7892709999999998</v>
      </c>
      <c r="B107" s="9" t="s">
        <v>61</v>
      </c>
      <c r="C107" s="9" t="s">
        <v>70</v>
      </c>
      <c r="D107" s="10" t="s">
        <v>58</v>
      </c>
    </row>
    <row r="108" spans="1:4" ht="15">
      <c r="A108" s="8">
        <v>2.4093800000000001</v>
      </c>
      <c r="B108" s="9" t="s">
        <v>62</v>
      </c>
      <c r="C108" s="9" t="s">
        <v>70</v>
      </c>
      <c r="D108" s="10" t="s">
        <v>58</v>
      </c>
    </row>
    <row r="109" spans="1:4" ht="15">
      <c r="A109" s="8">
        <v>2.6317940000000002</v>
      </c>
      <c r="B109" s="9" t="s">
        <v>63</v>
      </c>
      <c r="C109" s="9" t="s">
        <v>70</v>
      </c>
      <c r="D109" s="10" t="s">
        <v>58</v>
      </c>
    </row>
    <row r="110" spans="1:4" ht="15">
      <c r="A110" s="8">
        <v>2.1553680000000002</v>
      </c>
      <c r="B110" s="9" t="s">
        <v>64</v>
      </c>
      <c r="C110" s="9" t="s">
        <v>70</v>
      </c>
      <c r="D110" s="10" t="s">
        <v>58</v>
      </c>
    </row>
    <row r="111" spans="1:4" ht="15">
      <c r="A111" s="8">
        <v>2.4212799999999999</v>
      </c>
      <c r="B111" s="9" t="s">
        <v>65</v>
      </c>
      <c r="C111" s="9" t="s">
        <v>70</v>
      </c>
      <c r="D111" s="10" t="s">
        <v>58</v>
      </c>
    </row>
    <row r="112" spans="1:4" ht="15">
      <c r="A112" s="8">
        <v>0</v>
      </c>
      <c r="B112" s="9" t="s">
        <v>56</v>
      </c>
      <c r="C112" s="9" t="s">
        <v>71</v>
      </c>
      <c r="D112" s="10" t="s">
        <v>58</v>
      </c>
    </row>
    <row r="113" spans="1:4" ht="15">
      <c r="A113" s="8">
        <v>2.6354769999999998</v>
      </c>
      <c r="B113" s="9" t="s">
        <v>59</v>
      </c>
      <c r="C113" s="9" t="s">
        <v>71</v>
      </c>
      <c r="D113" s="10" t="s">
        <v>58</v>
      </c>
    </row>
    <row r="114" spans="1:4" ht="15">
      <c r="A114" s="8">
        <v>2.9719470000000001</v>
      </c>
      <c r="B114" s="9" t="s">
        <v>60</v>
      </c>
      <c r="C114" s="9" t="s">
        <v>71</v>
      </c>
      <c r="D114" s="10" t="s">
        <v>58</v>
      </c>
    </row>
    <row r="115" spans="1:4" ht="15">
      <c r="A115" s="8">
        <v>2.3101980000000002</v>
      </c>
      <c r="B115" s="9" t="s">
        <v>61</v>
      </c>
      <c r="C115" s="9" t="s">
        <v>71</v>
      </c>
      <c r="D115" s="10" t="s">
        <v>58</v>
      </c>
    </row>
    <row r="116" spans="1:4" ht="15">
      <c r="A116" s="8">
        <v>2.4950169999999998</v>
      </c>
      <c r="B116" s="9" t="s">
        <v>62</v>
      </c>
      <c r="C116" s="9" t="s">
        <v>71</v>
      </c>
      <c r="D116" s="10" t="s">
        <v>58</v>
      </c>
    </row>
    <row r="117" spans="1:4" ht="15">
      <c r="A117" s="8">
        <v>2.6617329999999999</v>
      </c>
      <c r="B117" s="9" t="s">
        <v>63</v>
      </c>
      <c r="C117" s="9" t="s">
        <v>71</v>
      </c>
      <c r="D117" s="10" t="s">
        <v>58</v>
      </c>
    </row>
    <row r="118" spans="1:4" ht="15">
      <c r="A118" s="8">
        <v>2.3045450000000001</v>
      </c>
      <c r="B118" s="9" t="s">
        <v>64</v>
      </c>
      <c r="C118" s="9" t="s">
        <v>71</v>
      </c>
      <c r="D118" s="10" t="s">
        <v>58</v>
      </c>
    </row>
    <row r="119" spans="1:4" ht="15">
      <c r="A119" s="8">
        <v>2.226648</v>
      </c>
      <c r="B119" s="9" t="s">
        <v>65</v>
      </c>
      <c r="C119" s="9" t="s">
        <v>71</v>
      </c>
      <c r="D119" s="10" t="s">
        <v>58</v>
      </c>
    </row>
    <row r="120" spans="1:4" ht="15">
      <c r="A120" s="8">
        <v>3.087577</v>
      </c>
      <c r="B120" s="9" t="s">
        <v>56</v>
      </c>
      <c r="C120" s="9" t="s">
        <v>72</v>
      </c>
      <c r="D120" s="10" t="s">
        <v>58</v>
      </c>
    </row>
    <row r="121" spans="1:4" ht="15">
      <c r="A121" s="8">
        <v>2.8364500000000001</v>
      </c>
      <c r="B121" s="9" t="s">
        <v>59</v>
      </c>
      <c r="C121" s="9" t="s">
        <v>72</v>
      </c>
      <c r="D121" s="10" t="s">
        <v>58</v>
      </c>
    </row>
    <row r="122" spans="1:4" ht="15">
      <c r="A122" s="8">
        <v>3.1422110000000001</v>
      </c>
      <c r="B122" s="9" t="s">
        <v>60</v>
      </c>
      <c r="C122" s="9" t="s">
        <v>72</v>
      </c>
      <c r="D122" s="10" t="s">
        <v>58</v>
      </c>
    </row>
    <row r="123" spans="1:4" ht="15">
      <c r="A123" s="8">
        <v>2.4816820000000002</v>
      </c>
      <c r="B123" s="9" t="s">
        <v>61</v>
      </c>
      <c r="C123" s="9" t="s">
        <v>72</v>
      </c>
      <c r="D123" s="10" t="s">
        <v>58</v>
      </c>
    </row>
    <row r="124" spans="1:4" ht="15">
      <c r="A124" s="8">
        <v>2.6165620000000001</v>
      </c>
      <c r="B124" s="9" t="s">
        <v>62</v>
      </c>
      <c r="C124" s="9" t="s">
        <v>72</v>
      </c>
      <c r="D124" s="10" t="s">
        <v>58</v>
      </c>
    </row>
    <row r="125" spans="1:4" ht="15">
      <c r="A125" s="8">
        <v>2.982793</v>
      </c>
      <c r="B125" s="9" t="s">
        <v>63</v>
      </c>
      <c r="C125" s="9" t="s">
        <v>72</v>
      </c>
      <c r="D125" s="10" t="s">
        <v>58</v>
      </c>
    </row>
    <row r="126" spans="1:4" ht="15">
      <c r="A126" s="8">
        <v>2.3893309999999999</v>
      </c>
      <c r="B126" s="9" t="s">
        <v>64</v>
      </c>
      <c r="C126" s="9" t="s">
        <v>72</v>
      </c>
      <c r="D126" s="10" t="s">
        <v>58</v>
      </c>
    </row>
    <row r="127" spans="1:4" ht="15">
      <c r="A127" s="8">
        <v>2.6994859999999998</v>
      </c>
      <c r="B127" s="9" t="s">
        <v>65</v>
      </c>
      <c r="C127" s="9" t="s">
        <v>72</v>
      </c>
      <c r="D127" s="10" t="s">
        <v>58</v>
      </c>
    </row>
    <row r="128" spans="1:4" ht="15">
      <c r="A128" s="8">
        <v>3.1840670000000002</v>
      </c>
      <c r="B128" s="9" t="s">
        <v>56</v>
      </c>
      <c r="C128" s="9" t="s">
        <v>73</v>
      </c>
      <c r="D128" s="10" t="s">
        <v>58</v>
      </c>
    </row>
    <row r="129" spans="1:4" ht="15">
      <c r="A129" s="8">
        <v>3.1293570000000002</v>
      </c>
      <c r="B129" s="9" t="s">
        <v>59</v>
      </c>
      <c r="C129" s="9" t="s">
        <v>73</v>
      </c>
      <c r="D129" s="10" t="s">
        <v>58</v>
      </c>
    </row>
    <row r="130" spans="1:4" ht="15">
      <c r="A130" s="8">
        <v>3.3591419999999999</v>
      </c>
      <c r="B130" s="9" t="s">
        <v>60</v>
      </c>
      <c r="C130" s="9" t="s">
        <v>73</v>
      </c>
      <c r="D130" s="10" t="s">
        <v>58</v>
      </c>
    </row>
    <row r="131" spans="1:4" ht="15">
      <c r="A131" s="8">
        <v>2.7642600000000002</v>
      </c>
      <c r="B131" s="9" t="s">
        <v>61</v>
      </c>
      <c r="C131" s="9" t="s">
        <v>73</v>
      </c>
      <c r="D131" s="10" t="s">
        <v>58</v>
      </c>
    </row>
    <row r="132" spans="1:4" ht="15">
      <c r="A132" s="8">
        <v>3.20614</v>
      </c>
      <c r="B132" s="9" t="s">
        <v>62</v>
      </c>
      <c r="C132" s="9" t="s">
        <v>73</v>
      </c>
      <c r="D132" s="10" t="s">
        <v>58</v>
      </c>
    </row>
    <row r="133" spans="1:4" ht="15">
      <c r="A133" s="8">
        <v>2.880007</v>
      </c>
      <c r="B133" s="9" t="s">
        <v>63</v>
      </c>
      <c r="C133" s="9" t="s">
        <v>73</v>
      </c>
      <c r="D133" s="10" t="s">
        <v>58</v>
      </c>
    </row>
    <row r="134" spans="1:4" ht="15">
      <c r="A134" s="8">
        <v>2.5383390000000001</v>
      </c>
      <c r="B134" s="9" t="s">
        <v>64</v>
      </c>
      <c r="C134" s="9" t="s">
        <v>73</v>
      </c>
      <c r="D134" s="10" t="s">
        <v>58</v>
      </c>
    </row>
    <row r="135" spans="1:4" ht="15">
      <c r="A135" s="8">
        <v>2.7291259999999999</v>
      </c>
      <c r="B135" s="9" t="s">
        <v>65</v>
      </c>
      <c r="C135" s="9" t="s">
        <v>73</v>
      </c>
      <c r="D135" s="10" t="s">
        <v>58</v>
      </c>
    </row>
    <row r="136" spans="1:4" ht="15">
      <c r="A136" s="8">
        <v>3.1462669999999999</v>
      </c>
      <c r="B136" s="9" t="s">
        <v>56</v>
      </c>
      <c r="C136" s="9" t="s">
        <v>74</v>
      </c>
      <c r="D136" s="10" t="s">
        <v>58</v>
      </c>
    </row>
    <row r="137" spans="1:4" ht="15">
      <c r="A137" s="8">
        <v>3.653302</v>
      </c>
      <c r="B137" s="9" t="s">
        <v>59</v>
      </c>
      <c r="C137" s="9" t="s">
        <v>74</v>
      </c>
      <c r="D137" s="10" t="s">
        <v>58</v>
      </c>
    </row>
    <row r="138" spans="1:4" ht="15">
      <c r="A138" s="8">
        <v>3.2315710000000002</v>
      </c>
      <c r="B138" s="9" t="s">
        <v>60</v>
      </c>
      <c r="C138" s="9" t="s">
        <v>74</v>
      </c>
      <c r="D138" s="10" t="s">
        <v>58</v>
      </c>
    </row>
    <row r="139" spans="1:4" ht="15">
      <c r="A139" s="8">
        <v>3.6538240000000002</v>
      </c>
      <c r="B139" s="9" t="s">
        <v>61</v>
      </c>
      <c r="C139" s="9" t="s">
        <v>74</v>
      </c>
      <c r="D139" s="10" t="s">
        <v>58</v>
      </c>
    </row>
    <row r="140" spans="1:4" ht="15">
      <c r="A140" s="8">
        <v>3.0398689999999999</v>
      </c>
      <c r="B140" s="9" t="s">
        <v>62</v>
      </c>
      <c r="C140" s="9" t="s">
        <v>74</v>
      </c>
      <c r="D140" s="10" t="s">
        <v>58</v>
      </c>
    </row>
    <row r="141" spans="1:4" ht="15">
      <c r="A141" s="8">
        <v>3.0659190000000001</v>
      </c>
      <c r="B141" s="9" t="s">
        <v>63</v>
      </c>
      <c r="C141" s="9" t="s">
        <v>74</v>
      </c>
      <c r="D141" s="10" t="s">
        <v>58</v>
      </c>
    </row>
    <row r="142" spans="1:4" ht="15">
      <c r="A142" s="8">
        <v>2.6221399999999999</v>
      </c>
      <c r="B142" s="9" t="s">
        <v>64</v>
      </c>
      <c r="C142" s="9" t="s">
        <v>74</v>
      </c>
      <c r="D142" s="10" t="s">
        <v>58</v>
      </c>
    </row>
    <row r="143" spans="1:4" ht="15">
      <c r="A143" s="8">
        <v>3.0704050000000001</v>
      </c>
      <c r="B143" s="9" t="s">
        <v>65</v>
      </c>
      <c r="C143" s="9" t="s">
        <v>74</v>
      </c>
      <c r="D143" s="10" t="s">
        <v>58</v>
      </c>
    </row>
    <row r="144" spans="1:4" ht="15">
      <c r="A144" s="8">
        <v>3.2883450000000001</v>
      </c>
      <c r="B144" s="9" t="s">
        <v>56</v>
      </c>
      <c r="C144" s="9" t="s">
        <v>75</v>
      </c>
      <c r="D144" s="10" t="s">
        <v>58</v>
      </c>
    </row>
    <row r="145" spans="1:4" ht="15">
      <c r="A145" s="8">
        <v>3.3318639999999999</v>
      </c>
      <c r="B145" s="9" t="s">
        <v>59</v>
      </c>
      <c r="C145" s="9" t="s">
        <v>75</v>
      </c>
      <c r="D145" s="10" t="s">
        <v>58</v>
      </c>
    </row>
    <row r="146" spans="1:4" ht="15">
      <c r="A146" s="8">
        <v>3.5443989999999999</v>
      </c>
      <c r="B146" s="9" t="s">
        <v>60</v>
      </c>
      <c r="C146" s="9" t="s">
        <v>75</v>
      </c>
      <c r="D146" s="10" t="s">
        <v>58</v>
      </c>
    </row>
    <row r="147" spans="1:4" ht="15">
      <c r="A147" s="8">
        <v>3.1503429999999999</v>
      </c>
      <c r="B147" s="9" t="s">
        <v>61</v>
      </c>
      <c r="C147" s="9" t="s">
        <v>75</v>
      </c>
      <c r="D147" s="10" t="s">
        <v>58</v>
      </c>
    </row>
    <row r="148" spans="1:4" ht="15">
      <c r="A148" s="8">
        <v>2.9662009999999999</v>
      </c>
      <c r="B148" s="9" t="s">
        <v>62</v>
      </c>
      <c r="C148" s="9" t="s">
        <v>75</v>
      </c>
      <c r="D148" s="10" t="s">
        <v>58</v>
      </c>
    </row>
    <row r="149" spans="1:4" ht="15">
      <c r="A149" s="8">
        <v>3.2199260000000001</v>
      </c>
      <c r="B149" s="9" t="s">
        <v>63</v>
      </c>
      <c r="C149" s="9" t="s">
        <v>75</v>
      </c>
      <c r="D149" s="10" t="s">
        <v>58</v>
      </c>
    </row>
    <row r="150" spans="1:4" ht="15">
      <c r="A150" s="8">
        <v>2.8463400000000001</v>
      </c>
      <c r="B150" s="9" t="s">
        <v>64</v>
      </c>
      <c r="C150" s="9" t="s">
        <v>75</v>
      </c>
      <c r="D150" s="10" t="s">
        <v>58</v>
      </c>
    </row>
    <row r="151" spans="1:4" ht="15">
      <c r="A151" s="8">
        <v>2.7596780000000001</v>
      </c>
      <c r="B151" s="9" t="s">
        <v>65</v>
      </c>
      <c r="C151" s="9" t="s">
        <v>75</v>
      </c>
      <c r="D151" s="10" t="s">
        <v>58</v>
      </c>
    </row>
    <row r="152" spans="1:4" ht="15">
      <c r="A152" s="8">
        <v>4.6827540000000001</v>
      </c>
      <c r="B152" s="9" t="s">
        <v>76</v>
      </c>
      <c r="C152" s="9" t="s">
        <v>77</v>
      </c>
      <c r="D152" s="10" t="s">
        <v>23</v>
      </c>
    </row>
    <row r="153" spans="1:4" ht="15">
      <c r="A153" s="8">
        <v>4.6827540000000001</v>
      </c>
      <c r="B153" s="9" t="s">
        <v>76</v>
      </c>
      <c r="C153" s="9" t="s">
        <v>77</v>
      </c>
      <c r="D153" s="10" t="s">
        <v>23</v>
      </c>
    </row>
    <row r="154" spans="1:4" ht="15">
      <c r="A154" s="8">
        <v>4.6827540000000001</v>
      </c>
      <c r="B154" s="9" t="s">
        <v>76</v>
      </c>
      <c r="C154" s="9" t="s">
        <v>77</v>
      </c>
      <c r="D154" s="10" t="s">
        <v>23</v>
      </c>
    </row>
    <row r="155" spans="1:4" ht="15">
      <c r="A155" s="8">
        <v>4.1522329999999998</v>
      </c>
      <c r="B155" s="9" t="s">
        <v>76</v>
      </c>
      <c r="C155" s="9" t="s">
        <v>78</v>
      </c>
      <c r="D155" s="10" t="s">
        <v>23</v>
      </c>
    </row>
    <row r="156" spans="1:4" ht="15">
      <c r="A156" s="8">
        <v>4.1522329999999998</v>
      </c>
      <c r="B156" s="9" t="s">
        <v>76</v>
      </c>
      <c r="C156" s="9" t="s">
        <v>78</v>
      </c>
      <c r="D156" s="10" t="s">
        <v>23</v>
      </c>
    </row>
    <row r="157" spans="1:4" ht="15">
      <c r="A157" s="8">
        <v>4.1522329999999998</v>
      </c>
      <c r="B157" s="9" t="s">
        <v>76</v>
      </c>
      <c r="C157" s="9" t="s">
        <v>78</v>
      </c>
      <c r="D157" s="10" t="s">
        <v>23</v>
      </c>
    </row>
    <row r="158" spans="1:4" ht="15">
      <c r="A158" s="8">
        <v>6.0402889999999996</v>
      </c>
      <c r="B158" s="9" t="s">
        <v>76</v>
      </c>
      <c r="C158" s="9" t="s">
        <v>79</v>
      </c>
      <c r="D158" s="10" t="s">
        <v>23</v>
      </c>
    </row>
    <row r="159" spans="1:4" ht="15">
      <c r="A159" s="8">
        <v>6.0402889999999996</v>
      </c>
      <c r="B159" s="9" t="s">
        <v>76</v>
      </c>
      <c r="C159" s="9" t="s">
        <v>79</v>
      </c>
      <c r="D159" s="10" t="s">
        <v>23</v>
      </c>
    </row>
    <row r="160" spans="1:4" ht="15">
      <c r="A160" s="8">
        <v>6.0402889999999996</v>
      </c>
      <c r="B160" s="9" t="s">
        <v>76</v>
      </c>
      <c r="C160" s="9" t="s">
        <v>79</v>
      </c>
      <c r="D160" s="10" t="s">
        <v>23</v>
      </c>
    </row>
    <row r="161" spans="1:4" ht="15">
      <c r="A161" s="8">
        <v>6.2811469999999998</v>
      </c>
      <c r="B161" s="9" t="s">
        <v>76</v>
      </c>
      <c r="C161" s="9" t="s">
        <v>80</v>
      </c>
      <c r="D161" s="10" t="s">
        <v>23</v>
      </c>
    </row>
    <row r="162" spans="1:4" ht="15">
      <c r="A162" s="8">
        <v>6.2811469999999998</v>
      </c>
      <c r="B162" s="9" t="s">
        <v>76</v>
      </c>
      <c r="C162" s="9" t="s">
        <v>80</v>
      </c>
      <c r="D162" s="10" t="s">
        <v>23</v>
      </c>
    </row>
    <row r="163" spans="1:4" ht="15">
      <c r="A163" s="8">
        <v>6.2811469999999998</v>
      </c>
      <c r="B163" s="9" t="s">
        <v>76</v>
      </c>
      <c r="C163" s="9" t="s">
        <v>80</v>
      </c>
      <c r="D163" s="10" t="s">
        <v>23</v>
      </c>
    </row>
    <row r="164" spans="1:4" ht="15">
      <c r="A164" s="8">
        <v>5.0961629999999998</v>
      </c>
      <c r="B164" s="9" t="s">
        <v>81</v>
      </c>
      <c r="C164" s="9" t="s">
        <v>77</v>
      </c>
      <c r="D164" s="10" t="s">
        <v>23</v>
      </c>
    </row>
    <row r="165" spans="1:4" ht="15">
      <c r="A165" s="8">
        <v>5.0961629999999998</v>
      </c>
      <c r="B165" s="9" t="s">
        <v>81</v>
      </c>
      <c r="C165" s="9" t="s">
        <v>77</v>
      </c>
      <c r="D165" s="10" t="s">
        <v>23</v>
      </c>
    </row>
    <row r="166" spans="1:4" ht="15">
      <c r="A166" s="8">
        <v>5.0961629999999998</v>
      </c>
      <c r="B166" s="9" t="s">
        <v>81</v>
      </c>
      <c r="C166" s="9" t="s">
        <v>77</v>
      </c>
      <c r="D166" s="10" t="s">
        <v>23</v>
      </c>
    </row>
    <row r="167" spans="1:4" ht="15">
      <c r="A167" s="8">
        <v>4.287725</v>
      </c>
      <c r="B167" s="9" t="s">
        <v>81</v>
      </c>
      <c r="C167" s="9" t="s">
        <v>78</v>
      </c>
      <c r="D167" s="10" t="s">
        <v>23</v>
      </c>
    </row>
    <row r="168" spans="1:4" ht="15">
      <c r="A168" s="8">
        <v>4.287725</v>
      </c>
      <c r="B168" s="9" t="s">
        <v>81</v>
      </c>
      <c r="C168" s="9" t="s">
        <v>78</v>
      </c>
      <c r="D168" s="10" t="s">
        <v>23</v>
      </c>
    </row>
    <row r="169" spans="1:4" ht="15">
      <c r="A169" s="8">
        <v>4.287725</v>
      </c>
      <c r="B169" s="9" t="s">
        <v>81</v>
      </c>
      <c r="C169" s="9" t="s">
        <v>78</v>
      </c>
      <c r="D169" s="10" t="s">
        <v>23</v>
      </c>
    </row>
    <row r="170" spans="1:4" ht="15">
      <c r="A170" s="8">
        <v>6.2823729999999998</v>
      </c>
      <c r="B170" s="9" t="s">
        <v>81</v>
      </c>
      <c r="C170" s="9" t="s">
        <v>79</v>
      </c>
      <c r="D170" s="10" t="s">
        <v>23</v>
      </c>
    </row>
    <row r="171" spans="1:4" ht="15">
      <c r="A171" s="8">
        <v>6.2823729999999998</v>
      </c>
      <c r="B171" s="9" t="s">
        <v>81</v>
      </c>
      <c r="C171" s="9" t="s">
        <v>79</v>
      </c>
      <c r="D171" s="10" t="s">
        <v>23</v>
      </c>
    </row>
    <row r="172" spans="1:4" ht="15">
      <c r="A172" s="8">
        <v>6.2823729999999998</v>
      </c>
      <c r="B172" s="9" t="s">
        <v>81</v>
      </c>
      <c r="C172" s="9" t="s">
        <v>79</v>
      </c>
      <c r="D172" s="10" t="s">
        <v>23</v>
      </c>
    </row>
    <row r="173" spans="1:4" ht="15">
      <c r="A173" s="8">
        <v>7.4072829999999996</v>
      </c>
      <c r="B173" s="9" t="s">
        <v>81</v>
      </c>
      <c r="C173" s="9" t="s">
        <v>80</v>
      </c>
      <c r="D173" s="10" t="s">
        <v>23</v>
      </c>
    </row>
    <row r="174" spans="1:4" ht="15">
      <c r="A174" s="8">
        <v>7.4072829999999996</v>
      </c>
      <c r="B174" s="9" t="s">
        <v>81</v>
      </c>
      <c r="C174" s="9" t="s">
        <v>80</v>
      </c>
      <c r="D174" s="10" t="s">
        <v>23</v>
      </c>
    </row>
    <row r="175" spans="1:4" ht="15">
      <c r="A175" s="8">
        <v>7.4072829999999996</v>
      </c>
      <c r="B175" s="9" t="s">
        <v>81</v>
      </c>
      <c r="C175" s="9" t="s">
        <v>80</v>
      </c>
      <c r="D175" s="10" t="s">
        <v>23</v>
      </c>
    </row>
    <row r="176" spans="1:4" ht="15">
      <c r="A176" s="8">
        <v>4.7766330000000004</v>
      </c>
      <c r="B176" s="9" t="s">
        <v>82</v>
      </c>
      <c r="C176" s="9" t="s">
        <v>77</v>
      </c>
      <c r="D176" s="10" t="s">
        <v>23</v>
      </c>
    </row>
    <row r="177" spans="1:4" ht="15">
      <c r="A177" s="8">
        <v>4.7766330000000004</v>
      </c>
      <c r="B177" s="9" t="s">
        <v>82</v>
      </c>
      <c r="C177" s="9" t="s">
        <v>77</v>
      </c>
      <c r="D177" s="10" t="s">
        <v>23</v>
      </c>
    </row>
    <row r="178" spans="1:4" ht="15">
      <c r="A178" s="8">
        <v>4.7766330000000004</v>
      </c>
      <c r="B178" s="9" t="s">
        <v>82</v>
      </c>
      <c r="C178" s="9" t="s">
        <v>77</v>
      </c>
      <c r="D178" s="10" t="s">
        <v>23</v>
      </c>
    </row>
    <row r="179" spans="1:4" ht="15">
      <c r="A179" s="8">
        <v>4.1153630000000003</v>
      </c>
      <c r="B179" s="9" t="s">
        <v>82</v>
      </c>
      <c r="C179" s="9" t="s">
        <v>78</v>
      </c>
      <c r="D179" s="10" t="s">
        <v>23</v>
      </c>
    </row>
    <row r="180" spans="1:4" ht="15">
      <c r="A180" s="8">
        <v>4.1153630000000003</v>
      </c>
      <c r="B180" s="9" t="s">
        <v>82</v>
      </c>
      <c r="C180" s="9" t="s">
        <v>78</v>
      </c>
      <c r="D180" s="10" t="s">
        <v>23</v>
      </c>
    </row>
    <row r="181" spans="1:4" ht="15">
      <c r="A181" s="8">
        <v>4.1153630000000003</v>
      </c>
      <c r="B181" s="9" t="s">
        <v>82</v>
      </c>
      <c r="C181" s="9" t="s">
        <v>78</v>
      </c>
      <c r="D181" s="10" t="s">
        <v>23</v>
      </c>
    </row>
    <row r="182" spans="1:4" ht="15">
      <c r="A182" s="8">
        <v>6.6295010000000003</v>
      </c>
      <c r="B182" s="9" t="s">
        <v>82</v>
      </c>
      <c r="C182" s="9" t="s">
        <v>79</v>
      </c>
      <c r="D182" s="10" t="s">
        <v>23</v>
      </c>
    </row>
    <row r="183" spans="1:4" ht="15">
      <c r="A183" s="8">
        <v>6.6295010000000003</v>
      </c>
      <c r="B183" s="9" t="s">
        <v>82</v>
      </c>
      <c r="C183" s="9" t="s">
        <v>79</v>
      </c>
      <c r="D183" s="10" t="s">
        <v>23</v>
      </c>
    </row>
    <row r="184" spans="1:4" ht="15">
      <c r="A184" s="8">
        <v>6.6295010000000003</v>
      </c>
      <c r="B184" s="9" t="s">
        <v>82</v>
      </c>
      <c r="C184" s="9" t="s">
        <v>79</v>
      </c>
      <c r="D184" s="10" t="s">
        <v>23</v>
      </c>
    </row>
    <row r="185" spans="1:4" ht="15">
      <c r="A185" s="8">
        <v>7.1729459999999996</v>
      </c>
      <c r="B185" s="9" t="s">
        <v>82</v>
      </c>
      <c r="C185" s="9" t="s">
        <v>80</v>
      </c>
      <c r="D185" s="10" t="s">
        <v>23</v>
      </c>
    </row>
    <row r="186" spans="1:4" ht="15">
      <c r="A186" s="8">
        <v>7.1729459999999996</v>
      </c>
      <c r="B186" s="9" t="s">
        <v>82</v>
      </c>
      <c r="C186" s="9" t="s">
        <v>80</v>
      </c>
      <c r="D186" s="10" t="s">
        <v>23</v>
      </c>
    </row>
    <row r="187" spans="1:4" ht="15">
      <c r="A187" s="8">
        <v>7.1729459999999996</v>
      </c>
      <c r="B187" s="9" t="s">
        <v>82</v>
      </c>
      <c r="C187" s="9" t="s">
        <v>80</v>
      </c>
      <c r="D187" s="10" t="s">
        <v>23</v>
      </c>
    </row>
    <row r="188" spans="1:4" ht="15">
      <c r="A188" s="8">
        <v>6.4898579999999999</v>
      </c>
      <c r="B188" s="9" t="s">
        <v>83</v>
      </c>
      <c r="C188" s="9" t="s">
        <v>77</v>
      </c>
      <c r="D188" s="10" t="s">
        <v>23</v>
      </c>
    </row>
    <row r="189" spans="1:4" ht="15">
      <c r="A189" s="8">
        <v>6.4898579999999999</v>
      </c>
      <c r="B189" s="9" t="s">
        <v>83</v>
      </c>
      <c r="C189" s="9" t="s">
        <v>77</v>
      </c>
      <c r="D189" s="10" t="s">
        <v>23</v>
      </c>
    </row>
    <row r="190" spans="1:4" ht="15">
      <c r="A190" s="8">
        <v>6.4898579999999999</v>
      </c>
      <c r="B190" s="9" t="s">
        <v>83</v>
      </c>
      <c r="C190" s="9" t="s">
        <v>77</v>
      </c>
      <c r="D190" s="10" t="s">
        <v>23</v>
      </c>
    </row>
    <row r="191" spans="1:4" ht="15">
      <c r="A191" s="8">
        <v>5.3231580000000003</v>
      </c>
      <c r="B191" s="9" t="s">
        <v>83</v>
      </c>
      <c r="C191" s="9" t="s">
        <v>78</v>
      </c>
      <c r="D191" s="10" t="s">
        <v>23</v>
      </c>
    </row>
    <row r="192" spans="1:4" ht="15">
      <c r="A192" s="8">
        <v>5.3231580000000003</v>
      </c>
      <c r="B192" s="9" t="s">
        <v>83</v>
      </c>
      <c r="C192" s="9" t="s">
        <v>78</v>
      </c>
      <c r="D192" s="10" t="s">
        <v>23</v>
      </c>
    </row>
    <row r="193" spans="1:4" ht="15">
      <c r="A193" s="8">
        <v>5.3231580000000003</v>
      </c>
      <c r="B193" s="9" t="s">
        <v>83</v>
      </c>
      <c r="C193" s="9" t="s">
        <v>78</v>
      </c>
      <c r="D193" s="10" t="s">
        <v>23</v>
      </c>
    </row>
    <row r="194" spans="1:4" ht="15">
      <c r="A194" s="8">
        <v>9.4215219999999995</v>
      </c>
      <c r="B194" s="9" t="s">
        <v>83</v>
      </c>
      <c r="C194" s="9" t="s">
        <v>79</v>
      </c>
      <c r="D194" s="10" t="s">
        <v>23</v>
      </c>
    </row>
    <row r="195" spans="1:4" ht="15">
      <c r="A195" s="8">
        <v>9.4215219999999995</v>
      </c>
      <c r="B195" s="9" t="s">
        <v>83</v>
      </c>
      <c r="C195" s="9" t="s">
        <v>79</v>
      </c>
      <c r="D195" s="10" t="s">
        <v>23</v>
      </c>
    </row>
    <row r="196" spans="1:4" ht="15">
      <c r="A196" s="8">
        <v>9.4215219999999995</v>
      </c>
      <c r="B196" s="9" t="s">
        <v>83</v>
      </c>
      <c r="C196" s="9" t="s">
        <v>79</v>
      </c>
      <c r="D196" s="10" t="s">
        <v>23</v>
      </c>
    </row>
    <row r="197" spans="1:4" ht="15">
      <c r="A197" s="8">
        <v>9.4782100000000007</v>
      </c>
      <c r="B197" s="9" t="s">
        <v>83</v>
      </c>
      <c r="C197" s="9" t="s">
        <v>80</v>
      </c>
      <c r="D197" s="10" t="s">
        <v>23</v>
      </c>
    </row>
    <row r="198" spans="1:4" ht="15">
      <c r="A198" s="8">
        <v>9.4782100000000007</v>
      </c>
      <c r="B198" s="9" t="s">
        <v>83</v>
      </c>
      <c r="C198" s="9" t="s">
        <v>80</v>
      </c>
      <c r="D198" s="10" t="s">
        <v>23</v>
      </c>
    </row>
    <row r="199" spans="1:4" ht="15">
      <c r="A199" s="8">
        <v>9.4782100000000007</v>
      </c>
      <c r="B199" s="9" t="s">
        <v>83</v>
      </c>
      <c r="C199" s="9" t="s">
        <v>80</v>
      </c>
      <c r="D199" s="10" t="s">
        <v>23</v>
      </c>
    </row>
    <row r="200" spans="1:4" ht="15">
      <c r="A200" s="8">
        <v>4.3001500000000004</v>
      </c>
      <c r="B200" s="9" t="s">
        <v>84</v>
      </c>
      <c r="C200" s="9" t="s">
        <v>77</v>
      </c>
      <c r="D200" s="10" t="s">
        <v>23</v>
      </c>
    </row>
    <row r="201" spans="1:4" ht="15">
      <c r="A201" s="8">
        <v>4.3001500000000004</v>
      </c>
      <c r="B201" s="9" t="s">
        <v>84</v>
      </c>
      <c r="C201" s="9" t="s">
        <v>77</v>
      </c>
      <c r="D201" s="10" t="s">
        <v>23</v>
      </c>
    </row>
    <row r="202" spans="1:4" ht="15">
      <c r="A202" s="8">
        <v>4.3001500000000004</v>
      </c>
      <c r="B202" s="9" t="s">
        <v>84</v>
      </c>
      <c r="C202" s="9" t="s">
        <v>77</v>
      </c>
      <c r="D202" s="10" t="s">
        <v>23</v>
      </c>
    </row>
    <row r="203" spans="1:4" ht="15">
      <c r="A203" s="8">
        <v>5.360023</v>
      </c>
      <c r="B203" s="9" t="s">
        <v>84</v>
      </c>
      <c r="C203" s="9" t="s">
        <v>79</v>
      </c>
      <c r="D203" s="10" t="s">
        <v>23</v>
      </c>
    </row>
    <row r="204" spans="1:4" ht="15">
      <c r="A204" s="8">
        <v>5.360023</v>
      </c>
      <c r="B204" s="9" t="s">
        <v>84</v>
      </c>
      <c r="C204" s="9" t="s">
        <v>79</v>
      </c>
      <c r="D204" s="10" t="s">
        <v>23</v>
      </c>
    </row>
    <row r="205" spans="1:4" ht="15">
      <c r="A205" s="8">
        <v>5.360023</v>
      </c>
      <c r="B205" s="9" t="s">
        <v>84</v>
      </c>
      <c r="C205" s="9" t="s">
        <v>79</v>
      </c>
      <c r="D205" s="10" t="s">
        <v>23</v>
      </c>
    </row>
    <row r="206" spans="1:4" ht="15">
      <c r="A206" s="8">
        <v>6.0610439999999999</v>
      </c>
      <c r="B206" s="9" t="s">
        <v>85</v>
      </c>
      <c r="C206" s="9" t="s">
        <v>77</v>
      </c>
      <c r="D206" s="10" t="s">
        <v>23</v>
      </c>
    </row>
    <row r="207" spans="1:4" ht="15">
      <c r="A207" s="8">
        <v>6.0610439999999999</v>
      </c>
      <c r="B207" s="9" t="s">
        <v>85</v>
      </c>
      <c r="C207" s="9" t="s">
        <v>77</v>
      </c>
      <c r="D207" s="10" t="s">
        <v>23</v>
      </c>
    </row>
    <row r="208" spans="1:4" ht="15">
      <c r="A208" s="8">
        <v>6.0610439999999999</v>
      </c>
      <c r="B208" s="9" t="s">
        <v>85</v>
      </c>
      <c r="C208" s="9" t="s">
        <v>77</v>
      </c>
      <c r="D208" s="10" t="s">
        <v>23</v>
      </c>
    </row>
    <row r="209" spans="1:4" ht="15">
      <c r="A209" s="8">
        <v>5.3510549999999997</v>
      </c>
      <c r="B209" s="9" t="s">
        <v>85</v>
      </c>
      <c r="C209" s="9" t="s">
        <v>78</v>
      </c>
      <c r="D209" s="10" t="s">
        <v>23</v>
      </c>
    </row>
    <row r="210" spans="1:4" ht="15">
      <c r="A210" s="8">
        <v>5.3510549999999997</v>
      </c>
      <c r="B210" s="9" t="s">
        <v>85</v>
      </c>
      <c r="C210" s="9" t="s">
        <v>78</v>
      </c>
      <c r="D210" s="10" t="s">
        <v>23</v>
      </c>
    </row>
    <row r="211" spans="1:4" ht="15">
      <c r="A211" s="8">
        <v>5.3510549999999997</v>
      </c>
      <c r="B211" s="9" t="s">
        <v>85</v>
      </c>
      <c r="C211" s="9" t="s">
        <v>78</v>
      </c>
      <c r="D211" s="10" t="s">
        <v>23</v>
      </c>
    </row>
    <row r="212" spans="1:4" ht="15">
      <c r="A212" s="8">
        <v>7.7081520000000001</v>
      </c>
      <c r="B212" s="9" t="s">
        <v>85</v>
      </c>
      <c r="C212" s="9" t="s">
        <v>79</v>
      </c>
      <c r="D212" s="10" t="s">
        <v>23</v>
      </c>
    </row>
    <row r="213" spans="1:4" ht="15">
      <c r="A213" s="8">
        <v>7.7081520000000001</v>
      </c>
      <c r="B213" s="9" t="s">
        <v>85</v>
      </c>
      <c r="C213" s="9" t="s">
        <v>79</v>
      </c>
      <c r="D213" s="10" t="s">
        <v>23</v>
      </c>
    </row>
    <row r="214" spans="1:4" ht="15">
      <c r="A214" s="8">
        <v>7.7081520000000001</v>
      </c>
      <c r="B214" s="9" t="s">
        <v>85</v>
      </c>
      <c r="C214" s="9" t="s">
        <v>79</v>
      </c>
      <c r="D214" s="10" t="s">
        <v>23</v>
      </c>
    </row>
    <row r="215" spans="1:4" ht="15">
      <c r="A215" s="8">
        <v>9.9425249999999998</v>
      </c>
      <c r="B215" s="9" t="s">
        <v>85</v>
      </c>
      <c r="C215" s="9" t="s">
        <v>80</v>
      </c>
      <c r="D215" s="10" t="s">
        <v>23</v>
      </c>
    </row>
    <row r="216" spans="1:4" ht="15">
      <c r="A216" s="8">
        <v>9.9425249999999998</v>
      </c>
      <c r="B216" s="9" t="s">
        <v>85</v>
      </c>
      <c r="C216" s="9" t="s">
        <v>80</v>
      </c>
      <c r="D216" s="10" t="s">
        <v>23</v>
      </c>
    </row>
    <row r="217" spans="1:4" ht="15">
      <c r="A217" s="8">
        <v>9.9425249999999998</v>
      </c>
      <c r="B217" s="9" t="s">
        <v>85</v>
      </c>
      <c r="C217" s="9" t="s">
        <v>80</v>
      </c>
      <c r="D217" s="10" t="s">
        <v>23</v>
      </c>
    </row>
    <row r="218" spans="1:4" ht="15">
      <c r="A218" s="8">
        <v>7.1669390000000002</v>
      </c>
      <c r="B218" s="9" t="s">
        <v>86</v>
      </c>
      <c r="C218" s="9" t="s">
        <v>77</v>
      </c>
      <c r="D218" s="10" t="s">
        <v>23</v>
      </c>
    </row>
    <row r="219" spans="1:4" ht="15">
      <c r="A219" s="8">
        <v>7.1669390000000002</v>
      </c>
      <c r="B219" s="9" t="s">
        <v>86</v>
      </c>
      <c r="C219" s="9" t="s">
        <v>77</v>
      </c>
      <c r="D219" s="10" t="s">
        <v>23</v>
      </c>
    </row>
    <row r="220" spans="1:4" ht="15">
      <c r="A220" s="8">
        <v>7.1669390000000002</v>
      </c>
      <c r="B220" s="9" t="s">
        <v>86</v>
      </c>
      <c r="C220" s="9" t="s">
        <v>77</v>
      </c>
      <c r="D220" s="10" t="s">
        <v>23</v>
      </c>
    </row>
    <row r="221" spans="1:4" ht="15">
      <c r="A221" s="8">
        <v>5.6041090000000002</v>
      </c>
      <c r="B221" s="9" t="s">
        <v>86</v>
      </c>
      <c r="C221" s="9" t="s">
        <v>78</v>
      </c>
      <c r="D221" s="10" t="s">
        <v>23</v>
      </c>
    </row>
    <row r="222" spans="1:4" ht="15">
      <c r="A222" s="8">
        <v>5.6041090000000002</v>
      </c>
      <c r="B222" s="9" t="s">
        <v>86</v>
      </c>
      <c r="C222" s="9" t="s">
        <v>78</v>
      </c>
      <c r="D222" s="10" t="s">
        <v>23</v>
      </c>
    </row>
    <row r="223" spans="1:4" ht="15">
      <c r="A223" s="8">
        <v>5.6041090000000002</v>
      </c>
      <c r="B223" s="9" t="s">
        <v>86</v>
      </c>
      <c r="C223" s="9" t="s">
        <v>78</v>
      </c>
      <c r="D223" s="10" t="s">
        <v>23</v>
      </c>
    </row>
    <row r="224" spans="1:4" ht="15">
      <c r="A224" s="8">
        <v>7.8904120000000004</v>
      </c>
      <c r="B224" s="9" t="s">
        <v>86</v>
      </c>
      <c r="C224" s="9" t="s">
        <v>79</v>
      </c>
      <c r="D224" s="10" t="s">
        <v>23</v>
      </c>
    </row>
    <row r="225" spans="1:18" ht="15">
      <c r="A225" s="8">
        <v>7.8904120000000004</v>
      </c>
      <c r="B225" s="9" t="s">
        <v>86</v>
      </c>
      <c r="C225" s="9" t="s">
        <v>79</v>
      </c>
      <c r="D225" s="10" t="s">
        <v>23</v>
      </c>
    </row>
    <row r="226" spans="1:18" ht="15">
      <c r="A226" s="8">
        <v>7.8904120000000004</v>
      </c>
      <c r="B226" s="9" t="s">
        <v>86</v>
      </c>
      <c r="C226" s="9" t="s">
        <v>79</v>
      </c>
      <c r="D226" s="10" t="s">
        <v>23</v>
      </c>
    </row>
    <row r="227" spans="1:18" ht="15">
      <c r="A227" s="8">
        <v>9.1493880000000001</v>
      </c>
      <c r="B227" s="9" t="s">
        <v>86</v>
      </c>
      <c r="C227" s="9" t="s">
        <v>80</v>
      </c>
      <c r="D227" s="10" t="s">
        <v>23</v>
      </c>
    </row>
    <row r="228" spans="1:18" ht="15">
      <c r="A228" s="8">
        <v>9.1493880000000001</v>
      </c>
      <c r="B228" s="9" t="s">
        <v>86</v>
      </c>
      <c r="C228" s="9" t="s">
        <v>80</v>
      </c>
      <c r="D228" s="10" t="s">
        <v>23</v>
      </c>
    </row>
    <row r="229" spans="1:18">
      <c r="A229" s="2">
        <v>3.4247651924226199</v>
      </c>
      <c r="B229" s="2" t="s">
        <v>87</v>
      </c>
      <c r="C229" s="2" t="s">
        <v>88</v>
      </c>
      <c r="D229" s="2" t="s">
        <v>89</v>
      </c>
    </row>
    <row r="230" spans="1:18">
      <c r="A230" s="2">
        <v>4.8298311924226196</v>
      </c>
      <c r="B230" s="2" t="s">
        <v>87</v>
      </c>
      <c r="C230" s="2" t="s">
        <v>90</v>
      </c>
      <c r="D230" s="2" t="s">
        <v>89</v>
      </c>
    </row>
    <row r="231" spans="1:18">
      <c r="A231" s="2">
        <v>6.5026671924226198</v>
      </c>
      <c r="B231" s="2" t="s">
        <v>87</v>
      </c>
      <c r="C231" s="2" t="s">
        <v>91</v>
      </c>
      <c r="D231" s="2" t="s">
        <v>89</v>
      </c>
    </row>
    <row r="232" spans="1:18">
      <c r="A232" s="2">
        <v>2.4277571924226198</v>
      </c>
      <c r="B232" s="2" t="s">
        <v>87</v>
      </c>
      <c r="C232" s="2" t="s">
        <v>92</v>
      </c>
      <c r="D232" s="2" t="s">
        <v>89</v>
      </c>
    </row>
    <row r="233" spans="1:18">
      <c r="A233" s="2">
        <v>4.7980741924226198</v>
      </c>
      <c r="B233" s="2" t="s">
        <v>87</v>
      </c>
      <c r="C233" s="2" t="s">
        <v>93</v>
      </c>
      <c r="D233" s="2" t="s">
        <v>89</v>
      </c>
    </row>
    <row r="234" spans="1:18">
      <c r="A234" s="2">
        <v>6.5484941924226199</v>
      </c>
      <c r="B234" s="2" t="s">
        <v>87</v>
      </c>
      <c r="C234" s="2" t="s">
        <v>94</v>
      </c>
      <c r="D234" s="2" t="s">
        <v>89</v>
      </c>
    </row>
    <row r="235" spans="1:18">
      <c r="A235" s="2">
        <v>3.6760961924226199</v>
      </c>
      <c r="B235" s="2" t="s">
        <v>87</v>
      </c>
      <c r="C235" s="2" t="s">
        <v>95</v>
      </c>
      <c r="D235" s="2" t="s">
        <v>89</v>
      </c>
    </row>
    <row r="236" spans="1:18">
      <c r="A236" s="2">
        <v>5.1796241924226196</v>
      </c>
      <c r="B236" s="2" t="s">
        <v>87</v>
      </c>
      <c r="C236" s="2" t="s">
        <v>96</v>
      </c>
      <c r="D236" s="2" t="s">
        <v>89</v>
      </c>
    </row>
    <row r="237" spans="1:18">
      <c r="A237" s="2">
        <v>7.30667319242262</v>
      </c>
      <c r="B237" s="2" t="s">
        <v>87</v>
      </c>
      <c r="C237" s="2" t="s">
        <v>97</v>
      </c>
      <c r="D237" s="2" t="s">
        <v>89</v>
      </c>
      <c r="L237" s="2"/>
      <c r="M237" s="2"/>
      <c r="N237" s="2"/>
      <c r="O237" s="2"/>
      <c r="P237" s="2"/>
      <c r="Q237" s="2"/>
      <c r="R237" s="2"/>
    </row>
    <row r="238" spans="1:18">
      <c r="A238" s="2">
        <v>3.8380431924226199</v>
      </c>
      <c r="B238" s="2" t="s">
        <v>87</v>
      </c>
      <c r="C238" s="2" t="s">
        <v>98</v>
      </c>
      <c r="D238" s="2" t="s">
        <v>89</v>
      </c>
    </row>
    <row r="239" spans="1:18">
      <c r="A239" s="2">
        <v>5.7095671924226199</v>
      </c>
      <c r="B239" s="2" t="s">
        <v>87</v>
      </c>
      <c r="C239" s="2" t="s">
        <v>99</v>
      </c>
      <c r="D239" s="2" t="s">
        <v>89</v>
      </c>
    </row>
    <row r="240" spans="1:18">
      <c r="A240" s="2">
        <v>7.7422691924226203</v>
      </c>
      <c r="B240" s="2" t="s">
        <v>87</v>
      </c>
      <c r="C240" s="2" t="s">
        <v>100</v>
      </c>
      <c r="D240" s="2" t="s">
        <v>89</v>
      </c>
    </row>
    <row r="241" spans="1:4">
      <c r="A241" s="2">
        <v>3.2019389999999999</v>
      </c>
      <c r="B241" s="2" t="s">
        <v>101</v>
      </c>
      <c r="C241" s="2" t="s">
        <v>88</v>
      </c>
      <c r="D241" s="11" t="s">
        <v>89</v>
      </c>
    </row>
    <row r="242" spans="1:4">
      <c r="A242" s="8">
        <v>9.0171089999999996</v>
      </c>
      <c r="B242" s="2" t="s">
        <v>101</v>
      </c>
      <c r="C242" s="11" t="s">
        <v>102</v>
      </c>
      <c r="D242" s="2" t="s">
        <v>89</v>
      </c>
    </row>
    <row r="243" spans="1:4">
      <c r="A243" s="8">
        <v>3.5886439999999999</v>
      </c>
      <c r="B243" s="2" t="s">
        <v>101</v>
      </c>
      <c r="C243" s="2" t="s">
        <v>92</v>
      </c>
      <c r="D243" s="2" t="s">
        <v>89</v>
      </c>
    </row>
    <row r="244" spans="1:4">
      <c r="A244" s="8">
        <v>9.6778890000000004</v>
      </c>
      <c r="B244" s="2" t="s">
        <v>101</v>
      </c>
      <c r="C244" s="11" t="s">
        <v>103</v>
      </c>
      <c r="D244" s="2" t="s">
        <v>89</v>
      </c>
    </row>
    <row r="245" spans="1:4">
      <c r="A245" s="8">
        <v>4.0274919999999996</v>
      </c>
      <c r="B245" s="2" t="s">
        <v>101</v>
      </c>
      <c r="C245" s="2" t="s">
        <v>95</v>
      </c>
      <c r="D245" s="2" t="s">
        <v>89</v>
      </c>
    </row>
    <row r="246" spans="1:4">
      <c r="A246" s="8">
        <v>11.303259000000001</v>
      </c>
      <c r="B246" s="2" t="s">
        <v>101</v>
      </c>
      <c r="C246" s="11" t="s">
        <v>104</v>
      </c>
      <c r="D246" s="2" t="s">
        <v>89</v>
      </c>
    </row>
    <row r="247" spans="1:4">
      <c r="A247" s="8">
        <v>3.9225279999999998</v>
      </c>
      <c r="B247" s="2" t="s">
        <v>101</v>
      </c>
      <c r="C247" s="2" t="s">
        <v>105</v>
      </c>
      <c r="D247" s="2" t="s">
        <v>89</v>
      </c>
    </row>
    <row r="248" spans="1:4">
      <c r="A248" s="8">
        <v>10.695798999999999</v>
      </c>
      <c r="B248" s="2" t="s">
        <v>101</v>
      </c>
      <c r="C248" s="11" t="s">
        <v>106</v>
      </c>
      <c r="D248" s="2" t="s">
        <v>89</v>
      </c>
    </row>
    <row r="249" spans="1:4">
      <c r="A249" s="2">
        <v>2.2988499999999998</v>
      </c>
      <c r="B249" s="2" t="s">
        <v>107</v>
      </c>
      <c r="C249" s="2" t="s">
        <v>88</v>
      </c>
      <c r="D249" s="2" t="s">
        <v>89</v>
      </c>
    </row>
    <row r="250" spans="1:4">
      <c r="A250" s="2">
        <v>3.478459</v>
      </c>
      <c r="B250" s="2" t="s">
        <v>107</v>
      </c>
      <c r="C250" s="2" t="s">
        <v>90</v>
      </c>
      <c r="D250" s="2" t="s">
        <v>89</v>
      </c>
    </row>
    <row r="251" spans="1:4">
      <c r="A251" s="2">
        <v>5.7616009999999998</v>
      </c>
      <c r="B251" s="2" t="s">
        <v>107</v>
      </c>
      <c r="C251" s="2" t="s">
        <v>91</v>
      </c>
      <c r="D251" s="2" t="s">
        <v>89</v>
      </c>
    </row>
    <row r="252" spans="1:4">
      <c r="A252" s="2">
        <v>1.853132</v>
      </c>
      <c r="B252" s="2" t="s">
        <v>107</v>
      </c>
      <c r="C252" s="2" t="s">
        <v>92</v>
      </c>
      <c r="D252" s="2" t="s">
        <v>89</v>
      </c>
    </row>
    <row r="253" spans="1:4">
      <c r="A253" s="2">
        <v>3.9229970000000001</v>
      </c>
      <c r="B253" s="2" t="s">
        <v>107</v>
      </c>
      <c r="C253" s="2" t="s">
        <v>93</v>
      </c>
      <c r="D253" s="2" t="s">
        <v>89</v>
      </c>
    </row>
    <row r="254" spans="1:4">
      <c r="A254" s="2">
        <v>6.3706959999999997</v>
      </c>
      <c r="B254" s="2" t="s">
        <v>107</v>
      </c>
      <c r="C254" s="2" t="s">
        <v>94</v>
      </c>
      <c r="D254" s="2" t="s">
        <v>89</v>
      </c>
    </row>
    <row r="255" spans="1:4">
      <c r="A255" s="2">
        <v>2.3133240000000002</v>
      </c>
      <c r="B255" s="2" t="s">
        <v>107</v>
      </c>
      <c r="C255" s="2" t="s">
        <v>95</v>
      </c>
      <c r="D255" s="2" t="s">
        <v>89</v>
      </c>
    </row>
    <row r="256" spans="1:4">
      <c r="A256" s="2">
        <v>3.70038</v>
      </c>
      <c r="B256" s="2" t="s">
        <v>107</v>
      </c>
      <c r="C256" s="2" t="s">
        <v>96</v>
      </c>
      <c r="D256" s="2" t="s">
        <v>89</v>
      </c>
    </row>
    <row r="257" spans="1:4">
      <c r="A257" s="2">
        <v>5.8843889999999996</v>
      </c>
      <c r="B257" s="2" t="s">
        <v>107</v>
      </c>
      <c r="C257" s="2" t="s">
        <v>97</v>
      </c>
      <c r="D257" s="2" t="s">
        <v>89</v>
      </c>
    </row>
    <row r="258" spans="1:4">
      <c r="A258" s="2">
        <v>1.9282049999999999</v>
      </c>
      <c r="B258" s="2" t="s">
        <v>107</v>
      </c>
      <c r="C258" s="2" t="s">
        <v>98</v>
      </c>
      <c r="D258" s="2" t="s">
        <v>89</v>
      </c>
    </row>
    <row r="259" spans="1:4">
      <c r="A259" s="2">
        <v>4.2684699999999998</v>
      </c>
      <c r="B259" s="2" t="s">
        <v>107</v>
      </c>
      <c r="C259" s="2" t="s">
        <v>99</v>
      </c>
      <c r="D259" s="2" t="s">
        <v>89</v>
      </c>
    </row>
    <row r="260" spans="1:4">
      <c r="A260" s="2">
        <v>6.9716069999999997</v>
      </c>
      <c r="B260" s="2" t="s">
        <v>107</v>
      </c>
      <c r="C260" s="2" t="s">
        <v>100</v>
      </c>
      <c r="D260" s="2" t="s">
        <v>89</v>
      </c>
    </row>
    <row r="261" spans="1:4">
      <c r="A261" s="2">
        <v>2.6756600000000001</v>
      </c>
      <c r="B261" s="2" t="s">
        <v>108</v>
      </c>
      <c r="C261" s="2" t="s">
        <v>88</v>
      </c>
      <c r="D261" s="2" t="s">
        <v>89</v>
      </c>
    </row>
    <row r="262" spans="1:4">
      <c r="A262" s="2">
        <v>4.3667600000000002</v>
      </c>
      <c r="B262" s="2" t="s">
        <v>108</v>
      </c>
      <c r="C262" s="2" t="s">
        <v>90</v>
      </c>
      <c r="D262" s="2" t="s">
        <v>89</v>
      </c>
    </row>
    <row r="263" spans="1:4">
      <c r="A263" s="2">
        <v>6.1137699999999997</v>
      </c>
      <c r="B263" s="2" t="s">
        <v>108</v>
      </c>
      <c r="C263" s="2" t="s">
        <v>91</v>
      </c>
      <c r="D263" s="2" t="s">
        <v>89</v>
      </c>
    </row>
    <row r="264" spans="1:4">
      <c r="A264" s="2">
        <v>2.93526</v>
      </c>
      <c r="B264" s="2" t="s">
        <v>108</v>
      </c>
      <c r="C264" s="2" t="s">
        <v>92</v>
      </c>
      <c r="D264" s="2" t="s">
        <v>89</v>
      </c>
    </row>
    <row r="265" spans="1:4">
      <c r="A265" s="2">
        <v>4.56175</v>
      </c>
      <c r="B265" s="2" t="s">
        <v>108</v>
      </c>
      <c r="C265" s="2" t="s">
        <v>93</v>
      </c>
      <c r="D265" s="2" t="s">
        <v>89</v>
      </c>
    </row>
    <row r="266" spans="1:4">
      <c r="A266" s="2">
        <v>6.4252099999999999</v>
      </c>
      <c r="B266" s="2" t="s">
        <v>108</v>
      </c>
      <c r="C266" s="2" t="s">
        <v>94</v>
      </c>
      <c r="D266" s="2" t="s">
        <v>89</v>
      </c>
    </row>
    <row r="267" spans="1:4">
      <c r="A267" s="2">
        <v>3.24261</v>
      </c>
      <c r="B267" s="2" t="s">
        <v>108</v>
      </c>
      <c r="C267" s="2" t="s">
        <v>95</v>
      </c>
      <c r="D267" s="2" t="s">
        <v>89</v>
      </c>
    </row>
    <row r="268" spans="1:4">
      <c r="A268" s="2">
        <v>5.1492899999999997</v>
      </c>
      <c r="B268" s="2" t="s">
        <v>108</v>
      </c>
      <c r="C268" s="2" t="s">
        <v>96</v>
      </c>
      <c r="D268" s="2" t="s">
        <v>89</v>
      </c>
    </row>
    <row r="269" spans="1:4">
      <c r="A269" s="2">
        <v>7.3360000000000003</v>
      </c>
      <c r="B269" s="2" t="s">
        <v>108</v>
      </c>
      <c r="C269" s="2" t="s">
        <v>97</v>
      </c>
      <c r="D269" s="2" t="s">
        <v>89</v>
      </c>
    </row>
    <row r="270" spans="1:4">
      <c r="A270" s="2">
        <v>3.6820599999999999</v>
      </c>
      <c r="B270" s="2" t="s">
        <v>108</v>
      </c>
      <c r="C270" s="2" t="s">
        <v>98</v>
      </c>
      <c r="D270" s="2" t="s">
        <v>89</v>
      </c>
    </row>
    <row r="271" spans="1:4">
      <c r="A271" s="2">
        <v>5.4232699999999996</v>
      </c>
      <c r="B271" s="2" t="s">
        <v>108</v>
      </c>
      <c r="C271" s="2" t="s">
        <v>99</v>
      </c>
      <c r="D271" s="2" t="s">
        <v>89</v>
      </c>
    </row>
    <row r="272" spans="1:4">
      <c r="A272" s="2">
        <v>7.9628500000000004</v>
      </c>
      <c r="B272" s="2" t="s">
        <v>108</v>
      </c>
      <c r="C272" s="2" t="s">
        <v>100</v>
      </c>
      <c r="D272" s="2" t="s">
        <v>89</v>
      </c>
    </row>
    <row r="273" spans="1:4">
      <c r="A273" s="2">
        <v>3.74586</v>
      </c>
      <c r="B273" s="2" t="s">
        <v>109</v>
      </c>
      <c r="C273" s="2" t="s">
        <v>88</v>
      </c>
      <c r="D273" s="2" t="s">
        <v>89</v>
      </c>
    </row>
    <row r="274" spans="1:4">
      <c r="A274" s="2">
        <v>5.1649799999999999</v>
      </c>
      <c r="B274" s="2" t="s">
        <v>109</v>
      </c>
      <c r="C274" s="2" t="s">
        <v>90</v>
      </c>
      <c r="D274" s="2" t="s">
        <v>89</v>
      </c>
    </row>
    <row r="275" spans="1:4">
      <c r="A275" s="2">
        <v>6.9214099999999998</v>
      </c>
      <c r="B275" s="2" t="s">
        <v>109</v>
      </c>
      <c r="C275" s="2" t="s">
        <v>91</v>
      </c>
      <c r="D275" s="2" t="s">
        <v>89</v>
      </c>
    </row>
    <row r="276" spans="1:4">
      <c r="A276" s="2">
        <v>3.8404199999999999</v>
      </c>
      <c r="B276" s="2" t="s">
        <v>109</v>
      </c>
      <c r="C276" s="2" t="s">
        <v>92</v>
      </c>
      <c r="D276" s="2" t="s">
        <v>89</v>
      </c>
    </row>
    <row r="277" spans="1:4">
      <c r="A277" s="2">
        <v>5.8255499999999998</v>
      </c>
      <c r="B277" s="2" t="s">
        <v>109</v>
      </c>
      <c r="C277" s="2" t="s">
        <v>93</v>
      </c>
      <c r="D277" s="2" t="s">
        <v>89</v>
      </c>
    </row>
    <row r="278" spans="1:4">
      <c r="A278" s="2">
        <v>7.6350499999999997</v>
      </c>
      <c r="B278" s="2" t="s">
        <v>109</v>
      </c>
      <c r="C278" s="2" t="s">
        <v>94</v>
      </c>
      <c r="D278" s="2" t="s">
        <v>89</v>
      </c>
    </row>
    <row r="279" spans="1:4">
      <c r="A279" s="2">
        <v>4.5845399999999996</v>
      </c>
      <c r="B279" s="2" t="s">
        <v>109</v>
      </c>
      <c r="C279" s="2" t="s">
        <v>95</v>
      </c>
      <c r="D279" s="2" t="s">
        <v>89</v>
      </c>
    </row>
    <row r="280" spans="1:4">
      <c r="A280" s="2">
        <v>6.9326800000000004</v>
      </c>
      <c r="B280" s="2" t="s">
        <v>109</v>
      </c>
      <c r="C280" s="2" t="s">
        <v>96</v>
      </c>
      <c r="D280" s="2" t="s">
        <v>89</v>
      </c>
    </row>
    <row r="281" spans="1:4">
      <c r="A281" s="2">
        <v>9.3697599999999994</v>
      </c>
      <c r="B281" s="2" t="s">
        <v>109</v>
      </c>
      <c r="C281" s="2" t="s">
        <v>97</v>
      </c>
      <c r="D281" s="2" t="s">
        <v>89</v>
      </c>
    </row>
    <row r="282" spans="1:4">
      <c r="A282" s="2">
        <v>5.4810499999999998</v>
      </c>
      <c r="B282" s="2" t="s">
        <v>109</v>
      </c>
      <c r="C282" s="2" t="s">
        <v>98</v>
      </c>
      <c r="D282" s="2" t="s">
        <v>89</v>
      </c>
    </row>
    <row r="283" spans="1:4">
      <c r="A283" s="2">
        <v>7.0105500000000003</v>
      </c>
      <c r="B283" s="2" t="s">
        <v>109</v>
      </c>
      <c r="C283" s="2" t="s">
        <v>99</v>
      </c>
      <c r="D283" s="2" t="s">
        <v>89</v>
      </c>
    </row>
    <row r="284" spans="1:4">
      <c r="A284" s="2">
        <v>9.4147599999999994</v>
      </c>
      <c r="B284" s="2" t="s">
        <v>109</v>
      </c>
      <c r="C284" s="2" t="s">
        <v>100</v>
      </c>
      <c r="D284" s="2" t="s">
        <v>89</v>
      </c>
    </row>
    <row r="285" spans="1:4">
      <c r="A285" s="2">
        <v>3.21645</v>
      </c>
      <c r="B285" s="2" t="s">
        <v>110</v>
      </c>
      <c r="C285" s="2" t="s">
        <v>88</v>
      </c>
      <c r="D285" s="2" t="s">
        <v>89</v>
      </c>
    </row>
    <row r="286" spans="1:4">
      <c r="A286" s="2">
        <v>4.6504700000000003</v>
      </c>
      <c r="B286" s="2" t="s">
        <v>110</v>
      </c>
      <c r="C286" s="2" t="s">
        <v>90</v>
      </c>
      <c r="D286" s="2" t="s">
        <v>89</v>
      </c>
    </row>
    <row r="287" spans="1:4">
      <c r="A287" s="2">
        <v>6.7533300000000001</v>
      </c>
      <c r="B287" s="2" t="s">
        <v>110</v>
      </c>
      <c r="C287" s="2" t="s">
        <v>91</v>
      </c>
      <c r="D287" s="2" t="s">
        <v>89</v>
      </c>
    </row>
    <row r="288" spans="1:4">
      <c r="A288" s="2">
        <v>3.9216299999999999</v>
      </c>
      <c r="B288" s="2" t="s">
        <v>110</v>
      </c>
      <c r="C288" s="2" t="s">
        <v>92</v>
      </c>
      <c r="D288" s="2" t="s">
        <v>89</v>
      </c>
    </row>
    <row r="289" spans="1:4">
      <c r="A289" s="2">
        <v>5.52677</v>
      </c>
      <c r="B289" s="2" t="s">
        <v>110</v>
      </c>
      <c r="C289" s="2" t="s">
        <v>93</v>
      </c>
      <c r="D289" s="2" t="s">
        <v>89</v>
      </c>
    </row>
    <row r="290" spans="1:4">
      <c r="A290" s="2">
        <v>7.6571999999999996</v>
      </c>
      <c r="B290" s="2" t="s">
        <v>110</v>
      </c>
      <c r="C290" s="2" t="s">
        <v>94</v>
      </c>
      <c r="D290" s="2" t="s">
        <v>89</v>
      </c>
    </row>
    <row r="291" spans="1:4">
      <c r="A291" s="2">
        <v>4.57979</v>
      </c>
      <c r="B291" s="2" t="s">
        <v>110</v>
      </c>
      <c r="C291" s="2" t="s">
        <v>95</v>
      </c>
      <c r="D291" s="2" t="s">
        <v>89</v>
      </c>
    </row>
    <row r="292" spans="1:4">
      <c r="A292" s="2">
        <v>6.1717399999999998</v>
      </c>
      <c r="B292" s="2" t="s">
        <v>110</v>
      </c>
      <c r="C292" s="2" t="s">
        <v>96</v>
      </c>
      <c r="D292" s="2" t="s">
        <v>89</v>
      </c>
    </row>
    <row r="293" spans="1:4">
      <c r="A293" s="2">
        <v>8.3944299999999998</v>
      </c>
      <c r="B293" s="2" t="s">
        <v>110</v>
      </c>
      <c r="C293" s="2" t="s">
        <v>97</v>
      </c>
      <c r="D293" s="2" t="s">
        <v>89</v>
      </c>
    </row>
    <row r="294" spans="1:4">
      <c r="A294" s="2">
        <v>3.9423300000000001</v>
      </c>
      <c r="B294" s="2" t="s">
        <v>110</v>
      </c>
      <c r="C294" s="2" t="s">
        <v>98</v>
      </c>
      <c r="D294" s="2" t="s">
        <v>89</v>
      </c>
    </row>
    <row r="295" spans="1:4">
      <c r="A295" s="2">
        <v>5.9866700000000002</v>
      </c>
      <c r="B295" s="2" t="s">
        <v>110</v>
      </c>
      <c r="C295" s="2" t="s">
        <v>99</v>
      </c>
      <c r="D295" s="2" t="s">
        <v>89</v>
      </c>
    </row>
    <row r="296" spans="1:4">
      <c r="A296" s="2">
        <v>8.9993300000000005</v>
      </c>
      <c r="B296" s="2" t="s">
        <v>110</v>
      </c>
      <c r="C296" s="2" t="s">
        <v>100</v>
      </c>
      <c r="D296" s="2" t="s">
        <v>89</v>
      </c>
    </row>
    <row r="297" spans="1:4">
      <c r="A297" s="2">
        <v>3.0773799999999998</v>
      </c>
      <c r="B297" s="2" t="s">
        <v>111</v>
      </c>
      <c r="C297" s="2" t="s">
        <v>88</v>
      </c>
      <c r="D297" s="2" t="s">
        <v>89</v>
      </c>
    </row>
    <row r="298" spans="1:4">
      <c r="A298" s="2">
        <v>4.3249300000000002</v>
      </c>
      <c r="B298" s="2" t="s">
        <v>111</v>
      </c>
      <c r="C298" s="2" t="s">
        <v>90</v>
      </c>
      <c r="D298" s="2" t="s">
        <v>89</v>
      </c>
    </row>
    <row r="299" spans="1:4">
      <c r="A299" s="2">
        <v>5.82531</v>
      </c>
      <c r="B299" s="2" t="s">
        <v>111</v>
      </c>
      <c r="C299" s="2" t="s">
        <v>91</v>
      </c>
      <c r="D299" s="2" t="s">
        <v>89</v>
      </c>
    </row>
    <row r="300" spans="1:4">
      <c r="A300" s="2">
        <v>2.9853900000000002</v>
      </c>
      <c r="B300" s="2" t="s">
        <v>111</v>
      </c>
      <c r="C300" s="2" t="s">
        <v>92</v>
      </c>
      <c r="D300" s="2" t="s">
        <v>89</v>
      </c>
    </row>
    <row r="301" spans="1:4">
      <c r="A301" s="2">
        <v>4.4298099999999998</v>
      </c>
      <c r="B301" s="2" t="s">
        <v>111</v>
      </c>
      <c r="C301" s="2" t="s">
        <v>93</v>
      </c>
      <c r="D301" s="2" t="s">
        <v>89</v>
      </c>
    </row>
    <row r="302" spans="1:4">
      <c r="A302" s="2">
        <v>6.7131999999999996</v>
      </c>
      <c r="B302" s="2" t="s">
        <v>111</v>
      </c>
      <c r="C302" s="2" t="s">
        <v>94</v>
      </c>
      <c r="D302" s="2" t="s">
        <v>89</v>
      </c>
    </row>
    <row r="303" spans="1:4">
      <c r="A303" s="2">
        <v>3.1113300000000002</v>
      </c>
      <c r="B303" s="2" t="s">
        <v>111</v>
      </c>
      <c r="C303" s="2" t="s">
        <v>95</v>
      </c>
      <c r="D303" s="2" t="s">
        <v>89</v>
      </c>
    </row>
    <row r="304" spans="1:4">
      <c r="A304" s="2">
        <v>5.0149299999999997</v>
      </c>
      <c r="B304" s="2" t="s">
        <v>111</v>
      </c>
      <c r="C304" s="2" t="s">
        <v>96</v>
      </c>
      <c r="D304" s="2" t="s">
        <v>89</v>
      </c>
    </row>
    <row r="305" spans="1:4">
      <c r="A305" s="2">
        <v>7.3212299999999999</v>
      </c>
      <c r="B305" s="2" t="s">
        <v>111</v>
      </c>
      <c r="C305" s="2" t="s">
        <v>97</v>
      </c>
      <c r="D305" s="2" t="s">
        <v>89</v>
      </c>
    </row>
    <row r="306" spans="1:4">
      <c r="A306" s="2">
        <v>3.6728200000000002</v>
      </c>
      <c r="B306" s="2" t="s">
        <v>111</v>
      </c>
      <c r="C306" s="2" t="s">
        <v>98</v>
      </c>
      <c r="D306" s="2" t="s">
        <v>89</v>
      </c>
    </row>
    <row r="307" spans="1:4">
      <c r="A307" s="2">
        <v>5.9116900000000001</v>
      </c>
      <c r="B307" s="2" t="s">
        <v>111</v>
      </c>
      <c r="C307" s="2" t="s">
        <v>99</v>
      </c>
      <c r="D307" s="2" t="s">
        <v>89</v>
      </c>
    </row>
    <row r="308" spans="1:4">
      <c r="A308" s="2">
        <v>8.0089100000000002</v>
      </c>
      <c r="B308" s="2" t="s">
        <v>111</v>
      </c>
      <c r="C308" s="2" t="s">
        <v>100</v>
      </c>
      <c r="D308" s="2" t="s">
        <v>89</v>
      </c>
    </row>
    <row r="309" spans="1:4">
      <c r="A309" s="2">
        <v>3.1524399999999999</v>
      </c>
      <c r="B309" s="2" t="s">
        <v>112</v>
      </c>
      <c r="C309" s="2" t="s">
        <v>88</v>
      </c>
      <c r="D309" s="2" t="s">
        <v>89</v>
      </c>
    </row>
    <row r="310" spans="1:4">
      <c r="A310" s="2">
        <v>4.4749699999999999</v>
      </c>
      <c r="B310" s="2" t="s">
        <v>112</v>
      </c>
      <c r="C310" s="2" t="s">
        <v>90</v>
      </c>
      <c r="D310" s="2" t="s">
        <v>89</v>
      </c>
    </row>
    <row r="311" spans="1:4">
      <c r="A311" s="2">
        <v>5.84659</v>
      </c>
      <c r="B311" s="2" t="s">
        <v>112</v>
      </c>
      <c r="C311" s="2" t="s">
        <v>91</v>
      </c>
      <c r="D311" s="2" t="s">
        <v>89</v>
      </c>
    </row>
    <row r="312" spans="1:4">
      <c r="A312" s="2">
        <v>3.00719</v>
      </c>
      <c r="B312" s="2" t="s">
        <v>112</v>
      </c>
      <c r="C312" s="2" t="s">
        <v>92</v>
      </c>
      <c r="D312" s="2" t="s">
        <v>89</v>
      </c>
    </row>
    <row r="313" spans="1:4">
      <c r="A313" s="2">
        <v>4.5270700000000001</v>
      </c>
      <c r="B313" s="2" t="s">
        <v>112</v>
      </c>
      <c r="C313" s="2" t="s">
        <v>93</v>
      </c>
      <c r="D313" s="2" t="s">
        <v>89</v>
      </c>
    </row>
    <row r="314" spans="1:4">
      <c r="A314" s="2">
        <v>6.7232900000000004</v>
      </c>
      <c r="B314" s="2" t="s">
        <v>112</v>
      </c>
      <c r="C314" s="2" t="s">
        <v>94</v>
      </c>
      <c r="D314" s="2" t="s">
        <v>89</v>
      </c>
    </row>
    <row r="315" spans="1:4">
      <c r="A315" s="2">
        <v>3.0954299999999999</v>
      </c>
      <c r="B315" s="2" t="s">
        <v>112</v>
      </c>
      <c r="C315" s="2" t="s">
        <v>95</v>
      </c>
      <c r="D315" s="2" t="s">
        <v>89</v>
      </c>
    </row>
    <row r="316" spans="1:4">
      <c r="A316" s="2">
        <v>4.9867699999999999</v>
      </c>
      <c r="B316" s="2" t="s">
        <v>112</v>
      </c>
      <c r="C316" s="2" t="s">
        <v>96</v>
      </c>
      <c r="D316" s="2" t="s">
        <v>89</v>
      </c>
    </row>
    <row r="317" spans="1:4">
      <c r="A317" s="2">
        <v>7.2659399999999996</v>
      </c>
      <c r="B317" s="2" t="s">
        <v>112</v>
      </c>
      <c r="C317" s="2" t="s">
        <v>97</v>
      </c>
      <c r="D317" s="2" t="s">
        <v>89</v>
      </c>
    </row>
    <row r="318" spans="1:4">
      <c r="A318" s="2">
        <v>3.69462</v>
      </c>
      <c r="B318" s="2" t="s">
        <v>112</v>
      </c>
      <c r="C318" s="2" t="s">
        <v>98</v>
      </c>
      <c r="D318" s="2" t="s">
        <v>89</v>
      </c>
    </row>
    <row r="319" spans="1:4">
      <c r="A319" s="2">
        <v>5.9334899999999999</v>
      </c>
      <c r="B319" s="2" t="s">
        <v>112</v>
      </c>
      <c r="C319" s="2" t="s">
        <v>99</v>
      </c>
      <c r="D319" s="2" t="s">
        <v>89</v>
      </c>
    </row>
    <row r="320" spans="1:4">
      <c r="A320" s="2">
        <v>8.0307099999999991</v>
      </c>
      <c r="B320" s="2" t="s">
        <v>112</v>
      </c>
      <c r="C320" s="2" t="s">
        <v>100</v>
      </c>
      <c r="D320" s="2" t="s">
        <v>89</v>
      </c>
    </row>
    <row r="321" spans="1:4">
      <c r="A321" s="2">
        <v>3.3597000000000001</v>
      </c>
      <c r="B321" s="2" t="s">
        <v>113</v>
      </c>
      <c r="C321" s="2" t="s">
        <v>88</v>
      </c>
      <c r="D321" s="2" t="s">
        <v>89</v>
      </c>
    </row>
    <row r="322" spans="1:4">
      <c r="A322" s="2">
        <v>4.7334500000000004</v>
      </c>
      <c r="B322" s="2" t="s">
        <v>113</v>
      </c>
      <c r="C322" s="2" t="s">
        <v>90</v>
      </c>
      <c r="D322" s="2" t="s">
        <v>89</v>
      </c>
    </row>
    <row r="323" spans="1:4">
      <c r="A323" s="2">
        <v>6.3486599999999997</v>
      </c>
      <c r="B323" s="2" t="s">
        <v>113</v>
      </c>
      <c r="C323" s="2" t="s">
        <v>91</v>
      </c>
      <c r="D323" s="2" t="s">
        <v>89</v>
      </c>
    </row>
    <row r="324" spans="1:4">
      <c r="A324" s="2">
        <v>3.6112500000000001</v>
      </c>
      <c r="B324" s="2" t="s">
        <v>113</v>
      </c>
      <c r="C324" s="2" t="s">
        <v>92</v>
      </c>
      <c r="D324" s="2" t="s">
        <v>89</v>
      </c>
    </row>
    <row r="325" spans="1:4">
      <c r="A325" s="2">
        <v>4.9136600000000001</v>
      </c>
      <c r="B325" s="2" t="s">
        <v>113</v>
      </c>
      <c r="C325" s="2" t="s">
        <v>93</v>
      </c>
      <c r="D325" s="2" t="s">
        <v>89</v>
      </c>
    </row>
    <row r="326" spans="1:4">
      <c r="A326" s="2">
        <v>6.7356100000000003</v>
      </c>
      <c r="B326" s="2" t="s">
        <v>113</v>
      </c>
      <c r="C326" s="2" t="s">
        <v>94</v>
      </c>
      <c r="D326" s="2" t="s">
        <v>89</v>
      </c>
    </row>
    <row r="327" spans="1:4">
      <c r="A327" s="2">
        <v>3.9120699999999999</v>
      </c>
      <c r="B327" s="2" t="s">
        <v>113</v>
      </c>
      <c r="C327" s="2" t="s">
        <v>95</v>
      </c>
      <c r="D327" s="2" t="s">
        <v>89</v>
      </c>
    </row>
    <row r="328" spans="1:4">
      <c r="A328" s="2">
        <v>5.5765000000000002</v>
      </c>
      <c r="B328" s="2" t="s">
        <v>113</v>
      </c>
      <c r="C328" s="2" t="s">
        <v>96</v>
      </c>
      <c r="D328" s="2" t="s">
        <v>89</v>
      </c>
    </row>
    <row r="329" spans="1:4">
      <c r="A329" s="2">
        <v>7.7794600000000003</v>
      </c>
      <c r="B329" s="2" t="s">
        <v>113</v>
      </c>
      <c r="C329" s="2" t="s">
        <v>97</v>
      </c>
      <c r="D329" s="2" t="s">
        <v>89</v>
      </c>
    </row>
    <row r="330" spans="1:4">
      <c r="A330" s="2">
        <v>4.0025399999999998</v>
      </c>
      <c r="B330" s="2" t="s">
        <v>113</v>
      </c>
      <c r="C330" s="2" t="s">
        <v>98</v>
      </c>
      <c r="D330" s="2" t="s">
        <v>89</v>
      </c>
    </row>
    <row r="331" spans="1:4">
      <c r="A331" s="2">
        <v>5.7460399999999998</v>
      </c>
      <c r="B331" s="2" t="s">
        <v>113</v>
      </c>
      <c r="C331" s="2" t="s">
        <v>99</v>
      </c>
      <c r="D331" s="2" t="s">
        <v>89</v>
      </c>
    </row>
    <row r="332" spans="1:4">
      <c r="A332" s="2">
        <v>7.83291</v>
      </c>
      <c r="B332" s="2" t="s">
        <v>113</v>
      </c>
      <c r="C332" s="2" t="s">
        <v>100</v>
      </c>
      <c r="D332" s="2" t="s">
        <v>89</v>
      </c>
    </row>
    <row r="333" spans="1:4">
      <c r="A333" s="2">
        <v>2.5207099999999998</v>
      </c>
      <c r="B333" s="2" t="s">
        <v>114</v>
      </c>
      <c r="C333" s="2" t="s">
        <v>88</v>
      </c>
      <c r="D333" s="2" t="s">
        <v>89</v>
      </c>
    </row>
    <row r="334" spans="1:4">
      <c r="A334" s="2">
        <v>3.7781799999999999</v>
      </c>
      <c r="B334" s="2" t="s">
        <v>114</v>
      </c>
      <c r="C334" s="2" t="s">
        <v>90</v>
      </c>
      <c r="D334" s="2" t="s">
        <v>89</v>
      </c>
    </row>
    <row r="335" spans="1:4">
      <c r="A335" s="2">
        <v>5.5859100000000002</v>
      </c>
      <c r="B335" s="2" t="s">
        <v>114</v>
      </c>
      <c r="C335" s="2" t="s">
        <v>91</v>
      </c>
      <c r="D335" s="2" t="s">
        <v>89</v>
      </c>
    </row>
    <row r="336" spans="1:4">
      <c r="A336" s="2">
        <v>2.6889799999999999</v>
      </c>
      <c r="B336" s="2" t="s">
        <v>114</v>
      </c>
      <c r="C336" s="2" t="s">
        <v>92</v>
      </c>
      <c r="D336" s="2" t="s">
        <v>89</v>
      </c>
    </row>
    <row r="337" spans="1:4">
      <c r="A337" s="2">
        <v>3.32477</v>
      </c>
      <c r="B337" s="2" t="s">
        <v>114</v>
      </c>
      <c r="C337" s="2" t="s">
        <v>93</v>
      </c>
      <c r="D337" s="2" t="s">
        <v>89</v>
      </c>
    </row>
    <row r="338" spans="1:4">
      <c r="A338" s="2">
        <v>6.1256399999999998</v>
      </c>
      <c r="B338" s="2" t="s">
        <v>114</v>
      </c>
      <c r="C338" s="2" t="s">
        <v>94</v>
      </c>
      <c r="D338" s="2" t="s">
        <v>89</v>
      </c>
    </row>
    <row r="339" spans="1:4">
      <c r="A339" s="2">
        <v>2.9805700000000002</v>
      </c>
      <c r="B339" s="2" t="s">
        <v>114</v>
      </c>
      <c r="C339" s="2" t="s">
        <v>95</v>
      </c>
      <c r="D339" s="2" t="s">
        <v>89</v>
      </c>
    </row>
    <row r="340" spans="1:4">
      <c r="A340" s="2">
        <v>4.88741</v>
      </c>
      <c r="B340" s="2" t="s">
        <v>114</v>
      </c>
      <c r="C340" s="2" t="s">
        <v>96</v>
      </c>
      <c r="D340" s="2" t="s">
        <v>89</v>
      </c>
    </row>
    <row r="341" spans="1:4">
      <c r="A341" s="2">
        <v>7.2786499999999998</v>
      </c>
      <c r="B341" s="2" t="s">
        <v>114</v>
      </c>
      <c r="C341" s="2" t="s">
        <v>97</v>
      </c>
      <c r="D341" s="2" t="s">
        <v>89</v>
      </c>
    </row>
    <row r="342" spans="1:4">
      <c r="A342" s="2">
        <v>3.3375900000000001</v>
      </c>
      <c r="B342" s="2" t="s">
        <v>114</v>
      </c>
      <c r="C342" s="2" t="s">
        <v>98</v>
      </c>
      <c r="D342" s="2" t="s">
        <v>89</v>
      </c>
    </row>
    <row r="343" spans="1:4">
      <c r="A343" s="2">
        <v>5.1598300000000004</v>
      </c>
      <c r="B343" s="2" t="s">
        <v>114</v>
      </c>
      <c r="C343" s="2" t="s">
        <v>99</v>
      </c>
      <c r="D343" s="2" t="s">
        <v>89</v>
      </c>
    </row>
    <row r="344" spans="1:4">
      <c r="A344" s="2">
        <v>8.0535700000000006</v>
      </c>
      <c r="B344" s="2" t="s">
        <v>114</v>
      </c>
      <c r="C344" s="2" t="s">
        <v>100</v>
      </c>
      <c r="D344" s="2" t="s">
        <v>89</v>
      </c>
    </row>
    <row r="345" spans="1:4">
      <c r="A345" s="2">
        <v>2.3277999999999999</v>
      </c>
      <c r="B345" s="2" t="s">
        <v>115</v>
      </c>
      <c r="C345" s="2" t="s">
        <v>88</v>
      </c>
      <c r="D345" s="2" t="s">
        <v>89</v>
      </c>
    </row>
    <row r="346" spans="1:4">
      <c r="A346" s="2">
        <v>4.0479399999999996</v>
      </c>
      <c r="B346" s="2" t="s">
        <v>115</v>
      </c>
      <c r="C346" s="2" t="s">
        <v>90</v>
      </c>
      <c r="D346" s="2" t="s">
        <v>89</v>
      </c>
    </row>
    <row r="347" spans="1:4">
      <c r="A347" s="2">
        <v>5.8737300000000001</v>
      </c>
      <c r="B347" s="2" t="s">
        <v>115</v>
      </c>
      <c r="C347" s="2" t="s">
        <v>91</v>
      </c>
      <c r="D347" s="2" t="s">
        <v>89</v>
      </c>
    </row>
    <row r="348" spans="1:4">
      <c r="A348" s="2">
        <v>2.3392499999999998</v>
      </c>
      <c r="B348" s="2" t="s">
        <v>115</v>
      </c>
      <c r="C348" s="2" t="s">
        <v>92</v>
      </c>
      <c r="D348" s="2" t="s">
        <v>89</v>
      </c>
    </row>
    <row r="349" spans="1:4">
      <c r="A349" s="2">
        <v>4.3349099999999998</v>
      </c>
      <c r="B349" s="2" t="s">
        <v>115</v>
      </c>
      <c r="C349" s="2" t="s">
        <v>93</v>
      </c>
      <c r="D349" s="2" t="s">
        <v>89</v>
      </c>
    </row>
    <row r="350" spans="1:4">
      <c r="A350" s="2">
        <v>6.6419199999999998</v>
      </c>
      <c r="B350" s="2" t="s">
        <v>115</v>
      </c>
      <c r="C350" s="2" t="s">
        <v>94</v>
      </c>
      <c r="D350" s="2" t="s">
        <v>89</v>
      </c>
    </row>
    <row r="351" spans="1:4">
      <c r="A351" s="2">
        <v>2.2563599999999999</v>
      </c>
      <c r="B351" s="2" t="s">
        <v>115</v>
      </c>
      <c r="C351" s="2" t="s">
        <v>95</v>
      </c>
      <c r="D351" s="2" t="s">
        <v>89</v>
      </c>
    </row>
    <row r="352" spans="1:4">
      <c r="A352" s="2">
        <v>4.57193</v>
      </c>
      <c r="B352" s="2" t="s">
        <v>115</v>
      </c>
      <c r="C352" s="2" t="s">
        <v>96</v>
      </c>
      <c r="D352" s="2" t="s">
        <v>89</v>
      </c>
    </row>
    <row r="353" spans="1:4">
      <c r="A353" s="2">
        <v>7.2732799999999997</v>
      </c>
      <c r="B353" s="2" t="s">
        <v>115</v>
      </c>
      <c r="C353" s="2" t="s">
        <v>97</v>
      </c>
      <c r="D353" s="2" t="s">
        <v>89</v>
      </c>
    </row>
    <row r="354" spans="1:4">
      <c r="A354" s="2">
        <v>3.2565300000000001</v>
      </c>
      <c r="B354" s="2" t="s">
        <v>115</v>
      </c>
      <c r="C354" s="2" t="s">
        <v>98</v>
      </c>
      <c r="D354" s="2" t="s">
        <v>89</v>
      </c>
    </row>
    <row r="355" spans="1:4">
      <c r="A355" s="2">
        <v>5.1924799999999998</v>
      </c>
      <c r="B355" s="2" t="s">
        <v>115</v>
      </c>
      <c r="C355" s="2" t="s">
        <v>99</v>
      </c>
      <c r="D355" s="2" t="s">
        <v>89</v>
      </c>
    </row>
    <row r="356" spans="1:4">
      <c r="A356" s="2">
        <v>8.1631400000000003</v>
      </c>
      <c r="B356" s="2" t="s">
        <v>115</v>
      </c>
      <c r="C356" s="2" t="s">
        <v>100</v>
      </c>
      <c r="D356" s="2" t="s">
        <v>89</v>
      </c>
    </row>
    <row r="357" spans="1:4">
      <c r="A357" s="2">
        <v>2.0222060000000002</v>
      </c>
      <c r="B357" s="2" t="s">
        <v>116</v>
      </c>
      <c r="C357" s="2" t="s">
        <v>88</v>
      </c>
      <c r="D357" s="2" t="s">
        <v>89</v>
      </c>
    </row>
    <row r="358" spans="1:4">
      <c r="A358" s="2">
        <v>4.1373889999999998</v>
      </c>
      <c r="B358" s="2" t="s">
        <v>116</v>
      </c>
      <c r="C358" s="2" t="s">
        <v>90</v>
      </c>
      <c r="D358" s="2" t="s">
        <v>89</v>
      </c>
    </row>
    <row r="359" spans="1:4">
      <c r="A359" s="2">
        <v>7.0794259999999998</v>
      </c>
      <c r="B359" s="2" t="s">
        <v>116</v>
      </c>
      <c r="C359" s="2" t="s">
        <v>91</v>
      </c>
      <c r="D359" s="2" t="s">
        <v>89</v>
      </c>
    </row>
    <row r="360" spans="1:4">
      <c r="A360" s="2">
        <v>3.479876</v>
      </c>
      <c r="B360" s="2" t="s">
        <v>116</v>
      </c>
      <c r="C360" s="2" t="s">
        <v>92</v>
      </c>
      <c r="D360" s="2" t="s">
        <v>89</v>
      </c>
    </row>
    <row r="361" spans="1:4">
      <c r="A361" s="2">
        <v>5.8499429999999997</v>
      </c>
      <c r="B361" s="2" t="s">
        <v>116</v>
      </c>
      <c r="C361" s="2" t="s">
        <v>93</v>
      </c>
      <c r="D361" s="2" t="s">
        <v>89</v>
      </c>
    </row>
    <row r="362" spans="1:4">
      <c r="A362" s="2">
        <v>8.7984810000000007</v>
      </c>
      <c r="B362" s="2" t="s">
        <v>116</v>
      </c>
      <c r="C362" s="2" t="s">
        <v>94</v>
      </c>
      <c r="D362" s="2" t="s">
        <v>89</v>
      </c>
    </row>
    <row r="363" spans="1:4">
      <c r="A363" s="2">
        <v>2.595072</v>
      </c>
      <c r="B363" s="2" t="s">
        <v>116</v>
      </c>
      <c r="C363" s="2" t="s">
        <v>95</v>
      </c>
      <c r="D363" s="2" t="s">
        <v>89</v>
      </c>
    </row>
    <row r="364" spans="1:4">
      <c r="A364" s="2">
        <v>6.1785360000000003</v>
      </c>
      <c r="B364" s="2" t="s">
        <v>116</v>
      </c>
      <c r="C364" s="2" t="s">
        <v>96</v>
      </c>
      <c r="D364" s="2" t="s">
        <v>89</v>
      </c>
    </row>
    <row r="365" spans="1:4">
      <c r="A365" s="2">
        <v>9.7021010000000008</v>
      </c>
      <c r="B365" s="2" t="s">
        <v>116</v>
      </c>
      <c r="C365" s="2" t="s">
        <v>97</v>
      </c>
      <c r="D365" s="2" t="s">
        <v>89</v>
      </c>
    </row>
    <row r="366" spans="1:4">
      <c r="A366" s="2">
        <v>4.2033120000000004</v>
      </c>
      <c r="B366" s="2" t="s">
        <v>116</v>
      </c>
      <c r="C366" s="2" t="s">
        <v>98</v>
      </c>
      <c r="D366" s="2" t="s">
        <v>89</v>
      </c>
    </row>
    <row r="367" spans="1:4">
      <c r="A367" s="2">
        <v>6.7466169999999996</v>
      </c>
      <c r="B367" s="2" t="s">
        <v>116</v>
      </c>
      <c r="C367" s="2" t="s">
        <v>99</v>
      </c>
      <c r="D367" s="2" t="s">
        <v>89</v>
      </c>
    </row>
    <row r="368" spans="1:4">
      <c r="A368" s="2">
        <v>11.767901</v>
      </c>
      <c r="B368" s="2" t="s">
        <v>116</v>
      </c>
      <c r="C368" s="2" t="s">
        <v>100</v>
      </c>
      <c r="D368" s="2" t="s">
        <v>89</v>
      </c>
    </row>
    <row r="369" spans="1:4">
      <c r="A369" s="2">
        <v>3.433853</v>
      </c>
      <c r="B369" s="2" t="s">
        <v>117</v>
      </c>
      <c r="C369" s="2" t="s">
        <v>88</v>
      </c>
      <c r="D369" s="2" t="s">
        <v>89</v>
      </c>
    </row>
    <row r="370" spans="1:4">
      <c r="A370" s="2">
        <v>5.0157670000000003</v>
      </c>
      <c r="B370" s="2" t="s">
        <v>117</v>
      </c>
      <c r="C370" s="2" t="s">
        <v>90</v>
      </c>
      <c r="D370" s="2" t="s">
        <v>89</v>
      </c>
    </row>
    <row r="371" spans="1:4">
      <c r="A371" s="2">
        <v>7.2584799999999996</v>
      </c>
      <c r="B371" s="2" t="s">
        <v>117</v>
      </c>
      <c r="C371" s="2" t="s">
        <v>91</v>
      </c>
      <c r="D371" s="2" t="s">
        <v>89</v>
      </c>
    </row>
    <row r="372" spans="1:4">
      <c r="A372" s="2">
        <v>3.7972619999999999</v>
      </c>
      <c r="B372" s="2" t="s">
        <v>117</v>
      </c>
      <c r="C372" s="2" t="s">
        <v>92</v>
      </c>
      <c r="D372" s="2" t="s">
        <v>89</v>
      </c>
    </row>
    <row r="373" spans="1:4">
      <c r="A373" s="2">
        <v>5.7159050000000002</v>
      </c>
      <c r="B373" s="2" t="s">
        <v>117</v>
      </c>
      <c r="C373" s="2" t="s">
        <v>93</v>
      </c>
      <c r="D373" s="2" t="s">
        <v>89</v>
      </c>
    </row>
    <row r="374" spans="1:4">
      <c r="A374" s="2">
        <v>7.922015</v>
      </c>
      <c r="B374" s="2" t="s">
        <v>117</v>
      </c>
      <c r="C374" s="2" t="s">
        <v>94</v>
      </c>
      <c r="D374" s="2" t="s">
        <v>89</v>
      </c>
    </row>
    <row r="375" spans="1:4">
      <c r="A375" s="2">
        <v>3.571895</v>
      </c>
      <c r="B375" s="2" t="s">
        <v>117</v>
      </c>
      <c r="C375" s="2" t="s">
        <v>95</v>
      </c>
      <c r="D375" s="2" t="s">
        <v>89</v>
      </c>
    </row>
    <row r="376" spans="1:4">
      <c r="A376" s="2">
        <v>5.828532</v>
      </c>
      <c r="B376" s="2" t="s">
        <v>117</v>
      </c>
      <c r="C376" s="2" t="s">
        <v>96</v>
      </c>
      <c r="D376" s="2" t="s">
        <v>89</v>
      </c>
    </row>
    <row r="377" spans="1:4">
      <c r="A377" s="2">
        <v>8.8270549999999997</v>
      </c>
      <c r="B377" s="2" t="s">
        <v>117</v>
      </c>
      <c r="C377" s="2" t="s">
        <v>97</v>
      </c>
      <c r="D377" s="2" t="s">
        <v>89</v>
      </c>
    </row>
    <row r="378" spans="1:4">
      <c r="A378" s="2">
        <v>4.1386789999999998</v>
      </c>
      <c r="B378" s="2" t="s">
        <v>117</v>
      </c>
      <c r="C378" s="2" t="s">
        <v>98</v>
      </c>
      <c r="D378" s="2" t="s">
        <v>89</v>
      </c>
    </row>
    <row r="379" spans="1:4">
      <c r="A379" s="2">
        <v>2.4128799999999999</v>
      </c>
      <c r="B379" s="11" t="s">
        <v>118</v>
      </c>
      <c r="C379" s="2" t="s">
        <v>88</v>
      </c>
      <c r="D379" s="2" t="s">
        <v>89</v>
      </c>
    </row>
    <row r="380" spans="1:4">
      <c r="A380" s="2">
        <v>4.3309199999999999</v>
      </c>
      <c r="B380" s="2" t="s">
        <v>118</v>
      </c>
      <c r="C380" s="2" t="s">
        <v>90</v>
      </c>
      <c r="D380" s="2" t="s">
        <v>89</v>
      </c>
    </row>
    <row r="381" spans="1:4">
      <c r="A381" s="2">
        <v>6.6790099999999999</v>
      </c>
      <c r="B381" s="2" t="s">
        <v>118</v>
      </c>
      <c r="C381" s="2" t="s">
        <v>91</v>
      </c>
      <c r="D381" s="2" t="s">
        <v>89</v>
      </c>
    </row>
    <row r="382" spans="1:4">
      <c r="A382" s="2">
        <v>2.9237299999999999</v>
      </c>
      <c r="B382" s="2" t="s">
        <v>118</v>
      </c>
      <c r="C382" s="2" t="s">
        <v>92</v>
      </c>
      <c r="D382" s="2" t="s">
        <v>89</v>
      </c>
    </row>
    <row r="383" spans="1:4">
      <c r="A383" s="2">
        <v>4.7928699999999997</v>
      </c>
      <c r="B383" s="2" t="s">
        <v>118</v>
      </c>
      <c r="C383" s="2" t="s">
        <v>93</v>
      </c>
      <c r="D383" s="2" t="s">
        <v>89</v>
      </c>
    </row>
    <row r="384" spans="1:4">
      <c r="A384" s="2">
        <v>7.2560500000000001</v>
      </c>
      <c r="B384" s="2" t="s">
        <v>118</v>
      </c>
      <c r="C384" s="2" t="s">
        <v>94</v>
      </c>
      <c r="D384" s="2" t="s">
        <v>89</v>
      </c>
    </row>
    <row r="385" spans="1:4">
      <c r="A385" s="2">
        <v>3.2958099999999999</v>
      </c>
      <c r="B385" s="2" t="s">
        <v>118</v>
      </c>
      <c r="C385" s="2" t="s">
        <v>95</v>
      </c>
      <c r="D385" s="2" t="s">
        <v>89</v>
      </c>
    </row>
    <row r="386" spans="1:4">
      <c r="A386" s="2">
        <v>5.3997200000000003</v>
      </c>
      <c r="B386" s="2" t="s">
        <v>118</v>
      </c>
      <c r="C386" s="2" t="s">
        <v>96</v>
      </c>
      <c r="D386" s="2" t="s">
        <v>89</v>
      </c>
    </row>
    <row r="387" spans="1:4">
      <c r="A387" s="2">
        <v>7.6570900000000002</v>
      </c>
      <c r="B387" s="2" t="s">
        <v>118</v>
      </c>
      <c r="C387" s="2" t="s">
        <v>97</v>
      </c>
      <c r="D387" s="2" t="s">
        <v>89</v>
      </c>
    </row>
    <row r="388" spans="1:4">
      <c r="A388" s="2">
        <v>3.4348000000000001</v>
      </c>
      <c r="B388" s="2" t="s">
        <v>118</v>
      </c>
      <c r="C388" s="2" t="s">
        <v>98</v>
      </c>
      <c r="D388" s="2" t="s">
        <v>89</v>
      </c>
    </row>
    <row r="389" spans="1:4">
      <c r="A389" s="2">
        <v>5.8653700000000004</v>
      </c>
      <c r="B389" s="2" t="s">
        <v>118</v>
      </c>
      <c r="C389" s="2" t="s">
        <v>99</v>
      </c>
      <c r="D389" s="2" t="s">
        <v>89</v>
      </c>
    </row>
    <row r="390" spans="1:4">
      <c r="A390" s="2">
        <v>8.0355299999999996</v>
      </c>
      <c r="B390" s="2" t="s">
        <v>118</v>
      </c>
      <c r="C390" s="2" t="s">
        <v>100</v>
      </c>
      <c r="D390" s="2" t="s">
        <v>89</v>
      </c>
    </row>
    <row r="391" spans="1:4">
      <c r="A391" s="2">
        <v>3.96774</v>
      </c>
      <c r="B391" s="11" t="s">
        <v>119</v>
      </c>
      <c r="C391" s="2" t="s">
        <v>88</v>
      </c>
      <c r="D391" s="2" t="s">
        <v>89</v>
      </c>
    </row>
    <row r="392" spans="1:4">
      <c r="A392" s="2">
        <v>5.7523099999999996</v>
      </c>
      <c r="B392" s="2" t="s">
        <v>119</v>
      </c>
      <c r="C392" s="2" t="s">
        <v>90</v>
      </c>
      <c r="D392" s="2" t="s">
        <v>89</v>
      </c>
    </row>
    <row r="393" spans="1:4">
      <c r="A393" s="2">
        <v>8.4262899999999998</v>
      </c>
      <c r="B393" s="2" t="s">
        <v>119</v>
      </c>
      <c r="C393" s="2" t="s">
        <v>91</v>
      </c>
      <c r="D393" s="2" t="s">
        <v>89</v>
      </c>
    </row>
    <row r="394" spans="1:4">
      <c r="A394" s="2">
        <v>3.9886200000000001</v>
      </c>
      <c r="B394" s="2" t="s">
        <v>119</v>
      </c>
      <c r="C394" s="2" t="s">
        <v>92</v>
      </c>
      <c r="D394" s="2" t="s">
        <v>89</v>
      </c>
    </row>
    <row r="395" spans="1:4">
      <c r="A395" s="2">
        <v>6.2542999999999997</v>
      </c>
      <c r="B395" s="2" t="s">
        <v>119</v>
      </c>
      <c r="C395" s="2" t="s">
        <v>93</v>
      </c>
      <c r="D395" s="2" t="s">
        <v>89</v>
      </c>
    </row>
    <row r="396" spans="1:4">
      <c r="A396" s="2">
        <v>9.3014899999999994</v>
      </c>
      <c r="B396" s="2" t="s">
        <v>119</v>
      </c>
      <c r="C396" s="2" t="s">
        <v>94</v>
      </c>
      <c r="D396" s="2" t="s">
        <v>89</v>
      </c>
    </row>
    <row r="397" spans="1:4">
      <c r="A397" s="2">
        <v>4.4078799999999996</v>
      </c>
      <c r="B397" s="2" t="s">
        <v>119</v>
      </c>
      <c r="C397" s="2" t="s">
        <v>95</v>
      </c>
      <c r="D397" s="2" t="s">
        <v>89</v>
      </c>
    </row>
    <row r="398" spans="1:4">
      <c r="A398" s="2">
        <v>6.9843200000000003</v>
      </c>
      <c r="B398" s="2" t="s">
        <v>119</v>
      </c>
      <c r="C398" s="2" t="s">
        <v>96</v>
      </c>
      <c r="D398" s="2" t="s">
        <v>89</v>
      </c>
    </row>
    <row r="399" spans="1:4">
      <c r="A399" s="2">
        <v>10.33559</v>
      </c>
      <c r="B399" s="2" t="s">
        <v>119</v>
      </c>
      <c r="C399" s="2" t="s">
        <v>97</v>
      </c>
      <c r="D399" s="2" t="s">
        <v>89</v>
      </c>
    </row>
    <row r="400" spans="1:4">
      <c r="A400" s="2">
        <v>5.1508200000000004</v>
      </c>
      <c r="B400" s="2" t="s">
        <v>119</v>
      </c>
      <c r="C400" s="2" t="s">
        <v>98</v>
      </c>
      <c r="D400" s="2" t="s">
        <v>89</v>
      </c>
    </row>
    <row r="401" spans="1:4">
      <c r="A401" s="2">
        <v>7.4310200000000002</v>
      </c>
      <c r="B401" s="2" t="s">
        <v>119</v>
      </c>
      <c r="C401" s="2" t="s">
        <v>99</v>
      </c>
      <c r="D401" s="2" t="s">
        <v>89</v>
      </c>
    </row>
    <row r="402" spans="1:4">
      <c r="A402" s="2">
        <v>10.644590000000001</v>
      </c>
      <c r="B402" s="2" t="s">
        <v>119</v>
      </c>
      <c r="C402" s="2" t="s">
        <v>100</v>
      </c>
      <c r="D402" s="2" t="s">
        <v>89</v>
      </c>
    </row>
    <row r="403" spans="1:4">
      <c r="A403" s="2">
        <v>3.0249899999999998</v>
      </c>
      <c r="B403" s="11" t="s">
        <v>120</v>
      </c>
      <c r="C403" s="2" t="s">
        <v>88</v>
      </c>
      <c r="D403" s="2" t="s">
        <v>89</v>
      </c>
    </row>
    <row r="404" spans="1:4">
      <c r="A404" s="2">
        <v>4.8658299999999999</v>
      </c>
      <c r="B404" s="2" t="s">
        <v>120</v>
      </c>
      <c r="C404" s="2" t="s">
        <v>90</v>
      </c>
      <c r="D404" s="2" t="s">
        <v>89</v>
      </c>
    </row>
    <row r="405" spans="1:4">
      <c r="A405" s="2">
        <v>6.5516500000000004</v>
      </c>
      <c r="B405" s="2" t="s">
        <v>120</v>
      </c>
      <c r="C405" s="2" t="s">
        <v>91</v>
      </c>
      <c r="D405" s="2" t="s">
        <v>89</v>
      </c>
    </row>
    <row r="406" spans="1:4">
      <c r="A406" s="2">
        <v>3.52678</v>
      </c>
      <c r="B406" s="2" t="s">
        <v>120</v>
      </c>
      <c r="C406" s="2" t="s">
        <v>92</v>
      </c>
      <c r="D406" s="2" t="s">
        <v>89</v>
      </c>
    </row>
    <row r="407" spans="1:4">
      <c r="A407" s="2">
        <v>5.3821399999999997</v>
      </c>
      <c r="B407" s="2" t="s">
        <v>120</v>
      </c>
      <c r="C407" s="2" t="s">
        <v>93</v>
      </c>
      <c r="D407" s="2" t="s">
        <v>89</v>
      </c>
    </row>
    <row r="408" spans="1:4">
      <c r="A408" s="2">
        <v>7.7051600000000002</v>
      </c>
      <c r="B408" s="2" t="s">
        <v>120</v>
      </c>
      <c r="C408" s="2" t="s">
        <v>94</v>
      </c>
      <c r="D408" s="2" t="s">
        <v>89</v>
      </c>
    </row>
    <row r="409" spans="1:4">
      <c r="A409" s="2">
        <v>3.6297000000000001</v>
      </c>
      <c r="B409" s="2" t="s">
        <v>120</v>
      </c>
      <c r="C409" s="2" t="s">
        <v>95</v>
      </c>
      <c r="D409" s="2" t="s">
        <v>89</v>
      </c>
    </row>
    <row r="410" spans="1:4">
      <c r="A410" s="2">
        <v>5.8606699999999998</v>
      </c>
      <c r="B410" s="2" t="s">
        <v>120</v>
      </c>
      <c r="C410" s="2" t="s">
        <v>96</v>
      </c>
      <c r="D410" s="2" t="s">
        <v>89</v>
      </c>
    </row>
    <row r="411" spans="1:4">
      <c r="A411" s="2">
        <v>7.9490600000000002</v>
      </c>
      <c r="B411" s="2" t="s">
        <v>120</v>
      </c>
      <c r="C411" s="2" t="s">
        <v>97</v>
      </c>
      <c r="D411" s="2" t="s">
        <v>89</v>
      </c>
    </row>
    <row r="412" spans="1:4">
      <c r="A412" s="2">
        <v>4.4794</v>
      </c>
      <c r="B412" s="2" t="s">
        <v>120</v>
      </c>
      <c r="C412" s="2" t="s">
        <v>98</v>
      </c>
      <c r="D412" s="2" t="s">
        <v>89</v>
      </c>
    </row>
    <row r="413" spans="1:4">
      <c r="A413" s="2">
        <v>7.4905499999999998</v>
      </c>
      <c r="B413" s="2" t="s">
        <v>120</v>
      </c>
      <c r="C413" s="2" t="s">
        <v>99</v>
      </c>
      <c r="D413" s="2" t="s">
        <v>89</v>
      </c>
    </row>
    <row r="414" spans="1:4">
      <c r="A414" s="2">
        <v>9.7089599999999994</v>
      </c>
      <c r="B414" s="2" t="s">
        <v>120</v>
      </c>
      <c r="C414" s="2" t="s">
        <v>100</v>
      </c>
      <c r="D414" s="2" t="s">
        <v>89</v>
      </c>
    </row>
    <row r="415" spans="1:4">
      <c r="A415" s="2">
        <v>3.2850299999999999</v>
      </c>
      <c r="B415" s="11" t="s">
        <v>121</v>
      </c>
      <c r="C415" s="2" t="s">
        <v>88</v>
      </c>
      <c r="D415" s="2" t="s">
        <v>89</v>
      </c>
    </row>
    <row r="416" spans="1:4">
      <c r="A416" s="2">
        <v>11.549609999999999</v>
      </c>
      <c r="B416" s="2" t="s">
        <v>121</v>
      </c>
      <c r="C416" s="11" t="s">
        <v>122</v>
      </c>
      <c r="D416" s="2" t="s">
        <v>89</v>
      </c>
    </row>
    <row r="417" spans="1:7">
      <c r="A417" s="2">
        <v>2.90585</v>
      </c>
      <c r="B417" s="2" t="s">
        <v>121</v>
      </c>
      <c r="C417" s="2" t="s">
        <v>92</v>
      </c>
      <c r="D417" s="2" t="s">
        <v>89</v>
      </c>
      <c r="G417" s="12"/>
    </row>
    <row r="418" spans="1:7">
      <c r="A418" s="2">
        <v>10.75751</v>
      </c>
      <c r="B418" s="2" t="s">
        <v>121</v>
      </c>
      <c r="C418" s="11" t="s">
        <v>103</v>
      </c>
      <c r="D418" s="2" t="s">
        <v>89</v>
      </c>
      <c r="G418" s="12"/>
    </row>
    <row r="419" spans="1:7">
      <c r="A419" s="2">
        <v>2.99274</v>
      </c>
      <c r="B419" s="2" t="s">
        <v>121</v>
      </c>
      <c r="C419" s="2" t="s">
        <v>95</v>
      </c>
      <c r="D419" s="2" t="s">
        <v>89</v>
      </c>
      <c r="G419" s="12"/>
    </row>
    <row r="420" spans="1:7">
      <c r="A420" s="2">
        <v>12.261010000000001</v>
      </c>
      <c r="B420" s="2" t="s">
        <v>121</v>
      </c>
      <c r="C420" s="11" t="s">
        <v>104</v>
      </c>
      <c r="D420" s="2" t="s">
        <v>89</v>
      </c>
      <c r="G420" s="12"/>
    </row>
    <row r="421" spans="1:7">
      <c r="A421" s="2">
        <v>3.5994700000000002</v>
      </c>
      <c r="B421" s="2" t="s">
        <v>121</v>
      </c>
      <c r="C421" s="2" t="s">
        <v>98</v>
      </c>
      <c r="D421" s="2" t="s">
        <v>89</v>
      </c>
      <c r="G421" s="12"/>
    </row>
    <row r="422" spans="1:7">
      <c r="A422" s="2">
        <v>13.03501</v>
      </c>
      <c r="B422" s="2" t="s">
        <v>121</v>
      </c>
      <c r="C422" s="11" t="s">
        <v>106</v>
      </c>
      <c r="D422" s="2" t="s">
        <v>89</v>
      </c>
      <c r="G422" s="12"/>
    </row>
    <row r="423" spans="1:7">
      <c r="A423" s="2">
        <v>3.3054700000000001</v>
      </c>
      <c r="B423" s="11" t="s">
        <v>123</v>
      </c>
      <c r="C423" s="11" t="s">
        <v>88</v>
      </c>
      <c r="D423" s="2" t="s">
        <v>89</v>
      </c>
      <c r="G423" s="12"/>
    </row>
    <row r="424" spans="1:7">
      <c r="A424" s="2">
        <v>11.95482</v>
      </c>
      <c r="B424" s="2" t="s">
        <v>123</v>
      </c>
      <c r="C424" s="11" t="s">
        <v>122</v>
      </c>
      <c r="D424" s="2" t="s">
        <v>89</v>
      </c>
      <c r="G424" s="12"/>
    </row>
    <row r="425" spans="1:7">
      <c r="A425" s="2">
        <v>3.4601500000000001</v>
      </c>
      <c r="B425" s="2" t="s">
        <v>123</v>
      </c>
      <c r="C425" s="11" t="s">
        <v>92</v>
      </c>
      <c r="D425" s="2" t="s">
        <v>89</v>
      </c>
    </row>
    <row r="426" spans="1:7">
      <c r="A426" s="2">
        <v>12.32532</v>
      </c>
      <c r="B426" s="2" t="s">
        <v>123</v>
      </c>
      <c r="C426" s="11" t="s">
        <v>103</v>
      </c>
      <c r="D426" s="2" t="s">
        <v>89</v>
      </c>
    </row>
    <row r="427" spans="1:7">
      <c r="A427" s="2">
        <v>3.97418</v>
      </c>
      <c r="B427" s="2" t="s">
        <v>123</v>
      </c>
      <c r="C427" s="11" t="s">
        <v>95</v>
      </c>
      <c r="D427" s="2" t="s">
        <v>89</v>
      </c>
    </row>
    <row r="428" spans="1:7">
      <c r="A428" s="2">
        <v>13.428520000000001</v>
      </c>
      <c r="B428" s="2" t="s">
        <v>123</v>
      </c>
      <c r="C428" s="11" t="s">
        <v>104</v>
      </c>
      <c r="D428" s="2" t="s">
        <v>89</v>
      </c>
    </row>
    <row r="429" spans="1:7">
      <c r="A429" s="2">
        <v>3.92062</v>
      </c>
      <c r="B429" s="2" t="s">
        <v>123</v>
      </c>
      <c r="C429" s="11" t="s">
        <v>98</v>
      </c>
      <c r="D429" s="2" t="s">
        <v>89</v>
      </c>
    </row>
    <row r="430" spans="1:7">
      <c r="A430" s="2">
        <v>13.71392</v>
      </c>
      <c r="B430" s="2" t="s">
        <v>123</v>
      </c>
      <c r="C430" s="11" t="s">
        <v>106</v>
      </c>
      <c r="D430" s="2" t="s">
        <v>89</v>
      </c>
    </row>
    <row r="431" spans="1:7">
      <c r="A431" s="2">
        <v>2.6923699999999999</v>
      </c>
      <c r="B431" s="11" t="s">
        <v>124</v>
      </c>
      <c r="C431" s="11" t="s">
        <v>88</v>
      </c>
      <c r="D431" s="2" t="s">
        <v>89</v>
      </c>
    </row>
    <row r="432" spans="1:7">
      <c r="A432" s="2">
        <v>10.25596</v>
      </c>
      <c r="B432" s="2" t="s">
        <v>124</v>
      </c>
      <c r="C432" s="11" t="s">
        <v>122</v>
      </c>
      <c r="D432" s="2" t="s">
        <v>89</v>
      </c>
    </row>
    <row r="433" spans="1:4">
      <c r="A433" s="2">
        <v>3.1902200000000001</v>
      </c>
      <c r="B433" s="2" t="s">
        <v>124</v>
      </c>
      <c r="C433" s="11" t="s">
        <v>92</v>
      </c>
      <c r="D433" s="2" t="s">
        <v>89</v>
      </c>
    </row>
    <row r="434" spans="1:4">
      <c r="A434" s="2">
        <v>10.96946</v>
      </c>
      <c r="B434" s="2" t="s">
        <v>124</v>
      </c>
      <c r="C434" s="11" t="s">
        <v>103</v>
      </c>
      <c r="D434" s="2" t="s">
        <v>89</v>
      </c>
    </row>
    <row r="435" spans="1:4">
      <c r="A435" s="2">
        <v>2.9565299999999999</v>
      </c>
      <c r="B435" s="2" t="s">
        <v>124</v>
      </c>
      <c r="C435" s="11" t="s">
        <v>95</v>
      </c>
      <c r="D435" s="2" t="s">
        <v>89</v>
      </c>
    </row>
    <row r="436" spans="1:4">
      <c r="A436" s="2">
        <v>11.37116</v>
      </c>
      <c r="B436" s="2" t="s">
        <v>124</v>
      </c>
      <c r="C436" s="11" t="s">
        <v>104</v>
      </c>
      <c r="D436" s="2" t="s">
        <v>89</v>
      </c>
    </row>
    <row r="437" spans="1:4">
      <c r="A437" s="2">
        <v>3.8975300000000002</v>
      </c>
      <c r="B437" s="2" t="s">
        <v>124</v>
      </c>
      <c r="C437" s="11" t="s">
        <v>98</v>
      </c>
      <c r="D437" s="2" t="s">
        <v>89</v>
      </c>
    </row>
    <row r="438" spans="1:4">
      <c r="A438" s="2">
        <v>12.515560000000001</v>
      </c>
      <c r="B438" s="2" t="s">
        <v>124</v>
      </c>
      <c r="C438" s="11" t="s">
        <v>106</v>
      </c>
      <c r="D438" s="2" t="s">
        <v>89</v>
      </c>
    </row>
    <row r="439" spans="1:4">
      <c r="A439" s="2">
        <v>14.033659999999999</v>
      </c>
      <c r="B439" s="2" t="s">
        <v>124</v>
      </c>
      <c r="C439" s="2" t="s">
        <v>125</v>
      </c>
      <c r="D439" s="2" t="s">
        <v>89</v>
      </c>
    </row>
    <row r="440" spans="1:4">
      <c r="A440" s="8">
        <v>2.9115600000000001</v>
      </c>
      <c r="B440" s="11" t="s">
        <v>126</v>
      </c>
      <c r="C440" s="11" t="s">
        <v>88</v>
      </c>
      <c r="D440" s="2" t="s">
        <v>89</v>
      </c>
    </row>
    <row r="441" spans="1:4">
      <c r="A441" s="8">
        <v>9.4230999999999998</v>
      </c>
      <c r="B441" s="2" t="s">
        <v>126</v>
      </c>
      <c r="C441" s="11" t="s">
        <v>122</v>
      </c>
      <c r="D441" s="2" t="s">
        <v>89</v>
      </c>
    </row>
    <row r="442" spans="1:4">
      <c r="A442" s="8">
        <v>2.9722</v>
      </c>
      <c r="B442" s="2" t="s">
        <v>126</v>
      </c>
      <c r="C442" s="11" t="s">
        <v>92</v>
      </c>
      <c r="D442" s="2" t="s">
        <v>89</v>
      </c>
    </row>
    <row r="443" spans="1:4">
      <c r="A443" s="8">
        <v>10.936400000000001</v>
      </c>
      <c r="B443" s="2" t="s">
        <v>126</v>
      </c>
      <c r="C443" s="11" t="s">
        <v>103</v>
      </c>
      <c r="D443" s="2" t="s">
        <v>89</v>
      </c>
    </row>
    <row r="444" spans="1:4">
      <c r="A444" s="8">
        <v>3.1134499999999998</v>
      </c>
      <c r="B444" s="2" t="s">
        <v>126</v>
      </c>
      <c r="C444" s="11" t="s">
        <v>95</v>
      </c>
      <c r="D444" s="2" t="s">
        <v>89</v>
      </c>
    </row>
    <row r="445" spans="1:4">
      <c r="A445" s="8">
        <v>11.4109</v>
      </c>
      <c r="B445" s="2" t="s">
        <v>126</v>
      </c>
      <c r="C445" s="11" t="s">
        <v>104</v>
      </c>
      <c r="D445" s="2" t="s">
        <v>89</v>
      </c>
    </row>
    <row r="446" spans="1:4">
      <c r="A446" s="8">
        <v>3.0815700000000001</v>
      </c>
      <c r="B446" s="2" t="s">
        <v>126</v>
      </c>
      <c r="C446" s="11" t="s">
        <v>98</v>
      </c>
      <c r="D446" s="2" t="s">
        <v>89</v>
      </c>
    </row>
    <row r="447" spans="1:4">
      <c r="A447" s="8">
        <v>11.729100000000001</v>
      </c>
      <c r="B447" s="2" t="s">
        <v>126</v>
      </c>
      <c r="C447" s="11" t="s">
        <v>106</v>
      </c>
      <c r="D447" s="2" t="s">
        <v>89</v>
      </c>
    </row>
    <row r="448" spans="1:4">
      <c r="A448" s="8">
        <v>2.8795000000000002</v>
      </c>
      <c r="B448" s="11" t="s">
        <v>127</v>
      </c>
      <c r="C448" s="11" t="s">
        <v>88</v>
      </c>
      <c r="D448" s="2" t="s">
        <v>89</v>
      </c>
    </row>
    <row r="449" spans="1:4">
      <c r="A449" s="8">
        <v>10.34338</v>
      </c>
      <c r="B449" s="2" t="s">
        <v>127</v>
      </c>
      <c r="C449" s="11" t="s">
        <v>122</v>
      </c>
      <c r="D449" s="2" t="s">
        <v>89</v>
      </c>
    </row>
    <row r="450" spans="1:4">
      <c r="A450" s="8">
        <v>3.1185900000000002</v>
      </c>
      <c r="B450" s="2" t="s">
        <v>127</v>
      </c>
      <c r="C450" s="11" t="s">
        <v>92</v>
      </c>
      <c r="D450" s="2" t="s">
        <v>89</v>
      </c>
    </row>
    <row r="451" spans="1:4">
      <c r="A451" s="8">
        <v>11.86248</v>
      </c>
      <c r="B451" s="2" t="s">
        <v>127</v>
      </c>
      <c r="C451" s="11" t="s">
        <v>103</v>
      </c>
      <c r="D451" s="2" t="s">
        <v>89</v>
      </c>
    </row>
    <row r="452" spans="1:4">
      <c r="A452" s="8">
        <v>3.3707600000000002</v>
      </c>
      <c r="B452" s="2" t="s">
        <v>127</v>
      </c>
      <c r="C452" s="11" t="s">
        <v>95</v>
      </c>
      <c r="D452" s="2" t="s">
        <v>89</v>
      </c>
    </row>
    <row r="453" spans="1:4">
      <c r="A453" s="8">
        <v>13.33318</v>
      </c>
      <c r="B453" s="2" t="s">
        <v>127</v>
      </c>
      <c r="C453" s="11" t="s">
        <v>104</v>
      </c>
      <c r="D453" s="2" t="s">
        <v>89</v>
      </c>
    </row>
    <row r="454" spans="1:4">
      <c r="A454" s="8">
        <v>3.98624</v>
      </c>
      <c r="B454" s="2" t="s">
        <v>127</v>
      </c>
      <c r="C454" s="11" t="s">
        <v>98</v>
      </c>
      <c r="D454" s="2" t="s">
        <v>89</v>
      </c>
    </row>
    <row r="455" spans="1:4">
      <c r="A455" s="8">
        <v>14.472479999999999</v>
      </c>
      <c r="B455" s="2" t="s">
        <v>127</v>
      </c>
      <c r="C455" s="11" t="s">
        <v>106</v>
      </c>
      <c r="D455" s="2" t="s">
        <v>89</v>
      </c>
    </row>
    <row r="456" spans="1:4">
      <c r="A456" s="8">
        <v>3.2036799999999999</v>
      </c>
      <c r="B456" s="11" t="s">
        <v>128</v>
      </c>
      <c r="C456" s="11" t="s">
        <v>88</v>
      </c>
      <c r="D456" s="2" t="s">
        <v>89</v>
      </c>
    </row>
    <row r="457" spans="1:4">
      <c r="A457" s="8">
        <v>2.15286</v>
      </c>
      <c r="B457" s="2" t="s">
        <v>128</v>
      </c>
      <c r="C457" s="11" t="s">
        <v>122</v>
      </c>
      <c r="D457" s="2" t="s">
        <v>89</v>
      </c>
    </row>
    <row r="458" spans="1:4">
      <c r="A458" s="8">
        <v>3.7199499999999999</v>
      </c>
      <c r="B458" s="2" t="s">
        <v>128</v>
      </c>
      <c r="C458" s="11" t="s">
        <v>92</v>
      </c>
      <c r="D458" s="2" t="s">
        <v>89</v>
      </c>
    </row>
    <row r="459" spans="1:4">
      <c r="A459" s="8">
        <v>2.7256399999999998</v>
      </c>
      <c r="B459" s="2" t="s">
        <v>128</v>
      </c>
      <c r="C459" s="11" t="s">
        <v>103</v>
      </c>
      <c r="D459" s="2" t="s">
        <v>89</v>
      </c>
    </row>
    <row r="460" spans="1:4">
      <c r="A460" s="8">
        <v>2.67008</v>
      </c>
      <c r="B460" s="11" t="s">
        <v>129</v>
      </c>
      <c r="C460" s="11" t="s">
        <v>95</v>
      </c>
      <c r="D460" s="2" t="s">
        <v>89</v>
      </c>
    </row>
    <row r="461" spans="1:4">
      <c r="A461" s="8">
        <v>9.4500399999999996</v>
      </c>
      <c r="B461" s="2" t="s">
        <v>129</v>
      </c>
      <c r="C461" s="11" t="s">
        <v>104</v>
      </c>
      <c r="D461" s="2" t="s">
        <v>89</v>
      </c>
    </row>
    <row r="462" spans="1:4">
      <c r="A462" s="8">
        <v>2.6355300000000002</v>
      </c>
      <c r="B462" s="2" t="s">
        <v>129</v>
      </c>
      <c r="C462" s="11" t="s">
        <v>98</v>
      </c>
      <c r="D462" s="2" t="s">
        <v>89</v>
      </c>
    </row>
    <row r="463" spans="1:4">
      <c r="A463" s="8">
        <v>9.9602400000000006</v>
      </c>
      <c r="B463" s="2" t="s">
        <v>129</v>
      </c>
      <c r="C463" s="11" t="s">
        <v>106</v>
      </c>
      <c r="D463" s="2" t="s">
        <v>89</v>
      </c>
    </row>
    <row r="464" spans="1:4">
      <c r="A464" s="8">
        <v>3.3384900000000002</v>
      </c>
      <c r="B464" s="2" t="s">
        <v>129</v>
      </c>
      <c r="C464" s="11" t="s">
        <v>88</v>
      </c>
      <c r="D464" s="2" t="s">
        <v>89</v>
      </c>
    </row>
    <row r="465" spans="1:4">
      <c r="A465" s="8">
        <v>10.82404</v>
      </c>
      <c r="B465" s="2" t="s">
        <v>129</v>
      </c>
      <c r="C465" s="11" t="s">
        <v>122</v>
      </c>
      <c r="D465" s="2" t="s">
        <v>89</v>
      </c>
    </row>
    <row r="466" spans="1:4">
      <c r="A466" s="8">
        <v>3.1447699999999998</v>
      </c>
      <c r="B466" s="2" t="s">
        <v>129</v>
      </c>
      <c r="C466" s="11" t="s">
        <v>92</v>
      </c>
      <c r="D466" s="2" t="s">
        <v>89</v>
      </c>
    </row>
    <row r="467" spans="1:4">
      <c r="A467" s="8">
        <v>8.8646399999999996</v>
      </c>
      <c r="B467" s="2" t="s">
        <v>129</v>
      </c>
      <c r="C467" s="11" t="s">
        <v>103</v>
      </c>
      <c r="D467" s="2" t="s">
        <v>89</v>
      </c>
    </row>
    <row r="468" spans="1:4">
      <c r="A468" s="2">
        <v>4.3787599999999998</v>
      </c>
      <c r="B468" s="11" t="s">
        <v>129</v>
      </c>
      <c r="C468" s="11" t="s">
        <v>95</v>
      </c>
      <c r="D468" s="2" t="s">
        <v>89</v>
      </c>
    </row>
    <row r="469" spans="1:4">
      <c r="A469" s="2">
        <v>5.3740600000000001</v>
      </c>
      <c r="B469" s="2" t="s">
        <v>130</v>
      </c>
      <c r="C469" s="11" t="s">
        <v>104</v>
      </c>
      <c r="D469" s="2" t="s">
        <v>89</v>
      </c>
    </row>
    <row r="470" spans="1:4">
      <c r="A470" s="2">
        <v>7.6920900000000003</v>
      </c>
      <c r="B470" s="2" t="s">
        <v>130</v>
      </c>
      <c r="C470" s="11" t="s">
        <v>98</v>
      </c>
      <c r="D470" s="2" t="s">
        <v>89</v>
      </c>
    </row>
    <row r="471" spans="1:4">
      <c r="A471" s="2">
        <v>4.5310800000000002</v>
      </c>
      <c r="B471" s="2" t="s">
        <v>130</v>
      </c>
      <c r="C471" s="11" t="s">
        <v>106</v>
      </c>
      <c r="D471" s="2" t="s">
        <v>89</v>
      </c>
    </row>
    <row r="472" spans="1:4">
      <c r="A472" s="2">
        <v>6.2420799999999996</v>
      </c>
      <c r="B472" s="2" t="s">
        <v>130</v>
      </c>
      <c r="C472" s="2" t="s">
        <v>93</v>
      </c>
      <c r="D472" s="2" t="s">
        <v>89</v>
      </c>
    </row>
    <row r="473" spans="1:4">
      <c r="A473" s="2">
        <v>8.6044800000000006</v>
      </c>
      <c r="B473" s="2" t="s">
        <v>130</v>
      </c>
      <c r="C473" s="2" t="s">
        <v>94</v>
      </c>
      <c r="D473" s="2" t="s">
        <v>89</v>
      </c>
    </row>
    <row r="474" spans="1:4">
      <c r="A474" s="2">
        <v>5.18832</v>
      </c>
      <c r="B474" s="2" t="s">
        <v>130</v>
      </c>
      <c r="C474" s="2" t="s">
        <v>95</v>
      </c>
      <c r="D474" s="2" t="s">
        <v>89</v>
      </c>
    </row>
    <row r="475" spans="1:4">
      <c r="A475" s="2">
        <v>7.8731600000000004</v>
      </c>
      <c r="B475" s="2" t="s">
        <v>130</v>
      </c>
      <c r="C475" s="2" t="s">
        <v>96</v>
      </c>
      <c r="D475" s="2" t="s">
        <v>89</v>
      </c>
    </row>
    <row r="476" spans="1:4">
      <c r="A476" s="2">
        <v>9.5220000000000002</v>
      </c>
      <c r="B476" s="2" t="s">
        <v>130</v>
      </c>
      <c r="C476" s="2" t="s">
        <v>97</v>
      </c>
      <c r="D476" s="2" t="s">
        <v>89</v>
      </c>
    </row>
    <row r="477" spans="1:4">
      <c r="A477" s="2">
        <v>5.3640100000000004</v>
      </c>
      <c r="B477" s="2" t="s">
        <v>130</v>
      </c>
      <c r="C477" s="2" t="s">
        <v>98</v>
      </c>
      <c r="D477" s="2" t="s">
        <v>89</v>
      </c>
    </row>
    <row r="478" spans="1:4">
      <c r="A478" s="2">
        <v>7.5428199999999999</v>
      </c>
      <c r="B478" s="2" t="s">
        <v>130</v>
      </c>
      <c r="C478" s="2" t="s">
        <v>99</v>
      </c>
      <c r="D478" s="2" t="s">
        <v>89</v>
      </c>
    </row>
    <row r="479" spans="1:4">
      <c r="A479" s="2">
        <v>10.2211</v>
      </c>
      <c r="B479" s="2" t="s">
        <v>130</v>
      </c>
      <c r="C479" s="2" t="s">
        <v>100</v>
      </c>
      <c r="D479" s="2" t="s">
        <v>89</v>
      </c>
    </row>
    <row r="480" spans="1:4">
      <c r="A480" s="8">
        <v>2.2645200000000001</v>
      </c>
      <c r="B480" s="11" t="s">
        <v>131</v>
      </c>
      <c r="C480" s="11" t="s">
        <v>88</v>
      </c>
      <c r="D480" s="2" t="s">
        <v>89</v>
      </c>
    </row>
    <row r="481" spans="1:4">
      <c r="A481" s="8">
        <v>10.893890000000001</v>
      </c>
      <c r="B481" s="2" t="s">
        <v>131</v>
      </c>
      <c r="C481" s="11" t="s">
        <v>122</v>
      </c>
      <c r="D481" s="2" t="s">
        <v>89</v>
      </c>
    </row>
    <row r="482" spans="1:4">
      <c r="A482" s="8">
        <v>2.4239700000000002</v>
      </c>
      <c r="B482" s="2" t="s">
        <v>131</v>
      </c>
      <c r="C482" s="11" t="s">
        <v>92</v>
      </c>
      <c r="D482" s="2" t="s">
        <v>89</v>
      </c>
    </row>
    <row r="483" spans="1:4">
      <c r="A483" s="8">
        <v>11.874790000000001</v>
      </c>
      <c r="B483" s="2" t="s">
        <v>131</v>
      </c>
      <c r="C483" s="11" t="s">
        <v>103</v>
      </c>
      <c r="D483" s="2" t="s">
        <v>89</v>
      </c>
    </row>
    <row r="484" spans="1:4">
      <c r="A484" s="8">
        <v>3.4015399999999998</v>
      </c>
      <c r="B484" s="2" t="s">
        <v>131</v>
      </c>
      <c r="C484" s="11" t="s">
        <v>95</v>
      </c>
      <c r="D484" s="2" t="s">
        <v>89</v>
      </c>
    </row>
    <row r="485" spans="1:4">
      <c r="A485" s="8">
        <v>12.94659</v>
      </c>
      <c r="B485" s="2" t="s">
        <v>131</v>
      </c>
      <c r="C485" s="11" t="s">
        <v>104</v>
      </c>
      <c r="D485" s="2" t="s">
        <v>89</v>
      </c>
    </row>
    <row r="486" spans="1:4">
      <c r="A486" s="8">
        <v>2.6289799999999999</v>
      </c>
      <c r="B486" s="2" t="s">
        <v>131</v>
      </c>
      <c r="C486" s="11" t="s">
        <v>98</v>
      </c>
      <c r="D486" s="2" t="s">
        <v>89</v>
      </c>
    </row>
    <row r="487" spans="1:4">
      <c r="A487" s="8">
        <v>13.480689999999999</v>
      </c>
      <c r="B487" s="2" t="s">
        <v>131</v>
      </c>
      <c r="C487" s="11" t="s">
        <v>106</v>
      </c>
      <c r="D487" s="2" t="s">
        <v>89</v>
      </c>
    </row>
    <row r="488" spans="1:4">
      <c r="A488" s="8">
        <v>3.03817</v>
      </c>
      <c r="B488" s="11" t="s">
        <v>132</v>
      </c>
      <c r="C488" s="11" t="s">
        <v>88</v>
      </c>
      <c r="D488" s="2" t="s">
        <v>89</v>
      </c>
    </row>
    <row r="489" spans="1:4">
      <c r="A489" s="8">
        <v>10.37678</v>
      </c>
      <c r="B489" s="2" t="s">
        <v>132</v>
      </c>
      <c r="C489" s="11" t="s">
        <v>122</v>
      </c>
      <c r="D489" s="2" t="s">
        <v>89</v>
      </c>
    </row>
    <row r="490" spans="1:4">
      <c r="A490" s="8">
        <v>3.1967699999999999</v>
      </c>
      <c r="B490" s="2" t="s">
        <v>132</v>
      </c>
      <c r="C490" s="11" t="s">
        <v>92</v>
      </c>
      <c r="D490" s="2" t="s">
        <v>89</v>
      </c>
    </row>
    <row r="491" spans="1:4">
      <c r="A491" s="8">
        <v>9.8146799999999992</v>
      </c>
      <c r="B491" s="2" t="s">
        <v>132</v>
      </c>
      <c r="C491" s="11" t="s">
        <v>103</v>
      </c>
      <c r="D491" s="2" t="s">
        <v>89</v>
      </c>
    </row>
    <row r="492" spans="1:4">
      <c r="A492" s="8">
        <v>3.6360800000000002</v>
      </c>
      <c r="B492" s="2" t="s">
        <v>132</v>
      </c>
      <c r="C492" s="11" t="s">
        <v>95</v>
      </c>
      <c r="D492" s="2" t="s">
        <v>89</v>
      </c>
    </row>
    <row r="493" spans="1:4">
      <c r="A493" s="8">
        <v>11.47968</v>
      </c>
      <c r="B493" s="2" t="s">
        <v>132</v>
      </c>
      <c r="C493" s="11" t="s">
        <v>104</v>
      </c>
      <c r="D493" s="2" t="s">
        <v>89</v>
      </c>
    </row>
    <row r="494" spans="1:4">
      <c r="A494" s="8">
        <v>3.9081399999999999</v>
      </c>
      <c r="B494" s="2" t="s">
        <v>132</v>
      </c>
      <c r="C494" s="11" t="s">
        <v>98</v>
      </c>
      <c r="D494" s="2" t="s">
        <v>89</v>
      </c>
    </row>
    <row r="495" spans="1:4">
      <c r="A495" s="8">
        <v>11.651680000000001</v>
      </c>
      <c r="B495" s="2" t="s">
        <v>132</v>
      </c>
      <c r="C495" s="11" t="s">
        <v>106</v>
      </c>
      <c r="D495" s="2" t="s">
        <v>89</v>
      </c>
    </row>
    <row r="496" spans="1:4">
      <c r="A496" s="8">
        <v>1.5734900000000001</v>
      </c>
      <c r="B496" s="11" t="s">
        <v>133</v>
      </c>
      <c r="C496" s="11" t="s">
        <v>88</v>
      </c>
      <c r="D496" s="2" t="s">
        <v>89</v>
      </c>
    </row>
    <row r="497" spans="1:4">
      <c r="A497" s="8">
        <v>7.9206500000000002</v>
      </c>
      <c r="B497" s="2" t="s">
        <v>133</v>
      </c>
      <c r="C497" s="11" t="s">
        <v>122</v>
      </c>
      <c r="D497" s="2" t="s">
        <v>89</v>
      </c>
    </row>
    <row r="498" spans="1:4">
      <c r="A498" s="8">
        <v>2.5230600000000001</v>
      </c>
      <c r="B498" s="2" t="s">
        <v>133</v>
      </c>
      <c r="C498" s="11" t="s">
        <v>92</v>
      </c>
      <c r="D498" s="2" t="s">
        <v>89</v>
      </c>
    </row>
    <row r="499" spans="1:4">
      <c r="A499" s="8">
        <v>9.4810400000000001</v>
      </c>
      <c r="B499" s="2" t="s">
        <v>133</v>
      </c>
      <c r="C499" s="11" t="s">
        <v>103</v>
      </c>
      <c r="D499" s="2" t="s">
        <v>89</v>
      </c>
    </row>
    <row r="500" spans="1:4">
      <c r="A500" s="8">
        <v>1.70997</v>
      </c>
      <c r="B500" s="2" t="s">
        <v>133</v>
      </c>
      <c r="C500" s="11" t="s">
        <v>95</v>
      </c>
      <c r="D500" s="2" t="s">
        <v>89</v>
      </c>
    </row>
    <row r="501" spans="1:4">
      <c r="A501" s="8">
        <v>9.1828400000000006</v>
      </c>
      <c r="B501" s="2" t="s">
        <v>133</v>
      </c>
      <c r="C501" s="11" t="s">
        <v>104</v>
      </c>
      <c r="D501" s="2" t="s">
        <v>89</v>
      </c>
    </row>
    <row r="502" spans="1:4">
      <c r="A502" s="8">
        <v>2.8449399999999998</v>
      </c>
      <c r="B502" s="2" t="s">
        <v>133</v>
      </c>
      <c r="C502" s="11" t="s">
        <v>98</v>
      </c>
      <c r="D502" s="2" t="s">
        <v>89</v>
      </c>
    </row>
    <row r="503" spans="1:4">
      <c r="A503" s="8">
        <v>11.29034</v>
      </c>
      <c r="B503" s="2" t="s">
        <v>133</v>
      </c>
      <c r="C503" s="11" t="s">
        <v>106</v>
      </c>
      <c r="D503" s="2" t="s">
        <v>89</v>
      </c>
    </row>
    <row r="504" spans="1:4">
      <c r="A504" s="8">
        <v>3.6977600000000002</v>
      </c>
      <c r="B504" s="11" t="s">
        <v>134</v>
      </c>
      <c r="C504" s="11" t="s">
        <v>88</v>
      </c>
      <c r="D504" s="2" t="s">
        <v>89</v>
      </c>
    </row>
    <row r="505" spans="1:4">
      <c r="A505" s="8">
        <v>13.77467</v>
      </c>
      <c r="B505" s="2" t="s">
        <v>134</v>
      </c>
      <c r="C505" s="11" t="s">
        <v>122</v>
      </c>
      <c r="D505" s="2" t="s">
        <v>89</v>
      </c>
    </row>
    <row r="506" spans="1:4">
      <c r="A506" s="8">
        <v>4.048</v>
      </c>
      <c r="B506" s="2" t="s">
        <v>134</v>
      </c>
      <c r="C506" s="11" t="s">
        <v>92</v>
      </c>
      <c r="D506" s="2" t="s">
        <v>89</v>
      </c>
    </row>
    <row r="507" spans="1:4">
      <c r="A507" s="8">
        <v>13.33297</v>
      </c>
      <c r="B507" s="2" t="s">
        <v>134</v>
      </c>
      <c r="C507" s="11" t="s">
        <v>103</v>
      </c>
      <c r="D507" s="2" t="s">
        <v>89</v>
      </c>
    </row>
    <row r="508" spans="1:4">
      <c r="A508" s="8">
        <v>2.6289899999999999</v>
      </c>
      <c r="B508" s="2" t="s">
        <v>134</v>
      </c>
      <c r="C508" s="11" t="s">
        <v>95</v>
      </c>
      <c r="D508" s="2" t="s">
        <v>89</v>
      </c>
    </row>
    <row r="509" spans="1:4">
      <c r="A509" s="8">
        <v>2.9767100000000002</v>
      </c>
      <c r="B509" s="2" t="s">
        <v>134</v>
      </c>
      <c r="C509" s="11" t="s">
        <v>98</v>
      </c>
      <c r="D509" s="2" t="s">
        <v>89</v>
      </c>
    </row>
    <row r="510" spans="1:4">
      <c r="A510" s="8">
        <v>3.52393</v>
      </c>
      <c r="B510" s="11" t="s">
        <v>135</v>
      </c>
      <c r="C510" s="11" t="s">
        <v>88</v>
      </c>
      <c r="D510" s="2" t="s">
        <v>89</v>
      </c>
    </row>
    <row r="511" spans="1:4">
      <c r="A511" s="8">
        <v>10.781129999999999</v>
      </c>
      <c r="B511" s="2" t="s">
        <v>135</v>
      </c>
      <c r="C511" s="11" t="s">
        <v>122</v>
      </c>
      <c r="D511" s="2" t="s">
        <v>89</v>
      </c>
    </row>
    <row r="512" spans="1:4">
      <c r="A512" s="8">
        <v>3.5558700000000001</v>
      </c>
      <c r="B512" s="2" t="s">
        <v>135</v>
      </c>
      <c r="C512" s="11" t="s">
        <v>92</v>
      </c>
      <c r="D512" s="2" t="s">
        <v>89</v>
      </c>
    </row>
    <row r="513" spans="1:4">
      <c r="A513" s="8">
        <v>10.361829999999999</v>
      </c>
      <c r="B513" s="2" t="s">
        <v>135</v>
      </c>
      <c r="C513" s="11" t="s">
        <v>103</v>
      </c>
      <c r="D513" s="2" t="s">
        <v>89</v>
      </c>
    </row>
    <row r="514" spans="1:4">
      <c r="A514" s="8">
        <v>2.9048400000000001</v>
      </c>
      <c r="B514" s="2" t="s">
        <v>135</v>
      </c>
      <c r="C514" s="11" t="s">
        <v>95</v>
      </c>
      <c r="D514" s="2" t="s">
        <v>89</v>
      </c>
    </row>
    <row r="515" spans="1:4">
      <c r="A515" s="8">
        <v>11.63063</v>
      </c>
      <c r="B515" s="2" t="s">
        <v>135</v>
      </c>
      <c r="C515" s="11" t="s">
        <v>104</v>
      </c>
      <c r="D515" s="2" t="s">
        <v>89</v>
      </c>
    </row>
    <row r="516" spans="1:4">
      <c r="A516" s="8">
        <v>3.9543400000000002</v>
      </c>
      <c r="B516" s="2" t="s">
        <v>135</v>
      </c>
      <c r="C516" s="11" t="s">
        <v>98</v>
      </c>
      <c r="D516" s="2" t="s">
        <v>89</v>
      </c>
    </row>
    <row r="517" spans="1:4">
      <c r="A517" s="8">
        <v>12.044729999999999</v>
      </c>
      <c r="B517" s="2" t="s">
        <v>135</v>
      </c>
      <c r="C517" s="11" t="s">
        <v>106</v>
      </c>
      <c r="D517" s="2" t="s">
        <v>89</v>
      </c>
    </row>
  </sheetData>
  <pageMargins left="0.7" right="0.7" top="0.75" bottom="0.75" header="0.51180555555555496" footer="0.51180555555555496"/>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43"/>
  <sheetViews>
    <sheetView topLeftCell="D1" zoomScaleNormal="100" workbookViewId="0">
      <selection activeCell="A4" sqref="A4"/>
    </sheetView>
  </sheetViews>
  <sheetFormatPr defaultColWidth="14.42578125" defaultRowHeight="12.75"/>
  <sheetData>
    <row r="2" spans="1:17">
      <c r="A2" s="2" t="s">
        <v>136</v>
      </c>
      <c r="B2" s="2" t="s">
        <v>137</v>
      </c>
      <c r="C2" s="2" t="s">
        <v>138</v>
      </c>
      <c r="E2" s="2" t="s">
        <v>139</v>
      </c>
      <c r="H2" s="2" t="s">
        <v>140</v>
      </c>
      <c r="O2" s="13" t="s">
        <v>141</v>
      </c>
      <c r="P2" s="14"/>
      <c r="Q2" s="14"/>
    </row>
    <row r="3" spans="1:17">
      <c r="E3" s="2" t="s">
        <v>142</v>
      </c>
      <c r="H3" s="2" t="s">
        <v>143</v>
      </c>
      <c r="I3" s="2" t="s">
        <v>144</v>
      </c>
      <c r="J3" s="2" t="s">
        <v>145</v>
      </c>
      <c r="K3" s="2" t="s">
        <v>146</v>
      </c>
      <c r="L3" s="2" t="s">
        <v>147</v>
      </c>
      <c r="M3" s="2" t="s">
        <v>148</v>
      </c>
      <c r="O3" s="13" t="s">
        <v>149</v>
      </c>
      <c r="P3" s="13" t="s">
        <v>150</v>
      </c>
      <c r="Q3" s="13" t="s">
        <v>151</v>
      </c>
    </row>
    <row r="4" spans="1:17">
      <c r="A4" s="2" t="s">
        <v>152</v>
      </c>
      <c r="B4" s="2">
        <v>63.5</v>
      </c>
      <c r="C4" s="2">
        <v>1.74</v>
      </c>
      <c r="E4" s="2">
        <v>1.4643896429348799</v>
      </c>
      <c r="H4" s="2">
        <v>5.4206073947698803</v>
      </c>
      <c r="I4" s="2">
        <v>5.0670147657230897</v>
      </c>
      <c r="J4" s="2">
        <v>5.3751398429423398</v>
      </c>
      <c r="K4" s="2">
        <v>4.6603200930404096</v>
      </c>
      <c r="L4" s="2">
        <v>4.2970050982739503</v>
      </c>
      <c r="M4" s="2">
        <v>4.3602458689336299</v>
      </c>
      <c r="O4" s="4">
        <f t="shared" ref="O4:O10" si="0">MIN(H4:M4)</f>
        <v>4.2970050982739503</v>
      </c>
      <c r="P4" s="4">
        <f t="shared" ref="P4:P10" si="1">MAX(H4:M4)</f>
        <v>5.4206073947698803</v>
      </c>
      <c r="Q4" s="4">
        <f t="shared" ref="Q4:Q10" si="2">AVERAGE(H4:M4)</f>
        <v>4.8633888439472166</v>
      </c>
    </row>
    <row r="5" spans="1:17">
      <c r="A5" s="2" t="s">
        <v>153</v>
      </c>
      <c r="B5" s="2">
        <v>80</v>
      </c>
      <c r="C5" s="2">
        <v>1.8</v>
      </c>
      <c r="E5" s="2">
        <v>1.2674486961045199</v>
      </c>
      <c r="H5" s="2">
        <v>3.9395697690296698</v>
      </c>
      <c r="I5" s="2">
        <v>4.2145482304636097</v>
      </c>
      <c r="J5" s="2">
        <v>3.8318924767514999</v>
      </c>
      <c r="K5" s="2">
        <v>3.9267610813410299</v>
      </c>
      <c r="L5" s="2">
        <v>3.6688730169756498</v>
      </c>
      <c r="M5" s="2">
        <v>3.28370617167386</v>
      </c>
      <c r="O5" s="4">
        <f t="shared" si="0"/>
        <v>3.28370617167386</v>
      </c>
      <c r="P5" s="4">
        <f t="shared" si="1"/>
        <v>4.2145482304636097</v>
      </c>
      <c r="Q5" s="4">
        <f t="shared" si="2"/>
        <v>3.8108917910392197</v>
      </c>
    </row>
    <row r="6" spans="1:17">
      <c r="A6" s="2" t="s">
        <v>154</v>
      </c>
      <c r="B6" s="2">
        <v>78</v>
      </c>
      <c r="C6" s="2">
        <v>1.7749999999999999</v>
      </c>
      <c r="E6" s="2">
        <v>1.46770211111292</v>
      </c>
      <c r="H6" s="2">
        <v>4.6046533213044798</v>
      </c>
      <c r="I6" s="2">
        <v>4.2905945058709198</v>
      </c>
      <c r="J6" s="2">
        <v>3.7504608149746499</v>
      </c>
      <c r="K6" s="2">
        <v>4.2615378930184402</v>
      </c>
      <c r="L6" s="2">
        <v>3.7893783060013502</v>
      </c>
      <c r="M6" s="2">
        <v>2.5605491578346902</v>
      </c>
      <c r="O6" s="4">
        <f t="shared" si="0"/>
        <v>2.5605491578346902</v>
      </c>
      <c r="P6" s="4">
        <f t="shared" si="1"/>
        <v>4.6046533213044798</v>
      </c>
      <c r="Q6" s="4">
        <f t="shared" si="2"/>
        <v>3.8761956665007546</v>
      </c>
    </row>
    <row r="7" spans="1:17">
      <c r="A7" s="2" t="s">
        <v>155</v>
      </c>
      <c r="B7" s="2">
        <v>57.5</v>
      </c>
      <c r="C7" s="2">
        <v>1.6850000000000001</v>
      </c>
      <c r="E7" s="2">
        <v>1.26978114696385</v>
      </c>
      <c r="H7" s="2">
        <v>4.9173496923596796</v>
      </c>
      <c r="I7" s="2">
        <v>5.6985016114505198</v>
      </c>
      <c r="J7" s="2">
        <v>4.4972840626036401</v>
      </c>
      <c r="K7" s="2">
        <v>4.1249739101038001</v>
      </c>
      <c r="L7" s="2">
        <v>4.6397791935784198</v>
      </c>
      <c r="M7" s="2">
        <v>4.5472835894380097</v>
      </c>
      <c r="O7" s="4">
        <f t="shared" si="0"/>
        <v>4.1249739101038001</v>
      </c>
      <c r="P7" s="4">
        <f t="shared" si="1"/>
        <v>5.6985016114505198</v>
      </c>
      <c r="Q7" s="4">
        <f t="shared" si="2"/>
        <v>4.7375286765890117</v>
      </c>
    </row>
    <row r="8" spans="1:17">
      <c r="A8" s="2" t="s">
        <v>156</v>
      </c>
      <c r="B8" s="2">
        <v>73</v>
      </c>
      <c r="C8" s="2">
        <v>1.71</v>
      </c>
      <c r="E8" s="2">
        <v>0.93628501958686405</v>
      </c>
      <c r="H8" s="2">
        <v>4.7896696453154499</v>
      </c>
      <c r="I8" s="2">
        <v>4.5024251646255804</v>
      </c>
      <c r="J8" s="2">
        <v>4.5384965510302804</v>
      </c>
      <c r="K8" s="2">
        <v>4.2696500408880702</v>
      </c>
      <c r="L8" s="2">
        <v>4.06750462850946</v>
      </c>
      <c r="M8" s="2">
        <v>4.0507053505035699</v>
      </c>
      <c r="O8" s="4">
        <f t="shared" si="0"/>
        <v>4.0507053505035699</v>
      </c>
      <c r="P8" s="4">
        <f t="shared" si="1"/>
        <v>4.7896696453154499</v>
      </c>
      <c r="Q8" s="4">
        <f t="shared" si="2"/>
        <v>4.3697418968120685</v>
      </c>
    </row>
    <row r="9" spans="1:17">
      <c r="A9" s="2" t="s">
        <v>157</v>
      </c>
      <c r="B9" s="2">
        <v>70.5</v>
      </c>
      <c r="C9" s="2">
        <v>1.83</v>
      </c>
      <c r="E9" s="2">
        <v>1.83409033736102</v>
      </c>
      <c r="H9" s="2">
        <v>4.4974438389557498</v>
      </c>
      <c r="I9" s="2">
        <v>4.3823305324951498</v>
      </c>
      <c r="J9" s="2">
        <v>4.5451437082136499</v>
      </c>
      <c r="K9" s="2">
        <v>4.0586377280054897</v>
      </c>
      <c r="L9" s="2">
        <v>3.67293502037078</v>
      </c>
      <c r="M9" s="2">
        <v>3.6473063546755999</v>
      </c>
      <c r="O9" s="4">
        <f t="shared" si="0"/>
        <v>3.6473063546755999</v>
      </c>
      <c r="P9" s="4">
        <f t="shared" si="1"/>
        <v>4.5451437082136499</v>
      </c>
      <c r="Q9" s="4">
        <f t="shared" si="2"/>
        <v>4.1339661971194035</v>
      </c>
    </row>
    <row r="10" spans="1:17">
      <c r="A10" s="2" t="s">
        <v>158</v>
      </c>
      <c r="B10" s="2">
        <v>56.5</v>
      </c>
      <c r="C10" s="2">
        <v>1.67</v>
      </c>
      <c r="E10" s="2">
        <v>2.07747277418071</v>
      </c>
      <c r="H10" s="2">
        <v>5.4495432018611396</v>
      </c>
      <c r="I10" s="2">
        <v>5.5073275358532596</v>
      </c>
      <c r="J10" s="2">
        <v>5.6551792538826797</v>
      </c>
      <c r="K10" s="2">
        <v>5.6872967131618202</v>
      </c>
      <c r="L10" s="2">
        <v>4.8961869669162699</v>
      </c>
      <c r="M10" s="2">
        <v>4.1082754314584902</v>
      </c>
      <c r="O10" s="4">
        <f t="shared" si="0"/>
        <v>4.1082754314584902</v>
      </c>
      <c r="P10" s="4">
        <f t="shared" si="1"/>
        <v>5.6872967131618202</v>
      </c>
      <c r="Q10" s="4">
        <f t="shared" si="2"/>
        <v>5.2173015171889441</v>
      </c>
    </row>
    <row r="11" spans="1:17">
      <c r="A11" s="15" t="s">
        <v>159</v>
      </c>
      <c r="B11" s="16"/>
      <c r="C11" s="16"/>
      <c r="D11" s="16"/>
      <c r="E11" s="16"/>
      <c r="F11" s="16"/>
      <c r="G11" s="16"/>
      <c r="H11" s="16"/>
      <c r="I11" s="16"/>
      <c r="J11" s="16"/>
      <c r="K11" s="16"/>
      <c r="L11" s="16"/>
      <c r="M11" s="16"/>
    </row>
    <row r="12" spans="1:17">
      <c r="A12" s="15" t="s">
        <v>149</v>
      </c>
      <c r="B12" s="16">
        <f>MIN(B4:B10)</f>
        <v>56.5</v>
      </c>
      <c r="C12" s="16">
        <f>MIN(C4:C10)</f>
        <v>1.67</v>
      </c>
      <c r="D12" s="16"/>
      <c r="E12" s="16">
        <f>MIN(E4:E10)</f>
        <v>0.93628501958686405</v>
      </c>
      <c r="F12" s="16"/>
      <c r="G12" s="16"/>
      <c r="H12" s="16">
        <f t="shared" ref="H12:M12" si="3">MIN(H4:H10)</f>
        <v>3.9395697690296698</v>
      </c>
      <c r="I12" s="16">
        <f t="shared" si="3"/>
        <v>4.2145482304636097</v>
      </c>
      <c r="J12" s="16">
        <f t="shared" si="3"/>
        <v>3.7504608149746499</v>
      </c>
      <c r="K12" s="16">
        <f t="shared" si="3"/>
        <v>3.9267610813410299</v>
      </c>
      <c r="L12" s="16">
        <f t="shared" si="3"/>
        <v>3.6688730169756498</v>
      </c>
      <c r="M12" s="16">
        <f t="shared" si="3"/>
        <v>2.5605491578346902</v>
      </c>
    </row>
    <row r="13" spans="1:17">
      <c r="A13" s="15" t="s">
        <v>150</v>
      </c>
      <c r="B13" s="16">
        <f>MAX(B4:B10)</f>
        <v>80</v>
      </c>
      <c r="C13" s="16">
        <f>MAX(C4:C10)</f>
        <v>1.83</v>
      </c>
      <c r="D13" s="16"/>
      <c r="E13" s="16">
        <f>MAX(E4:E10)</f>
        <v>2.07747277418071</v>
      </c>
      <c r="F13" s="16"/>
      <c r="G13" s="16"/>
      <c r="H13" s="16">
        <f t="shared" ref="H13:M13" si="4">MAX(H4:H10)</f>
        <v>5.4495432018611396</v>
      </c>
      <c r="I13" s="16">
        <f t="shared" si="4"/>
        <v>5.6985016114505198</v>
      </c>
      <c r="J13" s="16">
        <f t="shared" si="4"/>
        <v>5.6551792538826797</v>
      </c>
      <c r="K13" s="16">
        <f t="shared" si="4"/>
        <v>5.6872967131618202</v>
      </c>
      <c r="L13" s="16">
        <f t="shared" si="4"/>
        <v>4.8961869669162699</v>
      </c>
      <c r="M13" s="16">
        <f t="shared" si="4"/>
        <v>4.5472835894380097</v>
      </c>
    </row>
    <row r="14" spans="1:17">
      <c r="A14" s="15" t="s">
        <v>160</v>
      </c>
      <c r="B14" s="16">
        <f>AVERAGE(B4:B10)</f>
        <v>68.428571428571431</v>
      </c>
      <c r="C14" s="16">
        <f>AVERAGE(C4:C10)</f>
        <v>1.7442857142857144</v>
      </c>
      <c r="D14" s="16"/>
      <c r="E14" s="16">
        <f>AVERAGE(E4:E10)</f>
        <v>1.473881389749252</v>
      </c>
      <c r="F14" s="16"/>
      <c r="G14" s="16"/>
      <c r="H14" s="16">
        <f t="shared" ref="H14:M14" si="5">AVERAGE(H4:H10)</f>
        <v>4.802690980513721</v>
      </c>
      <c r="I14" s="16">
        <f t="shared" si="5"/>
        <v>4.8089631923545904</v>
      </c>
      <c r="J14" s="16">
        <f t="shared" si="5"/>
        <v>4.5990852443426773</v>
      </c>
      <c r="K14" s="16">
        <f t="shared" si="5"/>
        <v>4.4270253513655797</v>
      </c>
      <c r="L14" s="16">
        <f t="shared" si="5"/>
        <v>4.1473803186608391</v>
      </c>
      <c r="M14" s="16">
        <f t="shared" si="5"/>
        <v>3.7940102749311215</v>
      </c>
    </row>
    <row r="17" spans="1:17">
      <c r="H17" s="13" t="s">
        <v>161</v>
      </c>
      <c r="I17" s="4"/>
    </row>
    <row r="18" spans="1:17">
      <c r="A18" s="17" t="s">
        <v>162</v>
      </c>
      <c r="H18" s="13" t="s">
        <v>149</v>
      </c>
      <c r="I18" s="4">
        <f>MIN(H4:M10)</f>
        <v>2.5605491578346902</v>
      </c>
    </row>
    <row r="19" spans="1:17">
      <c r="H19" s="13" t="s">
        <v>150</v>
      </c>
      <c r="I19" s="4">
        <f>MAX(H4:M10)</f>
        <v>5.6985016114505198</v>
      </c>
    </row>
    <row r="20" spans="1:17">
      <c r="H20" s="13" t="s">
        <v>160</v>
      </c>
      <c r="I20" s="4">
        <f>AVERAGE(H4:M10)</f>
        <v>4.4298592270280883</v>
      </c>
    </row>
    <row r="24" spans="1:17">
      <c r="G24" s="2" t="s">
        <v>163</v>
      </c>
      <c r="H24" s="2" t="s">
        <v>164</v>
      </c>
      <c r="O24" s="2" t="s">
        <v>165</v>
      </c>
    </row>
    <row r="25" spans="1:17">
      <c r="G25" s="2" t="s">
        <v>142</v>
      </c>
      <c r="H25" s="2" t="s">
        <v>143</v>
      </c>
      <c r="I25" s="2" t="s">
        <v>144</v>
      </c>
      <c r="J25" s="2" t="s">
        <v>145</v>
      </c>
      <c r="K25" s="2" t="s">
        <v>146</v>
      </c>
      <c r="L25" s="2" t="s">
        <v>147</v>
      </c>
      <c r="M25" s="2" t="s">
        <v>148</v>
      </c>
      <c r="O25" s="2" t="s">
        <v>166</v>
      </c>
      <c r="P25" s="2" t="s">
        <v>167</v>
      </c>
      <c r="Q25" s="2" t="s">
        <v>168</v>
      </c>
    </row>
    <row r="26" spans="1:17">
      <c r="G26" s="3">
        <f t="shared" ref="G26:G32" si="6">E4*$B4</f>
        <v>92.988742326364871</v>
      </c>
      <c r="H26" s="3">
        <f t="shared" ref="H26:M32" si="7">H4*$B4</f>
        <v>344.20856956788742</v>
      </c>
      <c r="I26" s="3">
        <f t="shared" si="7"/>
        <v>321.75543762341619</v>
      </c>
      <c r="J26" s="3">
        <f t="shared" si="7"/>
        <v>341.3213800268386</v>
      </c>
      <c r="K26" s="3">
        <f t="shared" si="7"/>
        <v>295.93032590806604</v>
      </c>
      <c r="L26" s="3">
        <f t="shared" si="7"/>
        <v>272.85982374039583</v>
      </c>
      <c r="M26" s="3">
        <f t="shared" si="7"/>
        <v>276.87561267728552</v>
      </c>
      <c r="O26" s="3">
        <f t="shared" ref="O26:O32" si="8">MAX(H26:M26)</f>
        <v>344.20856956788742</v>
      </c>
      <c r="P26" s="3">
        <f t="shared" ref="P26:P32" si="9">MIN(H26:M26)</f>
        <v>272.85982374039583</v>
      </c>
      <c r="Q26" s="3">
        <f t="shared" ref="Q26:Q32" si="10">AVERAGE(H26:M26)</f>
        <v>308.82519159064827</v>
      </c>
    </row>
    <row r="27" spans="1:17">
      <c r="G27" s="3">
        <f t="shared" si="6"/>
        <v>101.39589568836159</v>
      </c>
      <c r="H27" s="3">
        <f t="shared" si="7"/>
        <v>315.1655815223736</v>
      </c>
      <c r="I27" s="3">
        <f t="shared" si="7"/>
        <v>337.16385843708878</v>
      </c>
      <c r="J27" s="3">
        <f t="shared" si="7"/>
        <v>306.55139814012</v>
      </c>
      <c r="K27" s="3">
        <f t="shared" si="7"/>
        <v>314.1408865072824</v>
      </c>
      <c r="L27" s="3">
        <f t="shared" si="7"/>
        <v>293.50984135805197</v>
      </c>
      <c r="M27" s="3">
        <f t="shared" si="7"/>
        <v>262.69649373390882</v>
      </c>
      <c r="O27" s="3">
        <f t="shared" si="8"/>
        <v>337.16385843708878</v>
      </c>
      <c r="P27" s="3">
        <f t="shared" si="9"/>
        <v>262.69649373390882</v>
      </c>
      <c r="Q27" s="3">
        <f t="shared" si="10"/>
        <v>304.87134328313761</v>
      </c>
    </row>
    <row r="28" spans="1:17">
      <c r="G28" s="3">
        <f t="shared" si="6"/>
        <v>114.48076466680776</v>
      </c>
      <c r="H28" s="3">
        <f t="shared" si="7"/>
        <v>359.1629590617494</v>
      </c>
      <c r="I28" s="3">
        <f t="shared" si="7"/>
        <v>334.66637145793175</v>
      </c>
      <c r="J28" s="3">
        <f t="shared" si="7"/>
        <v>292.53594356802267</v>
      </c>
      <c r="K28" s="3">
        <f t="shared" si="7"/>
        <v>332.39995565543836</v>
      </c>
      <c r="L28" s="3">
        <f t="shared" si="7"/>
        <v>295.5715078681053</v>
      </c>
      <c r="M28" s="3">
        <f t="shared" si="7"/>
        <v>199.72283431110583</v>
      </c>
      <c r="O28" s="3">
        <f t="shared" si="8"/>
        <v>359.1629590617494</v>
      </c>
      <c r="P28" s="3">
        <f t="shared" si="9"/>
        <v>199.72283431110583</v>
      </c>
      <c r="Q28" s="3">
        <f t="shared" si="10"/>
        <v>302.3432619870589</v>
      </c>
    </row>
    <row r="29" spans="1:17">
      <c r="G29" s="3">
        <f t="shared" si="6"/>
        <v>73.012415950421371</v>
      </c>
      <c r="H29" s="3">
        <f t="shared" si="7"/>
        <v>282.74760731068159</v>
      </c>
      <c r="I29" s="3">
        <f t="shared" si="7"/>
        <v>327.66384265840492</v>
      </c>
      <c r="J29" s="3">
        <f t="shared" si="7"/>
        <v>258.59383359970928</v>
      </c>
      <c r="K29" s="3">
        <f t="shared" si="7"/>
        <v>237.18599983096851</v>
      </c>
      <c r="L29" s="3">
        <f t="shared" si="7"/>
        <v>266.78730363075914</v>
      </c>
      <c r="M29" s="3">
        <f t="shared" si="7"/>
        <v>261.46880639268556</v>
      </c>
      <c r="O29" s="3">
        <f t="shared" si="8"/>
        <v>327.66384265840492</v>
      </c>
      <c r="P29" s="3">
        <f t="shared" si="9"/>
        <v>237.18599983096851</v>
      </c>
      <c r="Q29" s="3">
        <f t="shared" si="10"/>
        <v>272.40789890386822</v>
      </c>
    </row>
    <row r="30" spans="1:17">
      <c r="G30" s="3">
        <f t="shared" si="6"/>
        <v>68.348806429841076</v>
      </c>
      <c r="H30" s="3">
        <f t="shared" si="7"/>
        <v>349.64588410802787</v>
      </c>
      <c r="I30" s="3">
        <f t="shared" si="7"/>
        <v>328.67703701766737</v>
      </c>
      <c r="J30" s="3">
        <f t="shared" si="7"/>
        <v>331.31024822521044</v>
      </c>
      <c r="K30" s="3">
        <f t="shared" si="7"/>
        <v>311.68445298482914</v>
      </c>
      <c r="L30" s="3">
        <f t="shared" si="7"/>
        <v>296.92783788119056</v>
      </c>
      <c r="M30" s="3">
        <f t="shared" si="7"/>
        <v>295.7014905867606</v>
      </c>
      <c r="O30" s="3">
        <f t="shared" si="8"/>
        <v>349.64588410802787</v>
      </c>
      <c r="P30" s="3">
        <f t="shared" si="9"/>
        <v>295.7014905867606</v>
      </c>
      <c r="Q30" s="3">
        <f t="shared" si="10"/>
        <v>318.99115846728102</v>
      </c>
    </row>
    <row r="31" spans="1:17">
      <c r="G31" s="3">
        <f t="shared" si="6"/>
        <v>129.30336878395192</v>
      </c>
      <c r="H31" s="3">
        <f t="shared" si="7"/>
        <v>317.06979064638034</v>
      </c>
      <c r="I31" s="3">
        <f t="shared" si="7"/>
        <v>308.95430254090809</v>
      </c>
      <c r="J31" s="3">
        <f t="shared" si="7"/>
        <v>320.43263142906233</v>
      </c>
      <c r="K31" s="3">
        <f t="shared" si="7"/>
        <v>286.13395982438703</v>
      </c>
      <c r="L31" s="3">
        <f t="shared" si="7"/>
        <v>258.94191893613998</v>
      </c>
      <c r="M31" s="3">
        <f t="shared" si="7"/>
        <v>257.13509800462981</v>
      </c>
      <c r="O31" s="3">
        <f t="shared" si="8"/>
        <v>320.43263142906233</v>
      </c>
      <c r="P31" s="3">
        <f t="shared" si="9"/>
        <v>257.13509800462981</v>
      </c>
      <c r="Q31" s="3">
        <f t="shared" si="10"/>
        <v>291.44461689691792</v>
      </c>
    </row>
    <row r="32" spans="1:17">
      <c r="G32" s="3">
        <f t="shared" si="6"/>
        <v>117.37721174121012</v>
      </c>
      <c r="H32" s="3">
        <f t="shared" si="7"/>
        <v>307.8991909051544</v>
      </c>
      <c r="I32" s="3">
        <f t="shared" si="7"/>
        <v>311.16400577570914</v>
      </c>
      <c r="J32" s="3">
        <f t="shared" si="7"/>
        <v>319.51762784437142</v>
      </c>
      <c r="K32" s="3">
        <f t="shared" si="7"/>
        <v>321.33226429364282</v>
      </c>
      <c r="L32" s="3">
        <f t="shared" si="7"/>
        <v>276.63456363076926</v>
      </c>
      <c r="M32" s="3">
        <f t="shared" si="7"/>
        <v>232.11756187740468</v>
      </c>
      <c r="O32" s="3">
        <f t="shared" si="8"/>
        <v>321.33226429364282</v>
      </c>
      <c r="P32" s="3">
        <f t="shared" si="9"/>
        <v>232.11756187740468</v>
      </c>
      <c r="Q32" s="3">
        <f t="shared" si="10"/>
        <v>294.7775357211753</v>
      </c>
    </row>
    <row r="34" spans="5:13">
      <c r="F34" s="2" t="s">
        <v>169</v>
      </c>
    </row>
    <row r="35" spans="5:13">
      <c r="F35" s="2" t="s">
        <v>166</v>
      </c>
      <c r="G35" s="3">
        <f t="shared" ref="G35:M35" si="11">MAX(G26:G32)</f>
        <v>129.30336878395192</v>
      </c>
      <c r="H35" s="3">
        <f t="shared" si="11"/>
        <v>359.1629590617494</v>
      </c>
      <c r="I35" s="3">
        <f t="shared" si="11"/>
        <v>337.16385843708878</v>
      </c>
      <c r="J35" s="3">
        <f t="shared" si="11"/>
        <v>341.3213800268386</v>
      </c>
      <c r="K35" s="3">
        <f t="shared" si="11"/>
        <v>332.39995565543836</v>
      </c>
      <c r="L35" s="3">
        <f t="shared" si="11"/>
        <v>296.92783788119056</v>
      </c>
      <c r="M35" s="3">
        <f t="shared" si="11"/>
        <v>295.7014905867606</v>
      </c>
    </row>
    <row r="36" spans="5:13">
      <c r="F36" s="2" t="s">
        <v>167</v>
      </c>
      <c r="G36" s="3">
        <f t="shared" ref="G36:M36" si="12">MIN(G26:G32)</f>
        <v>68.348806429841076</v>
      </c>
      <c r="H36" s="3">
        <f t="shared" si="12"/>
        <v>282.74760731068159</v>
      </c>
      <c r="I36" s="3">
        <f t="shared" si="12"/>
        <v>308.95430254090809</v>
      </c>
      <c r="J36" s="3">
        <f t="shared" si="12"/>
        <v>258.59383359970928</v>
      </c>
      <c r="K36" s="3">
        <f t="shared" si="12"/>
        <v>237.18599983096851</v>
      </c>
      <c r="L36" s="3">
        <f t="shared" si="12"/>
        <v>258.94191893613998</v>
      </c>
      <c r="M36" s="3">
        <f t="shared" si="12"/>
        <v>199.72283431110583</v>
      </c>
    </row>
    <row r="37" spans="5:13">
      <c r="F37" s="2" t="s">
        <v>168</v>
      </c>
      <c r="G37" s="3">
        <f t="shared" ref="G37:M37" si="13">AVERAGE(G26:G32)</f>
        <v>99.558172226708393</v>
      </c>
      <c r="H37" s="3">
        <f t="shared" si="13"/>
        <v>325.1285118746078</v>
      </c>
      <c r="I37" s="3">
        <f t="shared" si="13"/>
        <v>324.29212221587517</v>
      </c>
      <c r="J37" s="3">
        <f t="shared" si="13"/>
        <v>310.03758040476214</v>
      </c>
      <c r="K37" s="3">
        <f t="shared" si="13"/>
        <v>299.8296921435163</v>
      </c>
      <c r="L37" s="3">
        <f t="shared" si="13"/>
        <v>280.17611386363029</v>
      </c>
      <c r="M37" s="3">
        <f t="shared" si="13"/>
        <v>255.10255679768301</v>
      </c>
    </row>
    <row r="40" spans="5:13">
      <c r="F40" s="2" t="s">
        <v>170</v>
      </c>
    </row>
    <row r="41" spans="5:13">
      <c r="E41" s="2" t="s">
        <v>166</v>
      </c>
      <c r="F41" s="3">
        <f>MAX(H26:M32)</f>
        <v>359.1629590617494</v>
      </c>
    </row>
    <row r="42" spans="5:13">
      <c r="E42" s="2" t="s">
        <v>167</v>
      </c>
      <c r="F42" s="3">
        <f>MIN(H26:M32)</f>
        <v>199.72283431110583</v>
      </c>
    </row>
    <row r="43" spans="5:13">
      <c r="E43" s="2" t="s">
        <v>168</v>
      </c>
      <c r="F43" s="3">
        <f>AVERAGE(H26:M32)</f>
        <v>299.09442955001242</v>
      </c>
    </row>
  </sheetData>
  <pageMargins left="0.7" right="0.7" top="0.75" bottom="0.75" header="0.51180555555555496" footer="0.51180555555555496"/>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5"/>
  <sheetViews>
    <sheetView tabSelected="1" zoomScale="90" zoomScaleNormal="90" workbookViewId="0">
      <selection activeCell="E6" sqref="E6"/>
    </sheetView>
  </sheetViews>
  <sheetFormatPr defaultColWidth="14.42578125" defaultRowHeight="12.75"/>
  <sheetData>
    <row r="1" spans="1:19">
      <c r="A1" s="2" t="s">
        <v>171</v>
      </c>
    </row>
    <row r="2" spans="1:19">
      <c r="A2" s="2" t="s">
        <v>172</v>
      </c>
      <c r="D2" s="2" t="s">
        <v>173</v>
      </c>
    </row>
    <row r="3" spans="1:19" ht="15.75" customHeight="1">
      <c r="A3" s="18"/>
      <c r="B3" s="18"/>
      <c r="C3" s="18"/>
      <c r="D3" s="18"/>
      <c r="E3" s="18"/>
      <c r="F3" s="18"/>
      <c r="G3" s="55" t="s">
        <v>174</v>
      </c>
      <c r="H3" s="55"/>
      <c r="I3" s="55"/>
      <c r="J3" s="55"/>
      <c r="K3" s="18"/>
    </row>
    <row r="4" spans="1:19" ht="15.75" customHeight="1">
      <c r="A4" s="18" t="s">
        <v>175</v>
      </c>
      <c r="B4" s="18" t="s">
        <v>176</v>
      </c>
      <c r="C4" s="18" t="s">
        <v>177</v>
      </c>
      <c r="D4" s="18" t="s">
        <v>178</v>
      </c>
      <c r="E4" s="18" t="s">
        <v>179</v>
      </c>
      <c r="F4" s="18" t="s">
        <v>180</v>
      </c>
      <c r="G4" s="18" t="s">
        <v>181</v>
      </c>
      <c r="H4" s="18" t="s">
        <v>182</v>
      </c>
      <c r="I4" s="18" t="s">
        <v>183</v>
      </c>
      <c r="J4" s="18" t="s">
        <v>168</v>
      </c>
      <c r="K4" s="18" t="s">
        <v>184</v>
      </c>
    </row>
    <row r="5" spans="1:19" ht="15.75" customHeight="1">
      <c r="A5" s="18"/>
      <c r="B5" s="18"/>
      <c r="C5" s="18"/>
      <c r="D5" s="18" t="s">
        <v>185</v>
      </c>
      <c r="E5" s="18" t="s">
        <v>186</v>
      </c>
      <c r="F5" s="18" t="s">
        <v>186</v>
      </c>
      <c r="G5" s="18" t="s">
        <v>187</v>
      </c>
      <c r="H5" s="18" t="s">
        <v>187</v>
      </c>
      <c r="I5" s="18" t="s">
        <v>187</v>
      </c>
      <c r="J5" s="18" t="s">
        <v>187</v>
      </c>
      <c r="K5" s="18"/>
    </row>
    <row r="6" spans="1:19" ht="15.75" customHeight="1">
      <c r="A6" s="19">
        <v>43891</v>
      </c>
      <c r="B6" s="18" t="s">
        <v>188</v>
      </c>
      <c r="C6" s="18" t="s">
        <v>189</v>
      </c>
      <c r="D6" s="18">
        <v>24</v>
      </c>
      <c r="E6" s="20" t="s">
        <v>389</v>
      </c>
      <c r="F6" s="20">
        <v>95</v>
      </c>
      <c r="G6" s="20">
        <v>74.7</v>
      </c>
      <c r="H6" s="20">
        <v>74.3</v>
      </c>
      <c r="I6" s="20">
        <v>73.900000000000006</v>
      </c>
      <c r="J6" s="20">
        <f>AVERAGE(G6:I6)</f>
        <v>74.3</v>
      </c>
      <c r="K6" s="18" t="s">
        <v>190</v>
      </c>
    </row>
    <row r="7" spans="1:19" ht="15.75" customHeight="1">
      <c r="A7" s="19">
        <v>43892</v>
      </c>
      <c r="B7" s="18" t="s">
        <v>191</v>
      </c>
      <c r="C7" s="18" t="s">
        <v>192</v>
      </c>
      <c r="D7" s="20">
        <v>25</v>
      </c>
      <c r="E7" s="20">
        <v>176.5</v>
      </c>
      <c r="F7" s="20">
        <v>95.5</v>
      </c>
      <c r="G7" s="20">
        <v>66.7</v>
      </c>
      <c r="H7" s="20">
        <v>66.8</v>
      </c>
      <c r="I7" s="20">
        <v>67</v>
      </c>
      <c r="J7" s="20">
        <f>AVERAGE(G7:I7)</f>
        <v>66.833333333333329</v>
      </c>
      <c r="K7" s="18" t="s">
        <v>193</v>
      </c>
    </row>
    <row r="8" spans="1:19" ht="15.75" customHeight="1">
      <c r="A8" s="19">
        <v>43893</v>
      </c>
      <c r="B8" s="18" t="s">
        <v>194</v>
      </c>
      <c r="C8" s="18" t="s">
        <v>192</v>
      </c>
      <c r="D8" s="20">
        <v>27</v>
      </c>
      <c r="E8" s="20">
        <v>176</v>
      </c>
      <c r="F8" s="20">
        <v>95</v>
      </c>
      <c r="G8" s="20">
        <v>65</v>
      </c>
      <c r="H8" s="20">
        <v>64.7</v>
      </c>
      <c r="I8" s="20">
        <v>64.400000000000006</v>
      </c>
      <c r="J8" s="20">
        <f>AVERAGE(G8:I8)</f>
        <v>64.7</v>
      </c>
      <c r="K8" s="18" t="s">
        <v>190</v>
      </c>
    </row>
    <row r="9" spans="1:19" ht="15.75" customHeight="1">
      <c r="A9" s="19">
        <v>43894</v>
      </c>
      <c r="B9" s="18" t="s">
        <v>195</v>
      </c>
      <c r="C9" s="18" t="s">
        <v>189</v>
      </c>
      <c r="D9" s="20">
        <v>25</v>
      </c>
      <c r="E9" s="20">
        <v>190.5</v>
      </c>
      <c r="F9" s="20">
        <v>106</v>
      </c>
      <c r="G9" s="20">
        <v>94.8</v>
      </c>
      <c r="H9" s="20">
        <v>92.5</v>
      </c>
      <c r="I9" s="20">
        <v>93.1</v>
      </c>
      <c r="J9" s="20">
        <f>AVERAGE(G9:I9)</f>
        <v>93.466666666666654</v>
      </c>
      <c r="K9" s="18" t="s">
        <v>193</v>
      </c>
    </row>
    <row r="10" spans="1:19" s="2" customFormat="1" ht="15.75" customHeight="1">
      <c r="A10" s="19"/>
      <c r="B10" s="18"/>
      <c r="C10" s="18"/>
      <c r="D10" s="20"/>
      <c r="E10" s="20"/>
      <c r="F10" s="20"/>
      <c r="G10" s="20"/>
      <c r="H10" s="20"/>
      <c r="I10" s="20"/>
      <c r="J10" s="20"/>
      <c r="K10" s="18"/>
    </row>
    <row r="11" spans="1:19" ht="15.75" customHeight="1">
      <c r="B11" s="2"/>
      <c r="C11" s="2"/>
      <c r="D11" s="2"/>
      <c r="E11" s="2"/>
      <c r="F11" s="2"/>
      <c r="G11" s="2"/>
      <c r="H11" s="2"/>
    </row>
    <row r="12" spans="1:19" ht="15.75" customHeight="1">
      <c r="B12" s="2"/>
      <c r="C12" s="2"/>
      <c r="D12" s="2"/>
      <c r="E12" s="2"/>
      <c r="F12" s="2"/>
      <c r="G12" s="2"/>
      <c r="H12" s="2"/>
    </row>
    <row r="13" spans="1:19">
      <c r="A13" s="5"/>
      <c r="B13" s="5"/>
      <c r="C13" s="1" t="s">
        <v>196</v>
      </c>
      <c r="D13" s="1" t="s">
        <v>197</v>
      </c>
      <c r="E13" s="5"/>
      <c r="F13" s="5"/>
      <c r="G13" s="5"/>
      <c r="H13" s="5"/>
      <c r="I13" s="5"/>
      <c r="J13" s="5"/>
      <c r="K13" s="5"/>
      <c r="M13" s="1" t="s">
        <v>198</v>
      </c>
      <c r="Q13" s="1" t="s">
        <v>199</v>
      </c>
      <c r="R13" s="5"/>
      <c r="S13" s="5"/>
    </row>
    <row r="14" spans="1:19">
      <c r="A14" s="1" t="s">
        <v>200</v>
      </c>
      <c r="B14" s="1" t="s">
        <v>201</v>
      </c>
      <c r="C14" s="1" t="s">
        <v>202</v>
      </c>
      <c r="D14" s="1" t="s">
        <v>203</v>
      </c>
      <c r="E14" s="1" t="s">
        <v>204</v>
      </c>
      <c r="F14" s="1" t="s">
        <v>205</v>
      </c>
      <c r="G14" s="1" t="s">
        <v>206</v>
      </c>
      <c r="H14" s="1" t="s">
        <v>207</v>
      </c>
      <c r="I14" s="1" t="s">
        <v>208</v>
      </c>
      <c r="J14" s="1" t="s">
        <v>209</v>
      </c>
      <c r="K14" s="1" t="s">
        <v>210</v>
      </c>
      <c r="M14" s="1" t="s">
        <v>166</v>
      </c>
      <c r="N14" s="1" t="s">
        <v>167</v>
      </c>
      <c r="O14" s="1" t="s">
        <v>168</v>
      </c>
      <c r="Q14" s="1" t="s">
        <v>166</v>
      </c>
      <c r="R14" s="1" t="s">
        <v>167</v>
      </c>
      <c r="S14" s="1" t="s">
        <v>168</v>
      </c>
    </row>
    <row r="15" spans="1:19" ht="15">
      <c r="A15" s="2">
        <v>1</v>
      </c>
      <c r="B15" s="2">
        <v>3</v>
      </c>
      <c r="C15" s="21">
        <v>1.751345334</v>
      </c>
      <c r="D15" s="21">
        <v>13.027399920000001</v>
      </c>
      <c r="E15" s="21">
        <v>12.812353359999999</v>
      </c>
      <c r="F15" s="21">
        <v>13.310797470000001</v>
      </c>
      <c r="G15" s="21">
        <v>12.367950560000001</v>
      </c>
      <c r="H15" s="21">
        <v>12.62920433</v>
      </c>
      <c r="I15" s="21">
        <v>12.72295995</v>
      </c>
      <c r="J15" s="21">
        <v>12.33160528</v>
      </c>
      <c r="K15" s="21">
        <v>12.392633</v>
      </c>
      <c r="M15" s="3">
        <f>MAX(D15:K15)</f>
        <v>13.310797470000001</v>
      </c>
      <c r="N15" s="3">
        <f>MIN(D15:K15)</f>
        <v>12.33160528</v>
      </c>
      <c r="O15" s="3">
        <f>AVERAGE(D15:K15)</f>
        <v>12.699362983750001</v>
      </c>
      <c r="Q15" s="3">
        <f>MAX(D15:K18)</f>
        <v>13.310797470000001</v>
      </c>
      <c r="R15" s="3">
        <f>MIN(D15:K18)</f>
        <v>10.24386281</v>
      </c>
      <c r="S15" s="3">
        <f>AVERAGE(D15:K18)</f>
        <v>11.447995978124998</v>
      </c>
    </row>
    <row r="16" spans="1:19" ht="15">
      <c r="A16" s="2">
        <v>2</v>
      </c>
      <c r="B16" s="2">
        <v>3</v>
      </c>
      <c r="C16" s="21">
        <v>1.6153839210000001</v>
      </c>
      <c r="D16" s="21">
        <v>11.0059532</v>
      </c>
      <c r="E16" s="21">
        <v>10.588295240000001</v>
      </c>
      <c r="F16" s="21">
        <v>11.55513827</v>
      </c>
      <c r="G16" s="21">
        <v>10.92502738</v>
      </c>
      <c r="H16" s="21">
        <v>10.86090008</v>
      </c>
      <c r="I16" s="21">
        <v>10.98918377</v>
      </c>
      <c r="J16" s="21">
        <v>10.24386281</v>
      </c>
      <c r="K16" s="21">
        <v>10.336277819999999</v>
      </c>
      <c r="M16" s="3">
        <f>MAX(D16:K16)</f>
        <v>11.55513827</v>
      </c>
      <c r="N16" s="3">
        <f>MIN(D16:K16)</f>
        <v>10.24386281</v>
      </c>
      <c r="O16" s="3">
        <f>AVERAGE(D16:K16)</f>
        <v>10.81307982125</v>
      </c>
    </row>
    <row r="17" spans="1:19" ht="15">
      <c r="A17" s="2">
        <v>3</v>
      </c>
      <c r="B17" s="2">
        <v>3</v>
      </c>
      <c r="C17" s="21">
        <v>1.9051938390000001</v>
      </c>
      <c r="D17" s="21">
        <v>11.734510090000001</v>
      </c>
      <c r="E17" s="21">
        <v>11.42584708</v>
      </c>
      <c r="F17" s="21">
        <v>12.60082197</v>
      </c>
      <c r="G17" s="21">
        <v>11.57117963</v>
      </c>
      <c r="H17" s="21">
        <v>11.42935855</v>
      </c>
      <c r="I17" s="21">
        <v>11.49916747</v>
      </c>
      <c r="J17" s="21">
        <v>11.23061113</v>
      </c>
      <c r="K17" s="21">
        <v>10.855900719999999</v>
      </c>
      <c r="M17" s="3">
        <f>MAX(D17:K17)</f>
        <v>12.60082197</v>
      </c>
      <c r="N17" s="3">
        <f>MIN(D17:K17)</f>
        <v>10.855900719999999</v>
      </c>
      <c r="O17" s="3">
        <f>AVERAGE(D17:K17)</f>
        <v>11.54342458</v>
      </c>
    </row>
    <row r="18" spans="1:19" ht="15">
      <c r="A18" s="2">
        <v>4</v>
      </c>
      <c r="B18" s="2">
        <v>3</v>
      </c>
      <c r="C18" s="21">
        <v>1.797774521</v>
      </c>
      <c r="D18" s="21">
        <v>10.807169289999999</v>
      </c>
      <c r="E18" s="21">
        <v>10.923264469999999</v>
      </c>
      <c r="F18" s="21">
        <v>10.83669117</v>
      </c>
      <c r="G18" s="21">
        <v>10.449408869999999</v>
      </c>
      <c r="H18" s="21">
        <v>10.92302059</v>
      </c>
      <c r="I18" s="21">
        <v>10.89053167</v>
      </c>
      <c r="J18" s="21">
        <v>10.536766350000001</v>
      </c>
      <c r="K18" s="21">
        <v>10.522079809999999</v>
      </c>
      <c r="M18" s="3">
        <f>MAX(D18:K18)</f>
        <v>10.923264469999999</v>
      </c>
      <c r="N18" s="3">
        <f>MIN(D18:K18)</f>
        <v>10.449408869999999</v>
      </c>
      <c r="O18" s="3">
        <f>AVERAGE(D18:K18)</f>
        <v>10.7361165275</v>
      </c>
    </row>
    <row r="20" spans="1:19">
      <c r="A20" s="5"/>
      <c r="B20" s="1" t="s">
        <v>211</v>
      </c>
      <c r="C20" s="1"/>
      <c r="D20" s="1"/>
      <c r="E20" s="5"/>
      <c r="F20" s="5"/>
      <c r="G20" s="5"/>
      <c r="H20" s="5"/>
      <c r="I20" s="5"/>
      <c r="J20" s="5"/>
      <c r="K20" s="5"/>
    </row>
    <row r="21" spans="1:19">
      <c r="A21" s="5"/>
      <c r="B21" s="1" t="s">
        <v>166</v>
      </c>
      <c r="C21" s="2">
        <f t="shared" ref="C21:K21" si="0">MAX(C15:C18)</f>
        <v>1.9051938390000001</v>
      </c>
      <c r="D21" s="2">
        <f t="shared" si="0"/>
        <v>13.027399920000001</v>
      </c>
      <c r="E21" s="2">
        <f t="shared" si="0"/>
        <v>12.812353359999999</v>
      </c>
      <c r="F21" s="2">
        <f t="shared" si="0"/>
        <v>13.310797470000001</v>
      </c>
      <c r="G21" s="2">
        <f t="shared" si="0"/>
        <v>12.367950560000001</v>
      </c>
      <c r="H21" s="2">
        <f t="shared" si="0"/>
        <v>12.62920433</v>
      </c>
      <c r="I21" s="2">
        <f t="shared" si="0"/>
        <v>12.72295995</v>
      </c>
      <c r="J21" s="2">
        <f t="shared" si="0"/>
        <v>12.33160528</v>
      </c>
      <c r="K21" s="2">
        <f t="shared" si="0"/>
        <v>12.392633</v>
      </c>
    </row>
    <row r="22" spans="1:19">
      <c r="A22" s="5"/>
      <c r="B22" s="1" t="s">
        <v>167</v>
      </c>
      <c r="C22" s="2">
        <f t="shared" ref="C22:K22" si="1">MIN(C15:C18)</f>
        <v>1.6153839210000001</v>
      </c>
      <c r="D22" s="2">
        <f t="shared" si="1"/>
        <v>10.807169289999999</v>
      </c>
      <c r="E22" s="2">
        <f t="shared" si="1"/>
        <v>10.588295240000001</v>
      </c>
      <c r="F22" s="2">
        <f t="shared" si="1"/>
        <v>10.83669117</v>
      </c>
      <c r="G22" s="2">
        <f t="shared" si="1"/>
        <v>10.449408869999999</v>
      </c>
      <c r="H22" s="2">
        <f t="shared" si="1"/>
        <v>10.86090008</v>
      </c>
      <c r="I22" s="2">
        <f t="shared" si="1"/>
        <v>10.89053167</v>
      </c>
      <c r="J22" s="2">
        <f t="shared" si="1"/>
        <v>10.24386281</v>
      </c>
      <c r="K22" s="2">
        <f t="shared" si="1"/>
        <v>10.336277819999999</v>
      </c>
    </row>
    <row r="23" spans="1:19">
      <c r="A23" s="5"/>
      <c r="B23" s="1" t="s">
        <v>168</v>
      </c>
      <c r="C23" s="2">
        <f t="shared" ref="C23:K23" si="2">AVERAGE(C15:C18)</f>
        <v>1.76742440375</v>
      </c>
      <c r="D23" s="2">
        <f t="shared" si="2"/>
        <v>11.643758125</v>
      </c>
      <c r="E23" s="2">
        <f t="shared" si="2"/>
        <v>11.4374400375</v>
      </c>
      <c r="F23" s="2">
        <f t="shared" si="2"/>
        <v>12.075862220000001</v>
      </c>
      <c r="G23" s="2">
        <f t="shared" si="2"/>
        <v>11.328391610000001</v>
      </c>
      <c r="H23" s="2">
        <f t="shared" si="2"/>
        <v>11.460620887500001</v>
      </c>
      <c r="I23" s="2">
        <f t="shared" si="2"/>
        <v>11.525460715000001</v>
      </c>
      <c r="J23" s="2">
        <f t="shared" si="2"/>
        <v>11.0857113925</v>
      </c>
      <c r="K23" s="2">
        <f t="shared" si="2"/>
        <v>11.026722837499999</v>
      </c>
    </row>
    <row r="24" spans="1:19">
      <c r="A24" s="5"/>
      <c r="B24" s="5"/>
      <c r="C24" s="1"/>
      <c r="D24" s="1"/>
      <c r="E24" s="5"/>
      <c r="F24" s="5"/>
      <c r="G24" s="5"/>
      <c r="H24" s="5"/>
      <c r="I24" s="5"/>
      <c r="J24" s="5"/>
      <c r="K24" s="5"/>
    </row>
    <row r="25" spans="1:19">
      <c r="A25" s="5"/>
      <c r="B25" s="5"/>
      <c r="C25" s="1"/>
      <c r="D25" s="1"/>
      <c r="E25" s="5"/>
      <c r="F25" s="5"/>
      <c r="G25" s="5"/>
      <c r="H25" s="5"/>
      <c r="I25" s="5"/>
      <c r="J25" s="5"/>
      <c r="K25" s="5"/>
    </row>
    <row r="26" spans="1:19">
      <c r="A26" s="5"/>
      <c r="B26" s="5"/>
      <c r="C26" s="1" t="s">
        <v>196</v>
      </c>
      <c r="D26" s="1" t="s">
        <v>212</v>
      </c>
      <c r="E26" s="5"/>
      <c r="F26" s="5"/>
      <c r="G26" s="5"/>
      <c r="H26" s="5"/>
      <c r="I26" s="5"/>
      <c r="J26" s="5"/>
      <c r="K26" s="5"/>
      <c r="M26" s="1" t="s">
        <v>198</v>
      </c>
      <c r="N26" s="5"/>
      <c r="O26" s="5"/>
      <c r="Q26" s="1" t="s">
        <v>199</v>
      </c>
      <c r="R26" s="5"/>
      <c r="S26" s="5"/>
    </row>
    <row r="27" spans="1:19">
      <c r="A27" s="1" t="s">
        <v>200</v>
      </c>
      <c r="B27" s="1" t="s">
        <v>201</v>
      </c>
      <c r="C27" s="1"/>
      <c r="D27" s="1" t="s">
        <v>203</v>
      </c>
      <c r="E27" s="1" t="s">
        <v>204</v>
      </c>
      <c r="F27" s="1" t="s">
        <v>205</v>
      </c>
      <c r="G27" s="1" t="s">
        <v>206</v>
      </c>
      <c r="H27" s="1" t="s">
        <v>207</v>
      </c>
      <c r="I27" s="1" t="s">
        <v>208</v>
      </c>
      <c r="J27" s="1" t="s">
        <v>209</v>
      </c>
      <c r="K27" s="1" t="s">
        <v>210</v>
      </c>
      <c r="M27" s="1" t="s">
        <v>166</v>
      </c>
      <c r="N27" s="1" t="s">
        <v>167</v>
      </c>
      <c r="O27" s="1" t="s">
        <v>168</v>
      </c>
      <c r="Q27" s="1" t="s">
        <v>166</v>
      </c>
      <c r="R27" s="1" t="s">
        <v>167</v>
      </c>
      <c r="S27" s="1" t="s">
        <v>168</v>
      </c>
    </row>
    <row r="28" spans="1:19">
      <c r="A28" s="2">
        <v>1</v>
      </c>
      <c r="B28" s="2">
        <v>3</v>
      </c>
      <c r="D28" s="2">
        <f t="shared" ref="D28:K31" si="3">D15-$C15</f>
        <v>11.276054586000001</v>
      </c>
      <c r="E28" s="2">
        <f t="shared" si="3"/>
        <v>11.061008026</v>
      </c>
      <c r="F28" s="2">
        <f t="shared" si="3"/>
        <v>11.559452136000001</v>
      </c>
      <c r="G28" s="2">
        <f t="shared" si="3"/>
        <v>10.616605226000001</v>
      </c>
      <c r="H28" s="2">
        <f t="shared" si="3"/>
        <v>10.877858996000001</v>
      </c>
      <c r="I28" s="2">
        <f t="shared" si="3"/>
        <v>10.971614616</v>
      </c>
      <c r="J28" s="2">
        <f t="shared" si="3"/>
        <v>10.580259946</v>
      </c>
      <c r="K28" s="2">
        <f t="shared" si="3"/>
        <v>10.641287666</v>
      </c>
      <c r="M28" s="3">
        <f>MAX(D28:K28)</f>
        <v>11.559452136000001</v>
      </c>
      <c r="N28" s="3">
        <f>MIN(D28:K28)</f>
        <v>10.580259946</v>
      </c>
      <c r="O28" s="3">
        <f>AVERAGE(D28:K28)</f>
        <v>10.94801764975</v>
      </c>
      <c r="Q28" s="3">
        <f>MAX(D28:K31)</f>
        <v>11.559452136000001</v>
      </c>
      <c r="R28" s="3">
        <f>MIN(D28:K31)</f>
        <v>8.6284788890000002</v>
      </c>
      <c r="S28" s="3">
        <f>AVERAGE(D28:K31)</f>
        <v>9.6805715743750014</v>
      </c>
    </row>
    <row r="29" spans="1:19">
      <c r="A29" s="2">
        <v>2</v>
      </c>
      <c r="B29" s="2">
        <v>3</v>
      </c>
      <c r="D29" s="2">
        <f t="shared" si="3"/>
        <v>9.390569279000001</v>
      </c>
      <c r="E29" s="2">
        <f t="shared" si="3"/>
        <v>8.9729113190000014</v>
      </c>
      <c r="F29" s="2">
        <f t="shared" si="3"/>
        <v>9.9397543490000011</v>
      </c>
      <c r="G29" s="2">
        <f t="shared" si="3"/>
        <v>9.3096434590000001</v>
      </c>
      <c r="H29" s="2">
        <f t="shared" si="3"/>
        <v>9.245516159000001</v>
      </c>
      <c r="I29" s="2">
        <f t="shared" si="3"/>
        <v>9.373799849000001</v>
      </c>
      <c r="J29" s="2">
        <f t="shared" si="3"/>
        <v>8.6284788890000002</v>
      </c>
      <c r="K29" s="2">
        <f t="shared" si="3"/>
        <v>8.720893899</v>
      </c>
      <c r="M29" s="3">
        <f>MAX(D29:K29)</f>
        <v>9.9397543490000011</v>
      </c>
      <c r="N29" s="3">
        <f>MIN(D29:K29)</f>
        <v>8.6284788890000002</v>
      </c>
      <c r="O29" s="3">
        <f>AVERAGE(D29:K29)</f>
        <v>9.1976959002500021</v>
      </c>
    </row>
    <row r="30" spans="1:19">
      <c r="A30" s="2">
        <v>3</v>
      </c>
      <c r="B30" s="2">
        <v>3</v>
      </c>
      <c r="D30" s="2">
        <f t="shared" si="3"/>
        <v>9.8293162509999998</v>
      </c>
      <c r="E30" s="2">
        <f t="shared" si="3"/>
        <v>9.5206532409999998</v>
      </c>
      <c r="F30" s="2">
        <f t="shared" si="3"/>
        <v>10.695628130999999</v>
      </c>
      <c r="G30" s="2">
        <f t="shared" si="3"/>
        <v>9.6659857909999989</v>
      </c>
      <c r="H30" s="2">
        <f t="shared" si="3"/>
        <v>9.5241647109999992</v>
      </c>
      <c r="I30" s="2">
        <f t="shared" si="3"/>
        <v>9.593973630999999</v>
      </c>
      <c r="J30" s="2">
        <f t="shared" si="3"/>
        <v>9.3254172909999991</v>
      </c>
      <c r="K30" s="2">
        <f t="shared" si="3"/>
        <v>8.9507068809999986</v>
      </c>
      <c r="M30" s="3">
        <f>MAX(D30:K30)</f>
        <v>10.695628130999999</v>
      </c>
      <c r="N30" s="3">
        <f>MIN(D30:K30)</f>
        <v>8.9507068809999986</v>
      </c>
      <c r="O30" s="3">
        <f>AVERAGE(D30:K30)</f>
        <v>9.6382307409999992</v>
      </c>
    </row>
    <row r="31" spans="1:19">
      <c r="A31" s="2">
        <v>4</v>
      </c>
      <c r="B31" s="2">
        <v>3</v>
      </c>
      <c r="D31" s="2">
        <f t="shared" si="3"/>
        <v>9.009394769</v>
      </c>
      <c r="E31" s="2">
        <f t="shared" si="3"/>
        <v>9.1254899489999985</v>
      </c>
      <c r="F31" s="2">
        <f t="shared" si="3"/>
        <v>9.0389166490000008</v>
      </c>
      <c r="G31" s="2">
        <f t="shared" si="3"/>
        <v>8.6516343489999983</v>
      </c>
      <c r="H31" s="2">
        <f t="shared" si="3"/>
        <v>9.1252460689999992</v>
      </c>
      <c r="I31" s="2">
        <f t="shared" si="3"/>
        <v>9.0927571490000005</v>
      </c>
      <c r="J31" s="2">
        <f t="shared" si="3"/>
        <v>8.7389918289999997</v>
      </c>
      <c r="K31" s="2">
        <f t="shared" si="3"/>
        <v>8.7243052890000001</v>
      </c>
      <c r="M31" s="3">
        <f>MAX(D31:K31)</f>
        <v>9.1254899489999985</v>
      </c>
      <c r="N31" s="3">
        <f>MIN(D31:K31)</f>
        <v>8.6516343489999983</v>
      </c>
      <c r="O31" s="3">
        <f>AVERAGE(D31:K31)</f>
        <v>8.938342006500001</v>
      </c>
    </row>
    <row r="34" spans="1:19">
      <c r="B34" s="1" t="s">
        <v>213</v>
      </c>
    </row>
    <row r="35" spans="1:19">
      <c r="B35" s="1" t="s">
        <v>166</v>
      </c>
      <c r="D35" s="3">
        <f t="shared" ref="D35:K35" si="4">MAX(D28:D31)</f>
        <v>11.276054586000001</v>
      </c>
      <c r="E35" s="3">
        <f t="shared" si="4"/>
        <v>11.061008026</v>
      </c>
      <c r="F35" s="3">
        <f t="shared" si="4"/>
        <v>11.559452136000001</v>
      </c>
      <c r="G35" s="3">
        <f t="shared" si="4"/>
        <v>10.616605226000001</v>
      </c>
      <c r="H35" s="3">
        <f t="shared" si="4"/>
        <v>10.877858996000001</v>
      </c>
      <c r="I35" s="3">
        <f t="shared" si="4"/>
        <v>10.971614616</v>
      </c>
      <c r="J35" s="3">
        <f t="shared" si="4"/>
        <v>10.580259946</v>
      </c>
      <c r="K35" s="3">
        <f t="shared" si="4"/>
        <v>10.641287666</v>
      </c>
    </row>
    <row r="36" spans="1:19">
      <c r="B36" s="1" t="s">
        <v>167</v>
      </c>
      <c r="D36" s="3">
        <f t="shared" ref="D36:K36" si="5">MIN(D28:D31)</f>
        <v>9.009394769</v>
      </c>
      <c r="E36" s="3">
        <f t="shared" si="5"/>
        <v>8.9729113190000014</v>
      </c>
      <c r="F36" s="3">
        <f t="shared" si="5"/>
        <v>9.0389166490000008</v>
      </c>
      <c r="G36" s="3">
        <f t="shared" si="5"/>
        <v>8.6516343489999983</v>
      </c>
      <c r="H36" s="3">
        <f t="shared" si="5"/>
        <v>9.1252460689999992</v>
      </c>
      <c r="I36" s="3">
        <f t="shared" si="5"/>
        <v>9.0927571490000005</v>
      </c>
      <c r="J36" s="3">
        <f t="shared" si="5"/>
        <v>8.6284788890000002</v>
      </c>
      <c r="K36" s="3">
        <f t="shared" si="5"/>
        <v>8.720893899</v>
      </c>
    </row>
    <row r="37" spans="1:19">
      <c r="B37" s="1" t="s">
        <v>168</v>
      </c>
      <c r="D37" s="3">
        <f t="shared" ref="D37:K37" si="6">AVERAGE(D28:D31)</f>
        <v>9.8763337212499991</v>
      </c>
      <c r="E37" s="3">
        <f t="shared" si="6"/>
        <v>9.6700156337499994</v>
      </c>
      <c r="F37" s="3">
        <f t="shared" si="6"/>
        <v>10.308437816250001</v>
      </c>
      <c r="G37" s="3">
        <f t="shared" si="6"/>
        <v>9.56096720625</v>
      </c>
      <c r="H37" s="3">
        <f t="shared" si="6"/>
        <v>9.6931964837500004</v>
      </c>
      <c r="I37" s="3">
        <f t="shared" si="6"/>
        <v>9.7580363112500006</v>
      </c>
      <c r="J37" s="3">
        <f t="shared" si="6"/>
        <v>9.3182869887499997</v>
      </c>
      <c r="K37" s="3">
        <f t="shared" si="6"/>
        <v>9.2592984337500006</v>
      </c>
    </row>
    <row r="40" spans="1:19">
      <c r="A40" s="22" t="s">
        <v>214</v>
      </c>
      <c r="B40" s="4"/>
      <c r="C40" s="4"/>
      <c r="D40" s="4"/>
      <c r="E40" s="4"/>
      <c r="F40" s="4"/>
      <c r="G40" s="4"/>
      <c r="H40" s="4"/>
      <c r="I40" s="4"/>
      <c r="J40" s="4"/>
      <c r="K40" s="4"/>
      <c r="L40" s="4"/>
      <c r="M40" s="4"/>
      <c r="N40" s="4"/>
      <c r="O40" s="4"/>
    </row>
    <row r="42" spans="1:19">
      <c r="A42" s="5"/>
      <c r="B42" s="5"/>
      <c r="C42" s="1" t="s">
        <v>196</v>
      </c>
      <c r="D42" s="1" t="s">
        <v>215</v>
      </c>
      <c r="E42" s="5"/>
      <c r="F42" s="5"/>
      <c r="G42" s="5"/>
      <c r="H42" s="5"/>
      <c r="I42" s="5"/>
      <c r="J42" s="5"/>
      <c r="K42" s="5"/>
      <c r="M42" s="1" t="s">
        <v>198</v>
      </c>
      <c r="Q42" s="1" t="s">
        <v>199</v>
      </c>
      <c r="R42" s="5"/>
      <c r="S42" s="5"/>
    </row>
    <row r="43" spans="1:19">
      <c r="A43" s="1" t="s">
        <v>200</v>
      </c>
      <c r="B43" s="1" t="s">
        <v>201</v>
      </c>
      <c r="C43" s="1" t="s">
        <v>202</v>
      </c>
      <c r="D43" s="1" t="s">
        <v>203</v>
      </c>
      <c r="E43" s="1" t="s">
        <v>204</v>
      </c>
      <c r="F43" s="1" t="s">
        <v>205</v>
      </c>
      <c r="G43" s="1" t="s">
        <v>206</v>
      </c>
      <c r="H43" s="1" t="s">
        <v>207</v>
      </c>
      <c r="I43" s="1" t="s">
        <v>208</v>
      </c>
      <c r="J43" s="1" t="s">
        <v>209</v>
      </c>
      <c r="K43" s="1" t="s">
        <v>210</v>
      </c>
      <c r="M43" s="1" t="s">
        <v>166</v>
      </c>
      <c r="N43" s="1" t="s">
        <v>167</v>
      </c>
      <c r="O43" s="1" t="s">
        <v>168</v>
      </c>
      <c r="Q43" s="1" t="s">
        <v>166</v>
      </c>
      <c r="R43" s="1" t="s">
        <v>167</v>
      </c>
      <c r="S43" s="1" t="s">
        <v>168</v>
      </c>
    </row>
    <row r="44" spans="1:19">
      <c r="A44" s="2">
        <v>1</v>
      </c>
      <c r="B44" s="2">
        <v>3</v>
      </c>
      <c r="C44" s="3">
        <f t="shared" ref="C44:K44" si="7">C15*$J6</f>
        <v>130.12495831620001</v>
      </c>
      <c r="D44" s="3">
        <f t="shared" si="7"/>
        <v>967.93581405600003</v>
      </c>
      <c r="E44" s="3">
        <f t="shared" si="7"/>
        <v>951.95785464799997</v>
      </c>
      <c r="F44" s="3">
        <f t="shared" si="7"/>
        <v>988.99225202100001</v>
      </c>
      <c r="G44" s="3">
        <f t="shared" si="7"/>
        <v>918.93872660800002</v>
      </c>
      <c r="H44" s="3">
        <f t="shared" si="7"/>
        <v>938.349881719</v>
      </c>
      <c r="I44" s="3">
        <f t="shared" si="7"/>
        <v>945.31592428499994</v>
      </c>
      <c r="J44" s="3">
        <f t="shared" si="7"/>
        <v>916.23827230399991</v>
      </c>
      <c r="K44" s="3">
        <f t="shared" si="7"/>
        <v>920.77263189999996</v>
      </c>
      <c r="M44" s="3">
        <f>MAX(D44:K44)</f>
        <v>988.99225202100001</v>
      </c>
      <c r="N44" s="3">
        <f>MIN(D44:K44)</f>
        <v>916.23827230399991</v>
      </c>
      <c r="O44" s="3">
        <f>AVERAGE(D44:K44)</f>
        <v>943.56266969262504</v>
      </c>
      <c r="Q44" s="3">
        <f>MAX(D44:K47)</f>
        <v>1020.9611191293332</v>
      </c>
      <c r="R44" s="3">
        <f>MIN(D44:K47)</f>
        <v>684.63149780166657</v>
      </c>
      <c r="S44" s="3">
        <f>AVERAGE(D44:K47)</f>
        <v>854.14135821062484</v>
      </c>
    </row>
    <row r="45" spans="1:19">
      <c r="A45" s="2">
        <v>2</v>
      </c>
      <c r="B45" s="2">
        <v>3</v>
      </c>
      <c r="C45" s="3">
        <f t="shared" ref="C45:K45" si="8">C16*$J7</f>
        <v>107.9614920535</v>
      </c>
      <c r="D45" s="3">
        <f t="shared" si="8"/>
        <v>735.56453886666668</v>
      </c>
      <c r="E45" s="3">
        <f t="shared" si="8"/>
        <v>707.65106520666666</v>
      </c>
      <c r="F45" s="3">
        <f t="shared" si="8"/>
        <v>772.26840771166667</v>
      </c>
      <c r="G45" s="3">
        <f t="shared" si="8"/>
        <v>730.15599656333325</v>
      </c>
      <c r="H45" s="3">
        <f t="shared" si="8"/>
        <v>725.87015534666659</v>
      </c>
      <c r="I45" s="3">
        <f t="shared" si="8"/>
        <v>734.44378196166667</v>
      </c>
      <c r="J45" s="3">
        <f t="shared" si="8"/>
        <v>684.63149780166657</v>
      </c>
      <c r="K45" s="3">
        <f t="shared" si="8"/>
        <v>690.80790096999988</v>
      </c>
      <c r="M45" s="3">
        <f>MAX(D45:K45)</f>
        <v>772.26840771166667</v>
      </c>
      <c r="N45" s="3">
        <f>MIN(D45:K45)</f>
        <v>684.63149780166657</v>
      </c>
      <c r="O45" s="3">
        <f>AVERAGE(D45:K45)</f>
        <v>722.67416805354151</v>
      </c>
    </row>
    <row r="46" spans="1:19">
      <c r="A46" s="2">
        <v>3</v>
      </c>
      <c r="B46" s="2">
        <v>3</v>
      </c>
      <c r="C46" s="3">
        <f t="shared" ref="C46:K46" si="9">C17*$J8</f>
        <v>123.26604138330001</v>
      </c>
      <c r="D46" s="3">
        <f t="shared" si="9"/>
        <v>759.22280282300005</v>
      </c>
      <c r="E46" s="3">
        <f t="shared" si="9"/>
        <v>739.25230607600008</v>
      </c>
      <c r="F46" s="3">
        <f t="shared" si="9"/>
        <v>815.27318145900006</v>
      </c>
      <c r="G46" s="3">
        <f t="shared" si="9"/>
        <v>748.65532206099999</v>
      </c>
      <c r="H46" s="3">
        <f t="shared" si="9"/>
        <v>739.47949818500001</v>
      </c>
      <c r="I46" s="3">
        <f t="shared" si="9"/>
        <v>743.99613530900001</v>
      </c>
      <c r="J46" s="3">
        <f t="shared" si="9"/>
        <v>726.62054011099997</v>
      </c>
      <c r="K46" s="3">
        <f t="shared" si="9"/>
        <v>702.37677658400003</v>
      </c>
      <c r="M46" s="3">
        <f>MAX(D46:K46)</f>
        <v>815.27318145900006</v>
      </c>
      <c r="N46" s="3">
        <f>MIN(D46:K46)</f>
        <v>702.37677658400003</v>
      </c>
      <c r="O46" s="3">
        <f>AVERAGE(D46:K46)</f>
        <v>746.85957032600004</v>
      </c>
    </row>
    <row r="47" spans="1:19">
      <c r="A47" s="2">
        <v>4</v>
      </c>
      <c r="B47" s="2">
        <v>3</v>
      </c>
      <c r="C47" s="3">
        <f t="shared" ref="C47:K47" si="10">C18*$J9</f>
        <v>168.03199189613332</v>
      </c>
      <c r="D47" s="3">
        <f t="shared" si="10"/>
        <v>1010.1100896386664</v>
      </c>
      <c r="E47" s="3">
        <f t="shared" si="10"/>
        <v>1020.9611191293332</v>
      </c>
      <c r="F47" s="3">
        <f t="shared" si="10"/>
        <v>1012.8694013559999</v>
      </c>
      <c r="G47" s="3">
        <f t="shared" si="10"/>
        <v>976.67141571599984</v>
      </c>
      <c r="H47" s="3">
        <f t="shared" si="10"/>
        <v>1020.9383244786666</v>
      </c>
      <c r="I47" s="3">
        <f t="shared" si="10"/>
        <v>1017.9016934226665</v>
      </c>
      <c r="J47" s="3">
        <f t="shared" si="10"/>
        <v>984.83642817999998</v>
      </c>
      <c r="K47" s="3">
        <f t="shared" si="10"/>
        <v>983.46372624133312</v>
      </c>
      <c r="M47" s="3">
        <f>MAX(D47:K47)</f>
        <v>1020.9611191293332</v>
      </c>
      <c r="N47" s="3">
        <f>MIN(D47:K47)</f>
        <v>976.67141571599984</v>
      </c>
      <c r="O47" s="3">
        <f>AVERAGE(D47:K47)</f>
        <v>1003.4690247703332</v>
      </c>
    </row>
    <row r="49" spans="1:19">
      <c r="A49" s="5"/>
      <c r="B49" s="1" t="s">
        <v>211</v>
      </c>
      <c r="C49" s="1"/>
      <c r="D49" s="1"/>
      <c r="E49" s="5"/>
      <c r="F49" s="5"/>
      <c r="G49" s="5"/>
      <c r="H49" s="5"/>
      <c r="I49" s="5"/>
      <c r="J49" s="5"/>
      <c r="K49" s="5"/>
    </row>
    <row r="50" spans="1:19">
      <c r="A50" s="5"/>
      <c r="B50" s="1" t="s">
        <v>166</v>
      </c>
      <c r="C50" s="2">
        <f t="shared" ref="C50:K50" si="11">MAX(C44:C47)</f>
        <v>168.03199189613332</v>
      </c>
      <c r="D50" s="2">
        <f t="shared" si="11"/>
        <v>1010.1100896386664</v>
      </c>
      <c r="E50" s="2">
        <f t="shared" si="11"/>
        <v>1020.9611191293332</v>
      </c>
      <c r="F50" s="2">
        <f t="shared" si="11"/>
        <v>1012.8694013559999</v>
      </c>
      <c r="G50" s="2">
        <f t="shared" si="11"/>
        <v>976.67141571599984</v>
      </c>
      <c r="H50" s="2">
        <f t="shared" si="11"/>
        <v>1020.9383244786666</v>
      </c>
      <c r="I50" s="2">
        <f t="shared" si="11"/>
        <v>1017.9016934226665</v>
      </c>
      <c r="J50" s="2">
        <f t="shared" si="11"/>
        <v>984.83642817999998</v>
      </c>
      <c r="K50" s="2">
        <f t="shared" si="11"/>
        <v>983.46372624133312</v>
      </c>
    </row>
    <row r="51" spans="1:19">
      <c r="A51" s="5"/>
      <c r="B51" s="1" t="s">
        <v>167</v>
      </c>
      <c r="C51" s="2">
        <f t="shared" ref="C51:K51" si="12">MIN(C44:C47)</f>
        <v>107.9614920535</v>
      </c>
      <c r="D51" s="2">
        <f t="shared" si="12"/>
        <v>735.56453886666668</v>
      </c>
      <c r="E51" s="2">
        <f t="shared" si="12"/>
        <v>707.65106520666666</v>
      </c>
      <c r="F51" s="2">
        <f t="shared" si="12"/>
        <v>772.26840771166667</v>
      </c>
      <c r="G51" s="2">
        <f t="shared" si="12"/>
        <v>730.15599656333325</v>
      </c>
      <c r="H51" s="2">
        <f t="shared" si="12"/>
        <v>725.87015534666659</v>
      </c>
      <c r="I51" s="2">
        <f t="shared" si="12"/>
        <v>734.44378196166667</v>
      </c>
      <c r="J51" s="2">
        <f t="shared" si="12"/>
        <v>684.63149780166657</v>
      </c>
      <c r="K51" s="2">
        <f t="shared" si="12"/>
        <v>690.80790096999988</v>
      </c>
    </row>
    <row r="52" spans="1:19">
      <c r="A52" s="5"/>
      <c r="B52" s="1" t="s">
        <v>168</v>
      </c>
      <c r="C52" s="2">
        <f t="shared" ref="C52:K52" si="13">AVERAGE(C44:C47)</f>
        <v>132.34612091228331</v>
      </c>
      <c r="D52" s="2">
        <f t="shared" si="13"/>
        <v>868.20831134608329</v>
      </c>
      <c r="E52" s="2">
        <f t="shared" si="13"/>
        <v>854.95558626499997</v>
      </c>
      <c r="F52" s="2">
        <f t="shared" si="13"/>
        <v>897.35081063691666</v>
      </c>
      <c r="G52" s="2">
        <f t="shared" si="13"/>
        <v>843.60536523708333</v>
      </c>
      <c r="H52" s="2">
        <f t="shared" si="13"/>
        <v>856.15946493233332</v>
      </c>
      <c r="I52" s="2">
        <f t="shared" si="13"/>
        <v>860.41438374458335</v>
      </c>
      <c r="J52" s="2">
        <f t="shared" si="13"/>
        <v>828.08168459916658</v>
      </c>
      <c r="K52" s="2">
        <f t="shared" si="13"/>
        <v>824.35525892383328</v>
      </c>
    </row>
    <row r="53" spans="1:19">
      <c r="A53" s="5"/>
      <c r="B53" s="5"/>
      <c r="C53" s="1"/>
      <c r="D53" s="1"/>
      <c r="E53" s="5"/>
      <c r="F53" s="5"/>
      <c r="G53" s="5"/>
      <c r="H53" s="5"/>
      <c r="I53" s="5"/>
      <c r="J53" s="5"/>
      <c r="K53" s="5"/>
    </row>
    <row r="54" spans="1:19">
      <c r="A54" s="5"/>
      <c r="B54" s="5"/>
      <c r="C54" s="1"/>
      <c r="D54" s="1"/>
      <c r="E54" s="5"/>
      <c r="F54" s="5"/>
      <c r="G54" s="5"/>
      <c r="H54" s="5"/>
      <c r="I54" s="5"/>
      <c r="J54" s="5"/>
      <c r="K54" s="5"/>
    </row>
    <row r="55" spans="1:19">
      <c r="A55" s="5"/>
      <c r="B55" s="5"/>
      <c r="C55" s="1" t="s">
        <v>196</v>
      </c>
      <c r="D55" s="1" t="s">
        <v>216</v>
      </c>
      <c r="E55" s="5"/>
      <c r="F55" s="5"/>
      <c r="G55" s="5"/>
      <c r="H55" s="5"/>
      <c r="I55" s="5"/>
      <c r="J55" s="5"/>
      <c r="K55" s="5"/>
      <c r="M55" s="1" t="s">
        <v>198</v>
      </c>
      <c r="Q55" s="1" t="s">
        <v>199</v>
      </c>
      <c r="R55" s="5"/>
      <c r="S55" s="5"/>
    </row>
    <row r="56" spans="1:19">
      <c r="A56" s="1" t="s">
        <v>200</v>
      </c>
      <c r="B56" s="1" t="s">
        <v>201</v>
      </c>
      <c r="C56" s="1"/>
      <c r="D56" s="1" t="s">
        <v>203</v>
      </c>
      <c r="E56" s="1" t="s">
        <v>204</v>
      </c>
      <c r="F56" s="1" t="s">
        <v>205</v>
      </c>
      <c r="G56" s="1" t="s">
        <v>206</v>
      </c>
      <c r="H56" s="1" t="s">
        <v>207</v>
      </c>
      <c r="I56" s="1" t="s">
        <v>208</v>
      </c>
      <c r="J56" s="1" t="s">
        <v>209</v>
      </c>
      <c r="K56" s="1" t="s">
        <v>210</v>
      </c>
      <c r="M56" s="1" t="s">
        <v>166</v>
      </c>
      <c r="N56" s="1" t="s">
        <v>167</v>
      </c>
      <c r="O56" s="1" t="s">
        <v>168</v>
      </c>
      <c r="Q56" s="1" t="s">
        <v>166</v>
      </c>
      <c r="R56" s="1" t="s">
        <v>167</v>
      </c>
      <c r="S56" s="1" t="s">
        <v>168</v>
      </c>
    </row>
    <row r="57" spans="1:19">
      <c r="A57" s="2">
        <v>1</v>
      </c>
      <c r="B57" s="2">
        <v>3</v>
      </c>
      <c r="D57" s="3">
        <f t="shared" ref="D57:K60" si="14">D28*$J6</f>
        <v>837.81085573979999</v>
      </c>
      <c r="E57" s="3">
        <f t="shared" si="14"/>
        <v>821.83289633179993</v>
      </c>
      <c r="F57" s="3">
        <f t="shared" si="14"/>
        <v>858.86729370479998</v>
      </c>
      <c r="G57" s="3">
        <f t="shared" si="14"/>
        <v>788.81376829179999</v>
      </c>
      <c r="H57" s="3">
        <f t="shared" si="14"/>
        <v>808.22492340279996</v>
      </c>
      <c r="I57" s="3">
        <f t="shared" si="14"/>
        <v>815.19096596880001</v>
      </c>
      <c r="J57" s="3">
        <f t="shared" si="14"/>
        <v>786.11331398779998</v>
      </c>
      <c r="K57" s="3">
        <f t="shared" si="14"/>
        <v>790.64767358379993</v>
      </c>
      <c r="M57" s="3">
        <f>MAX(D57:K57)</f>
        <v>858.86729370479998</v>
      </c>
      <c r="N57" s="3">
        <f>MIN(D57:K57)</f>
        <v>786.11331398779998</v>
      </c>
      <c r="O57" s="3">
        <f>AVERAGE(D57:K57)</f>
        <v>813.43771137642489</v>
      </c>
      <c r="Q57" s="3">
        <f>MAX(D57:K60)</f>
        <v>858.86729370479998</v>
      </c>
      <c r="R57" s="3">
        <f>MIN(D57:K60)</f>
        <v>576.67000574816666</v>
      </c>
      <c r="S57" s="3">
        <f>AVERAGE(D57:K60)</f>
        <v>721.79523729834159</v>
      </c>
    </row>
    <row r="58" spans="1:19">
      <c r="A58" s="2">
        <v>2</v>
      </c>
      <c r="B58" s="2">
        <v>3</v>
      </c>
      <c r="D58" s="3">
        <f t="shared" si="14"/>
        <v>627.60304681316666</v>
      </c>
      <c r="E58" s="3">
        <f t="shared" si="14"/>
        <v>599.68957315316675</v>
      </c>
      <c r="F58" s="3">
        <f t="shared" si="14"/>
        <v>664.30691565816664</v>
      </c>
      <c r="G58" s="3">
        <f t="shared" si="14"/>
        <v>622.19450450983334</v>
      </c>
      <c r="H58" s="3">
        <f t="shared" si="14"/>
        <v>617.90866329316668</v>
      </c>
      <c r="I58" s="3">
        <f t="shared" si="14"/>
        <v>626.48228990816665</v>
      </c>
      <c r="J58" s="3">
        <f t="shared" si="14"/>
        <v>576.67000574816666</v>
      </c>
      <c r="K58" s="3">
        <f t="shared" si="14"/>
        <v>582.84640891649997</v>
      </c>
      <c r="M58" s="3">
        <f>MAX(D58:K58)</f>
        <v>664.30691565816664</v>
      </c>
      <c r="N58" s="3">
        <f>MIN(D58:K58)</f>
        <v>576.67000574816666</v>
      </c>
      <c r="O58" s="3">
        <f>AVERAGE(D58:K58)</f>
        <v>614.71267600004171</v>
      </c>
    </row>
    <row r="59" spans="1:19">
      <c r="A59" s="2">
        <v>3</v>
      </c>
      <c r="B59" s="2">
        <v>3</v>
      </c>
      <c r="D59" s="3">
        <f t="shared" si="14"/>
        <v>635.95676143970002</v>
      </c>
      <c r="E59" s="3">
        <f t="shared" si="14"/>
        <v>615.98626469270005</v>
      </c>
      <c r="F59" s="3">
        <f t="shared" si="14"/>
        <v>692.00714007570002</v>
      </c>
      <c r="G59" s="3">
        <f t="shared" si="14"/>
        <v>625.38928067769996</v>
      </c>
      <c r="H59" s="3">
        <f t="shared" si="14"/>
        <v>616.21345680169998</v>
      </c>
      <c r="I59" s="3">
        <f t="shared" si="14"/>
        <v>620.73009392569998</v>
      </c>
      <c r="J59" s="3">
        <f t="shared" si="14"/>
        <v>603.35449872769993</v>
      </c>
      <c r="K59" s="3">
        <f t="shared" si="14"/>
        <v>579.11073520069988</v>
      </c>
      <c r="M59" s="3">
        <f>MAX(D59:K59)</f>
        <v>692.00714007570002</v>
      </c>
      <c r="N59" s="3">
        <f>MIN(D59:K59)</f>
        <v>579.11073520069988</v>
      </c>
      <c r="O59" s="3">
        <f>AVERAGE(D59:K59)</f>
        <v>623.5935289427</v>
      </c>
    </row>
    <row r="60" spans="1:19">
      <c r="A60" s="2">
        <v>4</v>
      </c>
      <c r="B60" s="2">
        <v>3</v>
      </c>
      <c r="D60" s="3">
        <f t="shared" si="14"/>
        <v>842.07809774253326</v>
      </c>
      <c r="E60" s="3">
        <f t="shared" si="14"/>
        <v>852.92912723319978</v>
      </c>
      <c r="F60" s="3">
        <f t="shared" si="14"/>
        <v>844.83740945986665</v>
      </c>
      <c r="G60" s="3">
        <f t="shared" si="14"/>
        <v>808.63942381986635</v>
      </c>
      <c r="H60" s="3">
        <f t="shared" si="14"/>
        <v>852.9063325825332</v>
      </c>
      <c r="I60" s="3">
        <f t="shared" si="14"/>
        <v>849.86970152653328</v>
      </c>
      <c r="J60" s="3">
        <f t="shared" si="14"/>
        <v>816.80443628386649</v>
      </c>
      <c r="K60" s="3">
        <f t="shared" si="14"/>
        <v>815.43173434519986</v>
      </c>
      <c r="M60" s="3">
        <f>MAX(D60:K60)</f>
        <v>852.92912723319978</v>
      </c>
      <c r="N60" s="3">
        <f>MIN(D60:K60)</f>
        <v>808.63942381986635</v>
      </c>
      <c r="O60" s="3">
        <f>AVERAGE(D60:K60)</f>
        <v>835.43703287419999</v>
      </c>
    </row>
    <row r="63" spans="1:19">
      <c r="B63" s="1" t="s">
        <v>213</v>
      </c>
    </row>
    <row r="64" spans="1:19">
      <c r="B64" s="1" t="s">
        <v>166</v>
      </c>
      <c r="D64" s="3">
        <f t="shared" ref="D64:K64" si="15">MAX(D57:D60)</f>
        <v>842.07809774253326</v>
      </c>
      <c r="E64" s="3">
        <f t="shared" si="15"/>
        <v>852.92912723319978</v>
      </c>
      <c r="F64" s="3">
        <f t="shared" si="15"/>
        <v>858.86729370479998</v>
      </c>
      <c r="G64" s="3">
        <f t="shared" si="15"/>
        <v>808.63942381986635</v>
      </c>
      <c r="H64" s="3">
        <f t="shared" si="15"/>
        <v>852.9063325825332</v>
      </c>
      <c r="I64" s="3">
        <f t="shared" si="15"/>
        <v>849.86970152653328</v>
      </c>
      <c r="J64" s="3">
        <f t="shared" si="15"/>
        <v>816.80443628386649</v>
      </c>
      <c r="K64" s="3">
        <f t="shared" si="15"/>
        <v>815.43173434519986</v>
      </c>
    </row>
    <row r="65" spans="2:21">
      <c r="B65" s="1" t="s">
        <v>167</v>
      </c>
      <c r="D65" s="3">
        <f t="shared" ref="D65:K65" si="16">MIN(D57:D60)</f>
        <v>627.60304681316666</v>
      </c>
      <c r="E65" s="3">
        <f t="shared" si="16"/>
        <v>599.68957315316675</v>
      </c>
      <c r="F65" s="3">
        <f t="shared" si="16"/>
        <v>664.30691565816664</v>
      </c>
      <c r="G65" s="3">
        <f t="shared" si="16"/>
        <v>622.19450450983334</v>
      </c>
      <c r="H65" s="3">
        <f t="shared" si="16"/>
        <v>616.21345680169998</v>
      </c>
      <c r="I65" s="3">
        <f t="shared" si="16"/>
        <v>620.73009392569998</v>
      </c>
      <c r="J65" s="3">
        <f t="shared" si="16"/>
        <v>576.67000574816666</v>
      </c>
      <c r="K65" s="3">
        <f t="shared" si="16"/>
        <v>579.11073520069988</v>
      </c>
    </row>
    <row r="66" spans="2:21">
      <c r="B66" s="1" t="s">
        <v>168</v>
      </c>
      <c r="D66" s="3">
        <f t="shared" ref="D66:K66" si="17">AVERAGE(D57:D60)</f>
        <v>735.86219043380004</v>
      </c>
      <c r="E66" s="3">
        <f t="shared" si="17"/>
        <v>722.6094653527166</v>
      </c>
      <c r="F66" s="3">
        <f t="shared" si="17"/>
        <v>765.00468972463329</v>
      </c>
      <c r="G66" s="3">
        <f t="shared" si="17"/>
        <v>711.25924432479985</v>
      </c>
      <c r="H66" s="3">
        <f t="shared" si="17"/>
        <v>723.81334402004995</v>
      </c>
      <c r="I66" s="3">
        <f t="shared" si="17"/>
        <v>728.06826283229998</v>
      </c>
      <c r="J66" s="3">
        <f t="shared" si="17"/>
        <v>695.73556368688321</v>
      </c>
      <c r="K66" s="3">
        <f t="shared" si="17"/>
        <v>692.00913801154991</v>
      </c>
    </row>
    <row r="68" spans="2:21" ht="15.75" customHeight="1">
      <c r="D68" s="23"/>
      <c r="N68" s="23"/>
      <c r="S68" s="23"/>
    </row>
    <row r="69" spans="2:21" ht="15.75" customHeight="1">
      <c r="D69" s="24"/>
      <c r="E69" s="24"/>
      <c r="F69" s="24"/>
      <c r="N69" s="24"/>
      <c r="O69" s="24"/>
      <c r="P69" s="24"/>
    </row>
    <row r="70" spans="2:21" ht="15.75" customHeight="1">
      <c r="I70" s="23"/>
      <c r="N70" s="23"/>
    </row>
    <row r="71" spans="2:21" s="25" customFormat="1" ht="15.75" customHeight="1">
      <c r="B71" s="25" t="s">
        <v>217</v>
      </c>
    </row>
    <row r="72" spans="2:21" s="25" customFormat="1" ht="15.75" customHeight="1">
      <c r="D72" s="25" t="s">
        <v>196</v>
      </c>
      <c r="E72" s="25" t="s">
        <v>197</v>
      </c>
      <c r="I72" s="25" t="s">
        <v>196</v>
      </c>
      <c r="J72" s="25" t="s">
        <v>197</v>
      </c>
      <c r="N72" s="25" t="s">
        <v>196</v>
      </c>
      <c r="O72" s="25" t="s">
        <v>197</v>
      </c>
      <c r="S72" s="25" t="s">
        <v>196</v>
      </c>
      <c r="T72" s="25" t="s">
        <v>197</v>
      </c>
    </row>
    <row r="73" spans="2:21" s="25" customFormat="1" ht="15.75" customHeight="1">
      <c r="B73" s="25" t="s">
        <v>200</v>
      </c>
      <c r="C73" s="25" t="s">
        <v>201</v>
      </c>
      <c r="D73" s="25" t="s">
        <v>202</v>
      </c>
      <c r="E73" s="25" t="s">
        <v>203</v>
      </c>
      <c r="F73" s="25" t="s">
        <v>204</v>
      </c>
      <c r="G73" s="25" t="s">
        <v>200</v>
      </c>
      <c r="H73" s="25" t="s">
        <v>201</v>
      </c>
      <c r="I73" s="25" t="s">
        <v>202</v>
      </c>
      <c r="J73" s="25" t="s">
        <v>203</v>
      </c>
      <c r="K73" s="25" t="s">
        <v>204</v>
      </c>
      <c r="L73" s="25" t="s">
        <v>200</v>
      </c>
      <c r="M73" s="25" t="s">
        <v>201</v>
      </c>
      <c r="N73" s="25" t="s">
        <v>202</v>
      </c>
      <c r="O73" s="25" t="s">
        <v>203</v>
      </c>
      <c r="P73" s="25" t="s">
        <v>204</v>
      </c>
      <c r="Q73" s="25" t="s">
        <v>200</v>
      </c>
      <c r="R73" s="25" t="s">
        <v>201</v>
      </c>
      <c r="S73" s="25" t="s">
        <v>202</v>
      </c>
      <c r="T73" s="25" t="s">
        <v>203</v>
      </c>
      <c r="U73" s="25" t="s">
        <v>204</v>
      </c>
    </row>
    <row r="74" spans="2:21" s="25" customFormat="1" ht="15.75" customHeight="1">
      <c r="B74" s="25">
        <v>1</v>
      </c>
      <c r="C74" s="25">
        <v>3</v>
      </c>
      <c r="D74" s="25">
        <v>1.751345334</v>
      </c>
      <c r="E74" s="25">
        <v>13.027399920000001</v>
      </c>
      <c r="F74" s="25">
        <v>12.812353359999999</v>
      </c>
      <c r="G74" s="25">
        <v>2</v>
      </c>
      <c r="H74" s="25">
        <v>3</v>
      </c>
      <c r="I74" s="25">
        <v>1.6153839210000001</v>
      </c>
      <c r="J74" s="25">
        <v>11.0059532</v>
      </c>
      <c r="K74" s="25">
        <v>10.588295240000001</v>
      </c>
      <c r="L74" s="25">
        <v>3</v>
      </c>
      <c r="M74" s="25">
        <v>3</v>
      </c>
      <c r="N74" s="25">
        <v>1.9051938390000001</v>
      </c>
      <c r="O74" s="25">
        <v>11.734510090000001</v>
      </c>
      <c r="P74" s="25">
        <v>11.42584708</v>
      </c>
      <c r="Q74" s="25">
        <v>4</v>
      </c>
      <c r="R74" s="25">
        <v>3</v>
      </c>
      <c r="S74" s="25">
        <v>1.797774521</v>
      </c>
      <c r="T74" s="25">
        <v>10.807169289999999</v>
      </c>
      <c r="U74" s="25">
        <v>10.923264469999999</v>
      </c>
    </row>
    <row r="75" spans="2:21" s="25" customFormat="1" ht="15.75" customHeight="1">
      <c r="B75" s="25">
        <v>1</v>
      </c>
      <c r="C75" s="25">
        <v>2</v>
      </c>
      <c r="D75" s="25">
        <v>1.8857474729999999</v>
      </c>
      <c r="E75" s="25">
        <v>11.88952067</v>
      </c>
      <c r="F75" s="25">
        <v>11.374466200000001</v>
      </c>
      <c r="G75" s="25">
        <v>2</v>
      </c>
      <c r="H75" s="25">
        <v>2</v>
      </c>
      <c r="I75" s="25">
        <v>1.582638532</v>
      </c>
      <c r="J75" s="25">
        <v>10.466353270000001</v>
      </c>
      <c r="K75" s="25">
        <v>10.248913780000001</v>
      </c>
      <c r="L75" s="25">
        <v>3</v>
      </c>
      <c r="M75" s="25">
        <v>2</v>
      </c>
      <c r="N75" s="25">
        <v>1.791405567</v>
      </c>
      <c r="O75" s="25">
        <v>11.1419382</v>
      </c>
      <c r="P75" s="25">
        <v>10.583862140000001</v>
      </c>
      <c r="Q75" s="25">
        <v>4</v>
      </c>
      <c r="R75" s="25">
        <v>2</v>
      </c>
      <c r="S75" s="25">
        <v>1.6692033900000001</v>
      </c>
      <c r="T75" s="25">
        <v>11.08524332</v>
      </c>
      <c r="U75" s="25">
        <v>10.360162170000001</v>
      </c>
    </row>
    <row r="76" spans="2:21" s="25" customFormat="1" ht="15.75" customHeight="1">
      <c r="B76" s="25">
        <v>1</v>
      </c>
      <c r="C76" s="25">
        <v>2</v>
      </c>
      <c r="D76" s="25">
        <v>1.8857474729999999</v>
      </c>
      <c r="E76" s="25">
        <v>11.49310616</v>
      </c>
      <c r="F76" s="25">
        <v>11.812987659999999</v>
      </c>
      <c r="G76" s="25">
        <v>2</v>
      </c>
      <c r="H76" s="25">
        <v>2</v>
      </c>
      <c r="I76" s="25">
        <v>1.582638532</v>
      </c>
      <c r="J76" s="25">
        <v>10.4607989</v>
      </c>
      <c r="K76" s="25">
        <v>10.339188050000001</v>
      </c>
      <c r="L76" s="25">
        <v>3</v>
      </c>
      <c r="M76" s="25">
        <v>2</v>
      </c>
      <c r="N76" s="25">
        <v>1.791405567</v>
      </c>
      <c r="O76" s="25">
        <v>11.291321050000001</v>
      </c>
      <c r="P76" s="25">
        <v>10.89643323</v>
      </c>
      <c r="Q76" s="25">
        <v>4</v>
      </c>
      <c r="R76" s="25">
        <v>2</v>
      </c>
      <c r="S76" s="25">
        <v>1.6692033900000001</v>
      </c>
      <c r="T76" s="25">
        <v>10.78809822</v>
      </c>
      <c r="U76" s="25">
        <v>10.44195406</v>
      </c>
    </row>
    <row r="77" spans="2:21" s="25" customFormat="1" ht="15.75" customHeight="1">
      <c r="B77" s="25">
        <v>1</v>
      </c>
      <c r="C77" s="25">
        <v>1</v>
      </c>
      <c r="D77" s="25">
        <v>1.711534415</v>
      </c>
      <c r="E77" s="25">
        <v>11.77550426</v>
      </c>
      <c r="F77" s="25">
        <v>11.760609199999999</v>
      </c>
      <c r="G77" s="25">
        <v>2</v>
      </c>
      <c r="H77" s="25">
        <v>1</v>
      </c>
      <c r="I77" s="25">
        <v>1.5142305439999999</v>
      </c>
      <c r="J77" s="26">
        <v>10.104439449999999</v>
      </c>
      <c r="K77" s="26">
        <v>10.07576607</v>
      </c>
      <c r="L77" s="25">
        <v>3</v>
      </c>
      <c r="M77" s="25">
        <v>1</v>
      </c>
      <c r="N77" s="25">
        <v>1.578711121</v>
      </c>
      <c r="O77" s="25">
        <v>11.25170795</v>
      </c>
      <c r="P77" s="25">
        <v>11.321315609999999</v>
      </c>
      <c r="Q77" s="25">
        <v>4</v>
      </c>
      <c r="R77" s="25">
        <v>1</v>
      </c>
      <c r="S77" s="25">
        <v>1.7902534109999999</v>
      </c>
      <c r="T77" s="25">
        <v>10.4876483</v>
      </c>
      <c r="U77" s="25">
        <v>10.774973490000001</v>
      </c>
    </row>
    <row r="78" spans="2:21" s="25" customFormat="1" ht="15.75" customHeight="1">
      <c r="B78" s="25">
        <v>1</v>
      </c>
      <c r="C78" s="25">
        <v>1</v>
      </c>
      <c r="D78" s="25">
        <v>1.711534415</v>
      </c>
      <c r="E78" s="25">
        <v>11.733416739999999</v>
      </c>
      <c r="F78" s="25">
        <v>11.5305891</v>
      </c>
      <c r="G78" s="25">
        <v>2</v>
      </c>
      <c r="H78" s="25">
        <v>1</v>
      </c>
      <c r="I78" s="25">
        <v>1.5142305439999999</v>
      </c>
      <c r="J78" s="26">
        <v>10.67099247</v>
      </c>
      <c r="K78" s="26">
        <v>10.806250289999999</v>
      </c>
      <c r="L78" s="25">
        <v>3</v>
      </c>
      <c r="M78" s="25">
        <v>1</v>
      </c>
      <c r="N78" s="25">
        <v>1.578711121</v>
      </c>
      <c r="O78" s="25">
        <v>11.726914519999999</v>
      </c>
      <c r="P78" s="25">
        <v>11.221981599999999</v>
      </c>
      <c r="Q78" s="25">
        <v>4</v>
      </c>
      <c r="R78" s="25">
        <v>1</v>
      </c>
      <c r="S78" s="25">
        <v>1.7902534109999999</v>
      </c>
      <c r="T78" s="25">
        <v>10.66818662</v>
      </c>
      <c r="U78" s="25">
        <v>11.20134861</v>
      </c>
    </row>
    <row r="80" spans="2:21" ht="15.75" customHeight="1">
      <c r="C80" t="s">
        <v>218</v>
      </c>
      <c r="D80">
        <f>AVERAGE(D74:D78)</f>
        <v>1.7891818220000002</v>
      </c>
      <c r="E80">
        <f>AVERAGE(E74:E78)</f>
        <v>11.983789550000001</v>
      </c>
      <c r="F80">
        <f>AVERAGE(F74:F78)</f>
        <v>11.858201103999999</v>
      </c>
      <c r="H80" t="s">
        <v>218</v>
      </c>
      <c r="I80">
        <f>AVERAGE(I74:I78)</f>
        <v>1.5618244146</v>
      </c>
      <c r="J80">
        <f>AVERAGE(J74:J78)</f>
        <v>10.541707458000001</v>
      </c>
      <c r="K80">
        <f>AVERAGE(K74:K78)</f>
        <v>10.411682686000002</v>
      </c>
      <c r="M80" t="s">
        <v>218</v>
      </c>
      <c r="N80">
        <f>AVERAGE(N74:N78)</f>
        <v>1.729085443</v>
      </c>
      <c r="O80">
        <f>AVERAGE(O74:O78)</f>
        <v>11.429278362000002</v>
      </c>
      <c r="P80">
        <f>AVERAGE(P74:P78)</f>
        <v>11.089887932</v>
      </c>
      <c r="R80" t="s">
        <v>218</v>
      </c>
      <c r="S80">
        <f>AVERAGE(S74:S78)</f>
        <v>1.7433376245999999</v>
      </c>
      <c r="T80">
        <f>AVERAGE(T74:T78)</f>
        <v>10.767269150000001</v>
      </c>
      <c r="U80">
        <f>AVERAGE(U74:U78)</f>
        <v>10.740340560000002</v>
      </c>
    </row>
    <row r="81" spans="2:27" ht="15.75" customHeight="1">
      <c r="C81" t="s">
        <v>167</v>
      </c>
      <c r="D81">
        <f>MIN(D74:D78)</f>
        <v>1.711534415</v>
      </c>
      <c r="E81">
        <f>MIN(E74:E78)</f>
        <v>11.49310616</v>
      </c>
      <c r="F81">
        <f>MIN(F74:F78)</f>
        <v>11.374466200000001</v>
      </c>
      <c r="H81" t="s">
        <v>167</v>
      </c>
      <c r="I81">
        <f>MIN(I74:I78)</f>
        <v>1.5142305439999999</v>
      </c>
      <c r="J81">
        <f>MIN(J74:J78)</f>
        <v>10.104439449999999</v>
      </c>
      <c r="K81">
        <f>MIN(K74:K78)</f>
        <v>10.07576607</v>
      </c>
      <c r="M81" t="s">
        <v>167</v>
      </c>
      <c r="N81">
        <f>MIN(N74:N78)</f>
        <v>1.578711121</v>
      </c>
      <c r="O81">
        <f>MIN(O74:O78)</f>
        <v>11.1419382</v>
      </c>
      <c r="P81">
        <f>MIN(P74:P78)</f>
        <v>10.583862140000001</v>
      </c>
      <c r="R81" t="s">
        <v>167</v>
      </c>
      <c r="S81">
        <f>MIN(S74:S78)</f>
        <v>1.6692033900000001</v>
      </c>
      <c r="T81">
        <f>MIN(T74:T78)</f>
        <v>10.4876483</v>
      </c>
      <c r="U81">
        <f>MIN(U74:U78)</f>
        <v>10.360162170000001</v>
      </c>
    </row>
    <row r="82" spans="2:27" ht="15.75" customHeight="1">
      <c r="C82" t="s">
        <v>166</v>
      </c>
      <c r="D82">
        <f>MAX(D74:D78)</f>
        <v>1.8857474729999999</v>
      </c>
      <c r="E82">
        <f>MAX(E74:E78)</f>
        <v>13.027399920000001</v>
      </c>
      <c r="F82">
        <f>MAX(F74:F78)</f>
        <v>12.812353359999999</v>
      </c>
      <c r="H82" t="s">
        <v>166</v>
      </c>
      <c r="I82">
        <f>MAX(I74:I78)</f>
        <v>1.6153839210000001</v>
      </c>
      <c r="J82">
        <f>MAX(J74:J78)</f>
        <v>11.0059532</v>
      </c>
      <c r="K82">
        <f>MAX(K74:K78)</f>
        <v>10.806250289999999</v>
      </c>
      <c r="M82" t="s">
        <v>166</v>
      </c>
      <c r="N82">
        <f>MAX(N74:N78)</f>
        <v>1.9051938390000001</v>
      </c>
      <c r="O82">
        <f>MAX(O74:O78)</f>
        <v>11.734510090000001</v>
      </c>
      <c r="P82">
        <f>MAX(P74:P78)</f>
        <v>11.42584708</v>
      </c>
      <c r="R82" t="s">
        <v>166</v>
      </c>
      <c r="S82">
        <f>MAX(S74:S78)</f>
        <v>1.797774521</v>
      </c>
      <c r="T82">
        <f>MAX(T74:T78)</f>
        <v>11.08524332</v>
      </c>
      <c r="U82">
        <f>MAX(U74:U78)</f>
        <v>11.20134861</v>
      </c>
    </row>
    <row r="83" spans="2:27" ht="15.75" customHeight="1">
      <c r="C83" t="s">
        <v>219</v>
      </c>
      <c r="D83">
        <f>D82-D81</f>
        <v>0.17421305799999987</v>
      </c>
      <c r="E83">
        <f>E82-E81</f>
        <v>1.5342937600000006</v>
      </c>
      <c r="F83">
        <f>F82-F81</f>
        <v>1.4378871599999989</v>
      </c>
      <c r="H83" t="s">
        <v>219</v>
      </c>
      <c r="I83">
        <f>I82-I81</f>
        <v>0.10115337700000016</v>
      </c>
      <c r="J83">
        <f>J82-J81</f>
        <v>0.90151375000000122</v>
      </c>
      <c r="K83">
        <f>K82-K81</f>
        <v>0.73048421999999924</v>
      </c>
      <c r="M83" t="s">
        <v>219</v>
      </c>
      <c r="N83">
        <f>N82-N81</f>
        <v>0.32648271800000006</v>
      </c>
      <c r="O83">
        <f>O82-O81</f>
        <v>0.59257189000000032</v>
      </c>
      <c r="P83">
        <f>P82-P81</f>
        <v>0.84198493999999968</v>
      </c>
      <c r="R83" t="s">
        <v>219</v>
      </c>
      <c r="S83">
        <f>S82-S81</f>
        <v>0.12857113099999995</v>
      </c>
      <c r="T83">
        <f>T82-T81</f>
        <v>0.59759501999999998</v>
      </c>
      <c r="U83">
        <f>U82-U81</f>
        <v>0.84118643999999954</v>
      </c>
    </row>
    <row r="84" spans="2:27" ht="15.75" customHeight="1">
      <c r="C84" s="3" t="s">
        <v>220</v>
      </c>
      <c r="D84">
        <f t="shared" ref="D84:U84" si="18">_xlfn.STDEV.P(D74:D78)</f>
        <v>8.01744215544197E-2</v>
      </c>
      <c r="E84">
        <f t="shared" si="18"/>
        <v>0.53755906119189645</v>
      </c>
      <c r="F84">
        <f t="shared" si="18"/>
        <v>0.50265376660030303</v>
      </c>
      <c r="G84">
        <f t="shared" si="18"/>
        <v>0</v>
      </c>
      <c r="H84">
        <f t="shared" si="18"/>
        <v>0.74833147735478833</v>
      </c>
      <c r="I84">
        <f t="shared" si="18"/>
        <v>4.0658157187636344E-2</v>
      </c>
      <c r="J84">
        <f t="shared" si="18"/>
        <v>0.29518349632729751</v>
      </c>
      <c r="K84">
        <f t="shared" si="18"/>
        <v>0.25747417356729352</v>
      </c>
      <c r="L84">
        <f t="shared" si="18"/>
        <v>0</v>
      </c>
      <c r="M84">
        <f t="shared" si="18"/>
        <v>0.74833147735478833</v>
      </c>
      <c r="N84">
        <f t="shared" si="18"/>
        <v>0.12961993387312226</v>
      </c>
      <c r="O84">
        <f t="shared" si="18"/>
        <v>0.25095080401431985</v>
      </c>
      <c r="P84">
        <f t="shared" si="18"/>
        <v>0.3089863687252844</v>
      </c>
      <c r="Q84">
        <f t="shared" si="18"/>
        <v>0</v>
      </c>
      <c r="R84">
        <f t="shared" si="18"/>
        <v>0.74833147735478833</v>
      </c>
      <c r="S84">
        <f t="shared" si="18"/>
        <v>6.0592618686075655E-2</v>
      </c>
      <c r="T84">
        <f t="shared" si="18"/>
        <v>0.19551910987021023</v>
      </c>
      <c r="U84">
        <f t="shared" si="18"/>
        <v>0.31008357920409679</v>
      </c>
    </row>
    <row r="86" spans="2:27" ht="15.75" customHeight="1">
      <c r="B86" s="24" t="s">
        <v>200</v>
      </c>
      <c r="C86" s="3" t="s">
        <v>221</v>
      </c>
      <c r="D86" s="3" t="s">
        <v>222</v>
      </c>
      <c r="E86" s="24" t="s">
        <v>223</v>
      </c>
      <c r="AA86" s="27"/>
    </row>
    <row r="87" spans="2:27" ht="15.75" customHeight="1">
      <c r="B87">
        <v>1</v>
      </c>
      <c r="C87">
        <f>D83</f>
        <v>0.17421305799999987</v>
      </c>
      <c r="D87">
        <f>E83</f>
        <v>1.5342937600000006</v>
      </c>
      <c r="E87">
        <f>F83</f>
        <v>1.4378871599999989</v>
      </c>
      <c r="AA87" s="27"/>
    </row>
    <row r="88" spans="2:27" ht="15.75" customHeight="1">
      <c r="B88">
        <v>2</v>
      </c>
      <c r="C88" s="2">
        <f>I83</f>
        <v>0.10115337700000016</v>
      </c>
      <c r="D88" s="2">
        <f>J83</f>
        <v>0.90151375000000122</v>
      </c>
      <c r="E88" s="2">
        <f>K83</f>
        <v>0.73048421999999924</v>
      </c>
    </row>
    <row r="89" spans="2:27" ht="15.75" customHeight="1">
      <c r="B89">
        <v>3</v>
      </c>
      <c r="C89">
        <f>N83</f>
        <v>0.32648271800000006</v>
      </c>
      <c r="D89" s="2">
        <f>O83</f>
        <v>0.59257189000000032</v>
      </c>
      <c r="E89" s="2">
        <f>P83</f>
        <v>0.84198493999999968</v>
      </c>
    </row>
    <row r="90" spans="2:27" ht="15.75" customHeight="1">
      <c r="B90">
        <v>4</v>
      </c>
      <c r="C90">
        <f>S83</f>
        <v>0.12857113099999995</v>
      </c>
      <c r="D90" s="2">
        <f>T83</f>
        <v>0.59759501999999998</v>
      </c>
      <c r="E90" s="2">
        <f>U83</f>
        <v>0.84118643999999954</v>
      </c>
      <c r="L90" s="28" t="s">
        <v>224</v>
      </c>
    </row>
    <row r="91" spans="2:27" ht="15.75" customHeight="1">
      <c r="K91" t="s">
        <v>200</v>
      </c>
      <c r="L91" t="s">
        <v>225</v>
      </c>
      <c r="M91" t="s">
        <v>226</v>
      </c>
      <c r="N91" t="s">
        <v>227</v>
      </c>
      <c r="O91" t="s">
        <v>228</v>
      </c>
      <c r="P91" t="s">
        <v>229</v>
      </c>
      <c r="Q91" t="s">
        <v>230</v>
      </c>
      <c r="R91" t="s">
        <v>231</v>
      </c>
      <c r="S91" t="s">
        <v>232</v>
      </c>
    </row>
    <row r="92" spans="2:27" ht="15.75" customHeight="1">
      <c r="K92">
        <v>1</v>
      </c>
      <c r="L92">
        <f>AVERAGE(E77:E78)</f>
        <v>11.7544605</v>
      </c>
      <c r="M92">
        <f>AVERAGE(E75:E76)</f>
        <v>11.691313415</v>
      </c>
      <c r="N92">
        <f>E74</f>
        <v>13.027399920000001</v>
      </c>
      <c r="P92">
        <f>AVERAGE(F77:F78)</f>
        <v>11.645599149999999</v>
      </c>
      <c r="Q92">
        <f>AVERAGE(F75:F76)</f>
        <v>11.593726929999999</v>
      </c>
      <c r="R92">
        <f>F74</f>
        <v>12.812353359999999</v>
      </c>
    </row>
    <row r="93" spans="2:27" ht="15.75" customHeight="1">
      <c r="K93">
        <v>2</v>
      </c>
      <c r="L93">
        <f>AVERAGE(J77:J78)</f>
        <v>10.38771596</v>
      </c>
      <c r="M93">
        <f>AVERAGE(J75:J76)</f>
        <v>10.463576085</v>
      </c>
      <c r="N93">
        <f>J74</f>
        <v>11.0059532</v>
      </c>
      <c r="P93">
        <f>AVERAGE(K77:K78)</f>
        <v>10.441008180000001</v>
      </c>
      <c r="Q93">
        <f>AVERAGE(K75:K76)</f>
        <v>10.294050915</v>
      </c>
      <c r="R93">
        <f>K74</f>
        <v>10.588295240000001</v>
      </c>
    </row>
    <row r="94" spans="2:27" ht="15.75" customHeight="1">
      <c r="K94">
        <v>3</v>
      </c>
      <c r="L94">
        <f>AVERAGE(O77:O78)</f>
        <v>11.489311234999999</v>
      </c>
      <c r="M94">
        <f>AVERAGE(O75:O76)</f>
        <v>11.216629624999999</v>
      </c>
      <c r="N94">
        <f>O74</f>
        <v>11.734510090000001</v>
      </c>
      <c r="P94">
        <f>AVERAGE(P77:P78)</f>
        <v>11.271648604999999</v>
      </c>
      <c r="Q94">
        <f>AVERAGE(P75:P76)</f>
        <v>10.740147685</v>
      </c>
      <c r="R94">
        <f>P74</f>
        <v>11.42584708</v>
      </c>
    </row>
    <row r="95" spans="2:27" ht="15.75" customHeight="1">
      <c r="K95">
        <v>4</v>
      </c>
      <c r="L95">
        <f>AVERAGE(T77:T78)</f>
        <v>10.57791746</v>
      </c>
      <c r="M95">
        <f>AVERAGE(T75:T76)</f>
        <v>10.936670769999999</v>
      </c>
      <c r="N95">
        <f>T74</f>
        <v>10.807169289999999</v>
      </c>
      <c r="P95">
        <f>AVERAGE(U77:U78)</f>
        <v>10.98816105</v>
      </c>
      <c r="Q95">
        <f>AVERAGE(U75:U76)</f>
        <v>10.401058115000001</v>
      </c>
      <c r="R95">
        <f>U74</f>
        <v>10.923264469999999</v>
      </c>
    </row>
  </sheetData>
  <mergeCells count="1">
    <mergeCell ref="G3:J3"/>
  </mergeCells>
  <pageMargins left="0.7" right="0.7" top="0.75" bottom="0.75" header="0.51180555555555496" footer="0.51180555555555496"/>
  <pageSetup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52"/>
  <sheetViews>
    <sheetView zoomScaleNormal="100" workbookViewId="0">
      <selection activeCell="D4" sqref="D4"/>
    </sheetView>
  </sheetViews>
  <sheetFormatPr defaultColWidth="14.42578125" defaultRowHeight="12.75"/>
  <cols>
    <col min="4" max="4" width="16.28515625" customWidth="1"/>
  </cols>
  <sheetData>
    <row r="1" spans="1:17">
      <c r="A1" s="2" t="s">
        <v>233</v>
      </c>
      <c r="D1" s="2" t="s">
        <v>234</v>
      </c>
    </row>
    <row r="2" spans="1:17">
      <c r="D2" s="2" t="s">
        <v>235</v>
      </c>
      <c r="E2" s="2" t="s">
        <v>236</v>
      </c>
    </row>
    <row r="3" spans="1:17">
      <c r="D3" s="2" t="s">
        <v>237</v>
      </c>
      <c r="E3" s="2" t="s">
        <v>238</v>
      </c>
    </row>
    <row r="4" spans="1:17">
      <c r="D4" s="2" t="s">
        <v>239</v>
      </c>
      <c r="E4" s="2" t="s">
        <v>240</v>
      </c>
    </row>
    <row r="5" spans="1:17">
      <c r="D5" s="2" t="s">
        <v>241</v>
      </c>
      <c r="E5" s="2" t="s">
        <v>242</v>
      </c>
    </row>
    <row r="7" spans="1:17">
      <c r="D7" s="2" t="s">
        <v>243</v>
      </c>
      <c r="E7" s="2" t="s">
        <v>244</v>
      </c>
    </row>
    <row r="9" spans="1:17">
      <c r="C9" s="54" t="s">
        <v>245</v>
      </c>
      <c r="D9" s="54"/>
      <c r="E9" s="54"/>
      <c r="F9" s="54"/>
      <c r="G9" s="54"/>
      <c r="H9" s="54"/>
      <c r="I9" s="54"/>
      <c r="J9" s="54"/>
      <c r="K9" s="54"/>
      <c r="L9" s="54"/>
      <c r="M9" s="54"/>
    </row>
    <row r="10" spans="1:17">
      <c r="C10" s="54" t="s">
        <v>246</v>
      </c>
      <c r="D10" s="54"/>
      <c r="E10" s="54"/>
      <c r="F10" s="54"/>
      <c r="G10" s="54"/>
      <c r="H10" s="54"/>
      <c r="I10" s="56" t="s">
        <v>247</v>
      </c>
      <c r="J10" s="56"/>
      <c r="K10" s="56"/>
      <c r="L10" s="56"/>
      <c r="M10" s="56"/>
      <c r="O10" s="1" t="s">
        <v>248</v>
      </c>
      <c r="P10" s="5"/>
      <c r="Q10" s="5"/>
    </row>
    <row r="11" spans="1:17">
      <c r="A11" s="2" t="s">
        <v>200</v>
      </c>
      <c r="B11" s="2" t="s">
        <v>249</v>
      </c>
      <c r="C11" s="2">
        <v>1</v>
      </c>
      <c r="D11" s="2">
        <v>2</v>
      </c>
      <c r="E11" s="2">
        <v>3</v>
      </c>
      <c r="F11" s="2">
        <v>4</v>
      </c>
      <c r="G11" s="2">
        <v>5</v>
      </c>
      <c r="H11" s="2">
        <v>6</v>
      </c>
      <c r="I11" s="2">
        <v>1</v>
      </c>
      <c r="J11" s="2">
        <v>2</v>
      </c>
      <c r="K11" s="2">
        <v>3</v>
      </c>
      <c r="L11" s="2">
        <v>4</v>
      </c>
      <c r="M11" s="2">
        <v>5</v>
      </c>
      <c r="O11" s="1" t="s">
        <v>150</v>
      </c>
      <c r="P11" s="1" t="s">
        <v>167</v>
      </c>
      <c r="Q11" s="1" t="s">
        <v>168</v>
      </c>
    </row>
    <row r="12" spans="1:17">
      <c r="A12" s="2">
        <v>1</v>
      </c>
      <c r="B12" s="2">
        <v>79.606624135693494</v>
      </c>
      <c r="C12" s="2">
        <v>2.4414101610608201</v>
      </c>
      <c r="D12" s="2">
        <v>3.5111633319945899</v>
      </c>
      <c r="E12" s="2">
        <v>3.1462673115156501</v>
      </c>
      <c r="F12" s="2">
        <v>2.9000548817878502</v>
      </c>
      <c r="G12" s="2">
        <v>2.49764280849026</v>
      </c>
      <c r="H12" s="2">
        <v>2.3561928852024798</v>
      </c>
      <c r="I12" s="2">
        <v>0</v>
      </c>
      <c r="J12" s="2">
        <v>3.0875769650576301</v>
      </c>
      <c r="K12" s="2">
        <v>3.1840672162307202</v>
      </c>
      <c r="L12" s="2">
        <v>3.1462673115156501</v>
      </c>
      <c r="M12" s="2">
        <v>3.2883448824750099</v>
      </c>
      <c r="O12" s="3">
        <f t="shared" ref="O12:O19" si="0">MAX(C12:M12)</f>
        <v>3.5111633319945899</v>
      </c>
      <c r="P12" s="3">
        <f t="shared" ref="P12:P19" si="1">MIN(C12:M12)</f>
        <v>0</v>
      </c>
      <c r="Q12" s="3">
        <f t="shared" ref="Q12:Q19" si="2">AVERAGE(C12:M12)</f>
        <v>2.6871807050300598</v>
      </c>
    </row>
    <row r="13" spans="1:17">
      <c r="A13" s="2">
        <v>2</v>
      </c>
      <c r="B13" s="2">
        <v>79.936153050129406</v>
      </c>
      <c r="C13" s="2">
        <v>2.63547702382834</v>
      </c>
      <c r="D13" s="2">
        <v>3.4563865669238298</v>
      </c>
      <c r="E13" s="2">
        <v>3.6533016169772998</v>
      </c>
      <c r="F13" s="2">
        <v>2.9707674217112099</v>
      </c>
      <c r="G13" s="2">
        <v>2.9437879950480901</v>
      </c>
      <c r="H13" s="2">
        <v>3.43036931166586</v>
      </c>
      <c r="I13" s="2">
        <v>2.63547702382834</v>
      </c>
      <c r="J13" s="2">
        <v>2.8364496981834102</v>
      </c>
      <c r="K13" s="2">
        <v>3.1293571479847402</v>
      </c>
      <c r="L13" s="2">
        <v>3.6533016169772998</v>
      </c>
      <c r="M13" s="2">
        <v>3.3318643803837702</v>
      </c>
      <c r="O13" s="3">
        <f t="shared" si="0"/>
        <v>3.6533016169772998</v>
      </c>
      <c r="P13" s="3">
        <f t="shared" si="1"/>
        <v>2.63547702382834</v>
      </c>
      <c r="Q13" s="3">
        <f t="shared" si="2"/>
        <v>3.1524127094101995</v>
      </c>
    </row>
    <row r="14" spans="1:17">
      <c r="A14" s="2">
        <v>3</v>
      </c>
      <c r="B14" s="2">
        <v>74.878142366376196</v>
      </c>
      <c r="C14" s="2">
        <v>2.9719473227312601</v>
      </c>
      <c r="D14" s="2">
        <v>3.44106602322241</v>
      </c>
      <c r="E14" s="2">
        <v>3.2315710224720702</v>
      </c>
      <c r="F14" s="2">
        <v>3.2773811257971799</v>
      </c>
      <c r="G14" s="2">
        <v>3.0271499967504099</v>
      </c>
      <c r="H14" s="2">
        <v>2.88214527484639</v>
      </c>
      <c r="I14" s="2">
        <v>2.9719473227312601</v>
      </c>
      <c r="J14" s="2">
        <v>3.1422113307404098</v>
      </c>
      <c r="K14" s="2">
        <v>3.3591420385239301</v>
      </c>
      <c r="L14" s="2">
        <v>3.2315710224720702</v>
      </c>
      <c r="M14" s="2">
        <v>3.5443992959805999</v>
      </c>
      <c r="O14" s="3">
        <f t="shared" si="0"/>
        <v>3.5443992959805999</v>
      </c>
      <c r="P14" s="3">
        <f t="shared" si="1"/>
        <v>2.88214527484639</v>
      </c>
      <c r="Q14" s="3">
        <f t="shared" si="2"/>
        <v>3.1891392523879989</v>
      </c>
    </row>
    <row r="15" spans="1:17">
      <c r="A15" s="2">
        <v>4</v>
      </c>
      <c r="B15" s="2">
        <v>78.478016277207004</v>
      </c>
      <c r="C15" s="2">
        <v>2.3101984233811499</v>
      </c>
      <c r="D15" s="2">
        <v>3.7282037565046902</v>
      </c>
      <c r="E15" s="2">
        <v>3.6538237803106202</v>
      </c>
      <c r="F15" s="2">
        <v>3.2456603076767498</v>
      </c>
      <c r="G15" s="2">
        <v>2.7990066728007701</v>
      </c>
      <c r="H15" s="2">
        <v>2.78927056819869</v>
      </c>
      <c r="I15" s="2">
        <v>2.3101984233811499</v>
      </c>
      <c r="J15" s="2">
        <v>2.4816819145411499</v>
      </c>
      <c r="K15" s="2">
        <v>2.76425965290478</v>
      </c>
      <c r="L15" s="2">
        <v>3.6538237803106202</v>
      </c>
      <c r="M15" s="2">
        <v>3.1503434144039599</v>
      </c>
      <c r="O15" s="3">
        <f t="shared" si="0"/>
        <v>3.7282037565046902</v>
      </c>
      <c r="P15" s="3">
        <f t="shared" si="1"/>
        <v>2.3101984233811499</v>
      </c>
      <c r="Q15" s="3">
        <f t="shared" si="2"/>
        <v>2.9896791540376664</v>
      </c>
    </row>
    <row r="16" spans="1:17">
      <c r="A16" s="2">
        <v>5</v>
      </c>
      <c r="B16" s="2">
        <v>76.605462372487096</v>
      </c>
      <c r="C16" s="2">
        <v>2.49501698580187</v>
      </c>
      <c r="D16" s="2">
        <v>3.56208028209157</v>
      </c>
      <c r="E16" s="2">
        <v>3.0398693419395602</v>
      </c>
      <c r="F16" s="2">
        <v>2.9640431335402</v>
      </c>
      <c r="G16" s="2">
        <v>2.5258644951845302</v>
      </c>
      <c r="H16" s="2">
        <v>2.40937974142554</v>
      </c>
      <c r="I16" s="2">
        <v>2.49501698580187</v>
      </c>
      <c r="J16" s="2">
        <v>2.6165620722160199</v>
      </c>
      <c r="K16" s="2">
        <v>3.2061402939502801</v>
      </c>
      <c r="L16" s="2">
        <v>3.0398693419395602</v>
      </c>
      <c r="M16" s="2">
        <v>2.9662013782424999</v>
      </c>
      <c r="O16" s="3">
        <f t="shared" si="0"/>
        <v>3.56208028209157</v>
      </c>
      <c r="P16" s="3">
        <f t="shared" si="1"/>
        <v>2.40937974142554</v>
      </c>
      <c r="Q16" s="3">
        <f t="shared" si="2"/>
        <v>2.8472767320121366</v>
      </c>
    </row>
    <row r="17" spans="1:17">
      <c r="A17" s="2">
        <v>6</v>
      </c>
      <c r="B17" s="2">
        <v>72.629105776724302</v>
      </c>
      <c r="C17" s="2">
        <v>2.66173314648695</v>
      </c>
      <c r="D17" s="2">
        <v>3.3174173088717001</v>
      </c>
      <c r="E17" s="2">
        <v>3.06591889005169</v>
      </c>
      <c r="F17" s="2">
        <v>2.8803840700085899</v>
      </c>
      <c r="G17" s="2">
        <v>2.5662844857461198</v>
      </c>
      <c r="H17" s="2">
        <v>2.6317939627795899</v>
      </c>
      <c r="I17" s="2">
        <v>2.66173314648695</v>
      </c>
      <c r="J17" s="2">
        <v>2.98279335423836</v>
      </c>
      <c r="K17" s="2">
        <v>2.88000724558318</v>
      </c>
      <c r="L17" s="2">
        <v>3.06591889005169</v>
      </c>
      <c r="M17" s="2">
        <v>3.2199260665018299</v>
      </c>
      <c r="O17" s="3">
        <f t="shared" si="0"/>
        <v>3.3174173088717001</v>
      </c>
      <c r="P17" s="3">
        <f t="shared" si="1"/>
        <v>2.5662844857461198</v>
      </c>
      <c r="Q17" s="3">
        <f t="shared" si="2"/>
        <v>2.9030827788006048</v>
      </c>
    </row>
    <row r="18" spans="1:17">
      <c r="A18" s="2">
        <v>7</v>
      </c>
      <c r="B18" s="2">
        <v>88.2071012551867</v>
      </c>
      <c r="C18" s="2">
        <v>2.3045445331478098</v>
      </c>
      <c r="D18" s="2">
        <v>2.98330915410402</v>
      </c>
      <c r="E18" s="2">
        <v>2.6221399992719099</v>
      </c>
      <c r="F18" s="2">
        <v>2.4607797164320901</v>
      </c>
      <c r="G18" s="2">
        <v>2.2824641213091801</v>
      </c>
      <c r="H18" s="2">
        <v>2.1553676987081101</v>
      </c>
      <c r="I18" s="2">
        <v>2.3045445331478098</v>
      </c>
      <c r="J18" s="2">
        <v>2.3893306414733702</v>
      </c>
      <c r="K18" s="2">
        <v>2.5383388138351801</v>
      </c>
      <c r="L18" s="2">
        <v>2.6221399992719099</v>
      </c>
      <c r="M18" s="2">
        <v>2.84633963533962</v>
      </c>
      <c r="O18" s="3">
        <f t="shared" si="0"/>
        <v>2.98330915410402</v>
      </c>
      <c r="P18" s="3">
        <f t="shared" si="1"/>
        <v>2.1553676987081101</v>
      </c>
      <c r="Q18" s="3">
        <f t="shared" si="2"/>
        <v>2.5008453496400915</v>
      </c>
    </row>
    <row r="19" spans="1:17">
      <c r="A19" s="2">
        <v>8</v>
      </c>
      <c r="B19" s="2">
        <v>69.753683333560105</v>
      </c>
      <c r="C19" s="2">
        <v>2.2266481834081899</v>
      </c>
      <c r="D19" s="2">
        <v>2.9256572365529401</v>
      </c>
      <c r="E19" s="2">
        <v>3.0704051734626501</v>
      </c>
      <c r="F19" s="2">
        <v>2.4695339297791699</v>
      </c>
      <c r="G19" s="2">
        <v>2.3156370073521702</v>
      </c>
      <c r="H19" s="2">
        <v>2.42127992259296</v>
      </c>
      <c r="I19" s="2">
        <v>2.2266481834081899</v>
      </c>
      <c r="J19" s="2">
        <v>2.69948594425985</v>
      </c>
      <c r="K19" s="2">
        <v>2.7291260818572201</v>
      </c>
      <c r="L19" s="2">
        <v>3.0704051734626501</v>
      </c>
      <c r="M19" s="2">
        <v>2.75967769744872</v>
      </c>
      <c r="O19" s="3">
        <f t="shared" si="0"/>
        <v>3.0704051734626501</v>
      </c>
      <c r="P19" s="3">
        <f t="shared" si="1"/>
        <v>2.2266481834081899</v>
      </c>
      <c r="Q19" s="3">
        <f t="shared" si="2"/>
        <v>2.6285913212349734</v>
      </c>
    </row>
    <row r="21" spans="1:17">
      <c r="C21" s="1" t="s">
        <v>250</v>
      </c>
    </row>
    <row r="22" spans="1:17">
      <c r="B22" s="1" t="s">
        <v>166</v>
      </c>
      <c r="C22" s="3">
        <f t="shared" ref="C22:M22" si="3">MAX(C12:C19)</f>
        <v>2.9719473227312601</v>
      </c>
      <c r="D22" s="3">
        <f t="shared" si="3"/>
        <v>3.7282037565046902</v>
      </c>
      <c r="E22" s="3">
        <f t="shared" si="3"/>
        <v>3.6538237803106202</v>
      </c>
      <c r="F22" s="3">
        <f t="shared" si="3"/>
        <v>3.2773811257971799</v>
      </c>
      <c r="G22" s="3">
        <f t="shared" si="3"/>
        <v>3.0271499967504099</v>
      </c>
      <c r="H22" s="3">
        <f t="shared" si="3"/>
        <v>3.43036931166586</v>
      </c>
      <c r="I22" s="3">
        <f t="shared" si="3"/>
        <v>2.9719473227312601</v>
      </c>
      <c r="J22" s="3">
        <f t="shared" si="3"/>
        <v>3.1422113307404098</v>
      </c>
      <c r="K22" s="3">
        <f t="shared" si="3"/>
        <v>3.3591420385239301</v>
      </c>
      <c r="L22" s="3">
        <f t="shared" si="3"/>
        <v>3.6538237803106202</v>
      </c>
      <c r="M22" s="3">
        <f t="shared" si="3"/>
        <v>3.5443992959805999</v>
      </c>
    </row>
    <row r="23" spans="1:17">
      <c r="B23" s="1" t="s">
        <v>167</v>
      </c>
      <c r="C23" s="3">
        <f t="shared" ref="C23:M23" si="4">MIN(C12:C19)</f>
        <v>2.2266481834081899</v>
      </c>
      <c r="D23" s="3">
        <f t="shared" si="4"/>
        <v>2.9256572365529401</v>
      </c>
      <c r="E23" s="3">
        <f t="shared" si="4"/>
        <v>2.6221399992719099</v>
      </c>
      <c r="F23" s="3">
        <f t="shared" si="4"/>
        <v>2.4607797164320901</v>
      </c>
      <c r="G23" s="3">
        <f t="shared" si="4"/>
        <v>2.2824641213091801</v>
      </c>
      <c r="H23" s="3">
        <f t="shared" si="4"/>
        <v>2.1553676987081101</v>
      </c>
      <c r="I23" s="3">
        <f t="shared" si="4"/>
        <v>0</v>
      </c>
      <c r="J23" s="3">
        <f t="shared" si="4"/>
        <v>2.3893306414733702</v>
      </c>
      <c r="K23" s="3">
        <f t="shared" si="4"/>
        <v>2.5383388138351801</v>
      </c>
      <c r="L23" s="3">
        <f t="shared" si="4"/>
        <v>2.6221399992719099</v>
      </c>
      <c r="M23" s="3">
        <f t="shared" si="4"/>
        <v>2.75967769744872</v>
      </c>
    </row>
    <row r="24" spans="1:17">
      <c r="B24" s="1" t="s">
        <v>168</v>
      </c>
      <c r="C24" s="3">
        <f t="shared" ref="C24:M24" si="5">AVERAGE(C12:C19)</f>
        <v>2.505871972480799</v>
      </c>
      <c r="D24" s="3">
        <f t="shared" si="5"/>
        <v>3.365660457533219</v>
      </c>
      <c r="E24" s="3">
        <f t="shared" si="5"/>
        <v>3.1854121420001813</v>
      </c>
      <c r="F24" s="3">
        <f t="shared" si="5"/>
        <v>2.8960755733416299</v>
      </c>
      <c r="G24" s="3">
        <f t="shared" si="5"/>
        <v>2.6197296978351909</v>
      </c>
      <c r="H24" s="3">
        <f t="shared" si="5"/>
        <v>2.6344749206774525</v>
      </c>
      <c r="I24" s="3">
        <f t="shared" si="5"/>
        <v>2.2006957023481966</v>
      </c>
      <c r="J24" s="3">
        <f t="shared" si="5"/>
        <v>2.7795114900887752</v>
      </c>
      <c r="K24" s="3">
        <f t="shared" si="5"/>
        <v>2.9738048113587543</v>
      </c>
      <c r="L24" s="3">
        <f t="shared" si="5"/>
        <v>3.1854121420001813</v>
      </c>
      <c r="M24" s="3">
        <f t="shared" si="5"/>
        <v>3.1383870938470011</v>
      </c>
    </row>
    <row r="27" spans="1:17">
      <c r="B27" s="1" t="s">
        <v>170</v>
      </c>
      <c r="C27" s="5"/>
      <c r="D27" s="5"/>
    </row>
    <row r="28" spans="1:17">
      <c r="B28" s="1" t="s">
        <v>166</v>
      </c>
      <c r="C28" s="1" t="s">
        <v>167</v>
      </c>
      <c r="D28" s="1" t="s">
        <v>168</v>
      </c>
    </row>
    <row r="29" spans="1:17">
      <c r="B29" s="3">
        <f>MAX(C12:M19)</f>
        <v>3.7282037565046902</v>
      </c>
      <c r="C29" s="3">
        <f>MIN(C12:M19)</f>
        <v>0</v>
      </c>
      <c r="D29" s="3">
        <f>AVERAGE(C12:M19)</f>
        <v>2.8622760003192163</v>
      </c>
    </row>
    <row r="30" spans="1:17">
      <c r="C30" s="3">
        <f>MIN(C12:H19,J12:M19,I13:I19)</f>
        <v>2.1553676987081101</v>
      </c>
      <c r="D30" s="3">
        <f>AVERAGE(C12:H19,I13:I19,J12:M19)</f>
        <v>2.8951757244608172</v>
      </c>
    </row>
    <row r="31" spans="1:17">
      <c r="C31" s="54" t="s">
        <v>251</v>
      </c>
      <c r="D31" s="54"/>
      <c r="E31" s="54"/>
      <c r="F31" s="54"/>
      <c r="G31" s="54"/>
      <c r="H31" s="54"/>
      <c r="I31" s="54"/>
      <c r="J31" s="54"/>
      <c r="K31" s="54"/>
      <c r="L31" s="54"/>
      <c r="M31" s="54"/>
    </row>
    <row r="32" spans="1:17">
      <c r="C32" s="54" t="s">
        <v>246</v>
      </c>
      <c r="D32" s="54"/>
      <c r="E32" s="54"/>
      <c r="F32" s="54"/>
      <c r="G32" s="54"/>
      <c r="H32" s="54"/>
      <c r="I32" s="56" t="s">
        <v>247</v>
      </c>
      <c r="J32" s="56"/>
      <c r="K32" s="56"/>
      <c r="L32" s="56"/>
      <c r="M32" s="56"/>
      <c r="O32" s="1" t="s">
        <v>248</v>
      </c>
      <c r="P32" s="5"/>
      <c r="Q32" s="5"/>
    </row>
    <row r="33" spans="1:17">
      <c r="A33" s="2" t="s">
        <v>200</v>
      </c>
      <c r="B33" s="2" t="s">
        <v>249</v>
      </c>
      <c r="C33" s="2">
        <v>1</v>
      </c>
      <c r="D33" s="2">
        <v>2</v>
      </c>
      <c r="E33" s="2">
        <v>3</v>
      </c>
      <c r="F33" s="2">
        <v>4</v>
      </c>
      <c r="G33" s="2">
        <v>5</v>
      </c>
      <c r="H33" s="2">
        <v>6</v>
      </c>
      <c r="I33" s="2">
        <v>1</v>
      </c>
      <c r="J33" s="2">
        <v>2</v>
      </c>
      <c r="K33" s="2">
        <v>3</v>
      </c>
      <c r="L33" s="2">
        <v>4</v>
      </c>
      <c r="M33" s="2">
        <v>5</v>
      </c>
      <c r="O33" s="1" t="s">
        <v>150</v>
      </c>
      <c r="P33" s="1" t="s">
        <v>167</v>
      </c>
      <c r="Q33" s="1" t="s">
        <v>168</v>
      </c>
    </row>
    <row r="34" spans="1:17">
      <c r="A34" s="2">
        <v>1</v>
      </c>
      <c r="B34" s="2">
        <v>79.606624135693494</v>
      </c>
      <c r="C34" s="3">
        <f t="shared" ref="C34:M34" si="6">C12*$B$12</f>
        <v>194.35242105263163</v>
      </c>
      <c r="D34" s="3">
        <f t="shared" si="6"/>
        <v>279.51185964912253</v>
      </c>
      <c r="E34" s="3">
        <f t="shared" si="6"/>
        <v>250.46371929824522</v>
      </c>
      <c r="F34" s="3">
        <f t="shared" si="6"/>
        <v>230.86357894736841</v>
      </c>
      <c r="G34" s="3">
        <f t="shared" si="6"/>
        <v>198.82891228070201</v>
      </c>
      <c r="H34" s="3">
        <f t="shared" si="6"/>
        <v>187.56856140350902</v>
      </c>
      <c r="I34" s="3">
        <f t="shared" si="6"/>
        <v>0</v>
      </c>
      <c r="J34" s="3">
        <f t="shared" si="6"/>
        <v>245.79157894736801</v>
      </c>
      <c r="K34" s="3">
        <f t="shared" si="6"/>
        <v>253.47284210526286</v>
      </c>
      <c r="L34" s="3">
        <f t="shared" si="6"/>
        <v>250.46371929824522</v>
      </c>
      <c r="M34" s="3">
        <f t="shared" si="6"/>
        <v>261.77403508771931</v>
      </c>
      <c r="O34" s="3">
        <f t="shared" ref="O34:O41" si="7">MAX(C34:M34)</f>
        <v>279.51185964912253</v>
      </c>
      <c r="P34" s="3">
        <f t="shared" ref="P34:P41" si="8">MIN(C34:M34)</f>
        <v>0</v>
      </c>
      <c r="Q34" s="3">
        <f t="shared" ref="Q34:Q41" si="9">AVERAGE(C34:M34)</f>
        <v>213.91738437001584</v>
      </c>
    </row>
    <row r="35" spans="1:17">
      <c r="A35" s="2">
        <v>2</v>
      </c>
      <c r="B35" s="2">
        <v>79.936153050129406</v>
      </c>
      <c r="C35" s="3">
        <f t="shared" ref="C35:M35" si="10">C13*$B13</f>
        <v>210.66989473684174</v>
      </c>
      <c r="D35" s="3">
        <f t="shared" si="10"/>
        <v>276.29024561403463</v>
      </c>
      <c r="E35" s="3">
        <f t="shared" si="10"/>
        <v>292.0308771929827</v>
      </c>
      <c r="F35" s="3">
        <f t="shared" si="10"/>
        <v>237.4717192982456</v>
      </c>
      <c r="G35" s="3">
        <f t="shared" si="10"/>
        <v>235.31508771929771</v>
      </c>
      <c r="H35" s="3">
        <f t="shared" si="10"/>
        <v>274.21052631578925</v>
      </c>
      <c r="I35" s="3">
        <f t="shared" si="10"/>
        <v>210.66989473684174</v>
      </c>
      <c r="J35" s="3">
        <f t="shared" si="10"/>
        <v>226.73487719298242</v>
      </c>
      <c r="K35" s="3">
        <f t="shared" si="10"/>
        <v>250.14877192982465</v>
      </c>
      <c r="L35" s="3">
        <f t="shared" si="10"/>
        <v>292.0308771929827</v>
      </c>
      <c r="M35" s="3">
        <f t="shared" si="10"/>
        <v>266.33642105263164</v>
      </c>
      <c r="O35" s="3">
        <f t="shared" si="7"/>
        <v>292.0308771929827</v>
      </c>
      <c r="P35" s="3">
        <f t="shared" si="8"/>
        <v>210.66989473684174</v>
      </c>
      <c r="Q35" s="3">
        <f t="shared" si="9"/>
        <v>251.99174481658676</v>
      </c>
    </row>
    <row r="36" spans="1:17">
      <c r="A36" s="2">
        <v>3</v>
      </c>
      <c r="B36" s="2">
        <v>74.878142366376196</v>
      </c>
      <c r="C36" s="3">
        <f t="shared" ref="C36:M36" si="11">C14*$B14</f>
        <v>222.53389473684186</v>
      </c>
      <c r="D36" s="3">
        <f t="shared" si="11"/>
        <v>257.66063157894757</v>
      </c>
      <c r="E36" s="3">
        <f t="shared" si="11"/>
        <v>241.97403508771956</v>
      </c>
      <c r="F36" s="3">
        <f t="shared" si="11"/>
        <v>245.40421052631552</v>
      </c>
      <c r="G36" s="3">
        <f t="shared" si="11"/>
        <v>226.66736842105243</v>
      </c>
      <c r="H36" s="3">
        <f t="shared" si="11"/>
        <v>215.80968421052646</v>
      </c>
      <c r="I36" s="3">
        <f t="shared" si="11"/>
        <v>222.53389473684186</v>
      </c>
      <c r="J36" s="3">
        <f t="shared" si="11"/>
        <v>235.28294736842079</v>
      </c>
      <c r="K36" s="3">
        <f t="shared" si="11"/>
        <v>251.52631578947398</v>
      </c>
      <c r="L36" s="3">
        <f t="shared" si="11"/>
        <v>241.97403508771956</v>
      </c>
      <c r="M36" s="3">
        <f t="shared" si="11"/>
        <v>265.39803508771894</v>
      </c>
      <c r="O36" s="3">
        <f t="shared" si="7"/>
        <v>265.39803508771894</v>
      </c>
      <c r="P36" s="3">
        <f t="shared" si="8"/>
        <v>215.80968421052646</v>
      </c>
      <c r="Q36" s="3">
        <f t="shared" si="9"/>
        <v>238.79682296650716</v>
      </c>
    </row>
    <row r="37" spans="1:17">
      <c r="A37" s="2">
        <v>4</v>
      </c>
      <c r="B37" s="2">
        <v>78.478016277207004</v>
      </c>
      <c r="C37" s="3">
        <f t="shared" ref="C37:M37" si="12">C15*$B15</f>
        <v>181.29978947368383</v>
      </c>
      <c r="D37" s="3">
        <f t="shared" si="12"/>
        <v>292.58203508771936</v>
      </c>
      <c r="E37" s="3">
        <f t="shared" si="12"/>
        <v>286.74484210526288</v>
      </c>
      <c r="F37" s="3">
        <f t="shared" si="12"/>
        <v>254.71298245614068</v>
      </c>
      <c r="G37" s="3">
        <f t="shared" si="12"/>
        <v>219.66049122806984</v>
      </c>
      <c r="H37" s="3">
        <f t="shared" si="12"/>
        <v>218.89642105263121</v>
      </c>
      <c r="I37" s="3">
        <f t="shared" si="12"/>
        <v>181.29978947368383</v>
      </c>
      <c r="J37" s="3">
        <f t="shared" si="12"/>
        <v>194.75747368421059</v>
      </c>
      <c r="K37" s="3">
        <f t="shared" si="12"/>
        <v>216.93361403508791</v>
      </c>
      <c r="L37" s="3">
        <f t="shared" si="12"/>
        <v>286.74484210526288</v>
      </c>
      <c r="M37" s="3">
        <f t="shared" si="12"/>
        <v>247.23270175438586</v>
      </c>
      <c r="O37" s="3">
        <f t="shared" si="7"/>
        <v>292.58203508771936</v>
      </c>
      <c r="P37" s="3">
        <f t="shared" si="8"/>
        <v>181.29978947368383</v>
      </c>
      <c r="Q37" s="3">
        <f t="shared" si="9"/>
        <v>234.62408931419441</v>
      </c>
    </row>
    <row r="38" spans="1:17">
      <c r="A38" s="2">
        <v>5</v>
      </c>
      <c r="B38" s="2">
        <v>76.605462372487096</v>
      </c>
      <c r="C38" s="3">
        <f t="shared" ref="C38:M38" si="13">C16*$B16</f>
        <v>191.13192982456133</v>
      </c>
      <c r="D38" s="3">
        <f t="shared" si="13"/>
        <v>272.87480701754401</v>
      </c>
      <c r="E38" s="3">
        <f t="shared" si="13"/>
        <v>232.8705964912281</v>
      </c>
      <c r="F38" s="3">
        <f t="shared" si="13"/>
        <v>227.06189473684253</v>
      </c>
      <c r="G38" s="3">
        <f t="shared" si="13"/>
        <v>193.49501754385963</v>
      </c>
      <c r="H38" s="3">
        <f t="shared" si="13"/>
        <v>184.57164912280689</v>
      </c>
      <c r="I38" s="3">
        <f t="shared" si="13"/>
        <v>191.13192982456133</v>
      </c>
      <c r="J38" s="3">
        <f t="shared" si="13"/>
        <v>200.44294736842119</v>
      </c>
      <c r="K38" s="3">
        <f t="shared" si="13"/>
        <v>245.6078596491229</v>
      </c>
      <c r="L38" s="3">
        <f t="shared" si="13"/>
        <v>232.8705964912281</v>
      </c>
      <c r="M38" s="3">
        <f t="shared" si="13"/>
        <v>227.22722807017519</v>
      </c>
      <c r="O38" s="3">
        <f t="shared" si="7"/>
        <v>272.87480701754401</v>
      </c>
      <c r="P38" s="3">
        <f t="shared" si="8"/>
        <v>184.57164912280689</v>
      </c>
      <c r="Q38" s="3">
        <f t="shared" si="9"/>
        <v>218.11695055821374</v>
      </c>
    </row>
    <row r="39" spans="1:17">
      <c r="A39" s="2">
        <v>6</v>
      </c>
      <c r="B39" s="2">
        <v>72.629105776724302</v>
      </c>
      <c r="C39" s="3">
        <f t="shared" ref="C39:M39" si="14">C17*$B17</f>
        <v>193.31929824561391</v>
      </c>
      <c r="D39" s="3">
        <f t="shared" si="14"/>
        <v>240.94105263157877</v>
      </c>
      <c r="E39" s="3">
        <f t="shared" si="14"/>
        <v>222.67494736842136</v>
      </c>
      <c r="F39" s="3">
        <f t="shared" si="14"/>
        <v>209.19971929824553</v>
      </c>
      <c r="G39" s="3">
        <f t="shared" si="14"/>
        <v>186.38694736842146</v>
      </c>
      <c r="H39" s="3">
        <f t="shared" si="14"/>
        <v>191.14484210526325</v>
      </c>
      <c r="I39" s="3">
        <f t="shared" si="14"/>
        <v>193.31929824561391</v>
      </c>
      <c r="J39" s="3">
        <f t="shared" si="14"/>
        <v>216.63761403508812</v>
      </c>
      <c r="K39" s="3">
        <f t="shared" si="14"/>
        <v>209.1723508771932</v>
      </c>
      <c r="L39" s="3">
        <f t="shared" si="14"/>
        <v>222.67494736842136</v>
      </c>
      <c r="M39" s="3">
        <f t="shared" si="14"/>
        <v>233.86035087719321</v>
      </c>
      <c r="O39" s="3">
        <f t="shared" si="7"/>
        <v>240.94105263157877</v>
      </c>
      <c r="P39" s="3">
        <f t="shared" si="8"/>
        <v>186.38694736842146</v>
      </c>
      <c r="Q39" s="3">
        <f t="shared" si="9"/>
        <v>210.84830622009579</v>
      </c>
    </row>
    <row r="40" spans="1:17">
      <c r="A40" s="2">
        <v>7</v>
      </c>
      <c r="B40" s="2">
        <v>88.2071012551867</v>
      </c>
      <c r="C40" s="3">
        <f t="shared" ref="C40:M40" si="15">C18*$B18</f>
        <v>203.27719298245583</v>
      </c>
      <c r="D40" s="3">
        <f t="shared" si="15"/>
        <v>263.14905263157868</v>
      </c>
      <c r="E40" s="3">
        <f t="shared" si="15"/>
        <v>231.29136842105254</v>
      </c>
      <c r="F40" s="3">
        <f t="shared" si="15"/>
        <v>217.058245614035</v>
      </c>
      <c r="G40" s="3">
        <f t="shared" si="15"/>
        <v>201.32954385964959</v>
      </c>
      <c r="H40" s="3">
        <f t="shared" si="15"/>
        <v>190.11873684210499</v>
      </c>
      <c r="I40" s="3">
        <f t="shared" si="15"/>
        <v>203.27719298245583</v>
      </c>
      <c r="J40" s="3">
        <f t="shared" si="15"/>
        <v>210.75592982456175</v>
      </c>
      <c r="K40" s="3">
        <f t="shared" si="15"/>
        <v>223.89950877193024</v>
      </c>
      <c r="L40" s="3">
        <f t="shared" si="15"/>
        <v>231.29136842105254</v>
      </c>
      <c r="M40" s="3">
        <f t="shared" si="15"/>
        <v>251.06736842105306</v>
      </c>
      <c r="O40" s="3">
        <f t="shared" si="7"/>
        <v>263.14905263157868</v>
      </c>
      <c r="P40" s="3">
        <f t="shared" si="8"/>
        <v>190.11873684210499</v>
      </c>
      <c r="Q40" s="3">
        <f t="shared" si="9"/>
        <v>220.59231897926639</v>
      </c>
    </row>
    <row r="41" spans="1:17">
      <c r="A41" s="2">
        <v>8</v>
      </c>
      <c r="B41" s="2">
        <v>69.753683333560105</v>
      </c>
      <c r="C41" s="3">
        <f t="shared" ref="C41:M41" si="16">C19*$B19</f>
        <v>155.31691228070173</v>
      </c>
      <c r="D41" s="3">
        <f t="shared" si="16"/>
        <v>204.07536842105233</v>
      </c>
      <c r="E41" s="3">
        <f t="shared" si="16"/>
        <v>214.17207017543836</v>
      </c>
      <c r="F41" s="3">
        <f t="shared" si="16"/>
        <v>172.25908771929846</v>
      </c>
      <c r="G41" s="3">
        <f t="shared" si="16"/>
        <v>161.52421052631607</v>
      </c>
      <c r="H41" s="3">
        <f t="shared" si="16"/>
        <v>168.89319298245624</v>
      </c>
      <c r="I41" s="3">
        <f t="shared" si="16"/>
        <v>155.31691228070173</v>
      </c>
      <c r="J41" s="3">
        <f t="shared" si="16"/>
        <v>188.29908771929806</v>
      </c>
      <c r="K41" s="3">
        <f t="shared" si="16"/>
        <v>190.36659649122817</v>
      </c>
      <c r="L41" s="3">
        <f t="shared" si="16"/>
        <v>214.17207017543836</v>
      </c>
      <c r="M41" s="3">
        <f t="shared" si="16"/>
        <v>192.4976842105263</v>
      </c>
      <c r="O41" s="3">
        <f t="shared" si="7"/>
        <v>214.17207017543836</v>
      </c>
      <c r="P41" s="3">
        <f t="shared" si="8"/>
        <v>155.31691228070173</v>
      </c>
      <c r="Q41" s="3">
        <f t="shared" si="9"/>
        <v>183.35392663476873</v>
      </c>
    </row>
    <row r="43" spans="1:17">
      <c r="C43" s="1" t="s">
        <v>250</v>
      </c>
    </row>
    <row r="44" spans="1:17">
      <c r="B44" s="1" t="s">
        <v>166</v>
      </c>
      <c r="C44" s="3">
        <f t="shared" ref="C44:M44" si="17">MAX(C34:C41)</f>
        <v>222.53389473684186</v>
      </c>
      <c r="D44" s="3">
        <f t="shared" si="17"/>
        <v>292.58203508771936</v>
      </c>
      <c r="E44" s="3">
        <f t="shared" si="17"/>
        <v>292.0308771929827</v>
      </c>
      <c r="F44" s="3">
        <f t="shared" si="17"/>
        <v>254.71298245614068</v>
      </c>
      <c r="G44" s="3">
        <f t="shared" si="17"/>
        <v>235.31508771929771</v>
      </c>
      <c r="H44" s="3">
        <f t="shared" si="17"/>
        <v>274.21052631578925</v>
      </c>
      <c r="I44" s="3">
        <f t="shared" si="17"/>
        <v>222.53389473684186</v>
      </c>
      <c r="J44" s="3">
        <f t="shared" si="17"/>
        <v>245.79157894736801</v>
      </c>
      <c r="K44" s="3">
        <f t="shared" si="17"/>
        <v>253.47284210526286</v>
      </c>
      <c r="L44" s="3">
        <f t="shared" si="17"/>
        <v>292.0308771929827</v>
      </c>
      <c r="M44" s="3">
        <f t="shared" si="17"/>
        <v>266.33642105263164</v>
      </c>
    </row>
    <row r="45" spans="1:17">
      <c r="B45" s="1" t="s">
        <v>167</v>
      </c>
      <c r="C45" s="3">
        <f t="shared" ref="C45:M45" si="18">MIN(C34:C41)</f>
        <v>155.31691228070173</v>
      </c>
      <c r="D45" s="3">
        <f t="shared" si="18"/>
        <v>204.07536842105233</v>
      </c>
      <c r="E45" s="3">
        <f t="shared" si="18"/>
        <v>214.17207017543836</v>
      </c>
      <c r="F45" s="3">
        <f t="shared" si="18"/>
        <v>172.25908771929846</v>
      </c>
      <c r="G45" s="3">
        <f t="shared" si="18"/>
        <v>161.52421052631607</v>
      </c>
      <c r="H45" s="3">
        <f t="shared" si="18"/>
        <v>168.89319298245624</v>
      </c>
      <c r="I45" s="3">
        <f t="shared" si="18"/>
        <v>0</v>
      </c>
      <c r="J45" s="3">
        <f t="shared" si="18"/>
        <v>188.29908771929806</v>
      </c>
      <c r="K45" s="3">
        <f t="shared" si="18"/>
        <v>190.36659649122817</v>
      </c>
      <c r="L45" s="3">
        <f t="shared" si="18"/>
        <v>214.17207017543836</v>
      </c>
      <c r="M45" s="3">
        <f t="shared" si="18"/>
        <v>192.4976842105263</v>
      </c>
    </row>
    <row r="46" spans="1:17">
      <c r="B46" s="1" t="s">
        <v>168</v>
      </c>
      <c r="C46" s="3">
        <f t="shared" ref="C46:M46" si="19">AVERAGE(C34:C41)</f>
        <v>193.98766666666646</v>
      </c>
      <c r="D46" s="3">
        <f t="shared" si="19"/>
        <v>260.8856315789472</v>
      </c>
      <c r="E46" s="3">
        <f t="shared" si="19"/>
        <v>246.52780701754384</v>
      </c>
      <c r="F46" s="3">
        <f t="shared" si="19"/>
        <v>224.25392982456151</v>
      </c>
      <c r="G46" s="3">
        <f t="shared" si="19"/>
        <v>202.9009473684211</v>
      </c>
      <c r="H46" s="3">
        <f t="shared" si="19"/>
        <v>203.9017017543859</v>
      </c>
      <c r="I46" s="3">
        <f t="shared" si="19"/>
        <v>169.69361403508753</v>
      </c>
      <c r="J46" s="3">
        <f t="shared" si="19"/>
        <v>214.83780701754387</v>
      </c>
      <c r="K46" s="3">
        <f t="shared" si="19"/>
        <v>230.14098245614048</v>
      </c>
      <c r="L46" s="3">
        <f t="shared" si="19"/>
        <v>246.52780701754384</v>
      </c>
      <c r="M46" s="3">
        <f t="shared" si="19"/>
        <v>243.17422807017545</v>
      </c>
    </row>
    <row r="49" spans="2:4">
      <c r="B49" s="1" t="s">
        <v>170</v>
      </c>
      <c r="C49" s="5"/>
      <c r="D49" s="5"/>
    </row>
    <row r="50" spans="2:4">
      <c r="B50" s="1" t="s">
        <v>166</v>
      </c>
      <c r="C50" s="1" t="s">
        <v>167</v>
      </c>
      <c r="D50" s="1" t="s">
        <v>168</v>
      </c>
    </row>
    <row r="51" spans="2:4">
      <c r="B51" s="3">
        <f>MAX(C34:M41)</f>
        <v>292.58203508771936</v>
      </c>
      <c r="C51" s="3">
        <f>MIN(C34:M41)</f>
        <v>0</v>
      </c>
      <c r="D51" s="3">
        <f>AVERAGE(C34:M41)</f>
        <v>221.53019298245616</v>
      </c>
    </row>
    <row r="52" spans="2:4">
      <c r="C52" s="3">
        <f>MIN(C34:H41,J34:M41,I35:I41)</f>
        <v>155.31691228070173</v>
      </c>
      <c r="D52" s="3">
        <f>AVERAGE(C34:H41,I35:I41,J34:M41)</f>
        <v>224.07651703972576</v>
      </c>
    </row>
  </sheetData>
  <mergeCells count="6">
    <mergeCell ref="C9:M9"/>
    <mergeCell ref="C10:H10"/>
    <mergeCell ref="I10:M10"/>
    <mergeCell ref="C31:M31"/>
    <mergeCell ref="C32:H32"/>
    <mergeCell ref="I32:M32"/>
  </mergeCells>
  <pageMargins left="0.7" right="0.7" top="0.75" bottom="0.75" header="0.51180555555555496" footer="0.51180555555555496"/>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9"/>
  <sheetViews>
    <sheetView topLeftCell="A295" zoomScaleNormal="100" workbookViewId="0">
      <selection activeCell="A295" sqref="A295"/>
    </sheetView>
  </sheetViews>
  <sheetFormatPr defaultColWidth="14.42578125" defaultRowHeight="12.75"/>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2" t="s">
        <v>252</v>
      </c>
      <c r="B1" s="2" t="s">
        <v>253</v>
      </c>
    </row>
    <row r="2" spans="1:15">
      <c r="A2" s="2" t="s">
        <v>254</v>
      </c>
      <c r="B2" s="2" t="s">
        <v>255</v>
      </c>
      <c r="C2" s="2" t="s">
        <v>256</v>
      </c>
    </row>
    <row r="4" spans="1:15">
      <c r="A4" s="29" t="s">
        <v>200</v>
      </c>
      <c r="B4" s="29">
        <v>5</v>
      </c>
      <c r="C4" s="30" t="s">
        <v>257</v>
      </c>
      <c r="D4" s="30" t="s">
        <v>179</v>
      </c>
      <c r="E4" s="30" t="s">
        <v>258</v>
      </c>
      <c r="F4" s="30" t="s">
        <v>178</v>
      </c>
      <c r="G4" s="30" t="s">
        <v>259</v>
      </c>
      <c r="H4" s="30" t="s">
        <v>260</v>
      </c>
      <c r="I4" s="30" t="s">
        <v>261</v>
      </c>
      <c r="M4" s="1" t="s">
        <v>262</v>
      </c>
      <c r="N4" s="1" t="s">
        <v>263</v>
      </c>
      <c r="O4" s="5"/>
    </row>
    <row r="5" spans="1:15">
      <c r="C5" s="2">
        <v>112.43170000000001</v>
      </c>
      <c r="D5" s="2">
        <v>1.9177</v>
      </c>
      <c r="E5" s="2">
        <v>149.8647</v>
      </c>
      <c r="F5" s="2">
        <v>27</v>
      </c>
      <c r="G5" s="2">
        <v>197.95</v>
      </c>
      <c r="H5" s="2">
        <v>138.43</v>
      </c>
      <c r="I5" s="2">
        <v>200.37</v>
      </c>
      <c r="M5" s="1" t="s">
        <v>166</v>
      </c>
      <c r="N5" s="1" t="s">
        <v>167</v>
      </c>
      <c r="O5" s="1" t="s">
        <v>168</v>
      </c>
    </row>
    <row r="6" spans="1:15">
      <c r="A6" s="1" t="s">
        <v>264</v>
      </c>
      <c r="B6" s="1" t="s">
        <v>265</v>
      </c>
      <c r="C6" s="1" t="s">
        <v>266</v>
      </c>
      <c r="D6" s="1" t="s">
        <v>267</v>
      </c>
      <c r="E6" s="1" t="s">
        <v>268</v>
      </c>
      <c r="G6" s="1" t="s">
        <v>27</v>
      </c>
      <c r="J6" s="2" t="s">
        <v>263</v>
      </c>
      <c r="M6" s="3">
        <f>MAX(C7:C30,C34:C57,C61:C84,C88:C111,C115:C147,C151:C183,C187:C221,C225:C259,C263:C299,C303:C339)</f>
        <v>766.63</v>
      </c>
      <c r="N6" s="3">
        <f>MIN(C7:C30,C34:C57,C61:C84,C88:C111,C115:C147,C151:C183,C187:C221,C225:C259,C263:C299,C303:C339)</f>
        <v>340.87</v>
      </c>
      <c r="O6" s="3">
        <f>AVERAGE(C7:C30,C34:C57,C61:C84,C88:C111,C115:C147,C151:C183,C187:C221,C225:C259,C263:C299,C303:C339)</f>
        <v>520.43062894736818</v>
      </c>
    </row>
    <row r="7" spans="1:15">
      <c r="A7" s="22" t="s">
        <v>269</v>
      </c>
      <c r="B7" s="22">
        <v>1</v>
      </c>
      <c r="C7" s="22" t="s">
        <v>270</v>
      </c>
      <c r="D7" s="22" t="s">
        <v>270</v>
      </c>
      <c r="E7" s="22">
        <v>1.5</v>
      </c>
      <c r="F7" s="2">
        <v>1.39</v>
      </c>
      <c r="J7" s="2" t="s">
        <v>166</v>
      </c>
      <c r="K7" s="3">
        <f>MAX(C7:C30)</f>
        <v>706.2</v>
      </c>
    </row>
    <row r="8" spans="1:15">
      <c r="A8" s="4"/>
      <c r="B8" s="22">
        <v>2</v>
      </c>
      <c r="C8" s="22">
        <v>526.49</v>
      </c>
      <c r="D8" s="22"/>
      <c r="E8" s="22">
        <v>1.5</v>
      </c>
      <c r="G8" s="3">
        <f>C8/$C$5</f>
        <v>4.6827540631334399</v>
      </c>
      <c r="J8" s="2" t="s">
        <v>167</v>
      </c>
      <c r="K8" s="3">
        <f>MIN(C7:C30)</f>
        <v>466.8426</v>
      </c>
    </row>
    <row r="9" spans="1:15">
      <c r="A9" s="4"/>
      <c r="B9" s="22">
        <v>3</v>
      </c>
      <c r="C9" s="22">
        <v>526.49</v>
      </c>
      <c r="D9" s="22"/>
      <c r="E9" s="22">
        <v>1.51</v>
      </c>
      <c r="G9" s="3">
        <f>C9/$C$5</f>
        <v>4.6827540631334399</v>
      </c>
      <c r="J9" s="2" t="s">
        <v>168</v>
      </c>
      <c r="K9" s="3">
        <f>AVERAGE(C7:C30)</f>
        <v>594.66314999999997</v>
      </c>
    </row>
    <row r="10" spans="1:15">
      <c r="A10" s="4"/>
      <c r="B10" s="22">
        <v>4</v>
      </c>
      <c r="C10" s="22" t="s">
        <v>270</v>
      </c>
      <c r="D10" s="22" t="s">
        <v>270</v>
      </c>
      <c r="E10" s="4"/>
      <c r="M10" s="1" t="s">
        <v>262</v>
      </c>
      <c r="N10" s="1" t="s">
        <v>271</v>
      </c>
      <c r="O10" s="5"/>
    </row>
    <row r="11" spans="1:15">
      <c r="A11" s="4"/>
      <c r="B11" s="22">
        <v>5</v>
      </c>
      <c r="C11" s="22" t="s">
        <v>270</v>
      </c>
      <c r="D11" s="22" t="s">
        <v>270</v>
      </c>
      <c r="E11" s="4"/>
      <c r="M11" s="1" t="s">
        <v>166</v>
      </c>
      <c r="N11" s="1" t="s">
        <v>167</v>
      </c>
      <c r="O11" s="1" t="s">
        <v>168</v>
      </c>
    </row>
    <row r="12" spans="1:15">
      <c r="A12" s="4"/>
      <c r="B12" s="22">
        <v>6</v>
      </c>
      <c r="C12" s="22">
        <v>526.49</v>
      </c>
      <c r="D12" s="4"/>
      <c r="E12" s="22">
        <v>1.5</v>
      </c>
      <c r="G12" s="3">
        <f>C12/$C$5</f>
        <v>4.6827540631334399</v>
      </c>
      <c r="M12" s="3">
        <f>MAX(G7:G30,G61:G84,G115:G147,G151:G183,G187:G221,G225:G259,G303:G339)</f>
        <v>9.9425247125863265</v>
      </c>
      <c r="N12" s="3">
        <f>MIN(G7:G30,G61:G84,G115:G147,G151:G183,G187:G221,G225:G259,G303:G339)</f>
        <v>4.1153627090560763</v>
      </c>
      <c r="O12" s="3">
        <f>AVERAGE(G7:G30,G61:G84,G115:G147,G151:G183,G187:G221,G225:G259,G303:G339)</f>
        <v>6.344612262011851</v>
      </c>
    </row>
    <row r="13" spans="1:15">
      <c r="A13" s="2" t="s">
        <v>272</v>
      </c>
      <c r="B13" s="2">
        <v>1</v>
      </c>
      <c r="C13" s="2">
        <v>466.8426</v>
      </c>
      <c r="E13" s="2">
        <v>1.17</v>
      </c>
      <c r="F13" s="2">
        <v>1.1200000000000001</v>
      </c>
      <c r="G13" s="3">
        <f>C13/$C$5</f>
        <v>4.1522328667092996</v>
      </c>
      <c r="J13" s="2" t="s">
        <v>271</v>
      </c>
    </row>
    <row r="14" spans="1:15">
      <c r="B14" s="2">
        <v>2</v>
      </c>
      <c r="C14" s="2">
        <v>466.8426</v>
      </c>
      <c r="E14" s="2">
        <v>1.18</v>
      </c>
      <c r="G14" s="3">
        <f>C14/$C$5</f>
        <v>4.1522328667092996</v>
      </c>
      <c r="J14" s="2" t="s">
        <v>166</v>
      </c>
      <c r="K14" s="3">
        <f>MAX(G7:G30)</f>
        <v>6.2811466872776984</v>
      </c>
    </row>
    <row r="15" spans="1:15">
      <c r="B15" s="2">
        <v>3</v>
      </c>
      <c r="C15" s="2">
        <v>466.8426</v>
      </c>
      <c r="E15" s="2">
        <v>1.18</v>
      </c>
      <c r="G15" s="3">
        <f>C15/$C$5</f>
        <v>4.1522328667092996</v>
      </c>
      <c r="J15" s="2" t="s">
        <v>167</v>
      </c>
      <c r="K15" s="3">
        <f>MIN(G8:G28)</f>
        <v>4.1522328667092996</v>
      </c>
    </row>
    <row r="16" spans="1:15">
      <c r="J16" s="2" t="s">
        <v>168</v>
      </c>
      <c r="K16" s="3">
        <f>AVERAGE(G8:G28)</f>
        <v>5.2891057415301903</v>
      </c>
    </row>
    <row r="19" spans="1:9">
      <c r="A19" s="22" t="s">
        <v>273</v>
      </c>
      <c r="B19" s="22">
        <v>1</v>
      </c>
      <c r="C19" s="22">
        <v>679.12</v>
      </c>
      <c r="D19" s="22"/>
      <c r="E19" s="22">
        <v>1.3</v>
      </c>
      <c r="F19" s="2">
        <v>1.3</v>
      </c>
      <c r="G19" s="3">
        <f>C19/$C$5</f>
        <v>6.040289349000326</v>
      </c>
    </row>
    <row r="20" spans="1:9">
      <c r="A20" s="4"/>
      <c r="B20" s="22">
        <v>2</v>
      </c>
      <c r="C20" s="22" t="s">
        <v>270</v>
      </c>
      <c r="D20" s="22" t="s">
        <v>270</v>
      </c>
      <c r="E20" s="4"/>
    </row>
    <row r="21" spans="1:9">
      <c r="A21" s="4"/>
      <c r="B21" s="22">
        <v>3</v>
      </c>
      <c r="C21" s="22">
        <v>679.12</v>
      </c>
      <c r="D21" s="22"/>
      <c r="E21" s="22">
        <v>1.28</v>
      </c>
      <c r="G21" s="3">
        <f>C21/$C$5</f>
        <v>6.040289349000326</v>
      </c>
    </row>
    <row r="22" spans="1:9">
      <c r="A22" s="4"/>
      <c r="B22" s="22">
        <v>4</v>
      </c>
      <c r="C22" s="22" t="s">
        <v>270</v>
      </c>
      <c r="D22" s="22" t="s">
        <v>270</v>
      </c>
      <c r="E22" s="4"/>
    </row>
    <row r="23" spans="1:9">
      <c r="A23" s="4"/>
      <c r="B23" s="22">
        <v>5</v>
      </c>
      <c r="C23" s="22" t="s">
        <v>270</v>
      </c>
      <c r="D23" s="22" t="s">
        <v>270</v>
      </c>
      <c r="E23" s="4"/>
    </row>
    <row r="24" spans="1:9">
      <c r="A24" s="4"/>
      <c r="B24" s="22">
        <v>6</v>
      </c>
      <c r="C24" s="22">
        <v>679.12</v>
      </c>
      <c r="D24" s="4"/>
      <c r="E24" s="22">
        <v>1.31</v>
      </c>
      <c r="G24" s="3">
        <f>C24/$C$5</f>
        <v>6.040289349000326</v>
      </c>
    </row>
    <row r="25" spans="1:9">
      <c r="A25" s="2" t="s">
        <v>274</v>
      </c>
      <c r="B25" s="2">
        <v>1</v>
      </c>
      <c r="C25" s="2">
        <v>706.2</v>
      </c>
      <c r="E25" s="2">
        <v>1.52</v>
      </c>
      <c r="F25" s="2">
        <v>1.39</v>
      </c>
      <c r="G25" s="3">
        <f>C25/$C$5</f>
        <v>6.2811466872776984</v>
      </c>
    </row>
    <row r="26" spans="1:9">
      <c r="B26" s="2">
        <v>2</v>
      </c>
      <c r="C26" s="2" t="s">
        <v>270</v>
      </c>
      <c r="D26" s="2" t="s">
        <v>270</v>
      </c>
    </row>
    <row r="27" spans="1:9">
      <c r="B27" s="2">
        <v>3</v>
      </c>
      <c r="C27" s="2">
        <v>706.2</v>
      </c>
      <c r="E27" s="2">
        <v>1.5</v>
      </c>
      <c r="G27" s="3">
        <f>C27/$C$5</f>
        <v>6.2811466872776984</v>
      </c>
    </row>
    <row r="28" spans="1:9">
      <c r="B28" s="2">
        <v>4</v>
      </c>
      <c r="C28" s="2">
        <v>706.2</v>
      </c>
      <c r="E28" s="2">
        <v>1.43</v>
      </c>
      <c r="G28" s="3">
        <f>C28/$C$5</f>
        <v>6.2811466872776984</v>
      </c>
    </row>
    <row r="29" spans="1:9">
      <c r="B29" s="2">
        <v>5</v>
      </c>
      <c r="C29" s="2" t="s">
        <v>270</v>
      </c>
      <c r="D29" s="2" t="s">
        <v>270</v>
      </c>
    </row>
    <row r="31" spans="1:9">
      <c r="A31" s="29" t="s">
        <v>200</v>
      </c>
      <c r="B31" s="29">
        <v>6</v>
      </c>
      <c r="C31" s="30" t="s">
        <v>257</v>
      </c>
      <c r="D31" s="30" t="s">
        <v>179</v>
      </c>
      <c r="E31" s="30" t="s">
        <v>258</v>
      </c>
      <c r="F31" s="30" t="s">
        <v>178</v>
      </c>
      <c r="G31" s="30" t="s">
        <v>259</v>
      </c>
      <c r="H31" s="30" t="s">
        <v>260</v>
      </c>
      <c r="I31" s="30" t="s">
        <v>261</v>
      </c>
    </row>
    <row r="32" spans="1:9">
      <c r="C32" s="2">
        <v>83.6036</v>
      </c>
      <c r="D32" s="2">
        <v>1.8795999999999999</v>
      </c>
      <c r="E32" s="2">
        <v>121.21380000000001</v>
      </c>
      <c r="F32" s="2">
        <v>29</v>
      </c>
    </row>
    <row r="33" spans="1:11">
      <c r="A33" s="1" t="s">
        <v>264</v>
      </c>
      <c r="B33" s="1" t="s">
        <v>265</v>
      </c>
      <c r="C33" s="1" t="s">
        <v>266</v>
      </c>
      <c r="D33" s="1" t="s">
        <v>267</v>
      </c>
      <c r="E33" s="1" t="s">
        <v>268</v>
      </c>
    </row>
    <row r="34" spans="1:11">
      <c r="A34" s="22" t="s">
        <v>269</v>
      </c>
      <c r="B34" s="22">
        <v>2</v>
      </c>
      <c r="C34" s="22"/>
      <c r="D34" s="22"/>
      <c r="E34" s="22"/>
      <c r="J34" s="2" t="s">
        <v>166</v>
      </c>
      <c r="K34" s="3">
        <f>MAX(C34:C57)</f>
        <v>0</v>
      </c>
    </row>
    <row r="35" spans="1:11">
      <c r="A35" s="4"/>
      <c r="B35" s="22">
        <v>3</v>
      </c>
      <c r="C35" s="4"/>
      <c r="D35" s="22"/>
      <c r="E35" s="4"/>
      <c r="J35" s="2" t="s">
        <v>167</v>
      </c>
      <c r="K35" s="3">
        <f>MIN(C34:C57)</f>
        <v>0</v>
      </c>
    </row>
    <row r="36" spans="1:11">
      <c r="A36" s="4"/>
      <c r="B36" s="22">
        <v>4</v>
      </c>
      <c r="C36" s="22" t="s">
        <v>270</v>
      </c>
      <c r="D36" s="22"/>
      <c r="E36" s="4"/>
      <c r="J36" s="2" t="s">
        <v>168</v>
      </c>
      <c r="K36" s="3" t="e">
        <f>AVERAGE(C34:C57)</f>
        <v>#DIV/0!</v>
      </c>
    </row>
    <row r="37" spans="1:11">
      <c r="A37" s="4"/>
      <c r="B37" s="22">
        <v>5</v>
      </c>
      <c r="C37" s="4"/>
      <c r="D37" s="4"/>
      <c r="E37" s="4"/>
    </row>
    <row r="38" spans="1:11">
      <c r="A38" s="4"/>
      <c r="B38" s="4"/>
      <c r="C38" s="4"/>
      <c r="D38" s="4"/>
      <c r="E38" s="4"/>
    </row>
    <row r="39" spans="1:11">
      <c r="A39" s="4"/>
      <c r="B39" s="4"/>
      <c r="C39" s="4"/>
      <c r="D39" s="4"/>
      <c r="E39" s="4"/>
    </row>
    <row r="40" spans="1:11">
      <c r="A40" s="2" t="s">
        <v>272</v>
      </c>
      <c r="B40" s="2">
        <v>1</v>
      </c>
      <c r="C40" s="2" t="s">
        <v>270</v>
      </c>
    </row>
    <row r="41" spans="1:11">
      <c r="B41" s="2">
        <v>3</v>
      </c>
      <c r="C41" s="2" t="s">
        <v>270</v>
      </c>
    </row>
    <row r="42" spans="1:11">
      <c r="B42" s="2">
        <v>4</v>
      </c>
    </row>
    <row r="43" spans="1:11">
      <c r="B43" s="2">
        <v>5</v>
      </c>
    </row>
    <row r="44" spans="1:11">
      <c r="B44" s="2">
        <v>7</v>
      </c>
    </row>
    <row r="46" spans="1:11">
      <c r="A46" s="22" t="s">
        <v>273</v>
      </c>
      <c r="B46" s="22">
        <v>2</v>
      </c>
      <c r="C46" s="22"/>
      <c r="D46" s="22"/>
      <c r="E46" s="22"/>
    </row>
    <row r="47" spans="1:11">
      <c r="A47" s="4"/>
      <c r="B47" s="22">
        <v>3</v>
      </c>
      <c r="C47" s="4"/>
      <c r="D47" s="22"/>
      <c r="E47" s="4"/>
    </row>
    <row r="48" spans="1:11">
      <c r="A48" s="4"/>
      <c r="B48" s="22">
        <v>5</v>
      </c>
      <c r="C48" s="4"/>
      <c r="D48" s="22"/>
      <c r="E48" s="4"/>
    </row>
    <row r="49" spans="1:11">
      <c r="A49" s="4"/>
      <c r="B49" s="4"/>
      <c r="C49" s="4"/>
      <c r="D49" s="4"/>
      <c r="E49" s="4"/>
    </row>
    <row r="50" spans="1:11">
      <c r="A50" s="4"/>
      <c r="B50" s="4"/>
      <c r="C50" s="4"/>
      <c r="D50" s="4"/>
      <c r="E50" s="4"/>
    </row>
    <row r="51" spans="1:11">
      <c r="A51" s="4"/>
      <c r="B51" s="4"/>
      <c r="C51" s="4"/>
      <c r="D51" s="4"/>
      <c r="E51" s="4"/>
    </row>
    <row r="52" spans="1:11">
      <c r="A52" s="2" t="s">
        <v>274</v>
      </c>
    </row>
    <row r="58" spans="1:11">
      <c r="A58" s="29" t="s">
        <v>200</v>
      </c>
      <c r="B58" s="29">
        <v>7</v>
      </c>
      <c r="C58" s="30" t="s">
        <v>257</v>
      </c>
      <c r="D58" s="30" t="s">
        <v>179</v>
      </c>
      <c r="E58" s="30" t="s">
        <v>258</v>
      </c>
      <c r="F58" s="30" t="s">
        <v>178</v>
      </c>
      <c r="G58" s="30" t="s">
        <v>259</v>
      </c>
      <c r="H58" s="30" t="s">
        <v>260</v>
      </c>
      <c r="I58" s="30" t="s">
        <v>261</v>
      </c>
    </row>
    <row r="59" spans="1:11">
      <c r="C59" s="2">
        <v>89.233800000000002</v>
      </c>
      <c r="D59" s="2">
        <v>1.8795999999999999</v>
      </c>
      <c r="E59" s="2">
        <v>126.94750000000001</v>
      </c>
      <c r="F59" s="2">
        <v>20</v>
      </c>
    </row>
    <row r="60" spans="1:11">
      <c r="A60" s="1" t="s">
        <v>264</v>
      </c>
      <c r="B60" s="1" t="s">
        <v>265</v>
      </c>
      <c r="C60" s="1" t="s">
        <v>266</v>
      </c>
      <c r="D60" s="1" t="s">
        <v>267</v>
      </c>
      <c r="E60" s="1" t="s">
        <v>268</v>
      </c>
      <c r="G60" s="2" t="s">
        <v>27</v>
      </c>
      <c r="J60" s="2" t="s">
        <v>275</v>
      </c>
    </row>
    <row r="61" spans="1:11">
      <c r="A61" s="22" t="s">
        <v>269</v>
      </c>
      <c r="B61" s="22">
        <v>1</v>
      </c>
      <c r="C61" s="22">
        <v>454.75</v>
      </c>
      <c r="D61" s="22"/>
      <c r="E61" s="22">
        <v>1.5</v>
      </c>
      <c r="F61" s="2">
        <v>1.48</v>
      </c>
      <c r="G61" s="3">
        <f>C61/$C$59</f>
        <v>5.0961631130804692</v>
      </c>
      <c r="J61" s="2" t="s">
        <v>166</v>
      </c>
      <c r="K61" s="3">
        <f>MAX(C61:C84)</f>
        <v>660.98</v>
      </c>
    </row>
    <row r="62" spans="1:11">
      <c r="A62" s="4"/>
      <c r="B62" s="22">
        <v>2</v>
      </c>
      <c r="C62" s="22">
        <v>454.75</v>
      </c>
      <c r="D62" s="22"/>
      <c r="E62" s="22">
        <v>1.54</v>
      </c>
      <c r="G62" s="3">
        <f>C62/$C$59</f>
        <v>5.0961631130804692</v>
      </c>
      <c r="J62" s="2" t="s">
        <v>167</v>
      </c>
      <c r="K62" s="3">
        <f>MIN(C61:C84)</f>
        <v>382.61</v>
      </c>
    </row>
    <row r="63" spans="1:11">
      <c r="A63" s="4"/>
      <c r="B63" s="22">
        <v>3</v>
      </c>
      <c r="C63" s="22">
        <v>454.75</v>
      </c>
      <c r="D63" s="22"/>
      <c r="E63" s="22">
        <v>1.54</v>
      </c>
      <c r="G63" s="3">
        <f>C63/$C$59</f>
        <v>5.0961631130804692</v>
      </c>
      <c r="J63" s="2" t="s">
        <v>168</v>
      </c>
      <c r="K63" s="3">
        <f>AVERAGE(C61:C84)</f>
        <v>514.73500000000001</v>
      </c>
    </row>
    <row r="64" spans="1:11">
      <c r="A64" s="4"/>
      <c r="B64" s="22">
        <v>4</v>
      </c>
      <c r="C64" s="22" t="s">
        <v>270</v>
      </c>
      <c r="D64" s="22" t="s">
        <v>270</v>
      </c>
      <c r="E64" s="22"/>
    </row>
    <row r="65" spans="1:11">
      <c r="A65" s="4"/>
      <c r="B65" s="22">
        <v>5</v>
      </c>
      <c r="C65" s="22" t="s">
        <v>270</v>
      </c>
      <c r="D65" s="22" t="s">
        <v>270</v>
      </c>
      <c r="E65" s="22"/>
    </row>
    <row r="66" spans="1:11">
      <c r="A66" s="4"/>
      <c r="B66" s="4"/>
      <c r="C66" s="4"/>
      <c r="D66" s="4"/>
      <c r="E66" s="4"/>
    </row>
    <row r="67" spans="1:11">
      <c r="A67" s="2" t="s">
        <v>272</v>
      </c>
      <c r="B67" s="2">
        <v>1</v>
      </c>
      <c r="C67" s="2" t="s">
        <v>270</v>
      </c>
      <c r="D67" s="2" t="s">
        <v>270</v>
      </c>
      <c r="F67" s="2">
        <v>1.1599999999999999</v>
      </c>
      <c r="J67" s="2" t="s">
        <v>271</v>
      </c>
    </row>
    <row r="68" spans="1:11">
      <c r="B68" s="2">
        <v>2</v>
      </c>
      <c r="C68" s="2" t="s">
        <v>270</v>
      </c>
      <c r="D68" s="2" t="s">
        <v>270</v>
      </c>
      <c r="J68" s="2" t="s">
        <v>166</v>
      </c>
      <c r="K68" s="3">
        <f>MAX(G61:G84)</f>
        <v>7.4072828905638897</v>
      </c>
    </row>
    <row r="69" spans="1:11">
      <c r="B69" s="2">
        <v>3</v>
      </c>
      <c r="C69" s="2">
        <v>382.61</v>
      </c>
      <c r="E69" s="2">
        <v>1.27</v>
      </c>
      <c r="G69" s="3">
        <f>C69/$C$59</f>
        <v>4.2877250548558958</v>
      </c>
      <c r="J69" s="2" t="s">
        <v>167</v>
      </c>
      <c r="K69" s="3">
        <f>MIN(G61:G84)</f>
        <v>4.2877250548558958</v>
      </c>
    </row>
    <row r="70" spans="1:11">
      <c r="B70" s="2">
        <v>4</v>
      </c>
      <c r="C70" s="2">
        <v>382.61</v>
      </c>
      <c r="E70" s="2">
        <v>1.28</v>
      </c>
      <c r="G70" s="3">
        <f>C70/$C$59</f>
        <v>4.2877250548558958</v>
      </c>
      <c r="J70" s="2" t="s">
        <v>168</v>
      </c>
      <c r="K70" s="3">
        <f>AVERAGE(G61:G84)</f>
        <v>5.7683859703385947</v>
      </c>
    </row>
    <row r="71" spans="1:11">
      <c r="B71" s="2">
        <v>5</v>
      </c>
      <c r="C71" s="2">
        <v>382.61</v>
      </c>
      <c r="E71" s="2">
        <v>1.22</v>
      </c>
      <c r="G71" s="3">
        <f>C71/$C$59</f>
        <v>4.2877250548558958</v>
      </c>
    </row>
    <row r="73" spans="1:11">
      <c r="A73" s="22" t="s">
        <v>273</v>
      </c>
      <c r="B73" s="22">
        <v>1</v>
      </c>
      <c r="C73" s="22">
        <v>560.6</v>
      </c>
      <c r="D73" s="22"/>
      <c r="E73" s="22">
        <v>1.18</v>
      </c>
      <c r="F73" s="2">
        <v>1.1599999999999999</v>
      </c>
      <c r="G73" s="3">
        <f>C73/$C$59</f>
        <v>6.2823728228541205</v>
      </c>
    </row>
    <row r="74" spans="1:11">
      <c r="A74" s="4"/>
      <c r="B74" s="22">
        <v>2</v>
      </c>
      <c r="C74" s="22">
        <v>560.6</v>
      </c>
      <c r="D74" s="22"/>
      <c r="E74" s="22">
        <v>1.24</v>
      </c>
      <c r="G74" s="3">
        <f>C74/$C$59</f>
        <v>6.2823728228541205</v>
      </c>
    </row>
    <row r="75" spans="1:11">
      <c r="A75" s="4"/>
      <c r="B75" s="22">
        <v>3</v>
      </c>
      <c r="C75" s="22" t="s">
        <v>270</v>
      </c>
      <c r="D75" s="22" t="s">
        <v>270</v>
      </c>
      <c r="E75" s="4"/>
    </row>
    <row r="76" spans="1:11">
      <c r="A76" s="4"/>
      <c r="B76" s="22">
        <v>4</v>
      </c>
      <c r="C76" s="22" t="s">
        <v>270</v>
      </c>
      <c r="D76" s="22" t="s">
        <v>270</v>
      </c>
      <c r="E76" s="4"/>
    </row>
    <row r="77" spans="1:11">
      <c r="A77" s="4"/>
      <c r="B77" s="22">
        <v>5</v>
      </c>
      <c r="C77" s="22">
        <v>560.6</v>
      </c>
      <c r="D77" s="4"/>
      <c r="E77" s="22">
        <v>1.24</v>
      </c>
      <c r="G77" s="3">
        <f>C77/$C$59</f>
        <v>6.2823728228541205</v>
      </c>
    </row>
    <row r="78" spans="1:11">
      <c r="A78" s="4"/>
      <c r="B78" s="4"/>
      <c r="C78" s="4"/>
      <c r="D78" s="4"/>
      <c r="E78" s="4"/>
    </row>
    <row r="79" spans="1:11">
      <c r="A79" s="2" t="s">
        <v>274</v>
      </c>
      <c r="B79" s="2">
        <v>1</v>
      </c>
      <c r="C79" s="2">
        <v>660.98</v>
      </c>
      <c r="E79" s="2">
        <v>1.52</v>
      </c>
      <c r="F79" s="2">
        <v>1.48</v>
      </c>
      <c r="G79" s="3">
        <f>C79/$C$59</f>
        <v>7.4072828905638897</v>
      </c>
    </row>
    <row r="80" spans="1:11">
      <c r="B80" s="2">
        <v>2</v>
      </c>
      <c r="C80" s="2">
        <v>660.98</v>
      </c>
      <c r="E80" s="2">
        <v>1.54</v>
      </c>
      <c r="G80" s="3">
        <f>C80/$C$59</f>
        <v>7.4072828905638897</v>
      </c>
    </row>
    <row r="81" spans="1:11">
      <c r="B81" s="2">
        <v>3</v>
      </c>
      <c r="C81" s="2" t="s">
        <v>270</v>
      </c>
      <c r="D81" s="2" t="s">
        <v>270</v>
      </c>
    </row>
    <row r="82" spans="1:11">
      <c r="B82" s="2">
        <v>4</v>
      </c>
      <c r="C82" s="2" t="s">
        <v>270</v>
      </c>
      <c r="D82" s="2" t="s">
        <v>270</v>
      </c>
    </row>
    <row r="83" spans="1:11">
      <c r="B83" s="2">
        <v>5</v>
      </c>
      <c r="C83" s="2" t="s">
        <v>270</v>
      </c>
      <c r="D83" s="2" t="s">
        <v>270</v>
      </c>
    </row>
    <row r="84" spans="1:11">
      <c r="B84" s="2">
        <v>6</v>
      </c>
      <c r="C84" s="2">
        <v>660.98</v>
      </c>
      <c r="E84" s="2">
        <v>1.5</v>
      </c>
      <c r="G84" s="3">
        <f>C84/$C$59</f>
        <v>7.4072828905638897</v>
      </c>
    </row>
    <row r="85" spans="1:11">
      <c r="A85" s="29" t="s">
        <v>200</v>
      </c>
      <c r="B85" s="29">
        <v>8</v>
      </c>
      <c r="C85" s="30" t="s">
        <v>257</v>
      </c>
      <c r="D85" s="30" t="s">
        <v>179</v>
      </c>
      <c r="E85" s="30" t="s">
        <v>258</v>
      </c>
      <c r="F85" s="30" t="s">
        <v>178</v>
      </c>
      <c r="G85" s="30" t="s">
        <v>259</v>
      </c>
      <c r="H85" s="30" t="s">
        <v>260</v>
      </c>
      <c r="I85" s="30" t="s">
        <v>261</v>
      </c>
    </row>
    <row r="86" spans="1:11">
      <c r="C86" s="2">
        <v>140.33080000000001</v>
      </c>
      <c r="D86" s="2">
        <v>1.905</v>
      </c>
      <c r="F86" s="2">
        <v>18</v>
      </c>
    </row>
    <row r="87" spans="1:11">
      <c r="A87" s="1" t="s">
        <v>264</v>
      </c>
      <c r="B87" s="1" t="s">
        <v>265</v>
      </c>
      <c r="C87" s="1" t="s">
        <v>266</v>
      </c>
      <c r="D87" s="1" t="s">
        <v>267</v>
      </c>
      <c r="E87" s="1" t="s">
        <v>268</v>
      </c>
    </row>
    <row r="88" spans="1:11">
      <c r="A88" s="22" t="s">
        <v>269</v>
      </c>
      <c r="B88" s="22">
        <v>1</v>
      </c>
      <c r="C88" s="22"/>
      <c r="D88" s="22"/>
      <c r="E88" s="22"/>
      <c r="J88" s="2" t="s">
        <v>166</v>
      </c>
      <c r="K88" s="3">
        <f>MAX(C88:C111)</f>
        <v>0</v>
      </c>
    </row>
    <row r="89" spans="1:11">
      <c r="A89" s="4"/>
      <c r="B89" s="22">
        <v>2</v>
      </c>
      <c r="C89" s="22" t="s">
        <v>270</v>
      </c>
      <c r="D89" s="22" t="s">
        <v>270</v>
      </c>
      <c r="E89" s="22"/>
      <c r="J89" s="2" t="s">
        <v>167</v>
      </c>
      <c r="K89" s="3">
        <f>MIN(C88:C111)</f>
        <v>0</v>
      </c>
    </row>
    <row r="90" spans="1:11">
      <c r="A90" s="4"/>
      <c r="B90" s="22">
        <v>3</v>
      </c>
      <c r="C90" s="22"/>
      <c r="D90" s="22"/>
      <c r="E90" s="22"/>
      <c r="J90" s="2" t="s">
        <v>168</v>
      </c>
      <c r="K90" s="3" t="e">
        <f>AVERAGE(C88:C111)</f>
        <v>#DIV/0!</v>
      </c>
    </row>
    <row r="91" spans="1:11">
      <c r="A91" s="4"/>
      <c r="B91" s="22">
        <v>4</v>
      </c>
      <c r="C91" s="22"/>
      <c r="D91" s="22"/>
      <c r="E91" s="22"/>
    </row>
    <row r="92" spans="1:11">
      <c r="A92" s="4"/>
      <c r="B92" s="22">
        <v>5</v>
      </c>
      <c r="C92" s="22" t="s">
        <v>270</v>
      </c>
      <c r="D92" s="22" t="s">
        <v>270</v>
      </c>
      <c r="E92" s="22"/>
    </row>
    <row r="93" spans="1:11">
      <c r="A93" s="4"/>
      <c r="B93" s="4"/>
      <c r="C93" s="4"/>
      <c r="D93" s="4"/>
      <c r="E93" s="4"/>
    </row>
    <row r="94" spans="1:11">
      <c r="A94" s="2" t="s">
        <v>272</v>
      </c>
      <c r="B94" s="2">
        <v>1</v>
      </c>
      <c r="C94" s="2" t="s">
        <v>270</v>
      </c>
      <c r="D94" s="2" t="s">
        <v>270</v>
      </c>
    </row>
    <row r="95" spans="1:11">
      <c r="B95" s="2">
        <v>2</v>
      </c>
      <c r="C95" s="2" t="s">
        <v>270</v>
      </c>
      <c r="D95" s="2" t="s">
        <v>270</v>
      </c>
    </row>
    <row r="96" spans="1:11">
      <c r="B96" s="2">
        <v>3</v>
      </c>
    </row>
    <row r="97" spans="1:9">
      <c r="B97" s="2">
        <v>4</v>
      </c>
    </row>
    <row r="98" spans="1:9">
      <c r="B98" s="2">
        <v>5</v>
      </c>
    </row>
    <row r="100" spans="1:9">
      <c r="A100" s="22" t="s">
        <v>273</v>
      </c>
      <c r="B100" s="22">
        <v>1</v>
      </c>
      <c r="C100" s="22"/>
      <c r="D100" s="22"/>
      <c r="E100" s="22"/>
    </row>
    <row r="101" spans="1:9">
      <c r="A101" s="4"/>
      <c r="B101" s="22">
        <v>2</v>
      </c>
      <c r="C101" s="22" t="s">
        <v>270</v>
      </c>
      <c r="D101" s="22" t="s">
        <v>270</v>
      </c>
      <c r="E101" s="22"/>
    </row>
    <row r="102" spans="1:9">
      <c r="A102" s="4"/>
      <c r="B102" s="22">
        <v>3</v>
      </c>
      <c r="C102" s="22"/>
      <c r="D102" s="22"/>
      <c r="E102" s="4"/>
    </row>
    <row r="103" spans="1:9">
      <c r="A103" s="4"/>
      <c r="B103" s="22">
        <v>4</v>
      </c>
      <c r="C103" s="22"/>
      <c r="D103" s="22"/>
      <c r="E103" s="4"/>
    </row>
    <row r="104" spans="1:9">
      <c r="A104" s="4"/>
      <c r="B104" s="22">
        <v>5</v>
      </c>
      <c r="C104" s="22" t="s">
        <v>270</v>
      </c>
      <c r="D104" s="22" t="s">
        <v>270</v>
      </c>
      <c r="E104" s="22"/>
    </row>
    <row r="105" spans="1:9">
      <c r="A105" s="4"/>
      <c r="B105" s="4"/>
      <c r="C105" s="4"/>
      <c r="D105" s="4"/>
      <c r="E105" s="4"/>
    </row>
    <row r="106" spans="1:9">
      <c r="A106" s="2" t="s">
        <v>274</v>
      </c>
      <c r="B106" s="2">
        <v>1</v>
      </c>
      <c r="C106" s="2" t="s">
        <v>270</v>
      </c>
      <c r="D106" s="2" t="s">
        <v>270</v>
      </c>
    </row>
    <row r="107" spans="1:9">
      <c r="B107" s="2">
        <v>2</v>
      </c>
      <c r="C107" s="2" t="s">
        <v>270</v>
      </c>
      <c r="D107" s="2" t="s">
        <v>270</v>
      </c>
    </row>
    <row r="108" spans="1:9">
      <c r="B108" s="2">
        <v>3</v>
      </c>
    </row>
    <row r="109" spans="1:9">
      <c r="B109" s="2">
        <v>4</v>
      </c>
    </row>
    <row r="110" spans="1:9">
      <c r="B110" s="2">
        <v>5</v>
      </c>
    </row>
    <row r="111" spans="1:9">
      <c r="B111" s="2">
        <v>6</v>
      </c>
    </row>
    <row r="112" spans="1:9">
      <c r="A112" s="29" t="s">
        <v>200</v>
      </c>
      <c r="B112" s="29">
        <v>9</v>
      </c>
      <c r="C112" s="30" t="s">
        <v>257</v>
      </c>
      <c r="D112" s="30" t="s">
        <v>179</v>
      </c>
      <c r="E112" s="30" t="s">
        <v>258</v>
      </c>
      <c r="F112" s="30" t="s">
        <v>178</v>
      </c>
      <c r="G112" s="30" t="s">
        <v>259</v>
      </c>
      <c r="H112" s="30" t="s">
        <v>260</v>
      </c>
      <c r="I112" s="30" t="s">
        <v>261</v>
      </c>
    </row>
    <row r="113" spans="1:11">
      <c r="C113" s="2">
        <v>86.908500000000004</v>
      </c>
      <c r="D113" s="2">
        <v>1.905</v>
      </c>
      <c r="E113" s="2">
        <v>125.09269999999999</v>
      </c>
      <c r="F113" s="2">
        <v>19</v>
      </c>
    </row>
    <row r="114" spans="1:11">
      <c r="A114" s="1" t="s">
        <v>264</v>
      </c>
      <c r="B114" s="1" t="s">
        <v>265</v>
      </c>
      <c r="C114" s="1" t="s">
        <v>266</v>
      </c>
      <c r="D114" s="1" t="s">
        <v>267</v>
      </c>
      <c r="E114" s="1" t="s">
        <v>268</v>
      </c>
      <c r="G114" s="2" t="s">
        <v>27</v>
      </c>
      <c r="J114" s="2" t="s">
        <v>263</v>
      </c>
    </row>
    <row r="115" spans="1:11">
      <c r="A115" s="22" t="s">
        <v>269</v>
      </c>
      <c r="B115" s="22">
        <v>1</v>
      </c>
      <c r="C115" s="22">
        <v>415.13</v>
      </c>
      <c r="D115" s="22"/>
      <c r="E115" s="22">
        <v>1.1599999999999999</v>
      </c>
      <c r="F115" s="2">
        <v>1.1200000000000001</v>
      </c>
      <c r="G115" s="3">
        <f>C115/$C$113</f>
        <v>4.7766328955165491</v>
      </c>
      <c r="J115" s="2" t="s">
        <v>166</v>
      </c>
      <c r="K115" s="3">
        <f>MAX(C115:C147)</f>
        <v>623.39</v>
      </c>
    </row>
    <row r="116" spans="1:11">
      <c r="A116" s="4"/>
      <c r="B116" s="22">
        <v>2</v>
      </c>
      <c r="C116" s="22">
        <v>415.13</v>
      </c>
      <c r="D116" s="22"/>
      <c r="E116" s="22">
        <v>1.18</v>
      </c>
      <c r="G116" s="3">
        <f>C116/$C$113</f>
        <v>4.7766328955165491</v>
      </c>
      <c r="J116" s="2" t="s">
        <v>167</v>
      </c>
      <c r="K116" s="3">
        <f>MIN(C115:C147)</f>
        <v>357.66</v>
      </c>
    </row>
    <row r="117" spans="1:11">
      <c r="A117" s="4"/>
      <c r="B117" s="22">
        <v>3</v>
      </c>
      <c r="C117" s="22" t="s">
        <v>270</v>
      </c>
      <c r="D117" s="22" t="s">
        <v>270</v>
      </c>
      <c r="E117" s="22"/>
      <c r="J117" s="2" t="s">
        <v>168</v>
      </c>
      <c r="K117" s="3">
        <f>AVERAGE(C115:C147)</f>
        <v>481.23909090909092</v>
      </c>
    </row>
    <row r="118" spans="1:11">
      <c r="A118" s="4"/>
      <c r="B118" s="22">
        <v>4</v>
      </c>
      <c r="C118" s="22">
        <v>415.13</v>
      </c>
      <c r="D118" s="22"/>
      <c r="E118" s="22">
        <v>1.1599999999999999</v>
      </c>
      <c r="G118" s="3">
        <f>C118/$C$113</f>
        <v>4.7766328955165491</v>
      </c>
    </row>
    <row r="119" spans="1:11">
      <c r="A119" s="4"/>
      <c r="B119" s="22">
        <v>5</v>
      </c>
      <c r="C119" s="22" t="s">
        <v>270</v>
      </c>
      <c r="D119" s="22" t="s">
        <v>270</v>
      </c>
      <c r="E119" s="22"/>
    </row>
    <row r="120" spans="1:11">
      <c r="A120" s="4"/>
      <c r="B120" s="22">
        <v>6</v>
      </c>
      <c r="C120" s="22" t="s">
        <v>270</v>
      </c>
      <c r="D120" s="22" t="s">
        <v>270</v>
      </c>
      <c r="E120" s="4"/>
    </row>
    <row r="121" spans="1:11">
      <c r="A121" s="4"/>
      <c r="B121" s="22">
        <v>7</v>
      </c>
      <c r="C121" s="22" t="s">
        <v>270</v>
      </c>
      <c r="D121" s="22" t="s">
        <v>270</v>
      </c>
      <c r="E121" s="4"/>
      <c r="J121" s="2" t="s">
        <v>271</v>
      </c>
    </row>
    <row r="122" spans="1:11">
      <c r="A122" s="2" t="s">
        <v>272</v>
      </c>
      <c r="B122" s="2">
        <v>1</v>
      </c>
      <c r="C122" s="2" t="s">
        <v>270</v>
      </c>
      <c r="D122" s="2" t="s">
        <v>270</v>
      </c>
      <c r="F122" s="2">
        <v>0.89</v>
      </c>
      <c r="J122" s="2" t="s">
        <v>166</v>
      </c>
      <c r="K122" s="3">
        <f>MAX(G115:G147)</f>
        <v>7.1729462595718481</v>
      </c>
    </row>
    <row r="123" spans="1:11">
      <c r="B123" s="2">
        <v>2</v>
      </c>
      <c r="C123" s="2">
        <v>357.66</v>
      </c>
      <c r="E123" s="2">
        <v>1</v>
      </c>
      <c r="G123" s="3">
        <f>C123/$C$113</f>
        <v>4.1153627090560763</v>
      </c>
      <c r="J123" s="2" t="s">
        <v>167</v>
      </c>
      <c r="K123" s="3">
        <f>MIN(G115:G147)</f>
        <v>4.1153627090560763</v>
      </c>
    </row>
    <row r="124" spans="1:11">
      <c r="B124" s="2">
        <v>3</v>
      </c>
      <c r="C124" s="2" t="s">
        <v>270</v>
      </c>
      <c r="D124" s="2" t="s">
        <v>270</v>
      </c>
      <c r="J124" s="2" t="s">
        <v>168</v>
      </c>
      <c r="K124" s="3">
        <f>AVERAGE(G115:G147)</f>
        <v>5.5373075235344169</v>
      </c>
    </row>
    <row r="125" spans="1:11">
      <c r="B125" s="2">
        <v>4</v>
      </c>
      <c r="C125" s="2">
        <v>357.66</v>
      </c>
      <c r="E125" s="2">
        <v>0.99</v>
      </c>
      <c r="G125" s="3">
        <f>C125/$C$113</f>
        <v>4.1153627090560763</v>
      </c>
    </row>
    <row r="126" spans="1:11">
      <c r="B126" s="2">
        <v>5</v>
      </c>
      <c r="C126" s="2">
        <v>357.66</v>
      </c>
      <c r="E126" s="2">
        <v>1.02</v>
      </c>
      <c r="G126" s="3">
        <f>C126/$C$113</f>
        <v>4.1153627090560763</v>
      </c>
    </row>
    <row r="127" spans="1:11">
      <c r="B127" s="2">
        <v>6</v>
      </c>
      <c r="C127" s="2" t="s">
        <v>270</v>
      </c>
      <c r="D127" s="2" t="s">
        <v>270</v>
      </c>
    </row>
    <row r="128" spans="1:11">
      <c r="A128" s="22" t="s">
        <v>273</v>
      </c>
      <c r="B128" s="22">
        <v>1</v>
      </c>
      <c r="C128" s="22"/>
      <c r="D128" s="22" t="s">
        <v>270</v>
      </c>
      <c r="E128" s="22"/>
      <c r="F128" s="2">
        <v>1.03</v>
      </c>
    </row>
    <row r="129" spans="1:7">
      <c r="A129" s="4"/>
      <c r="B129" s="22">
        <v>2</v>
      </c>
      <c r="C129" s="22"/>
      <c r="D129" s="22" t="s">
        <v>270</v>
      </c>
      <c r="E129" s="22"/>
    </row>
    <row r="130" spans="1:7">
      <c r="A130" s="4"/>
      <c r="B130" s="22">
        <v>3</v>
      </c>
      <c r="C130" s="22"/>
      <c r="D130" s="22" t="s">
        <v>270</v>
      </c>
      <c r="E130" s="4"/>
    </row>
    <row r="131" spans="1:7">
      <c r="A131" s="4"/>
      <c r="B131" s="22">
        <v>4</v>
      </c>
      <c r="C131" s="22">
        <v>576.16</v>
      </c>
      <c r="D131" s="22"/>
      <c r="E131" s="22">
        <v>1.08</v>
      </c>
      <c r="G131" s="3">
        <f>C131/$C$113</f>
        <v>6.6295011420056724</v>
      </c>
    </row>
    <row r="132" spans="1:7">
      <c r="A132" s="4"/>
      <c r="B132" s="22">
        <v>5</v>
      </c>
      <c r="C132" s="22">
        <v>576.16</v>
      </c>
      <c r="D132" s="22"/>
      <c r="E132" s="22">
        <v>1.07</v>
      </c>
      <c r="G132" s="3">
        <f>C132/$C$113</f>
        <v>6.6295011420056724</v>
      </c>
    </row>
    <row r="133" spans="1:7">
      <c r="A133" s="4"/>
      <c r="B133" s="22">
        <v>6</v>
      </c>
      <c r="C133" s="22" t="s">
        <v>270</v>
      </c>
      <c r="D133" s="4"/>
      <c r="E133" s="4"/>
    </row>
    <row r="134" spans="1:7">
      <c r="A134" s="4"/>
      <c r="B134" s="22">
        <v>7</v>
      </c>
      <c r="C134" s="22" t="s">
        <v>270</v>
      </c>
      <c r="D134" s="4"/>
      <c r="E134" s="4"/>
    </row>
    <row r="135" spans="1:7">
      <c r="A135" s="4"/>
      <c r="B135" s="22">
        <v>8</v>
      </c>
      <c r="C135" s="22">
        <v>576.16</v>
      </c>
      <c r="D135" s="4"/>
      <c r="E135" s="22">
        <v>1.0900000000000001</v>
      </c>
      <c r="G135" s="3">
        <f>C135/$C$113</f>
        <v>6.6295011420056724</v>
      </c>
    </row>
    <row r="136" spans="1:7">
      <c r="A136" s="4"/>
      <c r="B136" s="22">
        <v>9</v>
      </c>
      <c r="C136" s="4"/>
      <c r="D136" s="22" t="s">
        <v>270</v>
      </c>
      <c r="E136" s="4"/>
    </row>
    <row r="137" spans="1:7">
      <c r="A137" s="2" t="s">
        <v>274</v>
      </c>
      <c r="B137" s="2">
        <v>1</v>
      </c>
      <c r="D137" s="2" t="s">
        <v>270</v>
      </c>
      <c r="F137" s="2">
        <v>1.1200000000000001</v>
      </c>
    </row>
    <row r="138" spans="1:7">
      <c r="B138" s="2">
        <v>2</v>
      </c>
      <c r="C138" s="2" t="s">
        <v>270</v>
      </c>
    </row>
    <row r="139" spans="1:7">
      <c r="B139" s="2">
        <v>3</v>
      </c>
      <c r="C139" s="2" t="s">
        <v>270</v>
      </c>
    </row>
    <row r="140" spans="1:7">
      <c r="B140" s="2">
        <v>4</v>
      </c>
      <c r="C140" s="2" t="s">
        <v>270</v>
      </c>
    </row>
    <row r="141" spans="1:7">
      <c r="B141" s="2">
        <v>5</v>
      </c>
      <c r="C141" s="2" t="s">
        <v>270</v>
      </c>
    </row>
    <row r="142" spans="1:7">
      <c r="B142" s="2">
        <v>6</v>
      </c>
      <c r="C142" s="2">
        <v>623.39</v>
      </c>
      <c r="E142" s="2">
        <v>1.22</v>
      </c>
      <c r="G142" s="3">
        <f>C142/$C$113</f>
        <v>7.1729462595718481</v>
      </c>
    </row>
    <row r="143" spans="1:7">
      <c r="B143" s="2">
        <v>7</v>
      </c>
      <c r="C143" s="2" t="s">
        <v>270</v>
      </c>
    </row>
    <row r="144" spans="1:7">
      <c r="B144" s="2">
        <v>8</v>
      </c>
      <c r="C144" s="2">
        <v>623.39</v>
      </c>
      <c r="E144" s="2">
        <v>1.18</v>
      </c>
      <c r="G144" s="3">
        <f>C144/$C$113</f>
        <v>7.1729462595718481</v>
      </c>
    </row>
    <row r="145" spans="1:11">
      <c r="B145" s="2">
        <v>9</v>
      </c>
      <c r="C145" s="2" t="s">
        <v>270</v>
      </c>
    </row>
    <row r="146" spans="1:11">
      <c r="B146" s="2">
        <v>10</v>
      </c>
      <c r="C146" s="2" t="s">
        <v>270</v>
      </c>
    </row>
    <row r="147" spans="1:11">
      <c r="B147" s="2">
        <v>11</v>
      </c>
      <c r="D147" s="2" t="s">
        <v>270</v>
      </c>
    </row>
    <row r="148" spans="1:11">
      <c r="A148" s="29" t="s">
        <v>200</v>
      </c>
      <c r="B148" s="29">
        <v>10</v>
      </c>
      <c r="C148" s="30" t="s">
        <v>257</v>
      </c>
      <c r="D148" s="30" t="s">
        <v>179</v>
      </c>
      <c r="E148" s="30" t="s">
        <v>258</v>
      </c>
      <c r="F148" s="30" t="s">
        <v>178</v>
      </c>
      <c r="G148" s="30" t="s">
        <v>259</v>
      </c>
      <c r="H148" s="30" t="s">
        <v>260</v>
      </c>
      <c r="I148" s="30" t="s">
        <v>261</v>
      </c>
    </row>
    <row r="149" spans="1:11">
      <c r="C149" s="2">
        <v>64.035300000000007</v>
      </c>
      <c r="D149" s="2">
        <v>1.8033999999999999</v>
      </c>
      <c r="E149" s="2">
        <v>102.0376</v>
      </c>
      <c r="F149" s="2">
        <v>21</v>
      </c>
    </row>
    <row r="150" spans="1:11">
      <c r="A150" s="1" t="s">
        <v>264</v>
      </c>
      <c r="B150" s="1" t="s">
        <v>265</v>
      </c>
      <c r="C150" s="1" t="s">
        <v>266</v>
      </c>
      <c r="D150" s="1" t="s">
        <v>267</v>
      </c>
      <c r="E150" s="1" t="s">
        <v>268</v>
      </c>
      <c r="G150" s="2" t="s">
        <v>27</v>
      </c>
      <c r="J150" s="2" t="s">
        <v>263</v>
      </c>
    </row>
    <row r="151" spans="1:11">
      <c r="A151" s="22" t="s">
        <v>269</v>
      </c>
      <c r="B151" s="22">
        <v>1</v>
      </c>
      <c r="C151" s="22" t="s">
        <v>270</v>
      </c>
      <c r="D151" s="22"/>
      <c r="E151" s="22"/>
      <c r="F151" s="2">
        <v>1.48</v>
      </c>
      <c r="J151" s="2" t="s">
        <v>166</v>
      </c>
      <c r="K151" s="3">
        <f>MAX(C151:C183)</f>
        <v>606.94000000000005</v>
      </c>
    </row>
    <row r="152" spans="1:11">
      <c r="A152" s="4"/>
      <c r="B152" s="22">
        <v>2</v>
      </c>
      <c r="C152" s="22">
        <v>415.58</v>
      </c>
      <c r="D152" s="22"/>
      <c r="E152" s="22">
        <v>1.49</v>
      </c>
      <c r="G152" s="3">
        <f>C152/$C$149</f>
        <v>6.4898579377312196</v>
      </c>
      <c r="J152" s="2" t="s">
        <v>167</v>
      </c>
      <c r="K152" s="3">
        <f>MIN(C151:C183)</f>
        <v>340.87</v>
      </c>
    </row>
    <row r="153" spans="1:11">
      <c r="A153" s="4"/>
      <c r="B153" s="22">
        <v>3</v>
      </c>
      <c r="C153" s="22" t="s">
        <v>270</v>
      </c>
      <c r="D153" s="22"/>
      <c r="E153" s="22"/>
      <c r="J153" s="2" t="s">
        <v>168</v>
      </c>
      <c r="K153" s="3">
        <f>AVERAGE(C151:C183)</f>
        <v>491.67500000000001</v>
      </c>
    </row>
    <row r="154" spans="1:11">
      <c r="A154" s="4"/>
      <c r="B154" s="22">
        <v>4</v>
      </c>
      <c r="C154" s="22">
        <v>415.58</v>
      </c>
      <c r="D154" s="22"/>
      <c r="E154" s="22">
        <v>1.48</v>
      </c>
      <c r="G154" s="3">
        <f>C154/$C$149</f>
        <v>6.4898579377312196</v>
      </c>
    </row>
    <row r="155" spans="1:11">
      <c r="A155" s="4"/>
      <c r="B155" s="22">
        <v>5</v>
      </c>
      <c r="C155" s="22">
        <v>415.58</v>
      </c>
      <c r="D155" s="22"/>
      <c r="E155" s="22">
        <v>1.53</v>
      </c>
      <c r="G155" s="3">
        <f>C155/$C$149</f>
        <v>6.4898579377312196</v>
      </c>
    </row>
    <row r="156" spans="1:11">
      <c r="A156" s="4"/>
      <c r="B156" s="22">
        <v>6</v>
      </c>
      <c r="C156" s="22" t="s">
        <v>270</v>
      </c>
      <c r="D156" s="22"/>
      <c r="E156" s="4"/>
    </row>
    <row r="157" spans="1:11">
      <c r="A157" s="4"/>
      <c r="B157" s="22">
        <v>7</v>
      </c>
      <c r="C157" s="22" t="s">
        <v>270</v>
      </c>
      <c r="D157" s="22"/>
      <c r="E157" s="4"/>
      <c r="J157" s="2" t="s">
        <v>271</v>
      </c>
    </row>
    <row r="158" spans="1:11">
      <c r="A158" s="2" t="s">
        <v>272</v>
      </c>
      <c r="B158" s="2">
        <v>1</v>
      </c>
      <c r="D158" s="2" t="s">
        <v>270</v>
      </c>
      <c r="F158" s="2">
        <v>1.21</v>
      </c>
      <c r="J158" s="2" t="s">
        <v>166</v>
      </c>
      <c r="K158" s="3">
        <f>MAX(G151:G183)</f>
        <v>9.4782096749761457</v>
      </c>
    </row>
    <row r="159" spans="1:11">
      <c r="B159" s="2">
        <v>2</v>
      </c>
      <c r="C159" s="2">
        <v>340.87</v>
      </c>
      <c r="E159" s="2">
        <v>1.18</v>
      </c>
      <c r="G159" s="3">
        <f>C159/$C$149</f>
        <v>5.323157695833391</v>
      </c>
      <c r="J159" s="2" t="s">
        <v>167</v>
      </c>
      <c r="K159" s="3">
        <f>MIN(G151:G183)</f>
        <v>5.323157695833391</v>
      </c>
    </row>
    <row r="160" spans="1:11">
      <c r="B160" s="2">
        <v>3</v>
      </c>
      <c r="C160" s="2" t="s">
        <v>270</v>
      </c>
      <c r="J160" s="2" t="s">
        <v>168</v>
      </c>
      <c r="K160" s="3">
        <f>AVERAGE(G151:G183)</f>
        <v>7.6781868750517281</v>
      </c>
    </row>
    <row r="161" spans="1:7">
      <c r="B161" s="2">
        <v>4</v>
      </c>
      <c r="C161" s="2">
        <v>340.87</v>
      </c>
      <c r="E161" s="2">
        <v>1.2</v>
      </c>
      <c r="G161" s="3">
        <f>C161/$C$149</f>
        <v>5.323157695833391</v>
      </c>
    </row>
    <row r="162" spans="1:7">
      <c r="B162" s="2">
        <v>5</v>
      </c>
      <c r="C162" s="2">
        <v>340.87</v>
      </c>
      <c r="E162" s="2">
        <v>1.23</v>
      </c>
      <c r="G162" s="3">
        <f>C162/$C$149</f>
        <v>5.323157695833391</v>
      </c>
    </row>
    <row r="163" spans="1:7">
      <c r="B163" s="2">
        <v>6</v>
      </c>
      <c r="C163" s="2" t="s">
        <v>270</v>
      </c>
    </row>
    <row r="164" spans="1:7">
      <c r="A164" s="22" t="s">
        <v>273</v>
      </c>
      <c r="B164" s="22">
        <v>1</v>
      </c>
      <c r="C164" s="22"/>
      <c r="D164" s="22" t="s">
        <v>270</v>
      </c>
      <c r="E164" s="22"/>
      <c r="F164" s="2">
        <v>1.34</v>
      </c>
    </row>
    <row r="165" spans="1:7">
      <c r="A165" s="4"/>
      <c r="B165" s="22">
        <v>2</v>
      </c>
      <c r="C165" s="22"/>
      <c r="D165" s="22" t="s">
        <v>270</v>
      </c>
      <c r="E165" s="22"/>
    </row>
    <row r="166" spans="1:7">
      <c r="A166" s="4"/>
      <c r="B166" s="22">
        <v>3</v>
      </c>
      <c r="C166" s="22">
        <v>603.30999999999995</v>
      </c>
      <c r="D166" s="22"/>
      <c r="E166" s="22">
        <v>1.37</v>
      </c>
      <c r="G166" s="3">
        <f>C166/$C$149</f>
        <v>9.421522191666158</v>
      </c>
    </row>
    <row r="167" spans="1:7">
      <c r="A167" s="4"/>
      <c r="B167" s="22">
        <v>4</v>
      </c>
      <c r="C167" s="22">
        <v>603.30999999999995</v>
      </c>
      <c r="D167" s="22"/>
      <c r="E167" s="22">
        <v>1.31</v>
      </c>
      <c r="G167" s="3">
        <f>C167/$C$149</f>
        <v>9.421522191666158</v>
      </c>
    </row>
    <row r="168" spans="1:7">
      <c r="A168" s="4"/>
      <c r="B168" s="22">
        <v>5</v>
      </c>
      <c r="C168" s="22">
        <v>603.30999999999995</v>
      </c>
      <c r="D168" s="22"/>
      <c r="E168" s="22">
        <v>1.45</v>
      </c>
      <c r="G168" s="3">
        <f>C168/$C$149</f>
        <v>9.421522191666158</v>
      </c>
    </row>
    <row r="169" spans="1:7">
      <c r="A169" s="4"/>
      <c r="B169" s="22">
        <v>6</v>
      </c>
      <c r="C169" s="22" t="s">
        <v>270</v>
      </c>
      <c r="D169" s="4"/>
      <c r="E169" s="4"/>
    </row>
    <row r="170" spans="1:7">
      <c r="A170" s="4"/>
      <c r="B170" s="22">
        <v>7</v>
      </c>
      <c r="C170" s="22" t="s">
        <v>270</v>
      </c>
      <c r="D170" s="4"/>
      <c r="E170" s="4"/>
    </row>
    <row r="171" spans="1:7">
      <c r="A171" s="4"/>
      <c r="B171" s="22">
        <v>8</v>
      </c>
      <c r="C171" s="22" t="s">
        <v>270</v>
      </c>
      <c r="D171" s="4"/>
      <c r="E171" s="22"/>
    </row>
    <row r="172" spans="1:7">
      <c r="A172" s="4"/>
      <c r="B172" s="22">
        <v>9</v>
      </c>
      <c r="C172" s="22" t="s">
        <v>270</v>
      </c>
      <c r="D172" s="22"/>
      <c r="E172" s="4"/>
    </row>
    <row r="173" spans="1:7">
      <c r="A173" s="2" t="s">
        <v>274</v>
      </c>
      <c r="B173" s="2">
        <v>1</v>
      </c>
      <c r="D173" s="2" t="s">
        <v>270</v>
      </c>
      <c r="F173" s="2">
        <v>1.48</v>
      </c>
    </row>
    <row r="174" spans="1:7">
      <c r="B174" s="2">
        <v>2</v>
      </c>
      <c r="D174" s="2" t="s">
        <v>270</v>
      </c>
    </row>
    <row r="175" spans="1:7">
      <c r="B175" s="2">
        <v>3</v>
      </c>
      <c r="D175" s="2" t="s">
        <v>270</v>
      </c>
    </row>
    <row r="176" spans="1:7">
      <c r="B176" s="2">
        <v>4</v>
      </c>
      <c r="C176" s="2">
        <v>606.94000000000005</v>
      </c>
      <c r="E176" s="2">
        <v>1.46</v>
      </c>
      <c r="G176" s="3">
        <f>C176/$C$149</f>
        <v>9.4782096749761457</v>
      </c>
    </row>
    <row r="177" spans="1:11">
      <c r="B177" s="2">
        <v>5</v>
      </c>
      <c r="C177" s="2">
        <v>606.94000000000005</v>
      </c>
      <c r="E177" s="2">
        <v>1.52</v>
      </c>
      <c r="G177" s="3">
        <f>C177/$C$149</f>
        <v>9.4782096749761457</v>
      </c>
    </row>
    <row r="178" spans="1:11">
      <c r="B178" s="2">
        <v>6</v>
      </c>
      <c r="C178" s="2">
        <v>606.94000000000005</v>
      </c>
      <c r="E178" s="2">
        <v>1.53</v>
      </c>
      <c r="G178" s="3">
        <f>C178/$C$149</f>
        <v>9.4782096749761457</v>
      </c>
    </row>
    <row r="179" spans="1:11">
      <c r="B179" s="2">
        <v>7</v>
      </c>
      <c r="C179" s="2" t="s">
        <v>270</v>
      </c>
    </row>
    <row r="180" spans="1:11">
      <c r="B180" s="2">
        <v>8</v>
      </c>
      <c r="C180" s="2" t="s">
        <v>270</v>
      </c>
    </row>
    <row r="181" spans="1:11">
      <c r="B181" s="2">
        <v>9</v>
      </c>
      <c r="C181" s="2" t="s">
        <v>270</v>
      </c>
    </row>
    <row r="182" spans="1:11">
      <c r="B182" s="2">
        <v>10</v>
      </c>
      <c r="C182" s="2" t="s">
        <v>270</v>
      </c>
    </row>
    <row r="183" spans="1:11">
      <c r="B183" s="2">
        <v>11</v>
      </c>
      <c r="C183" s="2" t="s">
        <v>270</v>
      </c>
    </row>
    <row r="184" spans="1:11">
      <c r="A184" s="29" t="s">
        <v>200</v>
      </c>
      <c r="B184" s="29">
        <v>11</v>
      </c>
      <c r="C184" s="30" t="s">
        <v>257</v>
      </c>
      <c r="D184" s="30" t="s">
        <v>179</v>
      </c>
      <c r="E184" s="30" t="s">
        <v>258</v>
      </c>
      <c r="F184" s="30" t="s">
        <v>178</v>
      </c>
      <c r="G184" s="30" t="s">
        <v>259</v>
      </c>
      <c r="H184" s="30" t="s">
        <v>260</v>
      </c>
      <c r="I184" s="30" t="s">
        <v>261</v>
      </c>
    </row>
    <row r="185" spans="1:11">
      <c r="C185" s="2">
        <v>85.066800000000001</v>
      </c>
      <c r="D185" s="2">
        <v>1.8288</v>
      </c>
      <c r="E185" s="2">
        <v>122.8154</v>
      </c>
      <c r="F185" s="2">
        <v>31</v>
      </c>
    </row>
    <row r="186" spans="1:11">
      <c r="A186" s="1" t="s">
        <v>264</v>
      </c>
      <c r="B186" s="1" t="s">
        <v>265</v>
      </c>
      <c r="C186" s="1" t="s">
        <v>266</v>
      </c>
      <c r="D186" s="1" t="s">
        <v>267</v>
      </c>
      <c r="E186" s="1" t="s">
        <v>268</v>
      </c>
      <c r="G186" s="2" t="s">
        <v>276</v>
      </c>
      <c r="J186" s="2" t="s">
        <v>263</v>
      </c>
    </row>
    <row r="187" spans="1:11">
      <c r="A187" s="22" t="s">
        <v>269</v>
      </c>
      <c r="B187" s="22">
        <v>1</v>
      </c>
      <c r="C187" s="22"/>
      <c r="D187" s="22" t="s">
        <v>270</v>
      </c>
      <c r="E187" s="22"/>
      <c r="F187" s="2">
        <v>1.25</v>
      </c>
      <c r="J187" s="2" t="s">
        <v>166</v>
      </c>
      <c r="K187" s="3">
        <f>MAX(C187:C221)</f>
        <v>455.96</v>
      </c>
    </row>
    <row r="188" spans="1:11">
      <c r="A188" s="4"/>
      <c r="B188" s="22">
        <v>2</v>
      </c>
      <c r="C188" s="22"/>
      <c r="D188" s="22" t="s">
        <v>270</v>
      </c>
      <c r="E188" s="22"/>
      <c r="J188" s="2" t="s">
        <v>167</v>
      </c>
      <c r="K188" s="3">
        <f>MIN(C187:C221)</f>
        <v>365.8</v>
      </c>
    </row>
    <row r="189" spans="1:11">
      <c r="A189" s="4"/>
      <c r="B189" s="22">
        <v>3</v>
      </c>
      <c r="C189" s="22">
        <v>365.8</v>
      </c>
      <c r="D189" s="22"/>
      <c r="E189" s="22">
        <v>1.28</v>
      </c>
      <c r="G189" s="3">
        <f>C189/$C$185</f>
        <v>4.3001499997648907</v>
      </c>
      <c r="J189" s="2" t="s">
        <v>168</v>
      </c>
      <c r="K189" s="3">
        <f>AVERAGE(C187:C221)</f>
        <v>410.88000000000005</v>
      </c>
    </row>
    <row r="190" spans="1:11">
      <c r="A190" s="4"/>
      <c r="B190" s="22">
        <v>4</v>
      </c>
      <c r="C190" s="22">
        <v>365.8</v>
      </c>
      <c r="D190" s="22"/>
      <c r="E190" s="22">
        <v>1.33</v>
      </c>
      <c r="G190" s="3">
        <f>C190/$C$185</f>
        <v>4.3001499997648907</v>
      </c>
    </row>
    <row r="191" spans="1:11">
      <c r="A191" s="4"/>
      <c r="B191" s="22">
        <v>5</v>
      </c>
      <c r="C191" s="22">
        <v>365.8</v>
      </c>
      <c r="D191" s="22"/>
      <c r="E191" s="22">
        <v>1.33</v>
      </c>
      <c r="G191" s="3">
        <f>C191/$C$185</f>
        <v>4.3001499997648907</v>
      </c>
    </row>
    <row r="192" spans="1:11">
      <c r="A192" s="4"/>
      <c r="B192" s="22">
        <v>6</v>
      </c>
      <c r="C192" s="22" t="s">
        <v>270</v>
      </c>
      <c r="D192" s="22"/>
      <c r="E192" s="4"/>
      <c r="J192" s="2" t="s">
        <v>271</v>
      </c>
    </row>
    <row r="193" spans="1:11">
      <c r="A193" s="4"/>
      <c r="B193" s="22">
        <v>7</v>
      </c>
      <c r="C193" s="22" t="s">
        <v>270</v>
      </c>
      <c r="D193" s="22"/>
      <c r="E193" s="4"/>
      <c r="J193" s="2" t="s">
        <v>166</v>
      </c>
      <c r="K193" s="3">
        <f>MAX(G187:G221)</f>
        <v>5.3600229466724967</v>
      </c>
    </row>
    <row r="194" spans="1:11">
      <c r="A194" s="2" t="s">
        <v>272</v>
      </c>
      <c r="B194" s="2">
        <v>1</v>
      </c>
      <c r="D194" s="2" t="s">
        <v>270</v>
      </c>
      <c r="J194" s="2" t="s">
        <v>167</v>
      </c>
      <c r="K194" s="3">
        <f>MIN(G187:G221)</f>
        <v>4.3001499997648907</v>
      </c>
    </row>
    <row r="195" spans="1:11">
      <c r="B195" s="2">
        <v>2</v>
      </c>
      <c r="D195" s="2" t="s">
        <v>270</v>
      </c>
      <c r="J195" s="2" t="s">
        <v>168</v>
      </c>
      <c r="K195" s="3">
        <f>AVERAGE(G187:G221)</f>
        <v>4.8300864732186941</v>
      </c>
    </row>
    <row r="196" spans="1:11">
      <c r="B196" s="2">
        <v>3</v>
      </c>
      <c r="D196" s="2" t="s">
        <v>270</v>
      </c>
    </row>
    <row r="197" spans="1:11">
      <c r="B197" s="2">
        <v>4</v>
      </c>
      <c r="D197" s="2" t="s">
        <v>270</v>
      </c>
    </row>
    <row r="198" spans="1:11">
      <c r="B198" s="2">
        <v>5</v>
      </c>
      <c r="D198" s="2" t="s">
        <v>270</v>
      </c>
    </row>
    <row r="199" spans="1:11">
      <c r="B199" s="2">
        <v>6</v>
      </c>
      <c r="D199" s="2" t="s">
        <v>270</v>
      </c>
    </row>
    <row r="200" spans="1:11">
      <c r="B200" s="2">
        <v>7</v>
      </c>
      <c r="D200" s="2" t="s">
        <v>270</v>
      </c>
    </row>
    <row r="201" spans="1:11">
      <c r="B201" s="2">
        <v>8</v>
      </c>
      <c r="D201" s="2" t="s">
        <v>270</v>
      </c>
    </row>
    <row r="202" spans="1:11">
      <c r="A202" s="22" t="s">
        <v>273</v>
      </c>
      <c r="B202" s="22">
        <v>1</v>
      </c>
      <c r="C202" s="22"/>
      <c r="D202" s="22" t="s">
        <v>270</v>
      </c>
      <c r="E202" s="22"/>
      <c r="F202" s="2">
        <v>1.1599999999999999</v>
      </c>
    </row>
    <row r="203" spans="1:11">
      <c r="A203" s="4"/>
      <c r="B203" s="22">
        <v>2</v>
      </c>
      <c r="C203" s="22"/>
      <c r="D203" s="22" t="s">
        <v>270</v>
      </c>
      <c r="E203" s="22"/>
    </row>
    <row r="204" spans="1:11">
      <c r="A204" s="4"/>
      <c r="B204" s="22">
        <v>3</v>
      </c>
      <c r="C204" s="22"/>
      <c r="D204" s="22" t="s">
        <v>270</v>
      </c>
      <c r="E204" s="22"/>
    </row>
    <row r="205" spans="1:11">
      <c r="A205" s="4"/>
      <c r="B205" s="22">
        <v>4</v>
      </c>
      <c r="C205" s="22">
        <v>455.96</v>
      </c>
      <c r="D205" s="22"/>
      <c r="E205" s="22">
        <v>1.3</v>
      </c>
      <c r="G205" s="3">
        <f>C205/$C$185</f>
        <v>5.3600229466724967</v>
      </c>
    </row>
    <row r="206" spans="1:11">
      <c r="A206" s="4"/>
      <c r="B206" s="22">
        <v>5</v>
      </c>
      <c r="C206" s="22">
        <v>455.96</v>
      </c>
      <c r="D206" s="22"/>
      <c r="E206" s="22">
        <v>1.28</v>
      </c>
      <c r="G206" s="3">
        <f>C206/$C$185</f>
        <v>5.3600229466724967</v>
      </c>
    </row>
    <row r="207" spans="1:11">
      <c r="A207" s="4"/>
      <c r="B207" s="22">
        <v>6</v>
      </c>
      <c r="C207" s="22">
        <v>455.96</v>
      </c>
      <c r="D207" s="4"/>
      <c r="E207" s="22">
        <v>1.3</v>
      </c>
      <c r="G207" s="3">
        <f>C207/$C$185</f>
        <v>5.3600229466724967</v>
      </c>
    </row>
    <row r="208" spans="1:11">
      <c r="A208" s="4"/>
      <c r="B208" s="22">
        <v>7</v>
      </c>
      <c r="C208" s="22" t="s">
        <v>270</v>
      </c>
      <c r="D208" s="4"/>
      <c r="E208" s="4"/>
    </row>
    <row r="209" spans="1:10">
      <c r="A209" s="4"/>
      <c r="B209" s="22">
        <v>8</v>
      </c>
      <c r="C209" s="22" t="s">
        <v>270</v>
      </c>
      <c r="D209" s="4"/>
      <c r="E209" s="22"/>
    </row>
    <row r="210" spans="1:10">
      <c r="A210" s="4"/>
      <c r="B210" s="22">
        <v>9</v>
      </c>
      <c r="C210" s="22" t="s">
        <v>270</v>
      </c>
      <c r="D210" s="22"/>
      <c r="E210" s="4"/>
    </row>
    <row r="211" spans="1:10">
      <c r="A211" s="2" t="s">
        <v>274</v>
      </c>
      <c r="B211" s="2">
        <v>1</v>
      </c>
      <c r="D211" s="2" t="s">
        <v>270</v>
      </c>
    </row>
    <row r="212" spans="1:10">
      <c r="B212" s="2">
        <v>2</v>
      </c>
      <c r="D212" s="2" t="s">
        <v>270</v>
      </c>
    </row>
    <row r="213" spans="1:10">
      <c r="B213" s="2">
        <v>3</v>
      </c>
      <c r="D213" s="2" t="s">
        <v>270</v>
      </c>
    </row>
    <row r="214" spans="1:10">
      <c r="B214" s="2">
        <v>4</v>
      </c>
      <c r="D214" s="2" t="s">
        <v>270</v>
      </c>
    </row>
    <row r="215" spans="1:10">
      <c r="B215" s="2">
        <v>5</v>
      </c>
      <c r="D215" s="2" t="s">
        <v>270</v>
      </c>
    </row>
    <row r="216" spans="1:10">
      <c r="B216" s="2">
        <v>6</v>
      </c>
      <c r="D216" s="2" t="s">
        <v>270</v>
      </c>
    </row>
    <row r="217" spans="1:10">
      <c r="B217" s="2">
        <v>7</v>
      </c>
      <c r="D217" s="2" t="s">
        <v>270</v>
      </c>
    </row>
    <row r="218" spans="1:10">
      <c r="B218" s="2">
        <v>8</v>
      </c>
      <c r="D218" s="2" t="s">
        <v>270</v>
      </c>
    </row>
    <row r="219" spans="1:10">
      <c r="B219" s="2">
        <v>9</v>
      </c>
      <c r="D219" s="2" t="s">
        <v>270</v>
      </c>
    </row>
    <row r="220" spans="1:10">
      <c r="B220" s="2">
        <v>10</v>
      </c>
      <c r="C220" s="2" t="s">
        <v>270</v>
      </c>
    </row>
    <row r="221" spans="1:10">
      <c r="B221" s="2">
        <v>11</v>
      </c>
      <c r="C221" s="2" t="s">
        <v>270</v>
      </c>
    </row>
    <row r="222" spans="1:10">
      <c r="A222" s="29" t="s">
        <v>200</v>
      </c>
      <c r="B222" s="29">
        <v>12</v>
      </c>
      <c r="C222" s="30" t="s">
        <v>257</v>
      </c>
      <c r="D222" s="30" t="s">
        <v>179</v>
      </c>
      <c r="E222" s="30" t="s">
        <v>258</v>
      </c>
      <c r="F222" s="30" t="s">
        <v>178</v>
      </c>
      <c r="G222" s="30" t="s">
        <v>259</v>
      </c>
      <c r="H222" s="30" t="s">
        <v>260</v>
      </c>
      <c r="I222" s="30" t="s">
        <v>261</v>
      </c>
    </row>
    <row r="223" spans="1:10">
      <c r="C223" s="2">
        <v>67.141900000000007</v>
      </c>
      <c r="D223" s="2">
        <v>1.8288</v>
      </c>
      <c r="E223" s="2">
        <v>105.2371</v>
      </c>
      <c r="F223" s="2">
        <v>32</v>
      </c>
    </row>
    <row r="224" spans="1:10">
      <c r="A224" s="1" t="s">
        <v>264</v>
      </c>
      <c r="B224" s="1" t="s">
        <v>265</v>
      </c>
      <c r="C224" s="1" t="s">
        <v>266</v>
      </c>
      <c r="D224" s="1" t="s">
        <v>267</v>
      </c>
      <c r="E224" s="1" t="s">
        <v>268</v>
      </c>
      <c r="G224" s="2" t="s">
        <v>27</v>
      </c>
      <c r="J224" s="2" t="s">
        <v>263</v>
      </c>
    </row>
    <row r="225" spans="1:11">
      <c r="A225" s="22" t="s">
        <v>269</v>
      </c>
      <c r="B225" s="22">
        <v>1</v>
      </c>
      <c r="C225" s="22"/>
      <c r="D225" s="22" t="s">
        <v>270</v>
      </c>
      <c r="E225" s="22"/>
      <c r="F225" s="2">
        <v>1.56</v>
      </c>
      <c r="J225" s="2" t="s">
        <v>166</v>
      </c>
      <c r="K225" s="3">
        <f>MAX(C225:C259)</f>
        <v>667.56</v>
      </c>
    </row>
    <row r="226" spans="1:11">
      <c r="A226" s="4"/>
      <c r="B226" s="22">
        <v>2</v>
      </c>
      <c r="C226" s="22"/>
      <c r="D226" s="22" t="s">
        <v>270</v>
      </c>
      <c r="E226" s="22"/>
      <c r="J226" s="2" t="s">
        <v>167</v>
      </c>
      <c r="K226" s="3">
        <f>MIN(C225:C259)</f>
        <v>359.28</v>
      </c>
    </row>
    <row r="227" spans="1:11">
      <c r="A227" s="4"/>
      <c r="B227" s="22">
        <v>3</v>
      </c>
      <c r="C227" s="22"/>
      <c r="D227" s="22" t="s">
        <v>270</v>
      </c>
      <c r="E227" s="22"/>
      <c r="J227" s="2" t="s">
        <v>168</v>
      </c>
      <c r="K227" s="3">
        <f>AVERAGE(C225:C259)</f>
        <v>487.83249999999981</v>
      </c>
    </row>
    <row r="228" spans="1:11">
      <c r="A228" s="4"/>
      <c r="B228" s="22">
        <v>4</v>
      </c>
      <c r="C228" s="22"/>
      <c r="D228" s="22" t="s">
        <v>270</v>
      </c>
      <c r="E228" s="22"/>
    </row>
    <row r="229" spans="1:11">
      <c r="A229" s="4"/>
      <c r="B229" s="22">
        <v>5</v>
      </c>
      <c r="C229" s="22">
        <v>406.95</v>
      </c>
      <c r="D229" s="22"/>
      <c r="E229" s="22">
        <v>1.62</v>
      </c>
      <c r="G229" s="3">
        <f>C229/$C$223</f>
        <v>6.0610438489229521</v>
      </c>
    </row>
    <row r="230" spans="1:11">
      <c r="A230" s="4"/>
      <c r="B230" s="22">
        <v>6</v>
      </c>
      <c r="C230" s="22">
        <v>406.95</v>
      </c>
      <c r="D230" s="22"/>
      <c r="E230" s="22">
        <v>1.67</v>
      </c>
      <c r="G230" s="3">
        <f>C230/$C$223</f>
        <v>6.0610438489229521</v>
      </c>
      <c r="J230" s="2" t="s">
        <v>271</v>
      </c>
    </row>
    <row r="231" spans="1:11">
      <c r="A231" s="4"/>
      <c r="B231" s="22">
        <v>7</v>
      </c>
      <c r="C231" s="22">
        <v>406.95</v>
      </c>
      <c r="D231" s="22"/>
      <c r="E231" s="22">
        <v>1.67</v>
      </c>
      <c r="G231" s="3">
        <f>C231/$C$223</f>
        <v>6.0610438489229521</v>
      </c>
      <c r="J231" s="2" t="s">
        <v>166</v>
      </c>
      <c r="K231" s="3">
        <f>MAX(G225:G259)</f>
        <v>9.9425247125863265</v>
      </c>
    </row>
    <row r="232" spans="1:11">
      <c r="A232" s="2" t="s">
        <v>272</v>
      </c>
      <c r="B232" s="2">
        <v>1</v>
      </c>
      <c r="C232" s="2" t="s">
        <v>270</v>
      </c>
      <c r="D232" s="2" t="s">
        <v>270</v>
      </c>
      <c r="F232" s="2">
        <v>1.25</v>
      </c>
      <c r="J232" s="2" t="s">
        <v>167</v>
      </c>
      <c r="K232" s="3">
        <f>MIN(G225:G259)</f>
        <v>5.3510550044011254</v>
      </c>
    </row>
    <row r="233" spans="1:11">
      <c r="B233" s="2">
        <v>2</v>
      </c>
      <c r="C233" s="2" t="s">
        <v>270</v>
      </c>
      <c r="J233" s="2" t="s">
        <v>168</v>
      </c>
      <c r="K233" s="3">
        <f>AVERAGE(G225:G259)</f>
        <v>7.2656940003187271</v>
      </c>
    </row>
    <row r="234" spans="1:11">
      <c r="B234" s="2">
        <v>3</v>
      </c>
      <c r="D234" s="2" t="s">
        <v>270</v>
      </c>
    </row>
    <row r="235" spans="1:11">
      <c r="B235" s="2">
        <v>4</v>
      </c>
      <c r="C235" s="2">
        <v>359.28</v>
      </c>
      <c r="E235" s="2">
        <v>1.28</v>
      </c>
      <c r="G235" s="3">
        <f>C235/$C$223</f>
        <v>5.3510550044011254</v>
      </c>
    </row>
    <row r="236" spans="1:11">
      <c r="B236" s="2">
        <v>5</v>
      </c>
      <c r="C236" s="2" t="s">
        <v>270</v>
      </c>
      <c r="D236" s="2" t="s">
        <v>270</v>
      </c>
    </row>
    <row r="237" spans="1:11">
      <c r="B237" s="2">
        <v>6</v>
      </c>
      <c r="C237" s="2">
        <v>359.28</v>
      </c>
      <c r="E237" s="2">
        <v>1.29</v>
      </c>
      <c r="G237" s="3">
        <f>C237/$C$223</f>
        <v>5.3510550044011254</v>
      </c>
    </row>
    <row r="238" spans="1:11">
      <c r="B238" s="2">
        <v>7</v>
      </c>
      <c r="C238" s="2">
        <v>359.28</v>
      </c>
      <c r="E238" s="2">
        <v>1.3</v>
      </c>
      <c r="G238" s="3">
        <f>C238/$C$223</f>
        <v>5.3510550044011254</v>
      </c>
    </row>
    <row r="239" spans="1:11">
      <c r="B239" s="2">
        <v>8</v>
      </c>
      <c r="D239" s="2" t="s">
        <v>270</v>
      </c>
    </row>
    <row r="240" spans="1:11">
      <c r="A240" s="22" t="s">
        <v>273</v>
      </c>
      <c r="B240" s="22">
        <v>1</v>
      </c>
      <c r="C240" s="22"/>
      <c r="D240" s="22" t="s">
        <v>270</v>
      </c>
      <c r="E240" s="22"/>
      <c r="F240" s="2">
        <v>1.21</v>
      </c>
    </row>
    <row r="241" spans="1:7">
      <c r="A241" s="4"/>
      <c r="B241" s="22">
        <v>2</v>
      </c>
      <c r="C241" s="22"/>
      <c r="D241" s="22" t="s">
        <v>270</v>
      </c>
      <c r="E241" s="22"/>
    </row>
    <row r="242" spans="1:7">
      <c r="A242" s="4"/>
      <c r="B242" s="22">
        <v>3</v>
      </c>
      <c r="C242" s="22">
        <v>517.54</v>
      </c>
      <c r="D242" s="22"/>
      <c r="E242" s="22">
        <v>1.31</v>
      </c>
      <c r="G242" s="3">
        <f>C242/$C$223</f>
        <v>7.7081524353645028</v>
      </c>
    </row>
    <row r="243" spans="1:7">
      <c r="A243" s="4"/>
      <c r="B243" s="22">
        <v>4</v>
      </c>
      <c r="C243" s="22">
        <v>517.54</v>
      </c>
      <c r="D243" s="22"/>
      <c r="E243" s="22">
        <v>1.31</v>
      </c>
      <c r="G243" s="3">
        <f>C243/$C$223</f>
        <v>7.7081524353645028</v>
      </c>
    </row>
    <row r="244" spans="1:7">
      <c r="A244" s="4"/>
      <c r="B244" s="22">
        <v>5</v>
      </c>
      <c r="C244" s="22">
        <v>517.54</v>
      </c>
      <c r="D244" s="22"/>
      <c r="E244" s="22">
        <v>1.24</v>
      </c>
      <c r="G244" s="3">
        <f>C244/$C$223</f>
        <v>7.7081524353645028</v>
      </c>
    </row>
    <row r="245" spans="1:7">
      <c r="A245" s="4"/>
      <c r="B245" s="22">
        <v>6</v>
      </c>
      <c r="C245" s="22"/>
      <c r="D245" s="22" t="s">
        <v>270</v>
      </c>
      <c r="E245" s="22"/>
    </row>
    <row r="246" spans="1:7">
      <c r="A246" s="4"/>
      <c r="B246" s="22">
        <v>7</v>
      </c>
      <c r="C246" s="22" t="s">
        <v>270</v>
      </c>
      <c r="D246" s="4"/>
      <c r="E246" s="4"/>
    </row>
    <row r="247" spans="1:7">
      <c r="A247" s="4"/>
      <c r="B247" s="22">
        <v>8</v>
      </c>
      <c r="C247" s="22" t="s">
        <v>270</v>
      </c>
      <c r="D247" s="4"/>
      <c r="E247" s="22"/>
    </row>
    <row r="248" spans="1:7">
      <c r="A248" s="4"/>
      <c r="B248" s="22">
        <v>9</v>
      </c>
      <c r="C248" s="22" t="s">
        <v>270</v>
      </c>
      <c r="D248" s="22"/>
      <c r="E248" s="4"/>
    </row>
    <row r="249" spans="1:7">
      <c r="A249" s="2" t="s">
        <v>274</v>
      </c>
      <c r="B249" s="2">
        <v>1</v>
      </c>
      <c r="C249" s="2" t="s">
        <v>270</v>
      </c>
      <c r="D249" s="2" t="s">
        <v>270</v>
      </c>
      <c r="F249" s="2">
        <v>1.56</v>
      </c>
    </row>
    <row r="250" spans="1:7">
      <c r="B250" s="2">
        <v>2</v>
      </c>
      <c r="D250" s="2" t="s">
        <v>270</v>
      </c>
    </row>
    <row r="251" spans="1:7">
      <c r="B251" s="2">
        <v>3</v>
      </c>
      <c r="D251" s="2" t="s">
        <v>270</v>
      </c>
    </row>
    <row r="252" spans="1:7">
      <c r="B252" s="2">
        <v>4</v>
      </c>
      <c r="D252" s="2" t="s">
        <v>270</v>
      </c>
    </row>
    <row r="253" spans="1:7">
      <c r="B253" s="2">
        <v>5</v>
      </c>
      <c r="C253" s="2">
        <v>667.56</v>
      </c>
      <c r="E253" s="2">
        <v>1.63</v>
      </c>
      <c r="G253" s="3">
        <f>C253/$C$223</f>
        <v>9.9425247125863265</v>
      </c>
    </row>
    <row r="254" spans="1:7">
      <c r="B254" s="2">
        <v>6</v>
      </c>
      <c r="C254" s="2">
        <v>667.56</v>
      </c>
      <c r="E254" s="2">
        <v>1.59</v>
      </c>
      <c r="G254" s="3">
        <f>C254/$C$223</f>
        <v>9.9425247125863265</v>
      </c>
    </row>
    <row r="255" spans="1:7">
      <c r="B255" s="2">
        <v>7</v>
      </c>
      <c r="C255" s="2">
        <v>667.56</v>
      </c>
      <c r="E255" s="2">
        <v>1.65</v>
      </c>
      <c r="G255" s="3">
        <f>C255/$C$223</f>
        <v>9.9425247125863265</v>
      </c>
    </row>
    <row r="256" spans="1:7">
      <c r="B256" s="2">
        <v>8</v>
      </c>
      <c r="C256" s="2" t="s">
        <v>270</v>
      </c>
    </row>
    <row r="257" spans="1:11">
      <c r="B257" s="2">
        <v>9</v>
      </c>
      <c r="C257" s="2" t="s">
        <v>270</v>
      </c>
    </row>
    <row r="258" spans="1:11">
      <c r="B258" s="2">
        <v>10</v>
      </c>
      <c r="C258" s="2" t="s">
        <v>270</v>
      </c>
    </row>
    <row r="259" spans="1:11">
      <c r="B259" s="2">
        <v>11</v>
      </c>
      <c r="C259" s="2" t="s">
        <v>270</v>
      </c>
    </row>
    <row r="260" spans="1:11">
      <c r="A260" s="29" t="s">
        <v>200</v>
      </c>
      <c r="B260" s="29">
        <v>13</v>
      </c>
      <c r="C260" s="30" t="s">
        <v>257</v>
      </c>
      <c r="D260" s="30" t="s">
        <v>179</v>
      </c>
      <c r="E260" s="30" t="s">
        <v>258</v>
      </c>
      <c r="F260" s="30" t="s">
        <v>178</v>
      </c>
      <c r="G260" s="30" t="s">
        <v>259</v>
      </c>
      <c r="H260" s="30" t="s">
        <v>260</v>
      </c>
      <c r="I260" s="30" t="s">
        <v>261</v>
      </c>
    </row>
    <row r="261" spans="1:11">
      <c r="C261" s="2">
        <v>73.778300000000002</v>
      </c>
      <c r="D261" s="2">
        <v>1.905</v>
      </c>
      <c r="E261" s="2">
        <v>111.447</v>
      </c>
      <c r="F261" s="2">
        <v>31</v>
      </c>
    </row>
    <row r="262" spans="1:11">
      <c r="A262" s="1" t="s">
        <v>264</v>
      </c>
      <c r="B262" s="1" t="s">
        <v>265</v>
      </c>
      <c r="C262" s="1" t="s">
        <v>266</v>
      </c>
      <c r="D262" s="1" t="s">
        <v>267</v>
      </c>
      <c r="E262" s="1" t="s">
        <v>268</v>
      </c>
    </row>
    <row r="263" spans="1:11">
      <c r="A263" s="22" t="s">
        <v>269</v>
      </c>
      <c r="B263" s="22">
        <v>1</v>
      </c>
      <c r="C263" s="22"/>
      <c r="D263" s="22" t="s">
        <v>270</v>
      </c>
      <c r="E263" s="22"/>
      <c r="J263" s="1" t="s">
        <v>166</v>
      </c>
      <c r="K263" s="3">
        <f>MAX(C263:C299)</f>
        <v>0</v>
      </c>
    </row>
    <row r="264" spans="1:11">
      <c r="A264" s="4"/>
      <c r="B264" s="22">
        <v>2</v>
      </c>
      <c r="C264" s="22"/>
      <c r="D264" s="22" t="s">
        <v>270</v>
      </c>
      <c r="E264" s="22"/>
      <c r="J264" s="1" t="s">
        <v>167</v>
      </c>
      <c r="K264" s="3">
        <f>MIN(C263:C299)</f>
        <v>0</v>
      </c>
    </row>
    <row r="265" spans="1:11">
      <c r="A265" s="4"/>
      <c r="B265" s="22">
        <v>3</v>
      </c>
      <c r="C265" s="22"/>
      <c r="D265" s="22" t="s">
        <v>270</v>
      </c>
      <c r="E265" s="22"/>
      <c r="J265" s="1" t="s">
        <v>168</v>
      </c>
      <c r="K265" s="2">
        <v>0</v>
      </c>
    </row>
    <row r="266" spans="1:11">
      <c r="A266" s="4"/>
      <c r="B266" s="22">
        <v>4</v>
      </c>
      <c r="C266" s="22"/>
      <c r="D266" s="22" t="s">
        <v>270</v>
      </c>
      <c r="E266" s="22"/>
    </row>
    <row r="267" spans="1:11">
      <c r="A267" s="4"/>
      <c r="B267" s="22">
        <v>5</v>
      </c>
      <c r="C267" s="22"/>
      <c r="D267" s="22" t="s">
        <v>270</v>
      </c>
      <c r="E267" s="22"/>
    </row>
    <row r="268" spans="1:11">
      <c r="A268" s="4"/>
      <c r="B268" s="22">
        <v>6</v>
      </c>
      <c r="C268" s="22"/>
      <c r="D268" s="22" t="s">
        <v>270</v>
      </c>
      <c r="E268" s="22"/>
    </row>
    <row r="269" spans="1:11">
      <c r="A269" s="4"/>
      <c r="B269" s="22">
        <v>7</v>
      </c>
      <c r="C269" s="22" t="s">
        <v>277</v>
      </c>
      <c r="D269" s="22"/>
      <c r="E269" s="22"/>
    </row>
    <row r="270" spans="1:11">
      <c r="A270" s="4"/>
      <c r="B270" s="22">
        <v>8</v>
      </c>
      <c r="C270" s="22" t="s">
        <v>277</v>
      </c>
      <c r="D270" s="4"/>
      <c r="E270" s="4"/>
    </row>
    <row r="271" spans="1:11">
      <c r="A271" s="4"/>
      <c r="B271" s="22">
        <v>9</v>
      </c>
      <c r="C271" s="22" t="s">
        <v>277</v>
      </c>
      <c r="D271" s="4"/>
      <c r="E271" s="4"/>
    </row>
    <row r="272" spans="1:11">
      <c r="A272" s="2" t="s">
        <v>272</v>
      </c>
      <c r="B272" s="2">
        <v>1</v>
      </c>
      <c r="D272" s="2" t="s">
        <v>270</v>
      </c>
    </row>
    <row r="273" spans="1:5">
      <c r="B273" s="2">
        <v>2</v>
      </c>
      <c r="D273" s="2" t="s">
        <v>270</v>
      </c>
    </row>
    <row r="274" spans="1:5">
      <c r="B274" s="2">
        <v>3</v>
      </c>
      <c r="C274" s="2" t="s">
        <v>277</v>
      </c>
    </row>
    <row r="275" spans="1:5">
      <c r="B275" s="2">
        <v>4</v>
      </c>
      <c r="C275" s="2" t="s">
        <v>277</v>
      </c>
    </row>
    <row r="276" spans="1:5">
      <c r="B276" s="2">
        <v>5</v>
      </c>
      <c r="D276" s="2" t="s">
        <v>270</v>
      </c>
    </row>
    <row r="277" spans="1:5">
      <c r="B277" s="2">
        <v>6</v>
      </c>
      <c r="C277" s="2" t="s">
        <v>277</v>
      </c>
    </row>
    <row r="278" spans="1:5">
      <c r="B278" s="2">
        <v>7</v>
      </c>
      <c r="C278" s="2" t="s">
        <v>278</v>
      </c>
    </row>
    <row r="279" spans="1:5">
      <c r="B279" s="2">
        <v>8</v>
      </c>
      <c r="C279" s="2" t="s">
        <v>278</v>
      </c>
    </row>
    <row r="280" spans="1:5">
      <c r="A280" s="22" t="s">
        <v>273</v>
      </c>
      <c r="B280" s="22">
        <v>1</v>
      </c>
      <c r="C280" s="22" t="s">
        <v>277</v>
      </c>
      <c r="D280" s="22"/>
      <c r="E280" s="22"/>
    </row>
    <row r="281" spans="1:5">
      <c r="A281" s="4"/>
      <c r="B281" s="22">
        <v>2</v>
      </c>
      <c r="C281" s="22" t="s">
        <v>277</v>
      </c>
      <c r="D281" s="22"/>
      <c r="E281" s="22"/>
    </row>
    <row r="282" spans="1:5">
      <c r="A282" s="4"/>
      <c r="B282" s="22">
        <v>3</v>
      </c>
      <c r="C282" s="22"/>
      <c r="D282" s="22" t="s">
        <v>270</v>
      </c>
      <c r="E282" s="22"/>
    </row>
    <row r="283" spans="1:5">
      <c r="A283" s="4"/>
      <c r="B283" s="22">
        <v>4</v>
      </c>
      <c r="C283" s="22"/>
      <c r="D283" s="22" t="s">
        <v>270</v>
      </c>
      <c r="E283" s="22"/>
    </row>
    <row r="284" spans="1:5">
      <c r="A284" s="4"/>
      <c r="B284" s="22">
        <v>5</v>
      </c>
      <c r="C284" s="22"/>
      <c r="D284" s="22" t="s">
        <v>270</v>
      </c>
      <c r="E284" s="22"/>
    </row>
    <row r="285" spans="1:5">
      <c r="A285" s="4"/>
      <c r="B285" s="22">
        <v>6</v>
      </c>
      <c r="C285" s="22"/>
      <c r="D285" s="22" t="s">
        <v>270</v>
      </c>
      <c r="E285" s="22"/>
    </row>
    <row r="286" spans="1:5">
      <c r="A286" s="4"/>
      <c r="B286" s="22">
        <v>7</v>
      </c>
      <c r="C286" s="22" t="s">
        <v>278</v>
      </c>
      <c r="D286" s="4"/>
      <c r="E286" s="4"/>
    </row>
    <row r="287" spans="1:5">
      <c r="A287" s="4"/>
      <c r="B287" s="22">
        <v>8</v>
      </c>
      <c r="C287" s="22" t="s">
        <v>277</v>
      </c>
      <c r="D287" s="4"/>
      <c r="E287" s="22"/>
    </row>
    <row r="288" spans="1:5">
      <c r="A288" s="4"/>
      <c r="B288" s="22">
        <v>9</v>
      </c>
      <c r="C288" s="22" t="s">
        <v>278</v>
      </c>
      <c r="D288" s="22"/>
      <c r="E288" s="4"/>
    </row>
    <row r="289" spans="1:11">
      <c r="A289" s="2" t="s">
        <v>274</v>
      </c>
      <c r="B289" s="2">
        <v>1</v>
      </c>
      <c r="D289" s="2" t="s">
        <v>270</v>
      </c>
    </row>
    <row r="290" spans="1:11">
      <c r="B290" s="2">
        <v>2</v>
      </c>
      <c r="C290" s="2" t="s">
        <v>277</v>
      </c>
    </row>
    <row r="291" spans="1:11">
      <c r="B291" s="2">
        <v>3</v>
      </c>
      <c r="C291" s="2" t="s">
        <v>277</v>
      </c>
    </row>
    <row r="292" spans="1:11">
      <c r="B292" s="2">
        <v>4</v>
      </c>
      <c r="C292" s="2" t="s">
        <v>278</v>
      </c>
    </row>
    <row r="293" spans="1:11">
      <c r="B293" s="2">
        <v>5</v>
      </c>
      <c r="D293" s="2" t="s">
        <v>270</v>
      </c>
    </row>
    <row r="294" spans="1:11">
      <c r="B294" s="2">
        <v>6</v>
      </c>
      <c r="C294" s="2" t="s">
        <v>278</v>
      </c>
    </row>
    <row r="295" spans="1:11">
      <c r="B295" s="2">
        <v>7</v>
      </c>
      <c r="C295" s="2" t="s">
        <v>277</v>
      </c>
    </row>
    <row r="296" spans="1:11">
      <c r="B296" s="2">
        <v>8</v>
      </c>
      <c r="C296" s="2" t="s">
        <v>278</v>
      </c>
    </row>
    <row r="297" spans="1:11">
      <c r="B297" s="2">
        <v>9</v>
      </c>
      <c r="C297" s="2" t="s">
        <v>278</v>
      </c>
    </row>
    <row r="298" spans="1:11">
      <c r="B298" s="2">
        <v>10</v>
      </c>
      <c r="C298" s="2" t="s">
        <v>278</v>
      </c>
    </row>
    <row r="299" spans="1:11">
      <c r="B299" s="2">
        <v>11</v>
      </c>
      <c r="C299" s="2" t="s">
        <v>278</v>
      </c>
    </row>
    <row r="300" spans="1:11">
      <c r="A300" s="29" t="s">
        <v>200</v>
      </c>
      <c r="B300" s="29">
        <v>14</v>
      </c>
      <c r="C300" s="30" t="s">
        <v>257</v>
      </c>
      <c r="D300" s="30" t="s">
        <v>179</v>
      </c>
      <c r="E300" s="30" t="s">
        <v>258</v>
      </c>
      <c r="F300" s="30" t="s">
        <v>178</v>
      </c>
      <c r="G300" s="30" t="s">
        <v>259</v>
      </c>
      <c r="H300" s="30" t="s">
        <v>260</v>
      </c>
      <c r="I300" s="30" t="s">
        <v>261</v>
      </c>
    </row>
    <row r="301" spans="1:11">
      <c r="C301" s="2">
        <v>83.790300000000002</v>
      </c>
      <c r="D301" s="2">
        <v>1.8288</v>
      </c>
      <c r="E301" s="2">
        <v>122.5205</v>
      </c>
      <c r="F301" s="2">
        <v>27</v>
      </c>
    </row>
    <row r="302" spans="1:11">
      <c r="A302" s="1" t="s">
        <v>264</v>
      </c>
      <c r="B302" s="1" t="s">
        <v>265</v>
      </c>
      <c r="C302" s="1" t="s">
        <v>266</v>
      </c>
      <c r="D302" s="1" t="s">
        <v>267</v>
      </c>
      <c r="E302" s="1" t="s">
        <v>268</v>
      </c>
      <c r="G302" s="2" t="s">
        <v>27</v>
      </c>
      <c r="J302" s="1" t="s">
        <v>263</v>
      </c>
    </row>
    <row r="303" spans="1:11">
      <c r="A303" s="22" t="s">
        <v>269</v>
      </c>
      <c r="B303" s="22">
        <v>1</v>
      </c>
      <c r="C303" s="22" t="s">
        <v>270</v>
      </c>
      <c r="D303" s="22" t="s">
        <v>270</v>
      </c>
      <c r="E303" s="22"/>
      <c r="F303" s="2">
        <v>1.48</v>
      </c>
      <c r="J303" s="1" t="s">
        <v>166</v>
      </c>
      <c r="K303" s="3">
        <f>MAX(C303:C339)</f>
        <v>766.63</v>
      </c>
    </row>
    <row r="304" spans="1:11">
      <c r="A304" s="4"/>
      <c r="B304" s="22">
        <v>2</v>
      </c>
      <c r="C304" s="22">
        <v>600.52</v>
      </c>
      <c r="D304" s="22"/>
      <c r="E304" s="22">
        <v>1.57</v>
      </c>
      <c r="G304" s="3">
        <f>C304/$C$301</f>
        <v>7.1669393712637381</v>
      </c>
      <c r="J304" s="1" t="s">
        <v>167</v>
      </c>
      <c r="K304" s="3">
        <f>MIN(C303:C339)</f>
        <v>469.57</v>
      </c>
    </row>
    <row r="305" spans="1:11">
      <c r="A305" s="4"/>
      <c r="B305" s="22">
        <v>3</v>
      </c>
      <c r="C305" s="22"/>
      <c r="D305" s="22" t="s">
        <v>270</v>
      </c>
      <c r="E305" s="22"/>
      <c r="J305" s="1" t="s">
        <v>168</v>
      </c>
      <c r="K305" s="3">
        <f>AVERAGE(C303:C339)</f>
        <v>611.54090909090917</v>
      </c>
    </row>
    <row r="306" spans="1:11">
      <c r="A306" s="4"/>
      <c r="B306" s="22">
        <v>4</v>
      </c>
      <c r="C306" s="22">
        <v>600.52</v>
      </c>
      <c r="D306" s="22"/>
      <c r="E306" s="22">
        <v>1.57</v>
      </c>
      <c r="G306" s="3">
        <f>C306/$C$301</f>
        <v>7.1669393712637381</v>
      </c>
    </row>
    <row r="307" spans="1:11">
      <c r="A307" s="4"/>
      <c r="B307" s="22">
        <v>5</v>
      </c>
      <c r="C307" s="22">
        <v>600.52</v>
      </c>
      <c r="D307" s="22"/>
      <c r="E307" s="22">
        <v>1.55</v>
      </c>
      <c r="G307" s="3">
        <f>C307/$C$301</f>
        <v>7.1669393712637381</v>
      </c>
    </row>
    <row r="308" spans="1:11">
      <c r="A308" s="4"/>
      <c r="B308" s="22">
        <v>6</v>
      </c>
      <c r="C308" s="22" t="s">
        <v>270</v>
      </c>
      <c r="D308" s="22"/>
      <c r="E308" s="22"/>
    </row>
    <row r="309" spans="1:11">
      <c r="A309" s="4"/>
      <c r="B309" s="22">
        <v>7</v>
      </c>
      <c r="C309" s="22" t="s">
        <v>270</v>
      </c>
      <c r="D309" s="22"/>
      <c r="E309" s="22"/>
      <c r="J309" s="1" t="s">
        <v>271</v>
      </c>
    </row>
    <row r="310" spans="1:11">
      <c r="A310" s="4"/>
      <c r="B310" s="22">
        <v>8</v>
      </c>
      <c r="C310" s="22" t="s">
        <v>270</v>
      </c>
      <c r="D310" s="4"/>
      <c r="E310" s="4"/>
      <c r="J310" s="1" t="s">
        <v>166</v>
      </c>
      <c r="K310" s="3">
        <f>MAX(G303:G339)</f>
        <v>9.1493884136946644</v>
      </c>
    </row>
    <row r="311" spans="1:11">
      <c r="A311" s="4"/>
      <c r="B311" s="22">
        <v>9</v>
      </c>
      <c r="C311" s="22" t="s">
        <v>270</v>
      </c>
      <c r="D311" s="4"/>
      <c r="E311" s="4"/>
      <c r="J311" s="1" t="s">
        <v>167</v>
      </c>
      <c r="K311" s="3">
        <f>MIN(G303:G339)</f>
        <v>5.6041093062084748</v>
      </c>
    </row>
    <row r="312" spans="1:11">
      <c r="A312" s="2" t="s">
        <v>272</v>
      </c>
      <c r="B312" s="2">
        <v>1</v>
      </c>
      <c r="D312" s="2" t="s">
        <v>270</v>
      </c>
      <c r="F312" s="2">
        <v>1.21</v>
      </c>
      <c r="J312" s="1" t="s">
        <v>168</v>
      </c>
      <c r="K312" s="3">
        <f>AVERAGE(G303:G339)</f>
        <v>7.2984690243489894</v>
      </c>
    </row>
    <row r="313" spans="1:11">
      <c r="B313" s="2">
        <v>2</v>
      </c>
      <c r="C313" s="2">
        <v>469.57</v>
      </c>
      <c r="E313" s="2">
        <v>1.25</v>
      </c>
      <c r="G313" s="3">
        <f>C313/$C$301</f>
        <v>5.6041093062084748</v>
      </c>
    </row>
    <row r="314" spans="1:11">
      <c r="B314" s="2">
        <v>3</v>
      </c>
      <c r="C314" s="2">
        <v>469.57</v>
      </c>
      <c r="E314" s="2">
        <v>1.29</v>
      </c>
      <c r="G314" s="3">
        <f>C314/$C$301</f>
        <v>5.6041093062084748</v>
      </c>
    </row>
    <row r="315" spans="1:11">
      <c r="B315" s="2">
        <v>4</v>
      </c>
      <c r="C315" s="2" t="s">
        <v>270</v>
      </c>
      <c r="D315" s="2" t="s">
        <v>270</v>
      </c>
    </row>
    <row r="316" spans="1:11">
      <c r="B316" s="2">
        <v>5</v>
      </c>
      <c r="C316" s="2">
        <v>469.57</v>
      </c>
      <c r="E316" s="2">
        <v>1.29</v>
      </c>
      <c r="G316" s="3">
        <f>C316/$C$301</f>
        <v>5.6041093062084748</v>
      </c>
    </row>
    <row r="317" spans="1:11">
      <c r="B317" s="2">
        <v>6</v>
      </c>
      <c r="C317" s="2" t="s">
        <v>270</v>
      </c>
    </row>
    <row r="318" spans="1:11">
      <c r="B318" s="2">
        <v>7</v>
      </c>
      <c r="C318" s="2" t="s">
        <v>270</v>
      </c>
    </row>
    <row r="319" spans="1:11">
      <c r="B319" s="2">
        <v>8</v>
      </c>
      <c r="C319" s="2" t="s">
        <v>270</v>
      </c>
    </row>
    <row r="320" spans="1:11">
      <c r="A320" s="22" t="s">
        <v>273</v>
      </c>
      <c r="B320" s="22">
        <v>1</v>
      </c>
      <c r="C320" s="22"/>
      <c r="D320" s="22" t="s">
        <v>270</v>
      </c>
      <c r="E320" s="22"/>
      <c r="F320" s="2">
        <v>1.25</v>
      </c>
    </row>
    <row r="321" spans="1:7">
      <c r="A321" s="4"/>
      <c r="B321" s="22">
        <v>2</v>
      </c>
      <c r="C321" s="22">
        <v>661.14</v>
      </c>
      <c r="D321" s="22"/>
      <c r="E321" s="22">
        <v>1.35</v>
      </c>
      <c r="G321" s="3">
        <f>C321/$C$301</f>
        <v>7.89041213601097</v>
      </c>
    </row>
    <row r="322" spans="1:7">
      <c r="A322" s="4"/>
      <c r="B322" s="22">
        <v>3</v>
      </c>
      <c r="C322" s="22">
        <v>661.14</v>
      </c>
      <c r="D322" s="22"/>
      <c r="E322" s="22">
        <v>1.33</v>
      </c>
      <c r="G322" s="3">
        <f>C322/$C$301</f>
        <v>7.89041213601097</v>
      </c>
    </row>
    <row r="323" spans="1:7">
      <c r="A323" s="4"/>
      <c r="B323" s="22">
        <v>4</v>
      </c>
      <c r="C323" s="22">
        <v>661.14</v>
      </c>
      <c r="D323" s="22"/>
      <c r="E323" s="22">
        <v>1.3</v>
      </c>
      <c r="G323" s="3">
        <f>C323/$C$301</f>
        <v>7.89041213601097</v>
      </c>
    </row>
    <row r="324" spans="1:7">
      <c r="A324" s="4"/>
      <c r="B324" s="22">
        <v>5</v>
      </c>
      <c r="C324" s="22" t="s">
        <v>270</v>
      </c>
      <c r="D324" s="22" t="s">
        <v>270</v>
      </c>
      <c r="E324" s="22"/>
    </row>
    <row r="325" spans="1:7">
      <c r="A325" s="4"/>
      <c r="B325" s="22">
        <v>6</v>
      </c>
      <c r="C325" s="22" t="s">
        <v>270</v>
      </c>
      <c r="D325" s="22" t="s">
        <v>270</v>
      </c>
      <c r="E325" s="22"/>
    </row>
    <row r="326" spans="1:7">
      <c r="A326" s="4"/>
      <c r="B326" s="22">
        <v>7</v>
      </c>
      <c r="C326" s="22" t="s">
        <v>270</v>
      </c>
      <c r="D326" s="4"/>
      <c r="E326" s="4"/>
    </row>
    <row r="327" spans="1:7">
      <c r="A327" s="4"/>
      <c r="B327" s="22">
        <v>8</v>
      </c>
      <c r="C327" s="22" t="s">
        <v>270</v>
      </c>
      <c r="D327" s="4"/>
      <c r="E327" s="22"/>
    </row>
    <row r="328" spans="1:7">
      <c r="A328" s="4"/>
      <c r="B328" s="22">
        <v>9</v>
      </c>
      <c r="C328" s="22" t="s">
        <v>270</v>
      </c>
      <c r="D328" s="22"/>
      <c r="E328" s="4"/>
    </row>
    <row r="329" spans="1:7">
      <c r="A329" s="2" t="s">
        <v>274</v>
      </c>
      <c r="B329" s="2">
        <v>1</v>
      </c>
      <c r="C329" s="2">
        <v>766.63</v>
      </c>
      <c r="E329" s="2">
        <v>1.45</v>
      </c>
      <c r="F329" s="2">
        <v>1.48</v>
      </c>
      <c r="G329" s="3">
        <f>C329/$C$301</f>
        <v>9.1493884136946644</v>
      </c>
    </row>
    <row r="330" spans="1:7">
      <c r="B330" s="2">
        <v>2</v>
      </c>
      <c r="C330" s="2" t="s">
        <v>270</v>
      </c>
      <c r="D330" s="2" t="s">
        <v>270</v>
      </c>
    </row>
    <row r="331" spans="1:7">
      <c r="B331" s="2">
        <v>3</v>
      </c>
      <c r="C331" s="2">
        <v>766.63</v>
      </c>
      <c r="E331" s="2">
        <v>1.49</v>
      </c>
      <c r="G331" s="3">
        <f>C331/$C$301</f>
        <v>9.1493884136946644</v>
      </c>
    </row>
    <row r="332" spans="1:7">
      <c r="B332" s="2">
        <v>4</v>
      </c>
      <c r="C332" s="2" t="s">
        <v>270</v>
      </c>
      <c r="D332" s="2" t="s">
        <v>270</v>
      </c>
    </row>
    <row r="333" spans="1:7">
      <c r="B333" s="2">
        <v>5</v>
      </c>
      <c r="D333" s="2" t="s">
        <v>270</v>
      </c>
    </row>
    <row r="334" spans="1:7">
      <c r="B334" s="2">
        <v>6</v>
      </c>
      <c r="D334" s="2" t="s">
        <v>270</v>
      </c>
    </row>
    <row r="335" spans="1:7">
      <c r="B335" s="2">
        <v>7</v>
      </c>
      <c r="C335" s="2" t="s">
        <v>270</v>
      </c>
    </row>
    <row r="336" spans="1:7">
      <c r="B336" s="2">
        <v>8</v>
      </c>
      <c r="C336" s="2" t="s">
        <v>270</v>
      </c>
    </row>
    <row r="337" spans="2:3">
      <c r="B337" s="2">
        <v>9</v>
      </c>
      <c r="C337" s="2" t="s">
        <v>270</v>
      </c>
    </row>
    <row r="338" spans="2:3">
      <c r="B338" s="2">
        <v>10</v>
      </c>
      <c r="C338" s="2" t="s">
        <v>270</v>
      </c>
    </row>
    <row r="339" spans="2:3">
      <c r="B339" s="2">
        <v>11</v>
      </c>
      <c r="C339" s="2" t="s">
        <v>270</v>
      </c>
    </row>
  </sheetData>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699"/>
  <sheetViews>
    <sheetView topLeftCell="A64" zoomScaleNormal="100" workbookViewId="0">
      <selection activeCell="B56" sqref="B56"/>
    </sheetView>
  </sheetViews>
  <sheetFormatPr defaultColWidth="14.42578125" defaultRowHeight="12.75"/>
  <cols>
    <col min="4" max="4" width="19" customWidth="1"/>
  </cols>
  <sheetData>
    <row r="1" spans="1:5">
      <c r="A1" s="2" t="s">
        <v>279</v>
      </c>
    </row>
    <row r="2" spans="1:5">
      <c r="A2" s="2" t="s">
        <v>280</v>
      </c>
    </row>
    <row r="3" spans="1:5" ht="15.75" customHeight="1">
      <c r="A3" s="1" t="s">
        <v>196</v>
      </c>
      <c r="D3" s="1" t="s">
        <v>281</v>
      </c>
      <c r="E3" s="31" t="s">
        <v>282</v>
      </c>
    </row>
    <row r="4" spans="1:5">
      <c r="A4" s="2" t="s">
        <v>283</v>
      </c>
      <c r="B4" s="2" t="s">
        <v>284</v>
      </c>
      <c r="D4" s="2" t="s">
        <v>285</v>
      </c>
    </row>
    <row r="5" spans="1:5">
      <c r="A5" s="2" t="s">
        <v>286</v>
      </c>
      <c r="B5" s="2" t="s">
        <v>287</v>
      </c>
      <c r="D5" s="2" t="s">
        <v>288</v>
      </c>
    </row>
    <row r="6" spans="1:5">
      <c r="A6" s="2" t="s">
        <v>289</v>
      </c>
      <c r="D6" s="2" t="s">
        <v>290</v>
      </c>
    </row>
    <row r="7" spans="1:5">
      <c r="A7" s="2" t="s">
        <v>291</v>
      </c>
      <c r="D7" s="2" t="s">
        <v>292</v>
      </c>
      <c r="E7" s="2" t="s">
        <v>293</v>
      </c>
    </row>
    <row r="8" spans="1:5">
      <c r="D8" s="2" t="s">
        <v>294</v>
      </c>
      <c r="E8" s="2" t="s">
        <v>295</v>
      </c>
    </row>
    <row r="9" spans="1:5">
      <c r="D9" s="2" t="s">
        <v>296</v>
      </c>
    </row>
    <row r="10" spans="1:5">
      <c r="D10" s="2" t="s">
        <v>297</v>
      </c>
    </row>
    <row r="11" spans="1:5">
      <c r="D11" s="2" t="s">
        <v>298</v>
      </c>
    </row>
    <row r="17" spans="1:18" ht="25.5">
      <c r="A17" s="32" t="s">
        <v>299</v>
      </c>
      <c r="B17" s="32" t="s">
        <v>300</v>
      </c>
      <c r="C17" s="32" t="s">
        <v>301</v>
      </c>
      <c r="D17" s="32" t="s">
        <v>302</v>
      </c>
      <c r="E17" s="32" t="s">
        <v>303</v>
      </c>
      <c r="F17" s="32" t="s">
        <v>304</v>
      </c>
      <c r="G17" s="32" t="s">
        <v>305</v>
      </c>
      <c r="H17" s="32"/>
      <c r="I17" s="32" t="s">
        <v>306</v>
      </c>
      <c r="J17" s="32" t="s">
        <v>304</v>
      </c>
      <c r="K17" s="32" t="s">
        <v>307</v>
      </c>
      <c r="L17" s="32" t="s">
        <v>308</v>
      </c>
      <c r="M17" s="32" t="s">
        <v>309</v>
      </c>
      <c r="N17" s="32" t="s">
        <v>310</v>
      </c>
      <c r="O17" s="32" t="s">
        <v>311</v>
      </c>
      <c r="P17" s="32" t="s">
        <v>312</v>
      </c>
      <c r="Q17" s="33" t="s">
        <v>313</v>
      </c>
      <c r="R17" s="2"/>
    </row>
    <row r="18" spans="1:18">
      <c r="A18" s="34">
        <v>1</v>
      </c>
      <c r="B18" s="34" t="s">
        <v>314</v>
      </c>
      <c r="C18" s="34" t="s">
        <v>315</v>
      </c>
      <c r="D18" s="34" t="s">
        <v>316</v>
      </c>
      <c r="E18" s="35">
        <v>40400</v>
      </c>
      <c r="F18" s="35"/>
      <c r="G18" s="34">
        <v>5</v>
      </c>
      <c r="H18" s="34">
        <v>7</v>
      </c>
      <c r="I18" s="35">
        <v>40417</v>
      </c>
      <c r="J18" s="35"/>
      <c r="K18" s="34">
        <v>29</v>
      </c>
      <c r="L18" s="34">
        <v>1.7018</v>
      </c>
      <c r="M18" s="34">
        <v>1.3</v>
      </c>
      <c r="N18" s="34">
        <v>8</v>
      </c>
      <c r="O18" s="36">
        <v>3.35</v>
      </c>
      <c r="P18" s="37">
        <v>191</v>
      </c>
      <c r="Q18" s="8">
        <v>1.7018</v>
      </c>
      <c r="R18" s="2"/>
    </row>
    <row r="19" spans="1:18">
      <c r="A19" s="34">
        <v>2</v>
      </c>
      <c r="B19" s="34" t="s">
        <v>314</v>
      </c>
      <c r="C19" s="34" t="s">
        <v>315</v>
      </c>
      <c r="D19" s="34" t="s">
        <v>316</v>
      </c>
      <c r="E19" s="35">
        <v>40401</v>
      </c>
      <c r="F19" s="35"/>
      <c r="G19" s="34">
        <v>5</v>
      </c>
      <c r="H19" s="34">
        <v>2</v>
      </c>
      <c r="I19" s="35">
        <v>40427</v>
      </c>
      <c r="J19" s="35"/>
      <c r="K19" s="34">
        <v>24</v>
      </c>
      <c r="L19" s="34">
        <v>1.5748</v>
      </c>
      <c r="M19" s="34">
        <v>1.2</v>
      </c>
      <c r="N19" s="34">
        <v>8.5</v>
      </c>
      <c r="O19" s="36">
        <v>3.16</v>
      </c>
      <c r="P19" s="37"/>
      <c r="Q19" s="8">
        <v>1.5748</v>
      </c>
      <c r="R19" s="2"/>
    </row>
    <row r="20" spans="1:18">
      <c r="A20" s="34">
        <v>3</v>
      </c>
      <c r="B20" s="34" t="s">
        <v>314</v>
      </c>
      <c r="C20" s="34" t="s">
        <v>315</v>
      </c>
      <c r="D20" s="34" t="s">
        <v>317</v>
      </c>
      <c r="E20" s="35">
        <v>40407</v>
      </c>
      <c r="F20" s="35"/>
      <c r="G20" s="34">
        <v>6</v>
      </c>
      <c r="H20" s="34">
        <v>2</v>
      </c>
      <c r="I20" s="35">
        <v>40421</v>
      </c>
      <c r="J20" s="35"/>
      <c r="K20" s="34">
        <v>42</v>
      </c>
      <c r="L20" s="34">
        <v>1.8795999999999999</v>
      </c>
      <c r="M20" s="34">
        <v>1.4</v>
      </c>
      <c r="N20" s="34">
        <v>8</v>
      </c>
      <c r="O20" s="36">
        <v>3.35</v>
      </c>
      <c r="P20" s="37">
        <v>178</v>
      </c>
      <c r="Q20" s="8">
        <v>1.8795999999999999</v>
      </c>
      <c r="R20" s="2"/>
    </row>
    <row r="21" spans="1:18">
      <c r="A21" s="34">
        <v>4</v>
      </c>
      <c r="B21" s="34" t="s">
        <v>314</v>
      </c>
      <c r="C21" s="34" t="s">
        <v>315</v>
      </c>
      <c r="D21" s="34" t="s">
        <v>317</v>
      </c>
      <c r="E21" s="35">
        <v>40416</v>
      </c>
      <c r="F21" s="35"/>
      <c r="G21" s="34">
        <v>5</v>
      </c>
      <c r="H21" s="34">
        <v>9</v>
      </c>
      <c r="I21" s="35">
        <v>40423</v>
      </c>
      <c r="J21" s="35"/>
      <c r="K21" s="34">
        <v>43</v>
      </c>
      <c r="L21" s="34">
        <v>1.7525999999999999</v>
      </c>
      <c r="M21" s="34">
        <v>1.3</v>
      </c>
      <c r="N21" s="34">
        <v>9</v>
      </c>
      <c r="O21" s="36">
        <v>2.98</v>
      </c>
      <c r="P21" s="37">
        <v>201</v>
      </c>
      <c r="Q21" s="8">
        <v>1.7525999999999999</v>
      </c>
      <c r="R21" s="2"/>
    </row>
    <row r="22" spans="1:18">
      <c r="A22" s="34">
        <v>5</v>
      </c>
      <c r="B22" s="34" t="s">
        <v>314</v>
      </c>
      <c r="C22" s="34" t="s">
        <v>315</v>
      </c>
      <c r="D22" s="34" t="s">
        <v>317</v>
      </c>
      <c r="E22" s="35">
        <v>40429</v>
      </c>
      <c r="F22" s="35"/>
      <c r="G22" s="34">
        <v>5</v>
      </c>
      <c r="H22" s="34">
        <v>9</v>
      </c>
      <c r="I22" s="35">
        <v>40471</v>
      </c>
      <c r="J22" s="38">
        <v>0.625</v>
      </c>
      <c r="K22" s="37">
        <v>43</v>
      </c>
      <c r="L22" s="34">
        <v>1.7525999999999999</v>
      </c>
      <c r="M22" s="34">
        <v>1.2</v>
      </c>
      <c r="N22" s="34">
        <v>8</v>
      </c>
      <c r="O22" s="36">
        <v>3.35</v>
      </c>
      <c r="P22" s="37">
        <v>181</v>
      </c>
      <c r="Q22" s="8">
        <v>1.7525999999999999</v>
      </c>
      <c r="R22" s="2"/>
    </row>
    <row r="23" spans="1:18">
      <c r="A23" s="34">
        <v>7</v>
      </c>
      <c r="B23" s="34" t="s">
        <v>314</v>
      </c>
      <c r="C23" s="34" t="s">
        <v>315</v>
      </c>
      <c r="D23" s="34" t="s">
        <v>317</v>
      </c>
      <c r="E23" s="35">
        <v>40442</v>
      </c>
      <c r="F23" s="38">
        <v>0.3125</v>
      </c>
      <c r="G23" s="34">
        <v>6</v>
      </c>
      <c r="H23" s="34">
        <v>0</v>
      </c>
      <c r="I23" s="35">
        <v>40466</v>
      </c>
      <c r="J23" s="38">
        <v>0.375</v>
      </c>
      <c r="K23" s="34">
        <v>30</v>
      </c>
      <c r="L23" s="34">
        <v>1.8288</v>
      </c>
      <c r="M23" s="34">
        <v>1.2</v>
      </c>
      <c r="N23" s="34">
        <v>8.5</v>
      </c>
      <c r="O23" s="36">
        <v>3.16</v>
      </c>
      <c r="P23" s="37">
        <v>206</v>
      </c>
      <c r="Q23" s="8">
        <v>1.8288</v>
      </c>
      <c r="R23" s="2"/>
    </row>
    <row r="24" spans="1:18">
      <c r="A24" s="34">
        <v>9</v>
      </c>
      <c r="B24" s="34" t="s">
        <v>314</v>
      </c>
      <c r="C24" s="34" t="s">
        <v>315</v>
      </c>
      <c r="D24" s="34" t="s">
        <v>317</v>
      </c>
      <c r="E24" s="35">
        <v>40462</v>
      </c>
      <c r="F24" s="38">
        <v>0.41666666666666702</v>
      </c>
      <c r="G24" s="34">
        <v>5</v>
      </c>
      <c r="H24" s="34">
        <v>11</v>
      </c>
      <c r="I24" s="35">
        <v>40470</v>
      </c>
      <c r="J24" s="38">
        <v>0.41666666666666702</v>
      </c>
      <c r="K24" s="34">
        <v>44</v>
      </c>
      <c r="L24" s="34">
        <v>1.8033999999999999</v>
      </c>
      <c r="M24" s="34">
        <v>1.1000000000000001</v>
      </c>
      <c r="N24" s="34">
        <v>8</v>
      </c>
      <c r="O24" s="36">
        <v>3.35</v>
      </c>
      <c r="P24" s="37">
        <v>181</v>
      </c>
      <c r="Q24" s="8">
        <v>1.8033999999999999</v>
      </c>
      <c r="R24" s="2"/>
    </row>
    <row r="25" spans="1:18">
      <c r="A25" s="34">
        <v>10</v>
      </c>
      <c r="B25" s="34" t="s">
        <v>314</v>
      </c>
      <c r="C25" s="34" t="s">
        <v>315</v>
      </c>
      <c r="D25" s="34" t="s">
        <v>317</v>
      </c>
      <c r="E25" s="35">
        <v>40463</v>
      </c>
      <c r="F25" s="38">
        <v>0.54166666666666696</v>
      </c>
      <c r="G25" s="34">
        <v>6</v>
      </c>
      <c r="H25" s="34">
        <v>5</v>
      </c>
      <c r="I25" s="35">
        <v>40472</v>
      </c>
      <c r="J25" s="38">
        <v>0.375</v>
      </c>
      <c r="K25" s="34">
        <v>30</v>
      </c>
      <c r="L25" s="34">
        <v>1.9558</v>
      </c>
      <c r="M25" s="34">
        <v>1.2</v>
      </c>
      <c r="N25" s="34">
        <v>8</v>
      </c>
      <c r="O25" s="36">
        <v>3.35</v>
      </c>
      <c r="P25" s="37">
        <v>190</v>
      </c>
      <c r="Q25" s="8">
        <v>1.9558</v>
      </c>
      <c r="R25" s="2"/>
    </row>
    <row r="26" spans="1:18">
      <c r="A26" s="34">
        <v>11</v>
      </c>
      <c r="B26" s="34" t="s">
        <v>314</v>
      </c>
      <c r="C26" s="34" t="s">
        <v>315</v>
      </c>
      <c r="D26" s="34" t="s">
        <v>316</v>
      </c>
      <c r="E26" s="35">
        <v>40463</v>
      </c>
      <c r="F26" s="38">
        <v>0.64583333333333304</v>
      </c>
      <c r="G26" s="34">
        <v>5</v>
      </c>
      <c r="H26" s="34">
        <v>10</v>
      </c>
      <c r="I26" s="35">
        <v>40484</v>
      </c>
      <c r="J26" s="38">
        <v>0.60416666666666696</v>
      </c>
      <c r="K26" s="34">
        <v>37</v>
      </c>
      <c r="L26" s="34">
        <v>1.778</v>
      </c>
      <c r="M26" s="34">
        <v>1.3</v>
      </c>
      <c r="N26" s="34">
        <v>8.5</v>
      </c>
      <c r="O26" s="36">
        <v>3.16</v>
      </c>
      <c r="P26" s="37">
        <v>184</v>
      </c>
      <c r="Q26" s="8">
        <v>1.778</v>
      </c>
      <c r="R26" s="2"/>
    </row>
    <row r="27" spans="1:18">
      <c r="A27" s="34">
        <v>12</v>
      </c>
      <c r="B27" s="2" t="s">
        <v>318</v>
      </c>
      <c r="C27" s="34" t="s">
        <v>315</v>
      </c>
      <c r="D27" s="34" t="s">
        <v>317</v>
      </c>
      <c r="E27" s="35">
        <v>40466</v>
      </c>
      <c r="F27" s="38">
        <v>0.25</v>
      </c>
      <c r="G27" s="34">
        <v>5</v>
      </c>
      <c r="H27" s="34">
        <v>11</v>
      </c>
      <c r="I27" s="35">
        <v>40516</v>
      </c>
      <c r="J27" s="38">
        <v>0.64583333333333304</v>
      </c>
      <c r="K27" s="34">
        <v>39</v>
      </c>
      <c r="L27" s="34">
        <v>1.8033999999999999</v>
      </c>
      <c r="M27" s="34">
        <v>1.3</v>
      </c>
      <c r="N27" s="34">
        <v>8</v>
      </c>
      <c r="O27" s="36">
        <v>3.35</v>
      </c>
      <c r="P27" s="37">
        <v>154</v>
      </c>
      <c r="Q27" s="8">
        <v>1.8033999999999999</v>
      </c>
      <c r="R27" s="2"/>
    </row>
    <row r="28" spans="1:18">
      <c r="A28" s="34">
        <v>13</v>
      </c>
      <c r="B28" s="34" t="s">
        <v>314</v>
      </c>
      <c r="C28" s="34" t="s">
        <v>315</v>
      </c>
      <c r="D28" s="34" t="s">
        <v>316</v>
      </c>
      <c r="E28" s="35">
        <v>40487</v>
      </c>
      <c r="F28" s="39">
        <v>0.35416666666666702</v>
      </c>
      <c r="G28" s="34">
        <v>6</v>
      </c>
      <c r="H28" s="34">
        <v>0</v>
      </c>
      <c r="I28" s="35">
        <v>40512</v>
      </c>
      <c r="J28" s="38">
        <v>0.33333333333333298</v>
      </c>
      <c r="K28" s="34">
        <v>22</v>
      </c>
      <c r="L28" s="34">
        <v>1.8288</v>
      </c>
      <c r="M28" s="34">
        <v>1.6</v>
      </c>
      <c r="N28" s="34">
        <v>8</v>
      </c>
      <c r="O28" s="36">
        <v>3.35</v>
      </c>
      <c r="P28" s="37">
        <v>186</v>
      </c>
      <c r="Q28" s="8">
        <v>1.8288</v>
      </c>
      <c r="R28" s="2"/>
    </row>
    <row r="29" spans="1:18">
      <c r="A29" s="34">
        <v>16</v>
      </c>
      <c r="B29" s="2" t="s">
        <v>319</v>
      </c>
      <c r="C29" s="34" t="s">
        <v>315</v>
      </c>
      <c r="D29" s="34" t="s">
        <v>316</v>
      </c>
      <c r="E29" s="35">
        <v>40484</v>
      </c>
      <c r="F29" s="38">
        <v>0.29166666666666702</v>
      </c>
      <c r="G29" s="34">
        <v>5</v>
      </c>
      <c r="H29" s="34">
        <v>4</v>
      </c>
      <c r="I29" s="35">
        <v>40518</v>
      </c>
      <c r="J29" s="38">
        <v>0.75</v>
      </c>
      <c r="K29" s="34">
        <v>26</v>
      </c>
      <c r="L29" s="34">
        <v>1.6255999999999999</v>
      </c>
      <c r="M29" s="34">
        <v>1.3</v>
      </c>
      <c r="N29" s="34">
        <v>9</v>
      </c>
      <c r="O29" s="36">
        <v>2.98</v>
      </c>
      <c r="P29" s="37">
        <v>189</v>
      </c>
      <c r="Q29" s="8">
        <v>1.6255999999999999</v>
      </c>
      <c r="R29" s="2"/>
    </row>
    <row r="30" spans="1:18">
      <c r="A30" s="34">
        <v>17</v>
      </c>
      <c r="B30" s="2" t="s">
        <v>320</v>
      </c>
      <c r="C30" s="34" t="s">
        <v>315</v>
      </c>
      <c r="D30" s="34" t="s">
        <v>316</v>
      </c>
      <c r="E30" s="35">
        <v>40504</v>
      </c>
      <c r="F30" s="39">
        <v>0.60416666666666696</v>
      </c>
      <c r="G30" s="34">
        <v>5</v>
      </c>
      <c r="H30" s="34">
        <v>7</v>
      </c>
      <c r="I30" s="35">
        <v>40525</v>
      </c>
      <c r="J30" s="38">
        <v>0.64583333333333304</v>
      </c>
      <c r="K30" s="34">
        <v>40</v>
      </c>
      <c r="L30" s="34">
        <v>1.7018</v>
      </c>
      <c r="M30" s="34">
        <v>1.25</v>
      </c>
      <c r="N30" s="34">
        <v>10</v>
      </c>
      <c r="O30" s="36">
        <v>2.68</v>
      </c>
      <c r="P30" s="37" t="s">
        <v>321</v>
      </c>
      <c r="Q30" s="8">
        <v>1.7018</v>
      </c>
      <c r="R30" s="2"/>
    </row>
    <row r="31" spans="1:18">
      <c r="A31" s="34">
        <v>18</v>
      </c>
      <c r="B31" s="34" t="s">
        <v>314</v>
      </c>
      <c r="C31" s="34" t="s">
        <v>315</v>
      </c>
      <c r="D31" s="34" t="s">
        <v>317</v>
      </c>
      <c r="E31" s="35">
        <v>40562</v>
      </c>
      <c r="F31" s="38">
        <v>0.29166666666666702</v>
      </c>
      <c r="G31" s="34">
        <v>5</v>
      </c>
      <c r="H31" s="34">
        <v>8</v>
      </c>
      <c r="I31" s="35">
        <v>40563</v>
      </c>
      <c r="J31" s="38">
        <v>0.29166666666666702</v>
      </c>
      <c r="K31" s="34">
        <v>22</v>
      </c>
      <c r="L31" s="34">
        <v>1.7272000000000001</v>
      </c>
      <c r="M31" s="34">
        <v>1.35</v>
      </c>
      <c r="N31" s="34">
        <v>7.5</v>
      </c>
      <c r="O31" s="36">
        <v>3.58</v>
      </c>
      <c r="P31" s="37">
        <v>187</v>
      </c>
      <c r="Q31" s="8">
        <v>1.7272000000000001</v>
      </c>
      <c r="R31" s="2"/>
    </row>
    <row r="32" spans="1:18">
      <c r="A32" s="34">
        <v>19</v>
      </c>
      <c r="B32" s="34"/>
      <c r="C32" s="34"/>
      <c r="D32" s="2"/>
      <c r="E32" s="34"/>
      <c r="F32" s="34"/>
      <c r="G32" s="2"/>
      <c r="H32" s="2"/>
      <c r="I32" s="34"/>
      <c r="J32" s="34"/>
      <c r="K32" s="2"/>
      <c r="L32" s="2"/>
      <c r="M32" s="2"/>
      <c r="N32" s="2"/>
      <c r="O32" s="2"/>
      <c r="P32" s="2"/>
      <c r="Q32" s="8">
        <v>0</v>
      </c>
      <c r="R32" s="2"/>
    </row>
    <row r="33" spans="1:18">
      <c r="A33" s="34">
        <v>20</v>
      </c>
      <c r="B33" s="34" t="s">
        <v>314</v>
      </c>
      <c r="C33" s="34" t="s">
        <v>315</v>
      </c>
      <c r="D33" s="34" t="s">
        <v>317</v>
      </c>
      <c r="E33" s="34" t="s">
        <v>315</v>
      </c>
      <c r="F33" s="34" t="s">
        <v>315</v>
      </c>
      <c r="G33" s="34">
        <v>5</v>
      </c>
      <c r="H33" s="34">
        <v>8</v>
      </c>
      <c r="I33" s="35">
        <v>40554</v>
      </c>
      <c r="J33" s="38">
        <v>0.33333333333333298</v>
      </c>
      <c r="K33" s="34">
        <v>22</v>
      </c>
      <c r="L33" s="34">
        <v>1.7272000000000001</v>
      </c>
      <c r="M33" s="34">
        <v>1.3</v>
      </c>
      <c r="N33" s="34">
        <v>8</v>
      </c>
      <c r="O33" s="36">
        <v>3.35</v>
      </c>
      <c r="P33" s="34">
        <v>184</v>
      </c>
      <c r="Q33" s="8">
        <v>1.7272000000000001</v>
      </c>
      <c r="R33" s="2"/>
    </row>
    <row r="34" spans="1:18">
      <c r="A34" s="34">
        <v>21</v>
      </c>
      <c r="B34" s="34"/>
      <c r="C34" s="34"/>
      <c r="D34" s="2"/>
      <c r="E34" s="34"/>
      <c r="F34" s="34"/>
      <c r="G34" s="2"/>
      <c r="H34" s="2"/>
      <c r="I34" s="34"/>
      <c r="J34" s="34"/>
      <c r="K34" s="2"/>
      <c r="L34" s="2"/>
      <c r="M34" s="2"/>
      <c r="N34" s="2"/>
      <c r="O34" s="2"/>
      <c r="P34" s="2"/>
      <c r="Q34" s="8">
        <v>0</v>
      </c>
      <c r="R34" s="2"/>
    </row>
    <row r="35" spans="1:18">
      <c r="A35" s="34">
        <v>22</v>
      </c>
      <c r="B35" s="34" t="s">
        <v>322</v>
      </c>
      <c r="C35" s="34" t="s">
        <v>314</v>
      </c>
      <c r="D35" s="34" t="s">
        <v>316</v>
      </c>
      <c r="E35" s="35">
        <v>40556</v>
      </c>
      <c r="F35" s="38">
        <v>0.41666666666666702</v>
      </c>
      <c r="G35" s="34">
        <v>5</v>
      </c>
      <c r="H35" s="34">
        <v>7</v>
      </c>
      <c r="I35" s="35">
        <v>40579</v>
      </c>
      <c r="J35" s="38">
        <v>0.29166666666666702</v>
      </c>
      <c r="K35" s="34">
        <v>27</v>
      </c>
      <c r="L35" s="34">
        <v>1.7018</v>
      </c>
      <c r="M35" s="34">
        <v>1.3</v>
      </c>
      <c r="N35" s="34">
        <v>8</v>
      </c>
      <c r="O35" s="36">
        <v>3.35</v>
      </c>
      <c r="P35" s="37">
        <v>187</v>
      </c>
      <c r="Q35" s="8">
        <v>1.7018</v>
      </c>
      <c r="R35" s="2"/>
    </row>
    <row r="36" spans="1:18">
      <c r="A36" s="34">
        <v>24</v>
      </c>
      <c r="B36" s="2" t="s">
        <v>322</v>
      </c>
      <c r="C36" s="34" t="s">
        <v>314</v>
      </c>
      <c r="D36" s="34" t="s">
        <v>317</v>
      </c>
      <c r="E36" s="35">
        <v>40561</v>
      </c>
      <c r="F36" s="38">
        <v>0.29166666666666702</v>
      </c>
      <c r="G36" s="34">
        <v>5</v>
      </c>
      <c r="H36" s="34">
        <v>9</v>
      </c>
      <c r="I36" s="35">
        <v>40575</v>
      </c>
      <c r="J36" s="38">
        <v>0.29166666666666702</v>
      </c>
      <c r="K36" s="34">
        <v>29</v>
      </c>
      <c r="L36" s="34">
        <v>1.7525999999999999</v>
      </c>
      <c r="M36" s="34">
        <v>1.3</v>
      </c>
      <c r="N36" s="34">
        <v>8.5</v>
      </c>
      <c r="O36" s="36">
        <v>3.16</v>
      </c>
      <c r="P36" s="37">
        <v>210</v>
      </c>
      <c r="Q36" s="8">
        <v>1.7525999999999999</v>
      </c>
      <c r="R36" s="2"/>
    </row>
    <row r="37" spans="1:18">
      <c r="A37" s="34">
        <v>25</v>
      </c>
      <c r="B37" s="2" t="s">
        <v>323</v>
      </c>
      <c r="C37" s="34" t="s">
        <v>314</v>
      </c>
      <c r="D37" s="34" t="s">
        <v>317</v>
      </c>
      <c r="E37" s="35">
        <v>40571</v>
      </c>
      <c r="F37" s="38">
        <v>0.29166666666666702</v>
      </c>
      <c r="G37" s="34">
        <v>6</v>
      </c>
      <c r="H37" s="34">
        <v>2</v>
      </c>
      <c r="I37" s="35">
        <v>40578</v>
      </c>
      <c r="J37" s="38">
        <v>0.29166666666666702</v>
      </c>
      <c r="K37" s="34">
        <v>34</v>
      </c>
      <c r="L37" s="34">
        <v>1.8795999999999999</v>
      </c>
      <c r="M37" s="34">
        <v>1.35</v>
      </c>
      <c r="N37" s="34">
        <v>7</v>
      </c>
      <c r="O37" s="36">
        <v>3.83</v>
      </c>
      <c r="P37" s="34">
        <v>186</v>
      </c>
      <c r="Q37" s="8">
        <v>1.8795999999999999</v>
      </c>
      <c r="R37" s="2"/>
    </row>
    <row r="38" spans="1:18">
      <c r="A38" s="34">
        <v>26</v>
      </c>
      <c r="B38" s="34" t="s">
        <v>322</v>
      </c>
      <c r="C38" s="34" t="s">
        <v>314</v>
      </c>
      <c r="D38" s="34" t="s">
        <v>317</v>
      </c>
      <c r="E38" s="35">
        <v>40583</v>
      </c>
      <c r="F38" s="38">
        <v>0.33333333333333298</v>
      </c>
      <c r="G38" s="34">
        <v>5</v>
      </c>
      <c r="H38" s="34">
        <v>8</v>
      </c>
      <c r="I38" s="35">
        <v>40597</v>
      </c>
      <c r="J38" s="38">
        <v>0.625</v>
      </c>
      <c r="K38" s="34">
        <v>33</v>
      </c>
      <c r="L38" s="34">
        <v>1.7272000000000001</v>
      </c>
      <c r="M38" s="34">
        <v>1.28</v>
      </c>
      <c r="N38" s="34">
        <v>9</v>
      </c>
      <c r="O38" s="36">
        <v>2.98</v>
      </c>
      <c r="P38" s="34">
        <v>198</v>
      </c>
      <c r="Q38" s="8">
        <v>1.7272000000000001</v>
      </c>
      <c r="R38" s="2"/>
    </row>
    <row r="39" spans="1:18">
      <c r="A39" s="34">
        <v>27</v>
      </c>
      <c r="B39" s="34" t="s">
        <v>322</v>
      </c>
      <c r="C39" s="34" t="s">
        <v>314</v>
      </c>
      <c r="D39" s="34" t="s">
        <v>317</v>
      </c>
      <c r="E39" s="35">
        <v>40578</v>
      </c>
      <c r="F39" s="38">
        <v>0.45833333333333298</v>
      </c>
      <c r="G39" s="34">
        <v>5</v>
      </c>
      <c r="H39" s="34">
        <v>5</v>
      </c>
      <c r="I39" s="35">
        <v>40599</v>
      </c>
      <c r="J39" s="38">
        <v>0.29166666666666702</v>
      </c>
      <c r="K39" s="34">
        <v>44</v>
      </c>
      <c r="L39" s="34">
        <v>1.651</v>
      </c>
      <c r="M39" s="34">
        <v>1.27</v>
      </c>
      <c r="N39" s="34">
        <v>7.5</v>
      </c>
      <c r="O39" s="36">
        <v>3.58</v>
      </c>
      <c r="P39" s="34">
        <v>197</v>
      </c>
      <c r="Q39" s="8">
        <v>1.651</v>
      </c>
      <c r="R39" s="2"/>
    </row>
    <row r="40" spans="1:18">
      <c r="A40" s="34">
        <v>28</v>
      </c>
      <c r="B40" s="2" t="s">
        <v>322</v>
      </c>
      <c r="C40" s="2" t="s">
        <v>324</v>
      </c>
      <c r="D40" s="34" t="s">
        <v>316</v>
      </c>
      <c r="E40" s="35">
        <v>40590</v>
      </c>
      <c r="F40" s="38">
        <v>0.70833333333333304</v>
      </c>
      <c r="G40" s="34">
        <v>5</v>
      </c>
      <c r="H40" s="34">
        <v>5</v>
      </c>
      <c r="I40" s="35">
        <v>40571</v>
      </c>
      <c r="J40" s="38">
        <v>0.5</v>
      </c>
      <c r="K40" s="34">
        <v>31</v>
      </c>
      <c r="L40" s="34">
        <v>1.651</v>
      </c>
      <c r="M40" s="34">
        <v>1.25</v>
      </c>
      <c r="N40" s="34">
        <v>7.75</v>
      </c>
      <c r="O40" s="36">
        <v>3.46</v>
      </c>
      <c r="P40" s="34">
        <v>184</v>
      </c>
      <c r="Q40" s="8">
        <v>1.651</v>
      </c>
      <c r="R40" s="2"/>
    </row>
    <row r="41" spans="1:18">
      <c r="A41" s="34">
        <v>29</v>
      </c>
      <c r="B41" s="34" t="s">
        <v>314</v>
      </c>
      <c r="C41" s="34" t="s">
        <v>325</v>
      </c>
      <c r="D41" s="34" t="s">
        <v>317</v>
      </c>
      <c r="E41" s="35">
        <v>40605</v>
      </c>
      <c r="F41" s="38">
        <v>0.375</v>
      </c>
      <c r="G41" s="34">
        <v>5</v>
      </c>
      <c r="H41" s="34">
        <v>11</v>
      </c>
      <c r="I41" s="35">
        <v>40606</v>
      </c>
      <c r="J41" s="38">
        <v>0.375</v>
      </c>
      <c r="K41" s="34">
        <v>34</v>
      </c>
      <c r="L41" s="34">
        <v>1.8033999999999999</v>
      </c>
      <c r="M41" s="34">
        <v>1.3</v>
      </c>
      <c r="N41" s="34">
        <v>7.5</v>
      </c>
      <c r="O41" s="36">
        <v>3.58</v>
      </c>
      <c r="P41" s="34">
        <v>199</v>
      </c>
      <c r="Q41" s="8">
        <v>1.8033999999999999</v>
      </c>
      <c r="R41" s="2"/>
    </row>
    <row r="42" spans="1:18">
      <c r="A42" s="34">
        <v>30</v>
      </c>
      <c r="B42" s="2" t="s">
        <v>326</v>
      </c>
      <c r="C42" s="34" t="s">
        <v>315</v>
      </c>
      <c r="D42" s="34" t="s">
        <v>317</v>
      </c>
      <c r="E42" s="35">
        <v>40561</v>
      </c>
      <c r="F42" s="38">
        <v>0.35416666666666702</v>
      </c>
      <c r="G42" s="34">
        <v>5</v>
      </c>
      <c r="H42" s="34">
        <v>11</v>
      </c>
      <c r="I42" s="35">
        <v>40570</v>
      </c>
      <c r="J42" s="38">
        <v>0.375</v>
      </c>
      <c r="K42" s="34">
        <v>40</v>
      </c>
      <c r="L42" s="34">
        <v>1.8033999999999999</v>
      </c>
      <c r="M42" s="34">
        <v>1.35</v>
      </c>
      <c r="N42" s="34">
        <v>8.5</v>
      </c>
      <c r="O42" s="36">
        <v>3.16</v>
      </c>
      <c r="P42" s="34">
        <v>175</v>
      </c>
      <c r="Q42" s="8">
        <v>1.8033999999999999</v>
      </c>
      <c r="R42" s="2"/>
    </row>
    <row r="43" spans="1:18">
      <c r="A43" s="34">
        <v>31</v>
      </c>
      <c r="B43" s="34" t="s">
        <v>322</v>
      </c>
      <c r="C43" s="34" t="s">
        <v>314</v>
      </c>
      <c r="D43" s="34" t="s">
        <v>317</v>
      </c>
      <c r="E43" s="35">
        <v>40569</v>
      </c>
      <c r="F43" s="39">
        <v>0.5</v>
      </c>
      <c r="G43" s="34">
        <v>5</v>
      </c>
      <c r="H43" s="34">
        <v>11</v>
      </c>
      <c r="I43" s="35">
        <v>40577</v>
      </c>
      <c r="J43" s="38">
        <v>0.45833333333333298</v>
      </c>
      <c r="K43" s="34">
        <v>41</v>
      </c>
      <c r="L43" s="34">
        <v>1.8033999999999999</v>
      </c>
      <c r="M43" s="34">
        <v>1.3</v>
      </c>
      <c r="N43" s="34">
        <v>7.5</v>
      </c>
      <c r="O43" s="36">
        <v>3.58</v>
      </c>
      <c r="P43" s="34">
        <v>169</v>
      </c>
      <c r="Q43" s="8">
        <v>1.8033999999999999</v>
      </c>
      <c r="R43" s="2"/>
    </row>
    <row r="44" spans="1:18">
      <c r="A44" s="34">
        <v>32</v>
      </c>
      <c r="B44" s="34" t="s">
        <v>322</v>
      </c>
      <c r="C44" s="34" t="s">
        <v>314</v>
      </c>
      <c r="D44" s="34" t="s">
        <v>316</v>
      </c>
      <c r="E44" s="35">
        <v>40585</v>
      </c>
      <c r="F44" s="38">
        <v>0.29166666666666702</v>
      </c>
      <c r="G44" s="34">
        <v>5</v>
      </c>
      <c r="H44" s="34">
        <v>6</v>
      </c>
      <c r="I44" s="35">
        <v>40598</v>
      </c>
      <c r="J44" s="38">
        <v>0.66666666666666696</v>
      </c>
      <c r="K44" s="34">
        <v>31</v>
      </c>
      <c r="L44" s="34">
        <v>1.6763999999999999</v>
      </c>
      <c r="M44" s="34">
        <v>1.27</v>
      </c>
      <c r="N44" s="34">
        <v>7.5</v>
      </c>
      <c r="O44" s="36">
        <v>3.58</v>
      </c>
      <c r="P44" s="34">
        <v>188</v>
      </c>
      <c r="Q44" s="8">
        <v>1.6763999999999999</v>
      </c>
      <c r="R44" s="2"/>
    </row>
    <row r="45" spans="1:18">
      <c r="A45" s="34">
        <v>33</v>
      </c>
      <c r="B45" s="34" t="s">
        <v>322</v>
      </c>
      <c r="C45" s="2" t="s">
        <v>327</v>
      </c>
      <c r="D45" s="34" t="s">
        <v>316</v>
      </c>
      <c r="E45" s="35">
        <v>40581</v>
      </c>
      <c r="F45" s="38">
        <v>0.29166666666666702</v>
      </c>
      <c r="G45" s="34">
        <v>5</v>
      </c>
      <c r="H45" s="34">
        <v>9</v>
      </c>
      <c r="I45" s="35">
        <v>40582</v>
      </c>
      <c r="J45" s="38">
        <v>0.29166666666666702</v>
      </c>
      <c r="K45" s="34">
        <v>28</v>
      </c>
      <c r="L45" s="34">
        <v>1.7525999999999999</v>
      </c>
      <c r="M45" s="34">
        <v>1.35</v>
      </c>
      <c r="N45" s="34">
        <v>7.5</v>
      </c>
      <c r="O45" s="36">
        <v>3.58</v>
      </c>
      <c r="P45" s="34">
        <v>187</v>
      </c>
      <c r="Q45" s="8">
        <v>1.7525999999999999</v>
      </c>
      <c r="R45" s="2"/>
    </row>
    <row r="46" spans="1:18">
      <c r="A46" s="34">
        <v>34</v>
      </c>
      <c r="B46" s="34" t="s">
        <v>325</v>
      </c>
      <c r="C46" s="2" t="s">
        <v>328</v>
      </c>
      <c r="D46" s="34" t="s">
        <v>317</v>
      </c>
      <c r="E46" s="35">
        <v>40582</v>
      </c>
      <c r="F46" s="38">
        <v>0.58333333333333304</v>
      </c>
      <c r="G46" s="34">
        <v>5</v>
      </c>
      <c r="H46" s="34">
        <v>8</v>
      </c>
      <c r="I46" s="35">
        <v>40574</v>
      </c>
      <c r="J46" s="38">
        <v>0.5</v>
      </c>
      <c r="K46" s="34">
        <v>44</v>
      </c>
      <c r="L46" s="34">
        <v>1.7272000000000001</v>
      </c>
      <c r="M46" s="34">
        <v>1.3</v>
      </c>
      <c r="N46" s="34">
        <v>7.5</v>
      </c>
      <c r="O46" s="36">
        <v>3.58</v>
      </c>
      <c r="P46" s="34">
        <v>179</v>
      </c>
      <c r="Q46" s="8">
        <v>1.7272000000000001</v>
      </c>
      <c r="R46" s="2"/>
    </row>
    <row r="47" spans="1:18">
      <c r="A47" s="34">
        <v>35</v>
      </c>
      <c r="B47" s="34" t="s">
        <v>322</v>
      </c>
      <c r="C47" s="34" t="s">
        <v>314</v>
      </c>
      <c r="D47" s="34" t="s">
        <v>316</v>
      </c>
      <c r="E47" s="35">
        <v>40584</v>
      </c>
      <c r="F47" s="38">
        <v>0.29166666666666702</v>
      </c>
      <c r="G47" s="34">
        <v>5</v>
      </c>
      <c r="H47" s="34">
        <v>2</v>
      </c>
      <c r="I47" s="35">
        <v>40589</v>
      </c>
      <c r="J47" s="38">
        <v>0.29166666666666702</v>
      </c>
      <c r="K47" s="34">
        <v>44</v>
      </c>
      <c r="L47" s="34">
        <v>1.5748</v>
      </c>
      <c r="M47" s="34">
        <v>1.22</v>
      </c>
      <c r="N47" s="34">
        <v>9</v>
      </c>
      <c r="O47" s="36">
        <v>2.98</v>
      </c>
      <c r="P47" s="34">
        <v>179</v>
      </c>
      <c r="Q47" s="8">
        <v>1.5748</v>
      </c>
      <c r="R47" s="2"/>
    </row>
    <row r="48" spans="1:18">
      <c r="A48" s="34"/>
      <c r="B48" s="34"/>
      <c r="C48" s="34"/>
      <c r="D48" s="34"/>
      <c r="E48" s="35"/>
      <c r="F48" s="34"/>
      <c r="G48" s="2"/>
      <c r="H48" s="2"/>
      <c r="I48" s="35"/>
      <c r="J48" s="34"/>
      <c r="K48" s="2"/>
      <c r="L48" s="2"/>
      <c r="M48" s="2"/>
      <c r="N48" s="2"/>
      <c r="O48" s="2"/>
      <c r="P48" s="2"/>
      <c r="Q48" s="2"/>
      <c r="R48" s="2"/>
    </row>
    <row r="49" spans="1:39">
      <c r="A49" s="34"/>
      <c r="B49" s="34"/>
      <c r="C49" s="34"/>
      <c r="D49" s="34"/>
      <c r="E49" s="35"/>
      <c r="F49" s="34"/>
      <c r="G49" s="34"/>
      <c r="H49" s="34"/>
      <c r="I49" s="35"/>
      <c r="J49" s="34"/>
      <c r="K49" s="2"/>
      <c r="L49" s="34"/>
      <c r="M49" s="2"/>
      <c r="N49" s="34"/>
      <c r="O49" s="36"/>
      <c r="P49" s="2"/>
      <c r="Q49" s="2"/>
      <c r="R49" s="2"/>
    </row>
    <row r="50" spans="1:39">
      <c r="A50" s="34"/>
      <c r="B50" s="2"/>
      <c r="C50" s="2"/>
      <c r="D50" s="2"/>
      <c r="E50" s="2"/>
      <c r="F50" s="2"/>
      <c r="G50" s="2"/>
      <c r="H50" s="2"/>
      <c r="I50" s="2"/>
      <c r="J50" s="2"/>
      <c r="K50" s="40"/>
      <c r="L50" s="41"/>
      <c r="M50" s="41"/>
      <c r="N50" s="2"/>
      <c r="O50" s="2"/>
      <c r="P50" s="2"/>
      <c r="Q50" s="2"/>
      <c r="R50" s="2"/>
    </row>
    <row r="51" spans="1:39">
      <c r="A51" s="2"/>
      <c r="B51" s="2">
        <v>1</v>
      </c>
      <c r="C51" s="2">
        <v>2</v>
      </c>
      <c r="D51" s="2">
        <v>3</v>
      </c>
      <c r="E51" s="8">
        <v>4</v>
      </c>
      <c r="F51" s="2">
        <v>5</v>
      </c>
      <c r="G51" s="2">
        <v>7</v>
      </c>
      <c r="H51" s="8">
        <v>9</v>
      </c>
      <c r="I51" s="8">
        <v>10</v>
      </c>
      <c r="J51" s="2">
        <v>13</v>
      </c>
      <c r="K51" s="2">
        <v>17</v>
      </c>
      <c r="L51" s="42">
        <v>18</v>
      </c>
      <c r="M51" s="43">
        <v>20</v>
      </c>
      <c r="N51" s="43">
        <v>30</v>
      </c>
      <c r="O51" s="2" t="s">
        <v>218</v>
      </c>
      <c r="P51" s="2" t="s">
        <v>329</v>
      </c>
      <c r="Q51" s="2"/>
      <c r="R51" s="2"/>
    </row>
    <row r="52" spans="1:39">
      <c r="A52" s="2" t="s">
        <v>177</v>
      </c>
      <c r="B52" s="34" t="s">
        <v>316</v>
      </c>
      <c r="C52" s="2" t="s">
        <v>316</v>
      </c>
      <c r="D52" s="2" t="s">
        <v>317</v>
      </c>
      <c r="E52" s="2" t="s">
        <v>317</v>
      </c>
      <c r="F52" s="2" t="s">
        <v>317</v>
      </c>
      <c r="G52" s="2" t="s">
        <v>317</v>
      </c>
      <c r="H52" s="2" t="s">
        <v>317</v>
      </c>
      <c r="I52" s="2" t="s">
        <v>317</v>
      </c>
      <c r="J52" s="2" t="s">
        <v>316</v>
      </c>
      <c r="K52" s="2" t="s">
        <v>316</v>
      </c>
      <c r="L52" s="2" t="s">
        <v>317</v>
      </c>
      <c r="M52" s="2" t="s">
        <v>317</v>
      </c>
      <c r="N52" s="2" t="s">
        <v>317</v>
      </c>
      <c r="O52" s="34" t="e">
        <f>#DIV/0!</f>
        <v>#DIV/0!</v>
      </c>
      <c r="P52" s="34" t="e">
        <f>#DIV/0!</f>
        <v>#DIV/0!</v>
      </c>
      <c r="Q52" s="2"/>
      <c r="R52" s="2"/>
    </row>
    <row r="53" spans="1:39">
      <c r="A53" s="2" t="s">
        <v>178</v>
      </c>
      <c r="B53" s="2">
        <v>29</v>
      </c>
      <c r="C53" s="2">
        <v>24</v>
      </c>
      <c r="D53" s="8">
        <v>42</v>
      </c>
      <c r="E53" s="2">
        <v>43</v>
      </c>
      <c r="F53" s="2">
        <v>43</v>
      </c>
      <c r="G53" s="8">
        <v>44</v>
      </c>
      <c r="H53" s="8">
        <v>30</v>
      </c>
      <c r="I53" s="2">
        <v>37</v>
      </c>
      <c r="J53" s="2">
        <v>22</v>
      </c>
      <c r="K53" s="8">
        <v>40</v>
      </c>
      <c r="L53" s="8">
        <v>22</v>
      </c>
      <c r="M53" s="8">
        <v>22</v>
      </c>
      <c r="N53" s="8">
        <v>40</v>
      </c>
      <c r="O53" s="8">
        <v>33.69230769</v>
      </c>
      <c r="P53" s="8">
        <v>9.0312846570000005</v>
      </c>
      <c r="Q53" s="2"/>
      <c r="R53" s="2"/>
    </row>
    <row r="54" spans="1:39">
      <c r="A54" s="2" t="s">
        <v>179</v>
      </c>
      <c r="B54" s="34">
        <v>1.7018</v>
      </c>
      <c r="C54" s="34">
        <v>1.5748</v>
      </c>
      <c r="D54" s="8">
        <v>1.8795999999999999</v>
      </c>
      <c r="E54" s="34">
        <v>1.7525999999999999</v>
      </c>
      <c r="F54" s="34">
        <v>1.7525999999999999</v>
      </c>
      <c r="G54" s="8">
        <v>1.8288</v>
      </c>
      <c r="H54" s="8">
        <v>1.8033999999999999</v>
      </c>
      <c r="I54" s="34">
        <v>1.9558</v>
      </c>
      <c r="J54" s="34">
        <v>1.8288</v>
      </c>
      <c r="K54" s="8">
        <v>1.7018</v>
      </c>
      <c r="L54" s="8">
        <v>1.7272000000000001</v>
      </c>
      <c r="M54" s="8">
        <v>1.7272000000000001</v>
      </c>
      <c r="N54" s="8">
        <v>1.8033999999999999</v>
      </c>
      <c r="O54" s="8">
        <v>1.772138462</v>
      </c>
      <c r="P54" s="8">
        <v>9.4558214330000001E-2</v>
      </c>
      <c r="Q54" s="2"/>
      <c r="R54" s="2"/>
    </row>
    <row r="55" spans="1:39">
      <c r="A55" s="2" t="s">
        <v>330</v>
      </c>
      <c r="B55" s="34">
        <v>141.9</v>
      </c>
      <c r="C55" s="34">
        <v>103.4</v>
      </c>
      <c r="D55" s="8">
        <v>175.7</v>
      </c>
      <c r="E55" s="34">
        <v>156.30000000000001</v>
      </c>
      <c r="F55" s="34">
        <v>160</v>
      </c>
      <c r="G55" s="8">
        <v>155.4</v>
      </c>
      <c r="H55" s="8">
        <v>168.4</v>
      </c>
      <c r="I55" s="34">
        <v>204.8</v>
      </c>
      <c r="J55" s="34">
        <v>123.4</v>
      </c>
      <c r="K55" s="8">
        <v>131</v>
      </c>
      <c r="L55" s="8">
        <v>149.5</v>
      </c>
      <c r="M55" s="8">
        <v>161.1</v>
      </c>
      <c r="N55" s="8">
        <v>140.80000000000001</v>
      </c>
      <c r="O55" s="8">
        <v>151.66923080000001</v>
      </c>
      <c r="P55" s="8">
        <v>25.246365569999998</v>
      </c>
      <c r="Q55" s="2"/>
      <c r="R55" s="2"/>
    </row>
    <row r="56" spans="1:39">
      <c r="A56" s="2" t="s">
        <v>331</v>
      </c>
      <c r="B56" s="34">
        <v>64.364704799999998</v>
      </c>
      <c r="C56" s="34">
        <v>46.901412800000003</v>
      </c>
      <c r="D56" s="34">
        <v>79.696114399999999</v>
      </c>
      <c r="E56" s="34">
        <v>70.896429600000005</v>
      </c>
      <c r="F56" s="34">
        <v>72.574719999999999</v>
      </c>
      <c r="G56" s="34">
        <v>70.488196799999997</v>
      </c>
      <c r="H56" s="34">
        <v>76.384892800000003</v>
      </c>
      <c r="I56" s="34">
        <v>92.895641600000005</v>
      </c>
      <c r="J56" s="34">
        <v>55.973252799999997</v>
      </c>
      <c r="K56" s="34">
        <v>59.420552000000001</v>
      </c>
      <c r="L56" s="34">
        <v>67.812004000000002</v>
      </c>
      <c r="M56" s="34">
        <v>73.073671200000007</v>
      </c>
      <c r="N56" s="34">
        <v>63.865753599999998</v>
      </c>
      <c r="O56" s="8">
        <v>68.795949719999996</v>
      </c>
      <c r="P56" s="8">
        <v>11.45154945</v>
      </c>
      <c r="Q56" s="2"/>
      <c r="R56" s="2"/>
    </row>
    <row r="57" spans="1:39">
      <c r="A57" s="34"/>
      <c r="B57" s="34"/>
      <c r="C57" s="34"/>
      <c r="D57" s="2"/>
      <c r="E57" s="34"/>
      <c r="F57" s="34"/>
      <c r="G57" s="2"/>
      <c r="H57" s="2"/>
      <c r="I57" s="34"/>
      <c r="J57" s="34"/>
      <c r="K57" s="2"/>
      <c r="L57" s="2"/>
      <c r="M57" s="2"/>
      <c r="N57" s="2"/>
      <c r="O57" s="2"/>
      <c r="P57" s="2"/>
      <c r="Q57" s="2"/>
      <c r="R57" s="2"/>
    </row>
    <row r="62" spans="1:39" ht="15">
      <c r="B62" s="44"/>
      <c r="C62" s="44"/>
      <c r="D62" s="44"/>
      <c r="E62" s="44"/>
      <c r="F62" s="44"/>
      <c r="G62" s="44"/>
      <c r="H62" s="44"/>
      <c r="I62" s="44"/>
      <c r="J62" s="44"/>
      <c r="K62" s="44"/>
      <c r="L62" s="44"/>
      <c r="M62" s="44"/>
      <c r="N62" s="44"/>
    </row>
    <row r="63" spans="1:39" ht="15">
      <c r="A63" s="44"/>
      <c r="B63" s="44" t="s">
        <v>197</v>
      </c>
      <c r="C63" s="44"/>
      <c r="D63" s="44"/>
      <c r="E63" s="44"/>
      <c r="F63" s="44"/>
      <c r="G63" s="44"/>
      <c r="H63" s="44"/>
      <c r="I63" s="44"/>
      <c r="J63" s="44"/>
      <c r="K63" s="44"/>
      <c r="L63" s="44"/>
      <c r="M63" s="44"/>
      <c r="N63" s="44"/>
    </row>
    <row r="64" spans="1:39">
      <c r="A64" s="34"/>
      <c r="B64" s="34" t="s">
        <v>136</v>
      </c>
      <c r="C64" s="34"/>
      <c r="D64" s="2"/>
      <c r="E64" s="34"/>
      <c r="F64" s="34"/>
      <c r="G64" s="2"/>
      <c r="H64" s="2"/>
      <c r="I64" s="34"/>
      <c r="J64" s="34"/>
      <c r="K64" s="2"/>
      <c r="L64" s="2"/>
      <c r="M64" s="2"/>
      <c r="N64" s="2"/>
      <c r="O64" s="2"/>
      <c r="P64" s="2"/>
      <c r="Q64" s="2"/>
      <c r="R64" s="2"/>
      <c r="AM64" s="2" t="s">
        <v>332</v>
      </c>
    </row>
    <row r="65" spans="1:41">
      <c r="A65" s="2" t="s">
        <v>333</v>
      </c>
      <c r="B65" s="2" t="s">
        <v>334</v>
      </c>
      <c r="C65" s="2" t="s">
        <v>335</v>
      </c>
      <c r="D65" s="2" t="s">
        <v>336</v>
      </c>
      <c r="E65" s="2" t="s">
        <v>337</v>
      </c>
      <c r="F65" s="2" t="s">
        <v>338</v>
      </c>
      <c r="G65" s="2" t="s">
        <v>339</v>
      </c>
      <c r="H65" s="2" t="s">
        <v>340</v>
      </c>
      <c r="I65" s="2" t="s">
        <v>341</v>
      </c>
      <c r="J65" s="2" t="s">
        <v>342</v>
      </c>
      <c r="K65" s="2" t="s">
        <v>343</v>
      </c>
      <c r="L65" s="2" t="s">
        <v>344</v>
      </c>
      <c r="M65" s="2" t="s">
        <v>345</v>
      </c>
      <c r="N65" s="2" t="s">
        <v>346</v>
      </c>
      <c r="O65" s="2" t="s">
        <v>347</v>
      </c>
      <c r="P65" s="2" t="s">
        <v>348</v>
      </c>
      <c r="Q65" s="2" t="s">
        <v>349</v>
      </c>
      <c r="R65" s="2" t="s">
        <v>350</v>
      </c>
      <c r="S65" s="2" t="s">
        <v>351</v>
      </c>
      <c r="T65" s="2" t="s">
        <v>352</v>
      </c>
      <c r="U65" s="2" t="s">
        <v>353</v>
      </c>
      <c r="V65" s="2" t="s">
        <v>354</v>
      </c>
      <c r="W65" s="2" t="s">
        <v>355</v>
      </c>
      <c r="X65" s="2" t="s">
        <v>356</v>
      </c>
      <c r="Y65" s="2" t="s">
        <v>357</v>
      </c>
      <c r="Z65" s="2" t="s">
        <v>358</v>
      </c>
      <c r="AA65" s="2" t="s">
        <v>359</v>
      </c>
      <c r="AB65" s="2" t="s">
        <v>360</v>
      </c>
      <c r="AC65" s="2" t="s">
        <v>361</v>
      </c>
      <c r="AD65" s="2" t="s">
        <v>362</v>
      </c>
      <c r="AE65" s="2" t="s">
        <v>363</v>
      </c>
      <c r="AF65" s="2" t="s">
        <v>364</v>
      </c>
      <c r="AG65" s="2" t="s">
        <v>365</v>
      </c>
      <c r="AH65" s="2" t="s">
        <v>366</v>
      </c>
      <c r="AI65" s="2" t="s">
        <v>367</v>
      </c>
      <c r="AJ65" s="2" t="s">
        <v>368</v>
      </c>
      <c r="AK65" s="2" t="s">
        <v>369</v>
      </c>
      <c r="AM65" s="2" t="s">
        <v>166</v>
      </c>
      <c r="AN65" s="2" t="s">
        <v>167</v>
      </c>
      <c r="AO65" s="2" t="s">
        <v>168</v>
      </c>
    </row>
    <row r="66" spans="1:41" ht="15">
      <c r="A66" s="44" t="s">
        <v>142</v>
      </c>
      <c r="B66" s="45">
        <v>1.27649580757738</v>
      </c>
      <c r="C66" s="44">
        <v>1.674731</v>
      </c>
      <c r="D66" s="2">
        <v>2.544448</v>
      </c>
      <c r="E66" s="8">
        <v>1.24813</v>
      </c>
      <c r="F66" s="45">
        <v>1.2537400000000001</v>
      </c>
      <c r="G66" s="8">
        <v>1.64327</v>
      </c>
      <c r="H66" s="8">
        <v>1.46919</v>
      </c>
      <c r="I66" s="8">
        <v>1.44739</v>
      </c>
      <c r="J66" s="46"/>
      <c r="K66" s="8">
        <v>1.6203399999999999</v>
      </c>
      <c r="L66" s="8">
        <v>1.8246899999999999</v>
      </c>
      <c r="N66" s="8">
        <v>1.53007</v>
      </c>
      <c r="O66" s="8">
        <v>1.5474190000000001</v>
      </c>
      <c r="P66" s="46"/>
      <c r="Q66" s="46"/>
      <c r="R66" s="8">
        <v>1.382425</v>
      </c>
      <c r="S66" s="8">
        <v>1.1463099999999999</v>
      </c>
      <c r="T66" s="8">
        <v>1.86521</v>
      </c>
      <c r="U66" s="46"/>
      <c r="V66" s="8">
        <v>1.4333400000000001</v>
      </c>
      <c r="W66" s="46"/>
      <c r="X66" s="8">
        <v>1.4536899999999999</v>
      </c>
      <c r="Y66" s="46"/>
      <c r="Z66" s="8">
        <v>1.52288</v>
      </c>
      <c r="AA66" s="8">
        <v>1.7757400000000001</v>
      </c>
      <c r="AB66" s="8">
        <v>1.897</v>
      </c>
      <c r="AC66" s="8">
        <v>1.4254199999999999</v>
      </c>
      <c r="AD66" s="8">
        <v>2.0751499999999998</v>
      </c>
      <c r="AE66" s="8">
        <v>1.4767600000000001</v>
      </c>
      <c r="AF66" s="8">
        <v>1.3113999999999999</v>
      </c>
      <c r="AG66" s="8">
        <v>1.88981</v>
      </c>
      <c r="AH66" s="8">
        <v>1.21252</v>
      </c>
      <c r="AI66" s="8">
        <v>1.6413599999999999</v>
      </c>
      <c r="AJ66" s="8">
        <v>1.27013</v>
      </c>
      <c r="AK66" s="8">
        <v>1.5941700000000001</v>
      </c>
      <c r="AM66" s="3">
        <f t="shared" ref="AM66:AM79" si="0">MAX(B66:AK66)</f>
        <v>2.544448</v>
      </c>
      <c r="AN66" s="3">
        <f t="shared" ref="AN66:AN79" si="1">MIN(B66:AK66)</f>
        <v>1.1463099999999999</v>
      </c>
      <c r="AO66" s="3">
        <f t="shared" ref="AO66:AO79" si="2">AVERAGE(B66:AK66)</f>
        <v>1.567352717502668</v>
      </c>
    </row>
    <row r="67" spans="1:41" ht="15">
      <c r="A67" s="2" t="s">
        <v>370</v>
      </c>
      <c r="B67" s="45">
        <v>4.7012609999999997</v>
      </c>
      <c r="C67" s="44">
        <v>4.8766699999999998</v>
      </c>
      <c r="D67" s="45">
        <v>4.8432979999999999</v>
      </c>
      <c r="E67" s="45">
        <v>3.9237899999999999</v>
      </c>
      <c r="F67" s="45">
        <v>4.9996</v>
      </c>
      <c r="G67" s="8">
        <v>4.8597200000000003</v>
      </c>
      <c r="H67" s="8">
        <v>4.54657</v>
      </c>
      <c r="I67" s="8">
        <v>4.5998299999999999</v>
      </c>
      <c r="J67" s="46"/>
      <c r="K67" s="8">
        <v>4.9800399999999998</v>
      </c>
      <c r="L67" s="8">
        <v>4.3453999999999997</v>
      </c>
      <c r="N67" s="8">
        <v>3.8578700000000001</v>
      </c>
      <c r="O67" s="8">
        <v>3.5696249999999998</v>
      </c>
      <c r="P67" s="46"/>
      <c r="Q67" s="46"/>
      <c r="R67" s="8">
        <v>4.8162779999999996</v>
      </c>
      <c r="S67" s="8">
        <v>3.5591900000000001</v>
      </c>
      <c r="T67" s="8">
        <v>5.8329500000000003</v>
      </c>
      <c r="U67" s="46"/>
      <c r="V67" s="8">
        <v>4.4583300000000001</v>
      </c>
      <c r="W67" s="46"/>
      <c r="X67" s="8">
        <v>4.7387199999999998</v>
      </c>
      <c r="Y67" s="46"/>
      <c r="Z67" s="8">
        <v>4.8283500000000004</v>
      </c>
      <c r="AA67" s="8">
        <v>4.4681100000000002</v>
      </c>
      <c r="AB67" s="8">
        <v>4.8085599999999999</v>
      </c>
      <c r="AC67" s="8">
        <v>4.3049200000000001</v>
      </c>
      <c r="AD67" s="8">
        <v>5.2788300000000001</v>
      </c>
      <c r="AE67" s="8">
        <v>4.1468400000000001</v>
      </c>
      <c r="AF67" s="8">
        <v>5.6901599999999997</v>
      </c>
      <c r="AG67" s="8">
        <v>4.1543299999999999</v>
      </c>
      <c r="AH67" s="8">
        <v>4.2506899999999996</v>
      </c>
      <c r="AI67" s="8">
        <v>3.2148500000000002</v>
      </c>
      <c r="AJ67" s="8">
        <v>4.9678899999999997</v>
      </c>
      <c r="AK67" s="8">
        <v>5.1181000000000001</v>
      </c>
      <c r="AM67" s="3">
        <f t="shared" si="0"/>
        <v>5.8329500000000003</v>
      </c>
      <c r="AN67" s="3">
        <f t="shared" si="1"/>
        <v>3.2148500000000002</v>
      </c>
      <c r="AO67" s="3">
        <f t="shared" si="2"/>
        <v>4.5772680000000001</v>
      </c>
    </row>
    <row r="68" spans="1:41" ht="15">
      <c r="A68" s="44" t="s">
        <v>371</v>
      </c>
      <c r="B68" s="45">
        <v>6.1063270000000003</v>
      </c>
      <c r="C68" s="47"/>
      <c r="D68" s="45">
        <v>6.022907</v>
      </c>
      <c r="E68" s="45">
        <v>5.6148899999999999</v>
      </c>
      <c r="F68" s="45">
        <v>6.4187200000000004</v>
      </c>
      <c r="G68" s="8">
        <v>6.2937399999999997</v>
      </c>
      <c r="H68" s="8">
        <v>5.7941200000000004</v>
      </c>
      <c r="I68" s="8">
        <v>5.9223600000000003</v>
      </c>
      <c r="J68" s="46"/>
      <c r="K68" s="8">
        <v>6.35379</v>
      </c>
      <c r="L68" s="8">
        <v>5.6028700000000002</v>
      </c>
      <c r="N68" s="8">
        <v>5.5780099999999999</v>
      </c>
      <c r="O68" s="8">
        <v>5.6848080000000003</v>
      </c>
      <c r="P68" s="46"/>
      <c r="Q68" s="46"/>
      <c r="R68" s="8">
        <v>6.3981919999999999</v>
      </c>
      <c r="S68" s="8">
        <v>5.4772299999999996</v>
      </c>
      <c r="T68" s="8">
        <v>7.6175199999999998</v>
      </c>
      <c r="U68" s="46"/>
      <c r="V68" s="8">
        <v>6.2991700000000002</v>
      </c>
      <c r="W68" s="46"/>
      <c r="X68" s="48"/>
      <c r="Y68" s="46"/>
      <c r="Z68" s="48"/>
      <c r="AA68" s="48"/>
      <c r="AB68" s="48"/>
      <c r="AC68" s="48"/>
      <c r="AD68" s="48"/>
      <c r="AE68" s="48"/>
      <c r="AF68" s="8">
        <v>6.68546</v>
      </c>
      <c r="AG68" s="48"/>
      <c r="AH68" s="48"/>
      <c r="AI68" s="48"/>
      <c r="AJ68" s="48"/>
      <c r="AK68" s="48"/>
      <c r="AM68" s="3">
        <f t="shared" si="0"/>
        <v>7.6175199999999998</v>
      </c>
      <c r="AN68" s="3">
        <f t="shared" si="1"/>
        <v>5.4772299999999996</v>
      </c>
      <c r="AO68" s="3">
        <f t="shared" si="2"/>
        <v>6.1168821250000009</v>
      </c>
    </row>
    <row r="69" spans="1:41" ht="15">
      <c r="A69" s="44" t="s">
        <v>372</v>
      </c>
      <c r="B69" s="45">
        <v>7.7791629999999996</v>
      </c>
      <c r="C69" s="44">
        <v>10.691839999999999</v>
      </c>
      <c r="D69" s="45">
        <v>8.3060489999999998</v>
      </c>
      <c r="E69" s="45">
        <v>7.3619000000000003</v>
      </c>
      <c r="F69" s="45">
        <v>8.1751500000000004</v>
      </c>
      <c r="G69" s="8">
        <v>8.3965999999999994</v>
      </c>
      <c r="H69" s="8">
        <v>7.2945000000000002</v>
      </c>
      <c r="I69" s="8">
        <v>7.2939800000000004</v>
      </c>
      <c r="J69" s="46"/>
      <c r="K69" s="8">
        <v>7.9690000000000003</v>
      </c>
      <c r="L69" s="8">
        <v>7.4105999999999996</v>
      </c>
      <c r="N69" s="8">
        <v>7.4038000000000004</v>
      </c>
      <c r="O69" s="8">
        <v>8.6268449999999994</v>
      </c>
      <c r="P69" s="46"/>
      <c r="Q69" s="46"/>
      <c r="R69" s="8">
        <v>8.6409050000000001</v>
      </c>
      <c r="S69" s="8">
        <v>7.8253199999999996</v>
      </c>
      <c r="T69" s="8">
        <v>10.291499999999999</v>
      </c>
      <c r="U69" s="46"/>
      <c r="V69" s="8">
        <v>7.9849899999999998</v>
      </c>
      <c r="W69" s="46"/>
      <c r="X69" s="8">
        <v>13.003299999999999</v>
      </c>
      <c r="Y69" s="46"/>
      <c r="Z69" s="8">
        <v>13.4777</v>
      </c>
      <c r="AA69" s="8">
        <v>12.031700000000001</v>
      </c>
      <c r="AB69" s="8">
        <v>11.3201</v>
      </c>
      <c r="AC69" s="8">
        <v>11.768800000000001</v>
      </c>
      <c r="AD69" s="48"/>
      <c r="AE69" s="8">
        <v>10.9268</v>
      </c>
      <c r="AF69" s="8">
        <v>9.0034899999999993</v>
      </c>
      <c r="AG69" s="8">
        <v>12.7837</v>
      </c>
      <c r="AH69" s="8">
        <v>11.5893</v>
      </c>
      <c r="AI69" s="8">
        <v>9.5620100000000008</v>
      </c>
      <c r="AJ69" s="8">
        <v>15.0448</v>
      </c>
      <c r="AK69" s="8">
        <v>12.375299999999999</v>
      </c>
      <c r="AM69" s="3">
        <f t="shared" si="0"/>
        <v>15.0448</v>
      </c>
      <c r="AN69" s="3">
        <f t="shared" si="1"/>
        <v>7.2939800000000004</v>
      </c>
      <c r="AO69" s="3">
        <f t="shared" si="2"/>
        <v>9.7978265000000011</v>
      </c>
    </row>
    <row r="70" spans="1:41" ht="15">
      <c r="A70" s="44" t="s">
        <v>373</v>
      </c>
      <c r="B70" s="45">
        <v>3.704253</v>
      </c>
      <c r="C70" s="44">
        <v>5.2633749999999999</v>
      </c>
      <c r="D70" s="45">
        <v>4.3975799999999996</v>
      </c>
      <c r="E70" s="45">
        <v>4.1833900000000002</v>
      </c>
      <c r="F70" s="45">
        <v>5.0941599999999996</v>
      </c>
      <c r="G70" s="8">
        <v>5.5648999999999997</v>
      </c>
      <c r="H70" s="8">
        <v>4.45458</v>
      </c>
      <c r="I70" s="8">
        <v>4.45458</v>
      </c>
      <c r="J70" s="46"/>
      <c r="K70" s="8">
        <v>5.2315899999999997</v>
      </c>
      <c r="L70" s="8">
        <v>4.5136700000000003</v>
      </c>
      <c r="N70" s="8">
        <v>3.8693200000000001</v>
      </c>
      <c r="O70" s="8">
        <v>5.0272949999999996</v>
      </c>
      <c r="P70" s="46"/>
      <c r="Q70" s="46"/>
      <c r="R70" s="8">
        <v>5.1796870000000004</v>
      </c>
      <c r="S70" s="8">
        <v>4.0700399999999997</v>
      </c>
      <c r="T70" s="8">
        <v>5.8538300000000003</v>
      </c>
      <c r="U70" s="46"/>
      <c r="V70" s="8">
        <v>4.9601199999999999</v>
      </c>
      <c r="W70" s="46"/>
      <c r="X70" s="8">
        <v>4.35954</v>
      </c>
      <c r="Y70" s="46"/>
      <c r="Z70" s="8">
        <v>4.9830300000000003</v>
      </c>
      <c r="AA70" s="8">
        <v>4.9659599999999999</v>
      </c>
      <c r="AB70" s="8">
        <v>4.8692000000000002</v>
      </c>
      <c r="AC70" s="8">
        <v>4.5440100000000001</v>
      </c>
      <c r="AD70" s="8">
        <v>4.2280100000000003</v>
      </c>
      <c r="AE70" s="8">
        <v>4.1122899999999998</v>
      </c>
      <c r="AF70" s="8">
        <v>5.8424800000000001</v>
      </c>
      <c r="AG70" s="8">
        <v>4.3137800000000004</v>
      </c>
      <c r="AH70" s="8">
        <v>4.4092900000000004</v>
      </c>
      <c r="AI70" s="8">
        <v>4.1644199999999998</v>
      </c>
      <c r="AJ70" s="8">
        <v>5.31813</v>
      </c>
      <c r="AK70" s="8">
        <v>5.1500399999999997</v>
      </c>
      <c r="AM70" s="3">
        <f t="shared" si="0"/>
        <v>5.8538300000000003</v>
      </c>
      <c r="AN70" s="3">
        <f t="shared" si="1"/>
        <v>3.704253</v>
      </c>
      <c r="AO70" s="3">
        <f t="shared" si="2"/>
        <v>4.7269844827586196</v>
      </c>
    </row>
    <row r="71" spans="1:41" ht="15">
      <c r="A71" s="44" t="s">
        <v>374</v>
      </c>
      <c r="B71" s="45">
        <v>6.0745699999999996</v>
      </c>
      <c r="C71" s="46"/>
      <c r="D71" s="45">
        <v>6.4674449999999997</v>
      </c>
      <c r="E71" s="45">
        <v>5.8098799999999997</v>
      </c>
      <c r="F71" s="45">
        <v>7.0792900000000003</v>
      </c>
      <c r="G71" s="8">
        <v>7.1700400000000002</v>
      </c>
      <c r="H71" s="8">
        <v>5.899</v>
      </c>
      <c r="I71" s="8">
        <v>5.9744599999999997</v>
      </c>
      <c r="J71" s="46"/>
      <c r="K71" s="8">
        <v>6.5339999999999998</v>
      </c>
      <c r="L71" s="8">
        <v>5.1494600000000004</v>
      </c>
      <c r="N71" s="8">
        <v>5.8649800000000001</v>
      </c>
      <c r="O71" s="8">
        <v>7.3973620000000002</v>
      </c>
      <c r="P71" s="46"/>
      <c r="Q71" s="46"/>
      <c r="R71" s="8">
        <v>7.0983299999999998</v>
      </c>
      <c r="S71" s="8">
        <v>5.9391800000000003</v>
      </c>
      <c r="T71" s="8">
        <v>8.11951</v>
      </c>
      <c r="U71" s="46"/>
      <c r="V71" s="8">
        <v>6.81548</v>
      </c>
      <c r="W71" s="46"/>
      <c r="X71" s="48"/>
      <c r="Y71" s="46"/>
      <c r="Z71" s="48"/>
      <c r="AA71" s="48"/>
      <c r="AB71" s="48"/>
      <c r="AC71" s="48"/>
      <c r="AD71" s="48"/>
      <c r="AE71" s="48"/>
      <c r="AF71" s="8">
        <v>7.5534800000000004</v>
      </c>
      <c r="AG71" s="48"/>
      <c r="AH71" s="48"/>
      <c r="AI71" s="48"/>
      <c r="AJ71" s="48"/>
      <c r="AK71" s="48"/>
      <c r="AM71" s="3">
        <f t="shared" si="0"/>
        <v>8.11951</v>
      </c>
      <c r="AN71" s="3">
        <f t="shared" si="1"/>
        <v>5.1494600000000004</v>
      </c>
      <c r="AO71" s="3">
        <f t="shared" si="2"/>
        <v>6.5591541875000008</v>
      </c>
    </row>
    <row r="72" spans="1:41" ht="15">
      <c r="A72" s="44" t="s">
        <v>375</v>
      </c>
      <c r="B72" s="45">
        <v>7.8249899999999997</v>
      </c>
      <c r="C72" s="44">
        <v>11.35262</v>
      </c>
      <c r="D72" s="45">
        <v>8.9151439999999997</v>
      </c>
      <c r="E72" s="45">
        <v>7.6733399999999996</v>
      </c>
      <c r="F72" s="45">
        <v>8.8887900000000002</v>
      </c>
      <c r="G72" s="8">
        <v>9.3004700000000007</v>
      </c>
      <c r="H72" s="8">
        <v>8.1823899999999998</v>
      </c>
      <c r="I72" s="8">
        <v>8.1706800000000008</v>
      </c>
      <c r="J72" s="46"/>
      <c r="K72" s="8">
        <v>8.35595</v>
      </c>
      <c r="L72" s="8">
        <v>7.9503300000000001</v>
      </c>
      <c r="N72" s="8">
        <v>8.1719899999999992</v>
      </c>
      <c r="O72" s="8">
        <v>10.3459</v>
      </c>
      <c r="P72" s="46"/>
      <c r="Q72" s="46"/>
      <c r="R72" s="8">
        <v>9.3044399999999996</v>
      </c>
      <c r="S72" s="8">
        <v>8.4023599999999998</v>
      </c>
      <c r="T72" s="8">
        <v>11.166700000000001</v>
      </c>
      <c r="U72" s="46"/>
      <c r="V72" s="8">
        <v>9.1385000000000005</v>
      </c>
      <c r="W72" s="46"/>
      <c r="X72" s="8">
        <v>12.2112</v>
      </c>
      <c r="Y72" s="46"/>
      <c r="Z72" s="8">
        <v>13.8482</v>
      </c>
      <c r="AA72" s="8">
        <v>12.745200000000001</v>
      </c>
      <c r="AB72" s="8">
        <v>12.833399999999999</v>
      </c>
      <c r="AC72" s="8">
        <v>13.2879</v>
      </c>
      <c r="AD72" s="48"/>
      <c r="AE72" s="8">
        <v>11.436999999999999</v>
      </c>
      <c r="AF72" s="8">
        <v>9.9158799999999996</v>
      </c>
      <c r="AG72" s="8">
        <v>13.7646</v>
      </c>
      <c r="AH72" s="8">
        <v>11.027200000000001</v>
      </c>
      <c r="AI72" s="8">
        <v>11.122400000000001</v>
      </c>
      <c r="AJ72" s="8">
        <v>14.6031</v>
      </c>
      <c r="AK72" s="8">
        <v>11.956</v>
      </c>
      <c r="AM72" s="3">
        <f t="shared" si="0"/>
        <v>14.6031</v>
      </c>
      <c r="AN72" s="3">
        <f t="shared" si="1"/>
        <v>7.6733399999999996</v>
      </c>
      <c r="AO72" s="3">
        <f t="shared" si="2"/>
        <v>10.424881214285715</v>
      </c>
    </row>
    <row r="73" spans="1:41" ht="15">
      <c r="A73" s="44" t="s">
        <v>376</v>
      </c>
      <c r="B73" s="45">
        <v>4.9525920000000001</v>
      </c>
      <c r="C73" s="44">
        <v>5.702223</v>
      </c>
      <c r="D73" s="45">
        <v>4.8577719999999998</v>
      </c>
      <c r="E73" s="45">
        <v>4.4907399999999997</v>
      </c>
      <c r="F73" s="45">
        <v>5.8382800000000001</v>
      </c>
      <c r="G73" s="8">
        <v>6.2230600000000003</v>
      </c>
      <c r="H73" s="8">
        <v>4.5805199999999999</v>
      </c>
      <c r="I73" s="8">
        <v>4.5428199999999999</v>
      </c>
      <c r="J73" s="46"/>
      <c r="K73" s="8">
        <v>5.5324099999999996</v>
      </c>
      <c r="L73" s="8">
        <v>4.8052599999999996</v>
      </c>
      <c r="N73" s="8">
        <v>3.7864300000000002</v>
      </c>
      <c r="O73" s="8">
        <v>4.1424909999999997</v>
      </c>
      <c r="P73" s="46"/>
      <c r="Q73" s="46"/>
      <c r="R73" s="8">
        <v>4.9543200000000001</v>
      </c>
      <c r="S73" s="8">
        <v>4.4421200000000001</v>
      </c>
      <c r="T73" s="8">
        <v>6.2730899999999998</v>
      </c>
      <c r="U73" s="46"/>
      <c r="V73" s="8">
        <v>5.06304</v>
      </c>
      <c r="W73" s="46"/>
      <c r="X73" s="8">
        <v>4.4464300000000003</v>
      </c>
      <c r="Y73" s="46"/>
      <c r="Z73" s="8">
        <v>5.4970600000000003</v>
      </c>
      <c r="AA73" s="8">
        <v>4.7322699999999998</v>
      </c>
      <c r="AB73" s="8">
        <v>5.0104499999999996</v>
      </c>
      <c r="AC73" s="8">
        <v>4.7961799999999997</v>
      </c>
      <c r="AD73" s="8">
        <v>5.7950999999999997</v>
      </c>
      <c r="AE73" s="8">
        <v>4.8152499999999998</v>
      </c>
      <c r="AF73" s="8">
        <v>6.4997199999999999</v>
      </c>
      <c r="AG73" s="8">
        <v>5.2913500000000004</v>
      </c>
      <c r="AH73" s="8">
        <v>4.8486000000000002</v>
      </c>
      <c r="AI73" s="8">
        <v>3.3513299999999999</v>
      </c>
      <c r="AJ73" s="8">
        <v>3.8991199999999999</v>
      </c>
      <c r="AK73" s="8">
        <v>4.4990100000000002</v>
      </c>
      <c r="AM73" s="3">
        <f t="shared" si="0"/>
        <v>6.4997199999999999</v>
      </c>
      <c r="AN73" s="3">
        <f t="shared" si="1"/>
        <v>3.3513299999999999</v>
      </c>
      <c r="AO73" s="3">
        <f t="shared" si="2"/>
        <v>4.9541047586206908</v>
      </c>
    </row>
    <row r="74" spans="1:41" ht="15">
      <c r="A74" s="44" t="s">
        <v>377</v>
      </c>
      <c r="B74" s="45">
        <v>6.4561200000000003</v>
      </c>
      <c r="C74" s="47"/>
      <c r="D74" s="45">
        <v>6.244828</v>
      </c>
      <c r="E74" s="45">
        <v>6.3974200000000003</v>
      </c>
      <c r="F74" s="45">
        <v>8.18642</v>
      </c>
      <c r="G74" s="8">
        <v>7.81501</v>
      </c>
      <c r="H74" s="8">
        <v>6.4841199999999999</v>
      </c>
      <c r="I74" s="8">
        <v>6.4341600000000003</v>
      </c>
      <c r="J74" s="46"/>
      <c r="K74" s="8">
        <v>7.1968399999999999</v>
      </c>
      <c r="L74" s="8">
        <v>6.7121000000000004</v>
      </c>
      <c r="N74" s="8">
        <v>6.1020000000000003</v>
      </c>
      <c r="O74" s="8">
        <v>7.7259549999999999</v>
      </c>
      <c r="P74" s="46"/>
      <c r="Q74" s="46"/>
      <c r="R74" s="8">
        <v>7.2109569999999996</v>
      </c>
      <c r="S74" s="8">
        <v>6.54603</v>
      </c>
      <c r="T74" s="8">
        <v>8.8495299999999997</v>
      </c>
      <c r="U74" s="46"/>
      <c r="V74" s="8">
        <v>7.2940100000000001</v>
      </c>
      <c r="W74" s="46"/>
      <c r="X74" s="48"/>
      <c r="Y74" s="46"/>
      <c r="Z74" s="48"/>
      <c r="AA74" s="48"/>
      <c r="AB74" s="48"/>
      <c r="AC74" s="48"/>
      <c r="AD74" s="48"/>
      <c r="AE74" s="48"/>
      <c r="AF74" s="8">
        <v>9.1845599999999994</v>
      </c>
      <c r="AG74" s="48"/>
      <c r="AH74" s="48"/>
      <c r="AI74" s="48"/>
      <c r="AJ74" s="48"/>
      <c r="AK74" s="48"/>
      <c r="AM74" s="3">
        <f t="shared" si="0"/>
        <v>9.1845599999999994</v>
      </c>
      <c r="AN74" s="3">
        <f t="shared" si="1"/>
        <v>6.1020000000000003</v>
      </c>
      <c r="AO74" s="3">
        <f t="shared" si="2"/>
        <v>7.1775037499999996</v>
      </c>
    </row>
    <row r="75" spans="1:41" ht="15">
      <c r="A75" s="44" t="s">
        <v>378</v>
      </c>
      <c r="B75" s="45">
        <v>8.5831689999999998</v>
      </c>
      <c r="C75" s="44">
        <v>12.97799</v>
      </c>
      <c r="D75" s="45">
        <v>8.4288369999999997</v>
      </c>
      <c r="E75" s="45">
        <v>8.58413</v>
      </c>
      <c r="F75" s="45">
        <v>10.6235</v>
      </c>
      <c r="G75" s="8">
        <v>10.037699999999999</v>
      </c>
      <c r="H75" s="8">
        <v>8.7904199999999992</v>
      </c>
      <c r="I75" s="8">
        <v>8.7133299999999991</v>
      </c>
      <c r="J75" s="46"/>
      <c r="K75" s="8">
        <v>9.3998000000000008</v>
      </c>
      <c r="L75" s="8">
        <v>9.1033399999999993</v>
      </c>
      <c r="N75" s="8">
        <v>8.80335</v>
      </c>
      <c r="O75" s="8">
        <v>11.24952</v>
      </c>
      <c r="P75" s="46"/>
      <c r="Q75" s="46"/>
      <c r="R75" s="8">
        <v>10.209479999999999</v>
      </c>
      <c r="S75" s="8">
        <v>8.8033999999999999</v>
      </c>
      <c r="T75" s="8">
        <v>12.200799999999999</v>
      </c>
      <c r="U75" s="46"/>
      <c r="V75" s="8">
        <v>9.3824000000000005</v>
      </c>
      <c r="W75" s="46"/>
      <c r="X75" s="8">
        <v>13.714700000000001</v>
      </c>
      <c r="Y75" s="46"/>
      <c r="Z75" s="8">
        <v>14.9514</v>
      </c>
      <c r="AA75" s="8">
        <v>13.1469</v>
      </c>
      <c r="AB75" s="8">
        <v>13.3079</v>
      </c>
      <c r="AC75" s="8">
        <v>14.758599999999999</v>
      </c>
      <c r="AD75" s="48"/>
      <c r="AE75" s="8">
        <v>12.300800000000001</v>
      </c>
      <c r="AF75" s="8">
        <v>10.833399999999999</v>
      </c>
      <c r="AG75" s="8">
        <v>14.836399999999999</v>
      </c>
      <c r="AH75" s="8">
        <v>12.6922</v>
      </c>
      <c r="AI75" s="8">
        <v>10.824199999999999</v>
      </c>
      <c r="AJ75" s="48"/>
      <c r="AK75" s="8">
        <v>13.2248</v>
      </c>
      <c r="AM75" s="3">
        <f t="shared" si="0"/>
        <v>14.9514</v>
      </c>
      <c r="AN75" s="3">
        <f t="shared" si="1"/>
        <v>8.4288369999999997</v>
      </c>
      <c r="AO75" s="3">
        <f t="shared" si="2"/>
        <v>11.128980222222223</v>
      </c>
    </row>
    <row r="76" spans="1:41" ht="15">
      <c r="A76" s="44" t="s">
        <v>379</v>
      </c>
      <c r="B76" s="45">
        <v>5.1145389999999997</v>
      </c>
      <c r="C76" s="44">
        <v>5.5972590000000002</v>
      </c>
      <c r="D76" s="45">
        <v>4.4726530000000002</v>
      </c>
      <c r="E76" s="45">
        <v>4.9301899999999996</v>
      </c>
      <c r="F76" s="45">
        <v>6.7347900000000003</v>
      </c>
      <c r="G76" s="8">
        <v>5.5856000000000003</v>
      </c>
      <c r="H76" s="8">
        <v>5.14201</v>
      </c>
      <c r="I76" s="8">
        <v>5.14201</v>
      </c>
      <c r="J76" s="46"/>
      <c r="K76" s="8">
        <v>5.6228800000000003</v>
      </c>
      <c r="L76" s="8">
        <v>5.16228</v>
      </c>
      <c r="N76" s="8">
        <v>4.7866</v>
      </c>
      <c r="O76" s="8">
        <v>5.750731</v>
      </c>
      <c r="P76" s="46"/>
      <c r="Q76" s="46"/>
      <c r="R76" s="8">
        <v>5.5211040000000002</v>
      </c>
      <c r="S76" s="8">
        <v>4.5811099999999998</v>
      </c>
      <c r="T76" s="8">
        <v>7.0160299999999998</v>
      </c>
      <c r="U76" s="46"/>
      <c r="V76" s="8">
        <v>5.9127400000000003</v>
      </c>
      <c r="W76" s="46"/>
      <c r="X76" s="8">
        <v>5.0531600000000001</v>
      </c>
      <c r="Y76" s="46"/>
      <c r="Z76" s="8">
        <v>5.4435000000000002</v>
      </c>
      <c r="AA76" s="8">
        <v>5.6732699999999996</v>
      </c>
      <c r="AB76" s="8">
        <v>4.9785700000000004</v>
      </c>
      <c r="AC76" s="8">
        <v>5.4116600000000004</v>
      </c>
      <c r="AD76" s="8">
        <v>4.8007900000000001</v>
      </c>
      <c r="AE76" s="8">
        <v>4.6215299999999999</v>
      </c>
      <c r="AF76" s="8">
        <v>6.6754100000000003</v>
      </c>
      <c r="AG76" s="8">
        <v>4.5187900000000001</v>
      </c>
      <c r="AH76" s="8">
        <v>5.12066</v>
      </c>
      <c r="AI76" s="8">
        <v>4.4863</v>
      </c>
      <c r="AJ76" s="8">
        <v>4.2468399999999997</v>
      </c>
      <c r="AK76" s="8">
        <v>5.5485100000000003</v>
      </c>
      <c r="AM76" s="3">
        <f t="shared" si="0"/>
        <v>7.0160299999999998</v>
      </c>
      <c r="AN76" s="3">
        <f t="shared" si="1"/>
        <v>4.2468399999999997</v>
      </c>
      <c r="AO76" s="3">
        <f t="shared" si="2"/>
        <v>5.2983281379310343</v>
      </c>
    </row>
    <row r="77" spans="1:41" ht="15">
      <c r="A77" s="44" t="s">
        <v>380</v>
      </c>
      <c r="B77" s="45">
        <v>6.9860629999999997</v>
      </c>
      <c r="C77" s="47"/>
      <c r="D77" s="45">
        <v>6.8129179999999998</v>
      </c>
      <c r="E77" s="45">
        <v>6.6714000000000002</v>
      </c>
      <c r="F77" s="45">
        <v>8.2642900000000008</v>
      </c>
      <c r="G77" s="8">
        <v>7.6299400000000004</v>
      </c>
      <c r="H77" s="8">
        <v>7.3808800000000003</v>
      </c>
      <c r="I77" s="8">
        <v>7.3808800000000003</v>
      </c>
      <c r="J77" s="46"/>
      <c r="K77" s="8">
        <v>7.3663800000000004</v>
      </c>
      <c r="L77" s="8">
        <v>6.9845199999999998</v>
      </c>
      <c r="N77" s="8">
        <v>6.72255</v>
      </c>
      <c r="O77" s="8">
        <v>8.2940360000000002</v>
      </c>
      <c r="P77" s="46"/>
      <c r="Q77" s="46"/>
      <c r="R77" s="48"/>
      <c r="S77" s="8">
        <v>7.0116800000000001</v>
      </c>
      <c r="T77" s="8">
        <v>9.2962299999999995</v>
      </c>
      <c r="U77" s="46"/>
      <c r="V77" s="8">
        <v>8.9238900000000001</v>
      </c>
      <c r="W77" s="46"/>
      <c r="X77" s="48"/>
      <c r="Y77" s="46"/>
      <c r="Z77" s="48"/>
      <c r="AA77" s="48"/>
      <c r="AB77" s="48"/>
      <c r="AC77" s="48"/>
      <c r="AD77" s="48"/>
      <c r="AE77" s="48"/>
      <c r="AF77" s="8">
        <v>8.8542199999999998</v>
      </c>
      <c r="AG77" s="48"/>
      <c r="AH77" s="48"/>
      <c r="AI77" s="48"/>
      <c r="AJ77" s="48"/>
      <c r="AK77" s="48"/>
      <c r="AM77" s="3">
        <f t="shared" si="0"/>
        <v>9.2962299999999995</v>
      </c>
      <c r="AN77" s="3">
        <f t="shared" si="1"/>
        <v>6.6714000000000002</v>
      </c>
      <c r="AO77" s="3">
        <f t="shared" si="2"/>
        <v>7.6386584666666657</v>
      </c>
    </row>
    <row r="78" spans="1:41" ht="15">
      <c r="A78" s="44" t="s">
        <v>381</v>
      </c>
      <c r="B78" s="45">
        <v>9.0187650000000001</v>
      </c>
      <c r="C78" s="44">
        <v>12.37053</v>
      </c>
      <c r="D78" s="45">
        <v>9.5160549999999997</v>
      </c>
      <c r="E78" s="45">
        <v>9.2109799999999993</v>
      </c>
      <c r="F78" s="45">
        <v>10.6685</v>
      </c>
      <c r="G78" s="8">
        <v>10.6426</v>
      </c>
      <c r="H78" s="8">
        <v>9.4780999999999995</v>
      </c>
      <c r="I78" s="8">
        <v>9.4780999999999995</v>
      </c>
      <c r="J78" s="46"/>
      <c r="K78" s="8">
        <v>9.4532500000000006</v>
      </c>
      <c r="L78" s="8">
        <v>9.8782599999999992</v>
      </c>
      <c r="N78" s="8">
        <v>9.6932100000000005</v>
      </c>
      <c r="O78" s="8">
        <v>13.31532</v>
      </c>
      <c r="P78" s="46"/>
      <c r="Q78" s="46"/>
      <c r="R78" s="48"/>
      <c r="S78" s="8">
        <v>9.1818399999999993</v>
      </c>
      <c r="T78" s="8">
        <v>12.5098</v>
      </c>
      <c r="U78" s="46"/>
      <c r="V78" s="8">
        <v>11.142300000000001</v>
      </c>
      <c r="W78" s="46"/>
      <c r="X78" s="8">
        <v>14.4887</v>
      </c>
      <c r="Y78" s="46"/>
      <c r="Z78" s="8">
        <v>15.236800000000001</v>
      </c>
      <c r="AA78" s="8">
        <v>14.2913</v>
      </c>
      <c r="AB78" s="8">
        <v>13.626099999999999</v>
      </c>
      <c r="AC78" s="8">
        <v>15.8979</v>
      </c>
      <c r="AD78" s="48"/>
      <c r="AE78" s="8">
        <v>10.3414</v>
      </c>
      <c r="AF78" s="8">
        <v>11.532500000000001</v>
      </c>
      <c r="AG78" s="8">
        <v>15.3705</v>
      </c>
      <c r="AH78" s="8">
        <v>12.8642</v>
      </c>
      <c r="AI78" s="8">
        <v>12.931699999999999</v>
      </c>
      <c r="AJ78" s="48"/>
      <c r="AK78" s="8">
        <v>13.6389</v>
      </c>
      <c r="AM78" s="3">
        <f t="shared" si="0"/>
        <v>15.8979</v>
      </c>
      <c r="AN78" s="3">
        <f t="shared" si="1"/>
        <v>9.0187650000000001</v>
      </c>
      <c r="AO78" s="3">
        <f t="shared" si="2"/>
        <v>11.760677307692305</v>
      </c>
    </row>
    <row r="79" spans="1:41" ht="15">
      <c r="A79" s="2" t="s">
        <v>382</v>
      </c>
      <c r="B79" s="46"/>
      <c r="C79" s="46"/>
      <c r="D79" s="47"/>
      <c r="E79" s="49"/>
      <c r="F79" s="49"/>
      <c r="G79" s="49"/>
      <c r="H79" s="46"/>
      <c r="I79" s="46"/>
      <c r="J79" s="46"/>
      <c r="K79" s="46"/>
      <c r="L79" s="46"/>
      <c r="M79" s="46"/>
      <c r="N79" s="46"/>
      <c r="O79" s="46"/>
      <c r="P79" s="46"/>
      <c r="Q79" s="46"/>
      <c r="R79" s="46"/>
      <c r="S79" s="46"/>
      <c r="T79" s="46"/>
      <c r="U79" s="46"/>
      <c r="V79" s="46"/>
      <c r="W79" s="46"/>
      <c r="X79" s="46"/>
      <c r="Y79" s="46"/>
      <c r="Z79" s="46"/>
      <c r="AA79" s="50">
        <v>15.8094</v>
      </c>
      <c r="AB79" s="46"/>
      <c r="AC79" s="46"/>
      <c r="AD79" s="46"/>
      <c r="AE79" s="48"/>
      <c r="AF79" s="46"/>
      <c r="AG79" s="46"/>
      <c r="AH79" s="46"/>
      <c r="AI79" s="46"/>
      <c r="AJ79" s="46"/>
      <c r="AK79" s="46"/>
      <c r="AM79" s="3">
        <f t="shared" si="0"/>
        <v>15.8094</v>
      </c>
      <c r="AN79" s="3">
        <f t="shared" si="1"/>
        <v>15.8094</v>
      </c>
      <c r="AO79" s="3">
        <f t="shared" si="2"/>
        <v>15.8094</v>
      </c>
    </row>
    <row r="80" spans="1:41" ht="15">
      <c r="E80" s="45"/>
      <c r="F80" s="45"/>
      <c r="G80" s="45"/>
    </row>
    <row r="81" spans="1:41" ht="15">
      <c r="A81" s="44" t="s">
        <v>383</v>
      </c>
      <c r="D81" s="44"/>
      <c r="E81" s="45"/>
      <c r="F81" s="45"/>
      <c r="G81" s="45"/>
    </row>
    <row r="82" spans="1:41" ht="15">
      <c r="A82" s="44" t="s">
        <v>166</v>
      </c>
      <c r="B82" s="3">
        <f t="shared" ref="B82:AI82" si="3">MAX(B66:B79)</f>
        <v>9.0187650000000001</v>
      </c>
      <c r="C82" s="3">
        <f t="shared" si="3"/>
        <v>12.97799</v>
      </c>
      <c r="D82" s="3">
        <f t="shared" si="3"/>
        <v>9.5160549999999997</v>
      </c>
      <c r="E82" s="3">
        <f t="shared" si="3"/>
        <v>9.2109799999999993</v>
      </c>
      <c r="F82" s="3">
        <f t="shared" si="3"/>
        <v>10.6685</v>
      </c>
      <c r="G82" s="3">
        <f t="shared" si="3"/>
        <v>10.6426</v>
      </c>
      <c r="H82" s="3">
        <f t="shared" si="3"/>
        <v>9.4780999999999995</v>
      </c>
      <c r="I82" s="3">
        <f t="shared" si="3"/>
        <v>9.4780999999999995</v>
      </c>
      <c r="J82" s="3">
        <f t="shared" si="3"/>
        <v>0</v>
      </c>
      <c r="K82" s="3">
        <f t="shared" si="3"/>
        <v>9.4532500000000006</v>
      </c>
      <c r="L82" s="3">
        <f t="shared" si="3"/>
        <v>9.8782599999999992</v>
      </c>
      <c r="M82" s="3">
        <f t="shared" si="3"/>
        <v>0</v>
      </c>
      <c r="N82" s="3">
        <f t="shared" si="3"/>
        <v>9.6932100000000005</v>
      </c>
      <c r="O82" s="3">
        <f t="shared" si="3"/>
        <v>13.31532</v>
      </c>
      <c r="P82" s="3">
        <f t="shared" si="3"/>
        <v>0</v>
      </c>
      <c r="Q82" s="3">
        <f t="shared" si="3"/>
        <v>0</v>
      </c>
      <c r="R82" s="3">
        <f t="shared" si="3"/>
        <v>10.209479999999999</v>
      </c>
      <c r="S82" s="3">
        <f t="shared" si="3"/>
        <v>9.1818399999999993</v>
      </c>
      <c r="T82" s="3">
        <f t="shared" si="3"/>
        <v>12.5098</v>
      </c>
      <c r="U82" s="3">
        <f t="shared" si="3"/>
        <v>0</v>
      </c>
      <c r="V82" s="3">
        <f t="shared" si="3"/>
        <v>11.142300000000001</v>
      </c>
      <c r="W82" s="3">
        <f t="shared" si="3"/>
        <v>0</v>
      </c>
      <c r="X82" s="3">
        <f t="shared" si="3"/>
        <v>14.4887</v>
      </c>
      <c r="Y82" s="3">
        <f t="shared" si="3"/>
        <v>0</v>
      </c>
      <c r="Z82" s="3">
        <f t="shared" si="3"/>
        <v>15.236800000000001</v>
      </c>
      <c r="AA82" s="3">
        <f t="shared" si="3"/>
        <v>15.8094</v>
      </c>
      <c r="AB82" s="3">
        <f t="shared" si="3"/>
        <v>13.626099999999999</v>
      </c>
      <c r="AC82" s="3">
        <f t="shared" si="3"/>
        <v>15.8979</v>
      </c>
      <c r="AD82" s="3">
        <f t="shared" si="3"/>
        <v>5.7950999999999997</v>
      </c>
      <c r="AE82" s="3">
        <f t="shared" si="3"/>
        <v>12.300800000000001</v>
      </c>
      <c r="AF82" s="3">
        <f t="shared" si="3"/>
        <v>11.532500000000001</v>
      </c>
      <c r="AG82" s="3">
        <f t="shared" si="3"/>
        <v>15.3705</v>
      </c>
      <c r="AH82" s="3">
        <f t="shared" si="3"/>
        <v>12.8642</v>
      </c>
      <c r="AI82" s="3">
        <f t="shared" si="3"/>
        <v>12.931699999999999</v>
      </c>
      <c r="AJ82" s="46"/>
      <c r="AK82" s="3">
        <f>MAX(AK66:AK79)</f>
        <v>13.6389</v>
      </c>
      <c r="AM82" s="1" t="s">
        <v>384</v>
      </c>
      <c r="AN82" s="1" t="s">
        <v>385</v>
      </c>
      <c r="AO82" s="5"/>
    </row>
    <row r="83" spans="1:41" ht="15">
      <c r="A83" s="44" t="s">
        <v>167</v>
      </c>
      <c r="B83" s="3">
        <f t="shared" ref="B83:AK83" si="4">MIN(B66:B79)</f>
        <v>1.27649580757738</v>
      </c>
      <c r="C83" s="3">
        <f t="shared" si="4"/>
        <v>1.674731</v>
      </c>
      <c r="D83" s="3">
        <f t="shared" si="4"/>
        <v>2.544448</v>
      </c>
      <c r="E83" s="3">
        <f t="shared" si="4"/>
        <v>1.24813</v>
      </c>
      <c r="F83" s="3">
        <f t="shared" si="4"/>
        <v>1.2537400000000001</v>
      </c>
      <c r="G83" s="3">
        <f t="shared" si="4"/>
        <v>1.64327</v>
      </c>
      <c r="H83" s="3">
        <f t="shared" si="4"/>
        <v>1.46919</v>
      </c>
      <c r="I83" s="3">
        <f t="shared" si="4"/>
        <v>1.44739</v>
      </c>
      <c r="J83" s="3">
        <f t="shared" si="4"/>
        <v>0</v>
      </c>
      <c r="K83" s="3">
        <f t="shared" si="4"/>
        <v>1.6203399999999999</v>
      </c>
      <c r="L83" s="3">
        <f t="shared" si="4"/>
        <v>1.8246899999999999</v>
      </c>
      <c r="M83" s="3">
        <f t="shared" si="4"/>
        <v>0</v>
      </c>
      <c r="N83" s="3">
        <f t="shared" si="4"/>
        <v>1.53007</v>
      </c>
      <c r="O83" s="3">
        <f t="shared" si="4"/>
        <v>1.5474190000000001</v>
      </c>
      <c r="P83" s="3">
        <f t="shared" si="4"/>
        <v>0</v>
      </c>
      <c r="Q83" s="3">
        <f t="shared" si="4"/>
        <v>0</v>
      </c>
      <c r="R83" s="3">
        <f t="shared" si="4"/>
        <v>1.382425</v>
      </c>
      <c r="S83" s="3">
        <f t="shared" si="4"/>
        <v>1.1463099999999999</v>
      </c>
      <c r="T83" s="3">
        <f t="shared" si="4"/>
        <v>1.86521</v>
      </c>
      <c r="U83" s="3">
        <f t="shared" si="4"/>
        <v>0</v>
      </c>
      <c r="V83" s="3">
        <f t="shared" si="4"/>
        <v>1.4333400000000001</v>
      </c>
      <c r="W83" s="3">
        <f t="shared" si="4"/>
        <v>0</v>
      </c>
      <c r="X83" s="3">
        <f t="shared" si="4"/>
        <v>1.4536899999999999</v>
      </c>
      <c r="Y83" s="3">
        <f t="shared" si="4"/>
        <v>0</v>
      </c>
      <c r="Z83" s="3">
        <f t="shared" si="4"/>
        <v>1.52288</v>
      </c>
      <c r="AA83" s="3">
        <f t="shared" si="4"/>
        <v>1.7757400000000001</v>
      </c>
      <c r="AB83" s="3">
        <f t="shared" si="4"/>
        <v>1.897</v>
      </c>
      <c r="AC83" s="3">
        <f t="shared" si="4"/>
        <v>1.4254199999999999</v>
      </c>
      <c r="AD83" s="3">
        <f t="shared" si="4"/>
        <v>2.0751499999999998</v>
      </c>
      <c r="AE83" s="3">
        <f t="shared" si="4"/>
        <v>1.4767600000000001</v>
      </c>
      <c r="AF83" s="3">
        <f t="shared" si="4"/>
        <v>1.3113999999999999</v>
      </c>
      <c r="AG83" s="3">
        <f t="shared" si="4"/>
        <v>1.88981</v>
      </c>
      <c r="AH83" s="3">
        <f t="shared" si="4"/>
        <v>1.21252</v>
      </c>
      <c r="AI83" s="3">
        <f t="shared" si="4"/>
        <v>1.6413599999999999</v>
      </c>
      <c r="AJ83" s="3">
        <f t="shared" si="4"/>
        <v>1.27013</v>
      </c>
      <c r="AK83" s="3">
        <f t="shared" si="4"/>
        <v>1.5941700000000001</v>
      </c>
      <c r="AM83" s="1" t="s">
        <v>166</v>
      </c>
      <c r="AN83" s="1" t="s">
        <v>167</v>
      </c>
      <c r="AO83" s="1" t="s">
        <v>168</v>
      </c>
    </row>
    <row r="84" spans="1:41" ht="15">
      <c r="A84" s="44" t="s">
        <v>168</v>
      </c>
      <c r="B84" s="3">
        <f t="shared" ref="B84:AK84" si="5">AVERAGE(B66:B79)</f>
        <v>6.04448521596749</v>
      </c>
      <c r="C84" s="3">
        <f t="shared" si="5"/>
        <v>7.8341375555555555</v>
      </c>
      <c r="D84" s="3">
        <f t="shared" si="5"/>
        <v>6.2946103076923059</v>
      </c>
      <c r="E84" s="3">
        <f t="shared" si="5"/>
        <v>5.8538599999999992</v>
      </c>
      <c r="F84" s="3">
        <f t="shared" si="5"/>
        <v>7.0942484615384611</v>
      </c>
      <c r="G84" s="3">
        <f t="shared" si="5"/>
        <v>7.0125115384615393</v>
      </c>
      <c r="H84" s="3">
        <f t="shared" si="5"/>
        <v>6.1151076923076921</v>
      </c>
      <c r="I84" s="3">
        <f t="shared" si="5"/>
        <v>6.1195830769230772</v>
      </c>
      <c r="J84" s="3" t="e">
        <f t="shared" si="5"/>
        <v>#DIV/0!</v>
      </c>
      <c r="K84" s="3">
        <f t="shared" si="5"/>
        <v>6.5858669230769227</v>
      </c>
      <c r="L84" s="3">
        <f t="shared" si="5"/>
        <v>6.1109830769230769</v>
      </c>
      <c r="M84" s="3" t="e">
        <f t="shared" si="5"/>
        <v>#DIV/0!</v>
      </c>
      <c r="N84" s="3">
        <f t="shared" si="5"/>
        <v>5.8592446153846147</v>
      </c>
      <c r="O84" s="3">
        <f t="shared" si="5"/>
        <v>7.1290236153846154</v>
      </c>
      <c r="P84" s="3" t="e">
        <f t="shared" si="5"/>
        <v>#DIV/0!</v>
      </c>
      <c r="Q84" s="3" t="e">
        <f t="shared" si="5"/>
        <v>#DIV/0!</v>
      </c>
      <c r="R84" s="3">
        <f t="shared" si="5"/>
        <v>6.4287379999999992</v>
      </c>
      <c r="S84" s="3">
        <f t="shared" si="5"/>
        <v>5.9219853846153843</v>
      </c>
      <c r="T84" s="3">
        <f t="shared" si="5"/>
        <v>8.2225153846153844</v>
      </c>
      <c r="U84" s="3" t="e">
        <f t="shared" si="5"/>
        <v>#DIV/0!</v>
      </c>
      <c r="V84" s="3">
        <f t="shared" si="5"/>
        <v>6.8314084615384623</v>
      </c>
      <c r="W84" s="3" t="e">
        <f t="shared" si="5"/>
        <v>#DIV/0!</v>
      </c>
      <c r="X84" s="3">
        <f t="shared" si="5"/>
        <v>8.1632711111111096</v>
      </c>
      <c r="Y84" s="3" t="e">
        <f t="shared" si="5"/>
        <v>#DIV/0!</v>
      </c>
      <c r="Z84" s="3">
        <f t="shared" si="5"/>
        <v>8.8654355555555568</v>
      </c>
      <c r="AA84" s="3">
        <f t="shared" si="5"/>
        <v>8.963985000000001</v>
      </c>
      <c r="AB84" s="3">
        <f t="shared" si="5"/>
        <v>8.0723644444444442</v>
      </c>
      <c r="AC84" s="3">
        <f t="shared" si="5"/>
        <v>8.4661544444444452</v>
      </c>
      <c r="AD84" s="3">
        <f t="shared" si="5"/>
        <v>4.4355760000000002</v>
      </c>
      <c r="AE84" s="3">
        <f t="shared" si="5"/>
        <v>7.1309633333333329</v>
      </c>
      <c r="AF84" s="3">
        <f t="shared" si="5"/>
        <v>7.6601661538461538</v>
      </c>
      <c r="AG84" s="3">
        <f t="shared" si="5"/>
        <v>8.5470288888888888</v>
      </c>
      <c r="AH84" s="3">
        <f t="shared" si="5"/>
        <v>7.5571844444444434</v>
      </c>
      <c r="AI84" s="3">
        <f t="shared" si="5"/>
        <v>6.8109522222222223</v>
      </c>
      <c r="AJ84" s="3">
        <f t="shared" si="5"/>
        <v>7.050001428571429</v>
      </c>
      <c r="AK84" s="3">
        <f t="shared" si="5"/>
        <v>8.1227588888888889</v>
      </c>
      <c r="AM84" s="3">
        <f>MAX(B66:AK79)</f>
        <v>15.8979</v>
      </c>
      <c r="AN84" s="3">
        <f>MIN(B66:AK79)</f>
        <v>1.1463099999999999</v>
      </c>
      <c r="AO84" s="3">
        <f>AVERAGE(B66:AK79)</f>
        <v>7.0224494176338883</v>
      </c>
    </row>
    <row r="85" spans="1:41" ht="15">
      <c r="A85" s="44"/>
      <c r="E85" s="45"/>
      <c r="F85" s="45"/>
      <c r="G85" s="45"/>
    </row>
    <row r="86" spans="1:41" ht="15">
      <c r="A86" s="44"/>
      <c r="B86" s="45"/>
      <c r="E86" s="45"/>
      <c r="F86" s="45"/>
      <c r="G86" s="45"/>
    </row>
    <row r="87" spans="1:41" ht="15">
      <c r="A87" s="44"/>
      <c r="B87" s="45"/>
      <c r="D87" s="44"/>
      <c r="E87" s="45"/>
      <c r="F87" s="45"/>
      <c r="G87" s="45"/>
    </row>
    <row r="88" spans="1:41" ht="15">
      <c r="A88" s="44"/>
      <c r="B88" s="45"/>
      <c r="D88" s="44"/>
      <c r="E88" s="45"/>
      <c r="F88" s="45"/>
      <c r="G88" s="45"/>
    </row>
    <row r="89" spans="1:41" ht="15">
      <c r="A89" s="44"/>
      <c r="B89" s="45"/>
      <c r="D89" s="44"/>
      <c r="E89" s="45"/>
      <c r="F89" s="45"/>
      <c r="G89" s="45"/>
    </row>
    <row r="90" spans="1:41" ht="15">
      <c r="A90" s="44"/>
      <c r="B90" s="44" t="s">
        <v>386</v>
      </c>
      <c r="C90" s="44"/>
      <c r="D90" s="44"/>
      <c r="E90" s="44"/>
      <c r="F90" s="44"/>
      <c r="G90" s="44"/>
      <c r="H90" s="44"/>
      <c r="I90" s="44"/>
      <c r="J90" s="44"/>
      <c r="K90" s="44"/>
      <c r="L90" s="44"/>
      <c r="M90" s="44"/>
      <c r="N90" s="44"/>
    </row>
    <row r="91" spans="1:41">
      <c r="A91" s="34"/>
      <c r="B91" s="34" t="s">
        <v>136</v>
      </c>
      <c r="C91" s="34"/>
      <c r="D91" s="2"/>
      <c r="E91" s="34"/>
      <c r="F91" s="34"/>
      <c r="G91" s="2"/>
      <c r="H91" s="2"/>
      <c r="I91" s="34"/>
      <c r="J91" s="34"/>
      <c r="K91" s="2"/>
      <c r="L91" s="2"/>
      <c r="M91" s="2"/>
      <c r="N91" s="2"/>
      <c r="O91" s="2"/>
      <c r="P91" s="2"/>
      <c r="Q91" s="2"/>
      <c r="R91" s="2"/>
      <c r="AM91" s="2" t="s">
        <v>332</v>
      </c>
    </row>
    <row r="92" spans="1:41">
      <c r="A92" s="2" t="s">
        <v>333</v>
      </c>
      <c r="B92" s="2" t="s">
        <v>334</v>
      </c>
      <c r="C92" s="2" t="s">
        <v>335</v>
      </c>
      <c r="D92" s="2" t="s">
        <v>336</v>
      </c>
      <c r="E92" s="2" t="s">
        <v>337</v>
      </c>
      <c r="F92" s="2" t="s">
        <v>338</v>
      </c>
      <c r="G92" s="2" t="s">
        <v>339</v>
      </c>
      <c r="H92" s="2" t="s">
        <v>340</v>
      </c>
      <c r="I92" s="2" t="s">
        <v>341</v>
      </c>
      <c r="J92" s="2" t="s">
        <v>342</v>
      </c>
      <c r="K92" s="2" t="s">
        <v>343</v>
      </c>
      <c r="L92" s="2" t="s">
        <v>344</v>
      </c>
      <c r="M92" s="2" t="s">
        <v>345</v>
      </c>
      <c r="N92" s="2" t="s">
        <v>346</v>
      </c>
      <c r="O92" s="2" t="s">
        <v>347</v>
      </c>
      <c r="P92" s="2" t="s">
        <v>348</v>
      </c>
      <c r="Q92" s="2" t="s">
        <v>349</v>
      </c>
      <c r="R92" s="2" t="s">
        <v>350</v>
      </c>
      <c r="S92" s="2" t="s">
        <v>351</v>
      </c>
      <c r="T92" s="2" t="s">
        <v>352</v>
      </c>
      <c r="U92" s="2" t="s">
        <v>353</v>
      </c>
      <c r="V92" s="2" t="s">
        <v>354</v>
      </c>
      <c r="W92" s="2" t="s">
        <v>355</v>
      </c>
      <c r="X92" s="2" t="s">
        <v>356</v>
      </c>
      <c r="Y92" s="2" t="s">
        <v>357</v>
      </c>
      <c r="Z92" s="2" t="s">
        <v>358</v>
      </c>
      <c r="AA92" s="2" t="s">
        <v>359</v>
      </c>
      <c r="AB92" s="2" t="s">
        <v>360</v>
      </c>
      <c r="AC92" s="2" t="s">
        <v>361</v>
      </c>
      <c r="AD92" s="2" t="s">
        <v>362</v>
      </c>
      <c r="AE92" s="2" t="s">
        <v>363</v>
      </c>
      <c r="AF92" s="2" t="s">
        <v>364</v>
      </c>
      <c r="AG92" s="2" t="s">
        <v>365</v>
      </c>
      <c r="AH92" s="2" t="s">
        <v>366</v>
      </c>
      <c r="AI92" s="2" t="s">
        <v>367</v>
      </c>
      <c r="AJ92" s="2" t="s">
        <v>368</v>
      </c>
      <c r="AK92" s="2" t="s">
        <v>369</v>
      </c>
      <c r="AL92" s="2" t="s">
        <v>333</v>
      </c>
      <c r="AM92" s="2" t="s">
        <v>166</v>
      </c>
      <c r="AN92" s="2" t="s">
        <v>167</v>
      </c>
      <c r="AO92" s="2" t="s">
        <v>168</v>
      </c>
    </row>
    <row r="93" spans="1:41" ht="15">
      <c r="A93" s="2" t="s">
        <v>370</v>
      </c>
      <c r="B93" s="45">
        <f t="shared" ref="B93:I93" si="6">B67-B$66</f>
        <v>3.4247651924226199</v>
      </c>
      <c r="C93" s="45">
        <f t="shared" si="6"/>
        <v>3.2019389999999999</v>
      </c>
      <c r="D93" s="45">
        <f t="shared" si="6"/>
        <v>2.2988499999999998</v>
      </c>
      <c r="E93" s="45">
        <f t="shared" si="6"/>
        <v>2.6756599999999997</v>
      </c>
      <c r="F93" s="45">
        <f t="shared" si="6"/>
        <v>3.74586</v>
      </c>
      <c r="G93" s="45">
        <f t="shared" si="6"/>
        <v>3.21645</v>
      </c>
      <c r="H93" s="45">
        <f t="shared" si="6"/>
        <v>3.0773799999999998</v>
      </c>
      <c r="I93" s="45">
        <f t="shared" si="6"/>
        <v>3.1524399999999999</v>
      </c>
      <c r="J93" s="49"/>
      <c r="K93" s="45">
        <f t="shared" ref="K93:L104" si="7">K67-K$66</f>
        <v>3.3597000000000001</v>
      </c>
      <c r="L93" s="45">
        <f t="shared" si="7"/>
        <v>2.5207099999999998</v>
      </c>
      <c r="M93" s="49"/>
      <c r="N93" s="45">
        <f t="shared" ref="N93:O104" si="8">N67-N$66</f>
        <v>2.3277999999999999</v>
      </c>
      <c r="O93" s="45">
        <f t="shared" si="8"/>
        <v>2.0222059999999997</v>
      </c>
      <c r="P93" s="49"/>
      <c r="Q93" s="49"/>
      <c r="R93" s="45">
        <f t="shared" ref="R93:T102" si="9">R67-R$66</f>
        <v>3.4338529999999996</v>
      </c>
      <c r="S93" s="45">
        <f t="shared" si="9"/>
        <v>2.4128800000000004</v>
      </c>
      <c r="T93" s="45">
        <f t="shared" si="9"/>
        <v>3.96774</v>
      </c>
      <c r="U93" s="49"/>
      <c r="V93" s="45">
        <f t="shared" ref="V93:V104" si="10">V67-V$66</f>
        <v>3.0249899999999998</v>
      </c>
      <c r="W93" s="49"/>
      <c r="X93" s="45">
        <f>X67-X$66</f>
        <v>3.2850299999999999</v>
      </c>
      <c r="Y93" s="49"/>
      <c r="Z93" s="45">
        <f t="shared" ref="Z93:AK93" si="11">Z67-Z$66</f>
        <v>3.3054700000000006</v>
      </c>
      <c r="AA93" s="45">
        <f t="shared" si="11"/>
        <v>2.6923700000000004</v>
      </c>
      <c r="AB93" s="45">
        <f t="shared" si="11"/>
        <v>2.9115599999999997</v>
      </c>
      <c r="AC93" s="45">
        <f t="shared" si="11"/>
        <v>2.8795000000000002</v>
      </c>
      <c r="AD93" s="45">
        <f t="shared" si="11"/>
        <v>3.2036800000000003</v>
      </c>
      <c r="AE93" s="45">
        <f t="shared" si="11"/>
        <v>2.67008</v>
      </c>
      <c r="AF93" s="45">
        <f t="shared" si="11"/>
        <v>4.3787599999999998</v>
      </c>
      <c r="AG93" s="45">
        <f t="shared" si="11"/>
        <v>2.2645200000000001</v>
      </c>
      <c r="AH93" s="45">
        <f t="shared" si="11"/>
        <v>3.0381699999999996</v>
      </c>
      <c r="AI93" s="45">
        <f t="shared" si="11"/>
        <v>1.5734900000000003</v>
      </c>
      <c r="AJ93" s="45">
        <f t="shared" si="11"/>
        <v>3.6977599999999997</v>
      </c>
      <c r="AK93" s="45">
        <f t="shared" si="11"/>
        <v>3.52393</v>
      </c>
      <c r="AL93" s="2" t="s">
        <v>370</v>
      </c>
      <c r="AM93" s="3">
        <f t="shared" ref="AM93:AM105" si="12">MAX(B93:AK93)</f>
        <v>4.3787599999999998</v>
      </c>
      <c r="AN93" s="3">
        <f t="shared" ref="AN93:AN105" si="13">MIN(B93:AK93)</f>
        <v>1.5734900000000003</v>
      </c>
      <c r="AO93" s="3">
        <f t="shared" ref="AO93:AO105" si="14">AVERAGE(B93:AK93)</f>
        <v>3.0099152824973316</v>
      </c>
    </row>
    <row r="94" spans="1:41" ht="15">
      <c r="A94" s="44" t="s">
        <v>371</v>
      </c>
      <c r="B94" s="45">
        <f t="shared" ref="B94:B104" si="15">B68-B$66</f>
        <v>4.8298311924226205</v>
      </c>
      <c r="C94" s="49"/>
      <c r="D94" s="45">
        <f t="shared" ref="D94:I104" si="16">D68-D$66</f>
        <v>3.478459</v>
      </c>
      <c r="E94" s="45">
        <f t="shared" si="16"/>
        <v>4.3667600000000002</v>
      </c>
      <c r="F94" s="45">
        <f t="shared" si="16"/>
        <v>5.1649799999999999</v>
      </c>
      <c r="G94" s="45">
        <f t="shared" si="16"/>
        <v>4.6504699999999994</v>
      </c>
      <c r="H94" s="45">
        <f t="shared" si="16"/>
        <v>4.3249300000000002</v>
      </c>
      <c r="I94" s="45">
        <f t="shared" si="16"/>
        <v>4.4749700000000008</v>
      </c>
      <c r="J94" s="49"/>
      <c r="K94" s="45">
        <f t="shared" si="7"/>
        <v>4.7334500000000004</v>
      </c>
      <c r="L94" s="45">
        <f t="shared" si="7"/>
        <v>3.7781800000000003</v>
      </c>
      <c r="M94" s="49"/>
      <c r="N94" s="45">
        <f t="shared" si="8"/>
        <v>4.0479399999999996</v>
      </c>
      <c r="O94" s="45">
        <f t="shared" si="8"/>
        <v>4.1373890000000006</v>
      </c>
      <c r="P94" s="49"/>
      <c r="Q94" s="49"/>
      <c r="R94" s="45">
        <f t="shared" si="9"/>
        <v>5.0157670000000003</v>
      </c>
      <c r="S94" s="45">
        <f t="shared" si="9"/>
        <v>4.3309199999999999</v>
      </c>
      <c r="T94" s="45">
        <f t="shared" si="9"/>
        <v>5.7523099999999996</v>
      </c>
      <c r="U94" s="49"/>
      <c r="V94" s="45">
        <f t="shared" si="10"/>
        <v>4.8658299999999999</v>
      </c>
      <c r="W94" s="49"/>
      <c r="X94" s="49"/>
      <c r="Y94" s="49"/>
      <c r="Z94" s="49"/>
      <c r="AA94" s="49"/>
      <c r="AB94" s="49"/>
      <c r="AC94" s="49"/>
      <c r="AD94" s="49"/>
      <c r="AE94" s="49"/>
      <c r="AF94" s="45">
        <f t="shared" ref="AF94:AF104" si="17">AF68-AF$66</f>
        <v>5.3740600000000001</v>
      </c>
      <c r="AG94" s="49"/>
      <c r="AH94" s="49"/>
      <c r="AI94" s="49"/>
      <c r="AJ94" s="49"/>
      <c r="AK94" s="49"/>
      <c r="AL94" s="44" t="s">
        <v>371</v>
      </c>
      <c r="AM94" s="3">
        <f t="shared" si="12"/>
        <v>5.7523099999999996</v>
      </c>
      <c r="AN94" s="3">
        <f t="shared" si="13"/>
        <v>3.478459</v>
      </c>
      <c r="AO94" s="3">
        <f t="shared" si="14"/>
        <v>4.5828903870264135</v>
      </c>
    </row>
    <row r="95" spans="1:41" ht="15">
      <c r="A95" s="44" t="s">
        <v>372</v>
      </c>
      <c r="B95" s="45">
        <f t="shared" si="15"/>
        <v>6.5026671924226198</v>
      </c>
      <c r="C95" s="45">
        <f>C69-C$66</f>
        <v>9.0171089999999996</v>
      </c>
      <c r="D95" s="45">
        <f t="shared" si="16"/>
        <v>5.7616009999999998</v>
      </c>
      <c r="E95" s="45">
        <f t="shared" si="16"/>
        <v>6.1137700000000006</v>
      </c>
      <c r="F95" s="45">
        <f t="shared" si="16"/>
        <v>6.9214099999999998</v>
      </c>
      <c r="G95" s="45">
        <f t="shared" si="16"/>
        <v>6.7533299999999992</v>
      </c>
      <c r="H95" s="45">
        <f t="shared" si="16"/>
        <v>5.82531</v>
      </c>
      <c r="I95" s="45">
        <f t="shared" si="16"/>
        <v>5.8465900000000008</v>
      </c>
      <c r="J95" s="49"/>
      <c r="K95" s="45">
        <f t="shared" si="7"/>
        <v>6.3486600000000006</v>
      </c>
      <c r="L95" s="45">
        <f t="shared" si="7"/>
        <v>5.5859100000000002</v>
      </c>
      <c r="M95" s="49"/>
      <c r="N95" s="45">
        <f t="shared" si="8"/>
        <v>5.8737300000000001</v>
      </c>
      <c r="O95" s="45">
        <f t="shared" si="8"/>
        <v>7.0794259999999998</v>
      </c>
      <c r="P95" s="49"/>
      <c r="Q95" s="49"/>
      <c r="R95" s="45">
        <f t="shared" si="9"/>
        <v>7.2584800000000005</v>
      </c>
      <c r="S95" s="45">
        <f t="shared" si="9"/>
        <v>6.6790099999999999</v>
      </c>
      <c r="T95" s="45">
        <f t="shared" si="9"/>
        <v>8.4262899999999998</v>
      </c>
      <c r="U95" s="49"/>
      <c r="V95" s="45">
        <f t="shared" si="10"/>
        <v>6.5516499999999995</v>
      </c>
      <c r="W95" s="49"/>
      <c r="X95" s="45">
        <f>X69-X$66</f>
        <v>11.549609999999999</v>
      </c>
      <c r="Y95" s="49"/>
      <c r="Z95" s="45">
        <f t="shared" ref="Z95:AC96" si="18">Z69-Z$66</f>
        <v>11.95482</v>
      </c>
      <c r="AA95" s="45">
        <f t="shared" si="18"/>
        <v>10.25596</v>
      </c>
      <c r="AB95" s="45">
        <f t="shared" si="18"/>
        <v>9.4230999999999998</v>
      </c>
      <c r="AC95" s="45">
        <f t="shared" si="18"/>
        <v>10.34338</v>
      </c>
      <c r="AD95" s="49"/>
      <c r="AE95" s="45">
        <f>AE69-AE$66</f>
        <v>9.4500399999999996</v>
      </c>
      <c r="AF95" s="45">
        <f t="shared" si="17"/>
        <v>7.6920899999999994</v>
      </c>
      <c r="AG95" s="45">
        <f t="shared" ref="AG95:AK96" si="19">AG69-AG$66</f>
        <v>10.893889999999999</v>
      </c>
      <c r="AH95" s="45">
        <f t="shared" si="19"/>
        <v>10.37678</v>
      </c>
      <c r="AI95" s="45">
        <f t="shared" si="19"/>
        <v>7.9206500000000011</v>
      </c>
      <c r="AJ95" s="45">
        <f t="shared" si="19"/>
        <v>13.77467</v>
      </c>
      <c r="AK95" s="45">
        <f t="shared" si="19"/>
        <v>10.781129999999999</v>
      </c>
      <c r="AL95" s="44" t="s">
        <v>372</v>
      </c>
      <c r="AM95" s="3">
        <f t="shared" si="12"/>
        <v>13.77467</v>
      </c>
      <c r="AN95" s="3">
        <f t="shared" si="13"/>
        <v>5.5859100000000002</v>
      </c>
      <c r="AO95" s="3">
        <f t="shared" si="14"/>
        <v>8.2486093997293786</v>
      </c>
    </row>
    <row r="96" spans="1:41" ht="15">
      <c r="A96" s="44" t="s">
        <v>373</v>
      </c>
      <c r="B96" s="45">
        <f t="shared" si="15"/>
        <v>2.4277571924226198</v>
      </c>
      <c r="C96" s="45">
        <f>C70-C$66</f>
        <v>3.5886439999999999</v>
      </c>
      <c r="D96" s="45">
        <f t="shared" si="16"/>
        <v>1.8531319999999996</v>
      </c>
      <c r="E96" s="45">
        <f t="shared" si="16"/>
        <v>2.9352600000000004</v>
      </c>
      <c r="F96" s="45">
        <f t="shared" si="16"/>
        <v>3.8404199999999995</v>
      </c>
      <c r="G96" s="45">
        <f t="shared" si="16"/>
        <v>3.9216299999999995</v>
      </c>
      <c r="H96" s="45">
        <f t="shared" si="16"/>
        <v>2.9853899999999998</v>
      </c>
      <c r="I96" s="45">
        <f t="shared" si="16"/>
        <v>3.00719</v>
      </c>
      <c r="J96" s="49"/>
      <c r="K96" s="45">
        <f t="shared" si="7"/>
        <v>3.6112500000000001</v>
      </c>
      <c r="L96" s="45">
        <f t="shared" si="7"/>
        <v>2.6889800000000004</v>
      </c>
      <c r="M96" s="49"/>
      <c r="N96" s="45">
        <f t="shared" si="8"/>
        <v>2.3392499999999998</v>
      </c>
      <c r="O96" s="45">
        <f t="shared" si="8"/>
        <v>3.4798759999999995</v>
      </c>
      <c r="P96" s="49"/>
      <c r="Q96" s="49"/>
      <c r="R96" s="45">
        <f t="shared" si="9"/>
        <v>3.7972620000000004</v>
      </c>
      <c r="S96" s="45">
        <f t="shared" si="9"/>
        <v>2.9237299999999999</v>
      </c>
      <c r="T96" s="45">
        <f t="shared" si="9"/>
        <v>3.9886200000000001</v>
      </c>
      <c r="U96" s="49"/>
      <c r="V96" s="45">
        <f t="shared" si="10"/>
        <v>3.5267799999999996</v>
      </c>
      <c r="W96" s="49"/>
      <c r="X96" s="45">
        <f>X70-X$66</f>
        <v>2.90585</v>
      </c>
      <c r="Y96" s="49"/>
      <c r="Z96" s="45">
        <f t="shared" si="18"/>
        <v>3.4601500000000005</v>
      </c>
      <c r="AA96" s="45">
        <f t="shared" si="18"/>
        <v>3.1902200000000001</v>
      </c>
      <c r="AB96" s="45">
        <f t="shared" si="18"/>
        <v>2.9722</v>
      </c>
      <c r="AC96" s="45">
        <f t="shared" si="18"/>
        <v>3.1185900000000002</v>
      </c>
      <c r="AD96" s="45">
        <f>AD70-AD$66</f>
        <v>2.1528600000000004</v>
      </c>
      <c r="AE96" s="45">
        <f>AE70-AE$66</f>
        <v>2.6355299999999997</v>
      </c>
      <c r="AF96" s="45">
        <f t="shared" si="17"/>
        <v>4.5310800000000002</v>
      </c>
      <c r="AG96" s="45">
        <f t="shared" si="19"/>
        <v>2.4239700000000006</v>
      </c>
      <c r="AH96" s="45">
        <f t="shared" si="19"/>
        <v>3.1967700000000003</v>
      </c>
      <c r="AI96" s="45">
        <f t="shared" si="19"/>
        <v>2.5230600000000001</v>
      </c>
      <c r="AJ96" s="45">
        <f t="shared" si="19"/>
        <v>4.048</v>
      </c>
      <c r="AK96" s="45">
        <f t="shared" si="19"/>
        <v>3.5558699999999996</v>
      </c>
      <c r="AL96" s="44" t="s">
        <v>373</v>
      </c>
      <c r="AM96" s="3">
        <f t="shared" si="12"/>
        <v>4.5310800000000002</v>
      </c>
      <c r="AN96" s="3">
        <f t="shared" si="13"/>
        <v>1.8531319999999996</v>
      </c>
      <c r="AO96" s="3">
        <f t="shared" si="14"/>
        <v>3.1596317652559525</v>
      </c>
    </row>
    <row r="97" spans="1:92" ht="15">
      <c r="A97" s="44" t="s">
        <v>374</v>
      </c>
      <c r="B97" s="45">
        <f t="shared" si="15"/>
        <v>4.7980741924226198</v>
      </c>
      <c r="C97" s="49"/>
      <c r="D97" s="45">
        <f t="shared" si="16"/>
        <v>3.9229969999999996</v>
      </c>
      <c r="E97" s="45">
        <f t="shared" si="16"/>
        <v>4.56175</v>
      </c>
      <c r="F97" s="45">
        <f t="shared" si="16"/>
        <v>5.8255499999999998</v>
      </c>
      <c r="G97" s="45">
        <f t="shared" si="16"/>
        <v>5.52677</v>
      </c>
      <c r="H97" s="45">
        <f t="shared" si="16"/>
        <v>4.4298099999999998</v>
      </c>
      <c r="I97" s="45">
        <f t="shared" si="16"/>
        <v>4.5270700000000001</v>
      </c>
      <c r="J97" s="49"/>
      <c r="K97" s="45">
        <f t="shared" si="7"/>
        <v>4.9136600000000001</v>
      </c>
      <c r="L97" s="45">
        <f t="shared" si="7"/>
        <v>3.3247700000000004</v>
      </c>
      <c r="M97" s="49"/>
      <c r="N97" s="45">
        <f t="shared" si="8"/>
        <v>4.3349099999999998</v>
      </c>
      <c r="O97" s="45">
        <f t="shared" si="8"/>
        <v>5.8499429999999997</v>
      </c>
      <c r="P97" s="49"/>
      <c r="Q97" s="49"/>
      <c r="R97" s="45">
        <f t="shared" si="9"/>
        <v>5.7159049999999993</v>
      </c>
      <c r="S97" s="45">
        <f t="shared" si="9"/>
        <v>4.7928700000000006</v>
      </c>
      <c r="T97" s="45">
        <f t="shared" si="9"/>
        <v>6.2542999999999997</v>
      </c>
      <c r="U97" s="49"/>
      <c r="V97" s="45">
        <f t="shared" si="10"/>
        <v>5.3821399999999997</v>
      </c>
      <c r="W97" s="49"/>
      <c r="X97" s="49"/>
      <c r="Y97" s="49"/>
      <c r="Z97" s="49"/>
      <c r="AA97" s="49"/>
      <c r="AB97" s="49"/>
      <c r="AC97" s="49"/>
      <c r="AD97" s="49"/>
      <c r="AE97" s="49"/>
      <c r="AF97" s="45">
        <f t="shared" si="17"/>
        <v>6.2420800000000005</v>
      </c>
      <c r="AG97" s="49"/>
      <c r="AH97" s="49"/>
      <c r="AI97" s="49"/>
      <c r="AJ97" s="49"/>
      <c r="AK97" s="49"/>
      <c r="AL97" s="44" t="s">
        <v>374</v>
      </c>
      <c r="AM97" s="3">
        <f t="shared" si="12"/>
        <v>6.2542999999999997</v>
      </c>
      <c r="AN97" s="3">
        <f t="shared" si="13"/>
        <v>3.3247700000000004</v>
      </c>
      <c r="AO97" s="3">
        <f t="shared" si="14"/>
        <v>5.0251624495264133</v>
      </c>
    </row>
    <row r="98" spans="1:92" ht="15">
      <c r="A98" s="44" t="s">
        <v>375</v>
      </c>
      <c r="B98" s="45">
        <f t="shared" si="15"/>
        <v>6.5484941924226199</v>
      </c>
      <c r="C98" s="45">
        <f>C72-C$66</f>
        <v>9.6778890000000004</v>
      </c>
      <c r="D98" s="45">
        <f t="shared" si="16"/>
        <v>6.3706959999999997</v>
      </c>
      <c r="E98" s="45">
        <f t="shared" si="16"/>
        <v>6.4252099999999999</v>
      </c>
      <c r="F98" s="45">
        <f t="shared" si="16"/>
        <v>7.6350499999999997</v>
      </c>
      <c r="G98" s="45">
        <f t="shared" si="16"/>
        <v>7.6572000000000005</v>
      </c>
      <c r="H98" s="45">
        <f t="shared" si="16"/>
        <v>6.7131999999999996</v>
      </c>
      <c r="I98" s="45">
        <f t="shared" si="16"/>
        <v>6.7232900000000004</v>
      </c>
      <c r="J98" s="49"/>
      <c r="K98" s="45">
        <f t="shared" si="7"/>
        <v>6.7356100000000003</v>
      </c>
      <c r="L98" s="45">
        <f t="shared" si="7"/>
        <v>6.1256400000000006</v>
      </c>
      <c r="M98" s="49"/>
      <c r="N98" s="45">
        <f t="shared" si="8"/>
        <v>6.6419199999999989</v>
      </c>
      <c r="O98" s="45">
        <f t="shared" si="8"/>
        <v>8.7984810000000007</v>
      </c>
      <c r="P98" s="49"/>
      <c r="Q98" s="49"/>
      <c r="R98" s="45">
        <f t="shared" si="9"/>
        <v>7.922015</v>
      </c>
      <c r="S98" s="45">
        <f t="shared" si="9"/>
        <v>7.2560500000000001</v>
      </c>
      <c r="T98" s="45">
        <f t="shared" si="9"/>
        <v>9.3014900000000011</v>
      </c>
      <c r="U98" s="49"/>
      <c r="V98" s="45">
        <f t="shared" si="10"/>
        <v>7.7051600000000002</v>
      </c>
      <c r="W98" s="49"/>
      <c r="X98" s="45">
        <f>X72-X$66</f>
        <v>10.75751</v>
      </c>
      <c r="Y98" s="49"/>
      <c r="Z98" s="45">
        <f t="shared" ref="Z98:AC99" si="20">Z72-Z$66</f>
        <v>12.32532</v>
      </c>
      <c r="AA98" s="45">
        <f t="shared" si="20"/>
        <v>10.96946</v>
      </c>
      <c r="AB98" s="45">
        <f t="shared" si="20"/>
        <v>10.936399999999999</v>
      </c>
      <c r="AC98" s="45">
        <f t="shared" si="20"/>
        <v>11.862480000000001</v>
      </c>
      <c r="AD98" s="49"/>
      <c r="AE98" s="45">
        <f>AE72-AE$66</f>
        <v>9.9602399999999989</v>
      </c>
      <c r="AF98" s="45">
        <f t="shared" si="17"/>
        <v>8.6044799999999988</v>
      </c>
      <c r="AG98" s="45">
        <f t="shared" ref="AG98:AK99" si="21">AG72-AG$66</f>
        <v>11.874789999999999</v>
      </c>
      <c r="AH98" s="45">
        <f t="shared" si="21"/>
        <v>9.814680000000001</v>
      </c>
      <c r="AI98" s="45">
        <f t="shared" si="21"/>
        <v>9.4810400000000001</v>
      </c>
      <c r="AJ98" s="45">
        <f t="shared" si="21"/>
        <v>13.33297</v>
      </c>
      <c r="AK98" s="45">
        <f t="shared" si="21"/>
        <v>10.361829999999999</v>
      </c>
      <c r="AL98" s="44" t="s">
        <v>375</v>
      </c>
      <c r="AM98" s="3">
        <f t="shared" si="12"/>
        <v>13.33297</v>
      </c>
      <c r="AN98" s="3">
        <f t="shared" si="13"/>
        <v>6.1256400000000006</v>
      </c>
      <c r="AO98" s="3">
        <f t="shared" si="14"/>
        <v>8.8756641140150929</v>
      </c>
    </row>
    <row r="99" spans="1:92" ht="15">
      <c r="A99" s="44" t="s">
        <v>376</v>
      </c>
      <c r="B99" s="45">
        <f t="shared" si="15"/>
        <v>3.6760961924226203</v>
      </c>
      <c r="C99" s="45">
        <f>C73-C$66</f>
        <v>4.0274920000000005</v>
      </c>
      <c r="D99" s="45">
        <f t="shared" si="16"/>
        <v>2.3133239999999997</v>
      </c>
      <c r="E99" s="45">
        <f t="shared" si="16"/>
        <v>3.24261</v>
      </c>
      <c r="F99" s="45">
        <f t="shared" si="16"/>
        <v>4.5845400000000005</v>
      </c>
      <c r="G99" s="45">
        <f t="shared" si="16"/>
        <v>4.57979</v>
      </c>
      <c r="H99" s="45">
        <f t="shared" si="16"/>
        <v>3.1113299999999997</v>
      </c>
      <c r="I99" s="45">
        <f t="shared" si="16"/>
        <v>3.0954299999999999</v>
      </c>
      <c r="J99" s="49"/>
      <c r="K99" s="45">
        <f t="shared" si="7"/>
        <v>3.9120699999999999</v>
      </c>
      <c r="L99" s="45">
        <f t="shared" si="7"/>
        <v>2.9805699999999997</v>
      </c>
      <c r="M99" s="49"/>
      <c r="N99" s="45">
        <f t="shared" si="8"/>
        <v>2.2563599999999999</v>
      </c>
      <c r="O99" s="45">
        <f t="shared" si="8"/>
        <v>2.5950719999999996</v>
      </c>
      <c r="P99" s="49"/>
      <c r="Q99" s="49"/>
      <c r="R99" s="45">
        <f t="shared" si="9"/>
        <v>3.571895</v>
      </c>
      <c r="S99" s="45">
        <f t="shared" si="9"/>
        <v>3.2958100000000004</v>
      </c>
      <c r="T99" s="45">
        <f t="shared" si="9"/>
        <v>4.4078799999999996</v>
      </c>
      <c r="U99" s="49"/>
      <c r="V99" s="45">
        <f t="shared" si="10"/>
        <v>3.6296999999999997</v>
      </c>
      <c r="W99" s="49"/>
      <c r="X99" s="45">
        <f>X73-X$66</f>
        <v>2.9927400000000004</v>
      </c>
      <c r="Y99" s="49"/>
      <c r="Z99" s="45">
        <f t="shared" si="20"/>
        <v>3.9741800000000005</v>
      </c>
      <c r="AA99" s="45">
        <f t="shared" si="20"/>
        <v>2.9565299999999999</v>
      </c>
      <c r="AB99" s="45">
        <f t="shared" si="20"/>
        <v>3.1134499999999994</v>
      </c>
      <c r="AC99" s="45">
        <f t="shared" si="20"/>
        <v>3.3707599999999998</v>
      </c>
      <c r="AD99" s="45">
        <f>AD73-AD$66</f>
        <v>3.7199499999999999</v>
      </c>
      <c r="AE99" s="45">
        <f>AE73-AE$66</f>
        <v>3.3384899999999997</v>
      </c>
      <c r="AF99" s="45">
        <f t="shared" si="17"/>
        <v>5.18832</v>
      </c>
      <c r="AG99" s="45">
        <f t="shared" si="21"/>
        <v>3.4015400000000007</v>
      </c>
      <c r="AH99" s="45">
        <f t="shared" si="21"/>
        <v>3.6360800000000002</v>
      </c>
      <c r="AI99" s="45">
        <f t="shared" si="21"/>
        <v>1.70997</v>
      </c>
      <c r="AJ99" s="45">
        <f t="shared" si="21"/>
        <v>2.6289899999999999</v>
      </c>
      <c r="AK99" s="45">
        <f t="shared" si="21"/>
        <v>2.9048400000000001</v>
      </c>
      <c r="AL99" s="44" t="s">
        <v>376</v>
      </c>
      <c r="AM99" s="3">
        <f t="shared" si="12"/>
        <v>5.18832</v>
      </c>
      <c r="AN99" s="3">
        <f t="shared" si="13"/>
        <v>1.70997</v>
      </c>
      <c r="AO99" s="3">
        <f t="shared" si="14"/>
        <v>3.3867520411180214</v>
      </c>
    </row>
    <row r="100" spans="1:92" ht="15">
      <c r="A100" s="44" t="s">
        <v>377</v>
      </c>
      <c r="B100" s="45">
        <f t="shared" si="15"/>
        <v>5.1796241924226205</v>
      </c>
      <c r="C100" s="49"/>
      <c r="D100" s="45">
        <f t="shared" si="16"/>
        <v>3.70038</v>
      </c>
      <c r="E100" s="45">
        <f t="shared" si="16"/>
        <v>5.1492900000000006</v>
      </c>
      <c r="F100" s="45">
        <f t="shared" si="16"/>
        <v>6.9326799999999995</v>
      </c>
      <c r="G100" s="45">
        <f t="shared" si="16"/>
        <v>6.1717399999999998</v>
      </c>
      <c r="H100" s="45">
        <f t="shared" si="16"/>
        <v>5.0149299999999997</v>
      </c>
      <c r="I100" s="45">
        <f t="shared" si="16"/>
        <v>4.9867699999999999</v>
      </c>
      <c r="J100" s="49"/>
      <c r="K100" s="45">
        <f t="shared" si="7"/>
        <v>5.5765000000000002</v>
      </c>
      <c r="L100" s="45">
        <f t="shared" si="7"/>
        <v>4.8874100000000009</v>
      </c>
      <c r="M100" s="49"/>
      <c r="N100" s="45">
        <f t="shared" si="8"/>
        <v>4.57193</v>
      </c>
      <c r="O100" s="45">
        <f t="shared" si="8"/>
        <v>6.1785359999999994</v>
      </c>
      <c r="P100" s="49"/>
      <c r="Q100" s="49"/>
      <c r="R100" s="45">
        <f t="shared" si="9"/>
        <v>5.8285319999999992</v>
      </c>
      <c r="S100" s="45">
        <f t="shared" si="9"/>
        <v>5.3997200000000003</v>
      </c>
      <c r="T100" s="45">
        <f t="shared" si="9"/>
        <v>6.9843199999999994</v>
      </c>
      <c r="U100" s="49"/>
      <c r="V100" s="45">
        <f t="shared" si="10"/>
        <v>5.8606699999999998</v>
      </c>
      <c r="W100" s="49"/>
      <c r="X100" s="49"/>
      <c r="Y100" s="49"/>
      <c r="Z100" s="49"/>
      <c r="AA100" s="49"/>
      <c r="AB100" s="49"/>
      <c r="AC100" s="49"/>
      <c r="AD100" s="49"/>
      <c r="AE100" s="49"/>
      <c r="AF100" s="45">
        <f t="shared" si="17"/>
        <v>7.8731599999999995</v>
      </c>
      <c r="AG100" s="49"/>
      <c r="AH100" s="49"/>
      <c r="AI100" s="49"/>
      <c r="AJ100" s="49"/>
      <c r="AK100" s="49"/>
      <c r="AL100" s="44" t="s">
        <v>377</v>
      </c>
      <c r="AM100" s="3">
        <f t="shared" si="12"/>
        <v>7.8731599999999995</v>
      </c>
      <c r="AN100" s="3">
        <f t="shared" si="13"/>
        <v>3.70038</v>
      </c>
      <c r="AO100" s="3">
        <f t="shared" si="14"/>
        <v>5.6435120120264139</v>
      </c>
    </row>
    <row r="101" spans="1:92" ht="15">
      <c r="A101" s="44" t="s">
        <v>378</v>
      </c>
      <c r="B101" s="45">
        <f t="shared" si="15"/>
        <v>7.30667319242262</v>
      </c>
      <c r="C101" s="45">
        <f>C75-C$66</f>
        <v>11.303259000000001</v>
      </c>
      <c r="D101" s="45">
        <f t="shared" si="16"/>
        <v>5.8843889999999996</v>
      </c>
      <c r="E101" s="45">
        <f t="shared" si="16"/>
        <v>7.3360000000000003</v>
      </c>
      <c r="F101" s="45">
        <f t="shared" si="16"/>
        <v>9.3697599999999994</v>
      </c>
      <c r="G101" s="45">
        <f t="shared" si="16"/>
        <v>8.3944299999999998</v>
      </c>
      <c r="H101" s="45">
        <f t="shared" si="16"/>
        <v>7.321229999999999</v>
      </c>
      <c r="I101" s="45">
        <f t="shared" si="16"/>
        <v>7.2659399999999987</v>
      </c>
      <c r="J101" s="49"/>
      <c r="K101" s="45">
        <f t="shared" si="7"/>
        <v>7.7794600000000012</v>
      </c>
      <c r="L101" s="45">
        <f t="shared" si="7"/>
        <v>7.278649999999999</v>
      </c>
      <c r="M101" s="49"/>
      <c r="N101" s="45">
        <f t="shared" si="8"/>
        <v>7.2732799999999997</v>
      </c>
      <c r="O101" s="45">
        <f t="shared" si="8"/>
        <v>9.7021010000000008</v>
      </c>
      <c r="P101" s="49"/>
      <c r="Q101" s="49"/>
      <c r="R101" s="45">
        <f t="shared" si="9"/>
        <v>8.8270549999999997</v>
      </c>
      <c r="S101" s="45">
        <f t="shared" si="9"/>
        <v>7.6570900000000002</v>
      </c>
      <c r="T101" s="45">
        <f t="shared" si="9"/>
        <v>10.33559</v>
      </c>
      <c r="U101" s="49"/>
      <c r="V101" s="45">
        <f t="shared" si="10"/>
        <v>7.9490600000000002</v>
      </c>
      <c r="W101" s="49"/>
      <c r="X101" s="45">
        <f>X75-X$66</f>
        <v>12.261010000000001</v>
      </c>
      <c r="Y101" s="49"/>
      <c r="Z101" s="45">
        <f t="shared" ref="Z101:AC102" si="22">Z75-Z$66</f>
        <v>13.428519999999999</v>
      </c>
      <c r="AA101" s="45">
        <f t="shared" si="22"/>
        <v>11.37116</v>
      </c>
      <c r="AB101" s="45">
        <f t="shared" si="22"/>
        <v>11.4109</v>
      </c>
      <c r="AC101" s="45">
        <f t="shared" si="22"/>
        <v>13.333179999999999</v>
      </c>
      <c r="AD101" s="49"/>
      <c r="AE101" s="45">
        <f>AE75-AE$66</f>
        <v>10.82404</v>
      </c>
      <c r="AF101" s="45">
        <f t="shared" si="17"/>
        <v>9.5219999999999985</v>
      </c>
      <c r="AG101" s="45">
        <f t="shared" ref="AG101:AI102" si="23">AG75-AG$66</f>
        <v>12.946589999999999</v>
      </c>
      <c r="AH101" s="45">
        <f t="shared" si="23"/>
        <v>11.47968</v>
      </c>
      <c r="AI101" s="45">
        <f t="shared" si="23"/>
        <v>9.1828399999999988</v>
      </c>
      <c r="AJ101" s="49"/>
      <c r="AK101" s="45">
        <f>AK75-AK$66</f>
        <v>11.63063</v>
      </c>
      <c r="AL101" s="44" t="s">
        <v>378</v>
      </c>
      <c r="AM101" s="3">
        <f t="shared" si="12"/>
        <v>13.428519999999999</v>
      </c>
      <c r="AN101" s="3">
        <f t="shared" si="13"/>
        <v>5.8843889999999996</v>
      </c>
      <c r="AO101" s="3">
        <f t="shared" si="14"/>
        <v>9.5694265626823167</v>
      </c>
    </row>
    <row r="102" spans="1:92" ht="15">
      <c r="A102" s="44" t="s">
        <v>379</v>
      </c>
      <c r="B102" s="45">
        <f t="shared" si="15"/>
        <v>3.8380431924226199</v>
      </c>
      <c r="C102" s="45">
        <f>C76-C$66</f>
        <v>3.9225280000000002</v>
      </c>
      <c r="D102" s="45">
        <f t="shared" si="16"/>
        <v>1.9282050000000002</v>
      </c>
      <c r="E102" s="45">
        <f t="shared" si="16"/>
        <v>3.6820599999999999</v>
      </c>
      <c r="F102" s="45">
        <f t="shared" si="16"/>
        <v>5.4810499999999998</v>
      </c>
      <c r="G102" s="45">
        <f t="shared" si="16"/>
        <v>3.9423300000000001</v>
      </c>
      <c r="H102" s="45">
        <f t="shared" si="16"/>
        <v>3.6728199999999998</v>
      </c>
      <c r="I102" s="45">
        <f t="shared" si="16"/>
        <v>3.69462</v>
      </c>
      <c r="J102" s="49"/>
      <c r="K102" s="45">
        <f t="shared" si="7"/>
        <v>4.0025400000000007</v>
      </c>
      <c r="L102" s="45">
        <f t="shared" si="7"/>
        <v>3.3375900000000001</v>
      </c>
      <c r="M102" s="49"/>
      <c r="N102" s="45">
        <f t="shared" si="8"/>
        <v>3.2565299999999997</v>
      </c>
      <c r="O102" s="45">
        <f t="shared" si="8"/>
        <v>4.2033120000000004</v>
      </c>
      <c r="P102" s="49"/>
      <c r="Q102" s="49"/>
      <c r="R102" s="45">
        <f t="shared" si="9"/>
        <v>4.1386789999999998</v>
      </c>
      <c r="S102" s="45">
        <f t="shared" si="9"/>
        <v>3.4348000000000001</v>
      </c>
      <c r="T102" s="45">
        <f t="shared" si="9"/>
        <v>5.1508199999999995</v>
      </c>
      <c r="U102" s="49"/>
      <c r="V102" s="45">
        <f t="shared" si="10"/>
        <v>4.4794</v>
      </c>
      <c r="W102" s="49"/>
      <c r="X102" s="45">
        <f>X76-X$66</f>
        <v>3.5994700000000002</v>
      </c>
      <c r="Y102" s="49"/>
      <c r="Z102" s="45">
        <f t="shared" si="22"/>
        <v>3.9206200000000004</v>
      </c>
      <c r="AA102" s="45">
        <f t="shared" si="22"/>
        <v>3.8975299999999997</v>
      </c>
      <c r="AB102" s="45">
        <f t="shared" si="22"/>
        <v>3.0815700000000001</v>
      </c>
      <c r="AC102" s="45">
        <f t="shared" si="22"/>
        <v>3.9862400000000004</v>
      </c>
      <c r="AD102" s="45">
        <f>AD76-AD$66</f>
        <v>2.7256400000000003</v>
      </c>
      <c r="AE102" s="45">
        <f>AE76-AE$66</f>
        <v>3.1447699999999998</v>
      </c>
      <c r="AF102" s="45">
        <f t="shared" si="17"/>
        <v>5.3640100000000004</v>
      </c>
      <c r="AG102" s="45">
        <f t="shared" si="23"/>
        <v>2.6289800000000003</v>
      </c>
      <c r="AH102" s="45">
        <f t="shared" si="23"/>
        <v>3.9081399999999999</v>
      </c>
      <c r="AI102" s="45">
        <f t="shared" si="23"/>
        <v>2.8449400000000002</v>
      </c>
      <c r="AJ102" s="45">
        <f>AJ76-AJ$66</f>
        <v>2.9767099999999997</v>
      </c>
      <c r="AK102" s="45">
        <f>AK76-AK$66</f>
        <v>3.9543400000000002</v>
      </c>
      <c r="AL102" s="44" t="s">
        <v>379</v>
      </c>
      <c r="AM102" s="3">
        <f t="shared" si="12"/>
        <v>5.4810499999999998</v>
      </c>
      <c r="AN102" s="3">
        <f t="shared" si="13"/>
        <v>1.9282050000000002</v>
      </c>
      <c r="AO102" s="3">
        <f t="shared" si="14"/>
        <v>3.7309754204283658</v>
      </c>
    </row>
    <row r="103" spans="1:92" ht="15">
      <c r="A103" s="44" t="s">
        <v>380</v>
      </c>
      <c r="B103" s="45">
        <f t="shared" si="15"/>
        <v>5.7095671924226199</v>
      </c>
      <c r="C103" s="49"/>
      <c r="D103" s="45">
        <f t="shared" si="16"/>
        <v>4.2684699999999998</v>
      </c>
      <c r="E103" s="45">
        <f t="shared" si="16"/>
        <v>5.4232700000000005</v>
      </c>
      <c r="F103" s="45">
        <f t="shared" si="16"/>
        <v>7.0105500000000003</v>
      </c>
      <c r="G103" s="45">
        <f t="shared" si="16"/>
        <v>5.9866700000000002</v>
      </c>
      <c r="H103" s="45">
        <f t="shared" si="16"/>
        <v>5.9116900000000001</v>
      </c>
      <c r="I103" s="45">
        <f t="shared" si="16"/>
        <v>5.9334900000000008</v>
      </c>
      <c r="J103" s="49"/>
      <c r="K103" s="45">
        <f t="shared" si="7"/>
        <v>5.7460400000000007</v>
      </c>
      <c r="L103" s="45">
        <f t="shared" si="7"/>
        <v>5.1598299999999995</v>
      </c>
      <c r="M103" s="49"/>
      <c r="N103" s="45">
        <f t="shared" si="8"/>
        <v>5.1924799999999998</v>
      </c>
      <c r="O103" s="45">
        <f t="shared" si="8"/>
        <v>6.7466170000000005</v>
      </c>
      <c r="P103" s="49"/>
      <c r="Q103" s="49"/>
      <c r="R103" s="49"/>
      <c r="S103" s="45">
        <f>S77-S$66</f>
        <v>5.8653700000000004</v>
      </c>
      <c r="T103" s="45">
        <f>T77-T$66</f>
        <v>7.4310199999999993</v>
      </c>
      <c r="U103" s="49"/>
      <c r="V103" s="45">
        <f t="shared" si="10"/>
        <v>7.4905499999999998</v>
      </c>
      <c r="W103" s="49"/>
      <c r="X103" s="49"/>
      <c r="Y103" s="49"/>
      <c r="Z103" s="49"/>
      <c r="AA103" s="49"/>
      <c r="AB103" s="49"/>
      <c r="AC103" s="49"/>
      <c r="AD103" s="49"/>
      <c r="AE103" s="49"/>
      <c r="AF103" s="45">
        <f t="shared" si="17"/>
        <v>7.5428199999999999</v>
      </c>
      <c r="AG103" s="49"/>
      <c r="AH103" s="49"/>
      <c r="AI103" s="49"/>
      <c r="AJ103" s="49"/>
      <c r="AK103" s="49"/>
      <c r="AL103" s="44" t="s">
        <v>380</v>
      </c>
      <c r="AM103" s="3">
        <f t="shared" si="12"/>
        <v>7.5428199999999999</v>
      </c>
      <c r="AN103" s="3">
        <f t="shared" si="13"/>
        <v>4.2684699999999998</v>
      </c>
      <c r="AO103" s="3">
        <f t="shared" si="14"/>
        <v>6.0945622794948413</v>
      </c>
    </row>
    <row r="104" spans="1:92" ht="15">
      <c r="A104" s="44" t="s">
        <v>381</v>
      </c>
      <c r="B104" s="45">
        <f t="shared" si="15"/>
        <v>7.7422691924226203</v>
      </c>
      <c r="C104" s="45">
        <f>C78-C$66</f>
        <v>10.695799000000001</v>
      </c>
      <c r="D104" s="45">
        <f t="shared" si="16"/>
        <v>6.9716069999999997</v>
      </c>
      <c r="E104" s="45">
        <f t="shared" si="16"/>
        <v>7.9628499999999995</v>
      </c>
      <c r="F104" s="45">
        <f t="shared" si="16"/>
        <v>9.4147599999999994</v>
      </c>
      <c r="G104" s="45">
        <f t="shared" si="16"/>
        <v>8.9993300000000005</v>
      </c>
      <c r="H104" s="45">
        <f t="shared" si="16"/>
        <v>8.0089100000000002</v>
      </c>
      <c r="I104" s="45">
        <f t="shared" si="16"/>
        <v>8.0307099999999991</v>
      </c>
      <c r="J104" s="49"/>
      <c r="K104" s="45">
        <f t="shared" si="7"/>
        <v>7.8329100000000009</v>
      </c>
      <c r="L104" s="45">
        <f t="shared" si="7"/>
        <v>8.0535699999999988</v>
      </c>
      <c r="M104" s="49"/>
      <c r="N104" s="45">
        <f t="shared" si="8"/>
        <v>8.1631400000000003</v>
      </c>
      <c r="O104" s="45">
        <f t="shared" si="8"/>
        <v>11.767901</v>
      </c>
      <c r="P104" s="49"/>
      <c r="Q104" s="49"/>
      <c r="R104" s="49"/>
      <c r="S104" s="45">
        <f>S78-S$66</f>
        <v>8.0355299999999996</v>
      </c>
      <c r="T104" s="45">
        <f>T78-T$66</f>
        <v>10.644590000000001</v>
      </c>
      <c r="U104" s="49"/>
      <c r="V104" s="45">
        <f t="shared" si="10"/>
        <v>9.7089600000000011</v>
      </c>
      <c r="W104" s="49"/>
      <c r="X104" s="45">
        <f>X78-X$66</f>
        <v>13.03501</v>
      </c>
      <c r="Y104" s="49"/>
      <c r="Z104" s="45">
        <f>Z78-Z$66</f>
        <v>13.71392</v>
      </c>
      <c r="AA104" s="45">
        <f>AA78-AA$66</f>
        <v>12.515559999999999</v>
      </c>
      <c r="AB104" s="45">
        <f>AB78-AB$66</f>
        <v>11.729099999999999</v>
      </c>
      <c r="AC104" s="45">
        <f>AC78-AC$66</f>
        <v>14.472480000000001</v>
      </c>
      <c r="AD104" s="49"/>
      <c r="AE104" s="45">
        <f>AE78-AE$66</f>
        <v>8.8646399999999996</v>
      </c>
      <c r="AF104" s="45">
        <f t="shared" si="17"/>
        <v>10.2211</v>
      </c>
      <c r="AG104" s="45">
        <f>AG78-AG$66</f>
        <v>13.480689999999999</v>
      </c>
      <c r="AH104" s="45">
        <f>AH78-AH$66</f>
        <v>11.651680000000001</v>
      </c>
      <c r="AI104" s="45">
        <f>AI78-AI$66</f>
        <v>11.290339999999999</v>
      </c>
      <c r="AJ104" s="49"/>
      <c r="AK104" s="45">
        <f>AK78-AK$66</f>
        <v>12.044729999999999</v>
      </c>
      <c r="AL104" s="44" t="s">
        <v>381</v>
      </c>
      <c r="AM104" s="3">
        <f t="shared" si="12"/>
        <v>14.472480000000001</v>
      </c>
      <c r="AN104" s="3">
        <f t="shared" si="13"/>
        <v>6.9716069999999997</v>
      </c>
      <c r="AO104" s="3">
        <f t="shared" si="14"/>
        <v>10.194311007400868</v>
      </c>
    </row>
    <row r="105" spans="1:92" ht="15">
      <c r="A105" s="2" t="s">
        <v>382</v>
      </c>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5">
        <f>AA79-AA$66</f>
        <v>14.033659999999999</v>
      </c>
      <c r="AB105" s="49"/>
      <c r="AC105" s="49"/>
      <c r="AD105" s="49"/>
      <c r="AE105" s="49"/>
      <c r="AF105" s="49"/>
      <c r="AG105" s="49"/>
      <c r="AH105" s="49"/>
      <c r="AI105" s="49"/>
      <c r="AJ105" s="49"/>
      <c r="AK105" s="49"/>
      <c r="AL105" s="2" t="s">
        <v>382</v>
      </c>
      <c r="AM105" s="3">
        <f t="shared" si="12"/>
        <v>14.033659999999999</v>
      </c>
      <c r="AN105" s="3">
        <f t="shared" si="13"/>
        <v>14.033659999999999</v>
      </c>
      <c r="AO105" s="3">
        <f t="shared" si="14"/>
        <v>14.033659999999999</v>
      </c>
    </row>
    <row r="106" spans="1:92" ht="15">
      <c r="A106" s="44"/>
      <c r="B106" s="45"/>
      <c r="C106" s="45"/>
      <c r="D106" s="44"/>
      <c r="E106" s="45"/>
      <c r="F106" s="45"/>
      <c r="G106" s="45"/>
      <c r="H106" s="51"/>
      <c r="I106" s="45"/>
      <c r="J106" s="45"/>
      <c r="K106" s="45"/>
      <c r="L106" s="45"/>
      <c r="M106" s="45"/>
      <c r="N106" s="45"/>
      <c r="V106" s="52"/>
      <c r="AC106" s="52"/>
      <c r="AJ106" s="52"/>
      <c r="AQ106" s="52"/>
      <c r="AX106" s="52"/>
      <c r="BE106" s="52"/>
      <c r="BL106" s="52"/>
      <c r="BS106" s="52"/>
      <c r="BZ106" s="52"/>
      <c r="CG106" s="52"/>
      <c r="CN106" s="52"/>
    </row>
    <row r="107" spans="1:92" ht="15">
      <c r="A107" s="44"/>
      <c r="B107" s="45"/>
      <c r="C107" s="45"/>
      <c r="D107" s="44"/>
      <c r="E107" s="45"/>
      <c r="F107" s="45"/>
      <c r="G107" s="45"/>
      <c r="H107" s="51"/>
      <c r="I107" s="45"/>
      <c r="J107" s="45"/>
      <c r="K107" s="45"/>
      <c r="L107" s="45"/>
      <c r="M107" s="45"/>
      <c r="N107" s="45"/>
      <c r="V107" s="52"/>
      <c r="AC107" s="52"/>
      <c r="AJ107" s="52"/>
      <c r="AQ107" s="52"/>
      <c r="AX107" s="52"/>
      <c r="BE107" s="52"/>
      <c r="BL107" s="52"/>
      <c r="BS107" s="52"/>
      <c r="BZ107" s="52"/>
      <c r="CG107" s="52"/>
      <c r="CN107" s="52"/>
    </row>
    <row r="108" spans="1:92" ht="15">
      <c r="A108" s="44"/>
      <c r="B108" s="45"/>
      <c r="C108" s="45"/>
      <c r="D108" s="44"/>
      <c r="E108" s="45"/>
      <c r="F108" s="45"/>
      <c r="G108" s="45"/>
      <c r="H108" s="51"/>
      <c r="I108" s="45"/>
      <c r="J108" s="45"/>
      <c r="K108" s="45"/>
      <c r="L108" s="45"/>
      <c r="M108" s="45"/>
      <c r="N108" s="45"/>
      <c r="V108" s="52"/>
      <c r="AC108" s="52"/>
      <c r="AJ108" s="52"/>
      <c r="AQ108" s="52"/>
      <c r="AX108" s="52"/>
      <c r="BE108" s="52"/>
      <c r="BL108" s="52"/>
      <c r="BS108" s="52"/>
      <c r="BZ108" s="52"/>
      <c r="CG108" s="52"/>
      <c r="CN108" s="52"/>
    </row>
    <row r="109" spans="1:92" ht="15">
      <c r="A109" s="44" t="s">
        <v>387</v>
      </c>
      <c r="B109" s="45"/>
      <c r="C109" s="45"/>
      <c r="D109" s="44"/>
      <c r="E109" s="45"/>
      <c r="F109" s="45"/>
      <c r="G109" s="45"/>
      <c r="H109" s="51"/>
      <c r="I109" s="45"/>
      <c r="J109" s="45"/>
      <c r="K109" s="45"/>
      <c r="L109" s="45"/>
      <c r="M109" s="45"/>
      <c r="N109" s="45"/>
      <c r="V109" s="52"/>
      <c r="AC109" s="52"/>
      <c r="AJ109" s="52"/>
      <c r="AM109" s="1" t="s">
        <v>388</v>
      </c>
      <c r="AN109" s="5"/>
      <c r="AO109" s="5"/>
      <c r="AQ109" s="52"/>
      <c r="AX109" s="52"/>
      <c r="BE109" s="52"/>
      <c r="BL109" s="52"/>
      <c r="BS109" s="52"/>
      <c r="BZ109" s="52"/>
      <c r="CG109" s="52"/>
      <c r="CN109" s="52"/>
    </row>
    <row r="110" spans="1:92" ht="15">
      <c r="A110" s="44" t="s">
        <v>166</v>
      </c>
      <c r="B110" s="45">
        <f t="shared" ref="B110:AK110" si="24">MAX(B93:B105)</f>
        <v>7.7422691924226203</v>
      </c>
      <c r="C110" s="45">
        <f t="shared" si="24"/>
        <v>11.303259000000001</v>
      </c>
      <c r="D110" s="45">
        <f t="shared" si="24"/>
        <v>6.9716069999999997</v>
      </c>
      <c r="E110" s="45">
        <f t="shared" si="24"/>
        <v>7.9628499999999995</v>
      </c>
      <c r="F110" s="45">
        <f t="shared" si="24"/>
        <v>9.4147599999999994</v>
      </c>
      <c r="G110" s="45">
        <f t="shared" si="24"/>
        <v>8.9993300000000005</v>
      </c>
      <c r="H110" s="45">
        <f t="shared" si="24"/>
        <v>8.0089100000000002</v>
      </c>
      <c r="I110" s="45">
        <f t="shared" si="24"/>
        <v>8.0307099999999991</v>
      </c>
      <c r="J110" s="45">
        <f t="shared" si="24"/>
        <v>0</v>
      </c>
      <c r="K110" s="45">
        <f t="shared" si="24"/>
        <v>7.8329100000000009</v>
      </c>
      <c r="L110" s="45">
        <f t="shared" si="24"/>
        <v>8.0535699999999988</v>
      </c>
      <c r="M110" s="45">
        <f t="shared" si="24"/>
        <v>0</v>
      </c>
      <c r="N110" s="45">
        <f t="shared" si="24"/>
        <v>8.1631400000000003</v>
      </c>
      <c r="O110" s="45">
        <f t="shared" si="24"/>
        <v>11.767901</v>
      </c>
      <c r="P110" s="45">
        <f t="shared" si="24"/>
        <v>0</v>
      </c>
      <c r="Q110" s="45">
        <f t="shared" si="24"/>
        <v>0</v>
      </c>
      <c r="R110" s="45">
        <f t="shared" si="24"/>
        <v>8.8270549999999997</v>
      </c>
      <c r="S110" s="45">
        <f t="shared" si="24"/>
        <v>8.0355299999999996</v>
      </c>
      <c r="T110" s="45">
        <f t="shared" si="24"/>
        <v>10.644590000000001</v>
      </c>
      <c r="U110" s="45">
        <f t="shared" si="24"/>
        <v>0</v>
      </c>
      <c r="V110" s="45">
        <f t="shared" si="24"/>
        <v>9.7089600000000011</v>
      </c>
      <c r="W110" s="45">
        <f t="shared" si="24"/>
        <v>0</v>
      </c>
      <c r="X110" s="45">
        <f t="shared" si="24"/>
        <v>13.03501</v>
      </c>
      <c r="Y110" s="45">
        <f t="shared" si="24"/>
        <v>0</v>
      </c>
      <c r="Z110" s="45">
        <f t="shared" si="24"/>
        <v>13.71392</v>
      </c>
      <c r="AA110" s="45">
        <f t="shared" si="24"/>
        <v>14.033659999999999</v>
      </c>
      <c r="AB110" s="45">
        <f t="shared" si="24"/>
        <v>11.729099999999999</v>
      </c>
      <c r="AC110" s="45">
        <f t="shared" si="24"/>
        <v>14.472480000000001</v>
      </c>
      <c r="AD110" s="45">
        <f t="shared" si="24"/>
        <v>3.7199499999999999</v>
      </c>
      <c r="AE110" s="45">
        <f t="shared" si="24"/>
        <v>10.82404</v>
      </c>
      <c r="AF110" s="45">
        <f t="shared" si="24"/>
        <v>10.2211</v>
      </c>
      <c r="AG110" s="45">
        <f t="shared" si="24"/>
        <v>13.480689999999999</v>
      </c>
      <c r="AH110" s="45">
        <f t="shared" si="24"/>
        <v>11.651680000000001</v>
      </c>
      <c r="AI110" s="45">
        <f t="shared" si="24"/>
        <v>11.290339999999999</v>
      </c>
      <c r="AJ110" s="45">
        <f t="shared" si="24"/>
        <v>13.77467</v>
      </c>
      <c r="AK110" s="45">
        <f t="shared" si="24"/>
        <v>12.044729999999999</v>
      </c>
      <c r="AM110" s="1" t="s">
        <v>166</v>
      </c>
      <c r="AN110" s="1" t="s">
        <v>167</v>
      </c>
      <c r="AO110" s="1" t="s">
        <v>168</v>
      </c>
      <c r="AQ110" s="52"/>
      <c r="AX110" s="52"/>
      <c r="BE110" s="52"/>
      <c r="BL110" s="52"/>
      <c r="BS110" s="52"/>
      <c r="BZ110" s="52"/>
      <c r="CG110" s="52"/>
      <c r="CN110" s="52"/>
    </row>
    <row r="111" spans="1:92" ht="15">
      <c r="A111" s="44" t="s">
        <v>167</v>
      </c>
      <c r="B111" s="45">
        <f t="shared" ref="B111:AK111" si="25">MIN(B93:B105)</f>
        <v>2.4277571924226198</v>
      </c>
      <c r="C111" s="45">
        <f t="shared" si="25"/>
        <v>3.2019389999999999</v>
      </c>
      <c r="D111" s="45">
        <f t="shared" si="25"/>
        <v>1.8531319999999996</v>
      </c>
      <c r="E111" s="45">
        <f t="shared" si="25"/>
        <v>2.6756599999999997</v>
      </c>
      <c r="F111" s="45">
        <f t="shared" si="25"/>
        <v>3.74586</v>
      </c>
      <c r="G111" s="45">
        <f t="shared" si="25"/>
        <v>3.21645</v>
      </c>
      <c r="H111" s="45">
        <f t="shared" si="25"/>
        <v>2.9853899999999998</v>
      </c>
      <c r="I111" s="45">
        <f t="shared" si="25"/>
        <v>3.00719</v>
      </c>
      <c r="J111" s="45">
        <f t="shared" si="25"/>
        <v>0</v>
      </c>
      <c r="K111" s="45">
        <f t="shared" si="25"/>
        <v>3.3597000000000001</v>
      </c>
      <c r="L111" s="45">
        <f t="shared" si="25"/>
        <v>2.5207099999999998</v>
      </c>
      <c r="M111" s="45">
        <f t="shared" si="25"/>
        <v>0</v>
      </c>
      <c r="N111" s="45">
        <f t="shared" si="25"/>
        <v>2.2563599999999999</v>
      </c>
      <c r="O111" s="45">
        <f t="shared" si="25"/>
        <v>2.0222059999999997</v>
      </c>
      <c r="P111" s="45">
        <f t="shared" si="25"/>
        <v>0</v>
      </c>
      <c r="Q111" s="45">
        <f t="shared" si="25"/>
        <v>0</v>
      </c>
      <c r="R111" s="45">
        <f t="shared" si="25"/>
        <v>3.4338529999999996</v>
      </c>
      <c r="S111" s="45">
        <f t="shared" si="25"/>
        <v>2.4128800000000004</v>
      </c>
      <c r="T111" s="45">
        <f t="shared" si="25"/>
        <v>3.96774</v>
      </c>
      <c r="U111" s="45">
        <f t="shared" si="25"/>
        <v>0</v>
      </c>
      <c r="V111" s="45">
        <f t="shared" si="25"/>
        <v>3.0249899999999998</v>
      </c>
      <c r="W111" s="45">
        <f t="shared" si="25"/>
        <v>0</v>
      </c>
      <c r="X111" s="45">
        <f t="shared" si="25"/>
        <v>2.90585</v>
      </c>
      <c r="Y111" s="45">
        <f t="shared" si="25"/>
        <v>0</v>
      </c>
      <c r="Z111" s="45">
        <f t="shared" si="25"/>
        <v>3.3054700000000006</v>
      </c>
      <c r="AA111" s="45">
        <f t="shared" si="25"/>
        <v>2.6923700000000004</v>
      </c>
      <c r="AB111" s="45">
        <f t="shared" si="25"/>
        <v>2.9115599999999997</v>
      </c>
      <c r="AC111" s="45">
        <f t="shared" si="25"/>
        <v>2.8795000000000002</v>
      </c>
      <c r="AD111" s="45">
        <f t="shared" si="25"/>
        <v>2.1528600000000004</v>
      </c>
      <c r="AE111" s="45">
        <f t="shared" si="25"/>
        <v>2.6355299999999997</v>
      </c>
      <c r="AF111" s="45">
        <f t="shared" si="25"/>
        <v>4.3787599999999998</v>
      </c>
      <c r="AG111" s="45">
        <f t="shared" si="25"/>
        <v>2.2645200000000001</v>
      </c>
      <c r="AH111" s="45">
        <f t="shared" si="25"/>
        <v>3.0381699999999996</v>
      </c>
      <c r="AI111" s="45">
        <f t="shared" si="25"/>
        <v>1.5734900000000003</v>
      </c>
      <c r="AJ111" s="45">
        <f t="shared" si="25"/>
        <v>2.6289899999999999</v>
      </c>
      <c r="AK111" s="45">
        <f t="shared" si="25"/>
        <v>2.9048400000000001</v>
      </c>
      <c r="AM111" s="3">
        <f>MAX(B93:AK105)</f>
        <v>14.472480000000001</v>
      </c>
      <c r="AN111" s="3">
        <f>MIN(B93:AK105)</f>
        <v>1.5734900000000003</v>
      </c>
      <c r="AO111" s="3">
        <f>AVERAGE(B93:AK105)</f>
        <v>6.0128524370556109</v>
      </c>
      <c r="AQ111" s="52"/>
      <c r="AX111" s="52"/>
      <c r="BE111" s="52"/>
      <c r="BL111" s="52"/>
      <c r="BS111" s="52"/>
      <c r="BZ111" s="52"/>
      <c r="CG111" s="52"/>
      <c r="CN111" s="52"/>
    </row>
    <row r="112" spans="1:92" ht="15">
      <c r="A112" s="44" t="s">
        <v>168</v>
      </c>
      <c r="B112" s="45">
        <f t="shared" ref="B112:AK112" si="26">AVERAGE(B93:B105)</f>
        <v>5.1653218590892864</v>
      </c>
      <c r="C112" s="45">
        <f t="shared" si="26"/>
        <v>6.9293323750000004</v>
      </c>
      <c r="D112" s="45">
        <f t="shared" si="26"/>
        <v>4.0626758333333326</v>
      </c>
      <c r="E112" s="45">
        <f t="shared" si="26"/>
        <v>4.9895408333333329</v>
      </c>
      <c r="F112" s="45">
        <f t="shared" si="26"/>
        <v>6.3272174999999997</v>
      </c>
      <c r="G112" s="45">
        <f t="shared" si="26"/>
        <v>5.816678333333333</v>
      </c>
      <c r="H112" s="45">
        <f t="shared" si="26"/>
        <v>5.0330775000000001</v>
      </c>
      <c r="I112" s="45">
        <f t="shared" si="26"/>
        <v>5.0615424999999998</v>
      </c>
      <c r="J112" s="45" t="e">
        <f t="shared" si="26"/>
        <v>#DIV/0!</v>
      </c>
      <c r="K112" s="45">
        <f t="shared" si="26"/>
        <v>5.3793208333333347</v>
      </c>
      <c r="L112" s="45">
        <f t="shared" si="26"/>
        <v>4.6434841666666662</v>
      </c>
      <c r="M112" s="45" t="e">
        <f t="shared" si="26"/>
        <v>#DIV/0!</v>
      </c>
      <c r="N112" s="45">
        <f t="shared" si="26"/>
        <v>4.6899391666666661</v>
      </c>
      <c r="O112" s="45">
        <f t="shared" si="26"/>
        <v>6.0467383333333338</v>
      </c>
      <c r="P112" s="45" t="e">
        <f t="shared" si="26"/>
        <v>#DIV/0!</v>
      </c>
      <c r="Q112" s="45" t="e">
        <f t="shared" si="26"/>
        <v>#DIV/0!</v>
      </c>
      <c r="R112" s="45">
        <f t="shared" si="26"/>
        <v>5.5509442999999994</v>
      </c>
      <c r="S112" s="45">
        <f t="shared" si="26"/>
        <v>5.1736483333333334</v>
      </c>
      <c r="T112" s="45">
        <f t="shared" si="26"/>
        <v>6.8870808333333331</v>
      </c>
      <c r="U112" s="45" t="e">
        <f t="shared" si="26"/>
        <v>#DIV/0!</v>
      </c>
      <c r="V112" s="45">
        <f t="shared" si="26"/>
        <v>5.8479075000000007</v>
      </c>
      <c r="W112" s="45" t="e">
        <f t="shared" si="26"/>
        <v>#DIV/0!</v>
      </c>
      <c r="X112" s="45">
        <f t="shared" si="26"/>
        <v>7.5482787499999997</v>
      </c>
      <c r="Y112" s="45" t="e">
        <f t="shared" si="26"/>
        <v>#DIV/0!</v>
      </c>
      <c r="Z112" s="45">
        <f t="shared" si="26"/>
        <v>8.2603749999999998</v>
      </c>
      <c r="AA112" s="45">
        <f t="shared" si="26"/>
        <v>7.9869388888888899</v>
      </c>
      <c r="AB112" s="45">
        <f t="shared" si="26"/>
        <v>6.947284999999999</v>
      </c>
      <c r="AC112" s="45">
        <f t="shared" si="26"/>
        <v>7.9208262500000011</v>
      </c>
      <c r="AD112" s="45">
        <f t="shared" si="26"/>
        <v>2.9505325</v>
      </c>
      <c r="AE112" s="45">
        <f t="shared" si="26"/>
        <v>6.3609787500000001</v>
      </c>
      <c r="AF112" s="45">
        <f t="shared" si="26"/>
        <v>6.8778300000000003</v>
      </c>
      <c r="AG112" s="45">
        <f t="shared" si="26"/>
        <v>7.4893712499999996</v>
      </c>
      <c r="AH112" s="45">
        <f t="shared" si="26"/>
        <v>7.1377475000000006</v>
      </c>
      <c r="AI112" s="45">
        <f t="shared" si="26"/>
        <v>5.8157912500000002</v>
      </c>
      <c r="AJ112" s="45">
        <f t="shared" si="26"/>
        <v>6.7431833333333318</v>
      </c>
      <c r="AK112" s="45">
        <f t="shared" si="26"/>
        <v>7.3446625000000001</v>
      </c>
      <c r="AQ112" s="52"/>
      <c r="AX112" s="52"/>
      <c r="BE112" s="52"/>
      <c r="BL112" s="52"/>
      <c r="BS112" s="52"/>
      <c r="BZ112" s="52"/>
      <c r="CG112" s="52"/>
      <c r="CN112" s="52"/>
    </row>
    <row r="113" spans="1:92" ht="15">
      <c r="A113" s="44"/>
      <c r="B113" s="45"/>
      <c r="C113" s="45"/>
      <c r="D113" s="44"/>
      <c r="E113" s="45"/>
      <c r="F113" s="45"/>
      <c r="G113" s="45"/>
      <c r="H113" s="51"/>
      <c r="I113" s="45"/>
      <c r="J113" s="45"/>
      <c r="K113" s="45"/>
      <c r="L113" s="45"/>
      <c r="M113" s="45"/>
      <c r="N113" s="45"/>
      <c r="V113" s="52"/>
      <c r="AC113" s="52"/>
      <c r="AJ113" s="52"/>
      <c r="AQ113" s="52"/>
      <c r="AX113" s="52"/>
      <c r="BE113" s="52"/>
      <c r="BL113" s="52"/>
      <c r="BS113" s="52"/>
      <c r="BZ113" s="52"/>
      <c r="CG113" s="52"/>
      <c r="CN113" s="52"/>
    </row>
    <row r="114" spans="1:92" ht="15">
      <c r="A114" s="44"/>
      <c r="B114" s="45"/>
      <c r="C114" s="45"/>
      <c r="D114" s="44"/>
      <c r="E114" s="45"/>
      <c r="F114" s="45"/>
      <c r="G114" s="45"/>
      <c r="H114" s="51"/>
      <c r="I114" s="45"/>
      <c r="J114" s="45"/>
      <c r="K114" s="45"/>
      <c r="L114" s="45"/>
      <c r="M114" s="45"/>
      <c r="N114" s="45"/>
      <c r="V114" s="52"/>
      <c r="AC114" s="52"/>
      <c r="AJ114" s="52"/>
      <c r="AQ114" s="52"/>
      <c r="AX114" s="52"/>
      <c r="BE114" s="52"/>
      <c r="BL114" s="52"/>
      <c r="BS114" s="52"/>
      <c r="BZ114" s="52"/>
      <c r="CG114" s="52"/>
      <c r="CN114" s="52"/>
    </row>
    <row r="115" spans="1:92" ht="15">
      <c r="A115" s="44"/>
      <c r="B115" s="45"/>
      <c r="C115" s="45"/>
      <c r="D115" s="44"/>
      <c r="E115" s="45"/>
      <c r="F115" s="45"/>
      <c r="G115" s="45"/>
      <c r="H115" s="51"/>
      <c r="I115" s="45"/>
      <c r="J115" s="45"/>
      <c r="K115" s="45"/>
      <c r="L115" s="45"/>
      <c r="M115" s="45"/>
      <c r="N115" s="45"/>
      <c r="V115" s="52"/>
      <c r="AC115" s="52"/>
      <c r="AJ115" s="52"/>
      <c r="AQ115" s="52"/>
      <c r="AX115" s="52"/>
      <c r="BE115" s="52"/>
      <c r="BL115" s="52"/>
      <c r="BS115" s="52"/>
      <c r="BZ115" s="52"/>
      <c r="CG115" s="52"/>
      <c r="CN115" s="52"/>
    </row>
    <row r="116" spans="1:92" ht="15">
      <c r="A116" s="44"/>
      <c r="B116" s="45"/>
      <c r="C116" s="45"/>
      <c r="D116" s="44"/>
      <c r="E116" s="45"/>
      <c r="F116" s="45"/>
      <c r="G116" s="45"/>
      <c r="H116" s="51"/>
      <c r="I116" s="45"/>
      <c r="J116" s="45"/>
      <c r="K116" s="45"/>
      <c r="L116" s="45"/>
      <c r="M116" s="45"/>
      <c r="N116" s="45"/>
      <c r="V116" s="52"/>
      <c r="AC116" s="52"/>
      <c r="AJ116" s="52"/>
      <c r="AQ116" s="52"/>
      <c r="AX116" s="52"/>
      <c r="BE116" s="52"/>
      <c r="BL116" s="52"/>
      <c r="BS116" s="52"/>
      <c r="BZ116" s="52"/>
      <c r="CG116" s="52"/>
      <c r="CN116" s="52"/>
    </row>
    <row r="117" spans="1:92" ht="15">
      <c r="A117" s="44"/>
      <c r="B117" s="45"/>
      <c r="C117" s="45"/>
      <c r="D117" s="44"/>
      <c r="E117" s="45"/>
      <c r="F117" s="45"/>
      <c r="G117" s="45"/>
      <c r="H117" s="51"/>
      <c r="I117" s="45"/>
      <c r="J117" s="45"/>
      <c r="K117" s="45"/>
      <c r="L117" s="45"/>
      <c r="M117" s="45"/>
      <c r="N117" s="45"/>
      <c r="V117" s="52"/>
      <c r="AC117" s="52"/>
      <c r="AJ117" s="52"/>
      <c r="AQ117" s="52"/>
      <c r="AX117" s="52"/>
      <c r="BE117" s="52"/>
      <c r="BL117" s="52"/>
      <c r="BS117" s="52"/>
      <c r="BZ117" s="52"/>
      <c r="CG117" s="52"/>
      <c r="CN117" s="52"/>
    </row>
    <row r="118" spans="1:92" ht="15">
      <c r="A118" s="44"/>
      <c r="B118" s="45"/>
      <c r="C118" s="45"/>
      <c r="D118" s="44"/>
      <c r="E118" s="45"/>
      <c r="F118" s="45"/>
      <c r="G118" s="45"/>
      <c r="H118" s="51"/>
      <c r="I118" s="45"/>
      <c r="J118" s="45"/>
      <c r="K118" s="45"/>
      <c r="L118" s="45"/>
      <c r="M118" s="45"/>
      <c r="N118" s="45"/>
      <c r="V118" s="52"/>
      <c r="AC118" s="52"/>
      <c r="AJ118" s="52"/>
      <c r="AQ118" s="52"/>
      <c r="AX118" s="52"/>
      <c r="BE118" s="52"/>
      <c r="BL118" s="52"/>
      <c r="BS118" s="52"/>
      <c r="BZ118" s="52"/>
      <c r="CG118" s="52"/>
      <c r="CN118" s="52"/>
    </row>
    <row r="119" spans="1:92" ht="15">
      <c r="A119" s="44"/>
      <c r="B119" s="45"/>
      <c r="C119" s="45"/>
      <c r="D119" s="44"/>
      <c r="E119" s="45"/>
      <c r="F119" s="45"/>
      <c r="G119" s="45"/>
      <c r="H119" s="51"/>
      <c r="I119" s="45"/>
      <c r="J119" s="45"/>
      <c r="K119" s="45"/>
      <c r="L119" s="45"/>
      <c r="M119" s="45"/>
      <c r="N119" s="45"/>
      <c r="V119" s="52"/>
      <c r="AC119" s="52"/>
      <c r="AJ119" s="52"/>
      <c r="AQ119" s="52"/>
      <c r="AX119" s="52"/>
      <c r="BE119" s="52"/>
      <c r="BL119" s="52"/>
      <c r="BS119" s="52"/>
      <c r="BZ119" s="52"/>
      <c r="CG119" s="52"/>
      <c r="CN119" s="52"/>
    </row>
    <row r="120" spans="1:92" ht="15">
      <c r="A120" s="44"/>
      <c r="B120" s="45"/>
      <c r="C120" s="45"/>
      <c r="D120" s="44"/>
      <c r="E120" s="45"/>
      <c r="F120" s="45"/>
      <c r="G120" s="45"/>
      <c r="H120" s="51"/>
      <c r="I120" s="45"/>
      <c r="J120" s="45"/>
      <c r="K120" s="45"/>
      <c r="L120" s="45"/>
      <c r="M120" s="45"/>
      <c r="N120" s="45"/>
      <c r="V120" s="52"/>
      <c r="AC120" s="52"/>
      <c r="AJ120" s="52"/>
      <c r="AQ120" s="52"/>
      <c r="AX120" s="52"/>
      <c r="BE120" s="52"/>
      <c r="BL120" s="52"/>
      <c r="BS120" s="52"/>
      <c r="BZ120" s="52"/>
      <c r="CG120" s="52"/>
      <c r="CN120" s="52"/>
    </row>
    <row r="121" spans="1:92" ht="15">
      <c r="A121" s="44"/>
      <c r="B121" s="45"/>
      <c r="C121" s="45"/>
      <c r="D121" s="44"/>
      <c r="E121" s="45"/>
      <c r="F121" s="45"/>
      <c r="G121" s="45"/>
      <c r="H121" s="51"/>
      <c r="I121" s="45"/>
      <c r="J121" s="45"/>
      <c r="K121" s="45"/>
      <c r="L121" s="45"/>
      <c r="M121" s="45"/>
      <c r="N121" s="45"/>
      <c r="V121" s="52"/>
      <c r="AC121" s="52"/>
      <c r="AJ121" s="52"/>
      <c r="AQ121" s="52"/>
      <c r="AX121" s="52"/>
      <c r="BE121" s="52"/>
      <c r="BL121" s="52"/>
      <c r="BS121" s="52"/>
      <c r="BZ121" s="52"/>
      <c r="CG121" s="52"/>
      <c r="CN121" s="52"/>
    </row>
    <row r="122" spans="1:92" ht="15">
      <c r="A122" s="44"/>
      <c r="B122" s="45"/>
      <c r="C122" s="45"/>
      <c r="D122" s="44"/>
      <c r="E122" s="45"/>
      <c r="F122" s="45"/>
      <c r="G122" s="45"/>
      <c r="H122" s="51"/>
      <c r="I122" s="45"/>
      <c r="J122" s="45"/>
      <c r="K122" s="45"/>
      <c r="L122" s="45"/>
      <c r="M122" s="45"/>
      <c r="N122" s="45"/>
      <c r="V122" s="52"/>
      <c r="AC122" s="52"/>
      <c r="AJ122" s="52"/>
      <c r="AQ122" s="52"/>
      <c r="AX122" s="52"/>
      <c r="BE122" s="52"/>
      <c r="BL122" s="52"/>
      <c r="BS122" s="52"/>
      <c r="BZ122" s="52"/>
      <c r="CG122" s="52"/>
      <c r="CN122" s="52"/>
    </row>
    <row r="123" spans="1:92" ht="15">
      <c r="A123" s="44"/>
      <c r="B123" s="45"/>
      <c r="C123" s="45"/>
      <c r="D123" s="44"/>
      <c r="E123" s="45"/>
      <c r="F123" s="45"/>
      <c r="G123" s="45"/>
      <c r="H123" s="51"/>
      <c r="I123" s="45"/>
      <c r="J123" s="45"/>
      <c r="K123" s="45"/>
      <c r="L123" s="45"/>
      <c r="M123" s="45"/>
      <c r="N123" s="45"/>
      <c r="V123" s="52"/>
      <c r="AC123" s="52"/>
      <c r="AJ123" s="52"/>
      <c r="AQ123" s="52"/>
      <c r="AX123" s="52"/>
      <c r="BE123" s="52"/>
      <c r="BL123" s="52"/>
      <c r="BS123" s="52"/>
      <c r="BZ123" s="52"/>
      <c r="CG123" s="52"/>
      <c r="CN123" s="52"/>
    </row>
    <row r="124" spans="1:92" ht="15">
      <c r="A124" s="44"/>
      <c r="B124" s="45"/>
      <c r="C124" s="45"/>
      <c r="D124" s="44"/>
      <c r="E124" s="45"/>
      <c r="F124" s="45"/>
      <c r="G124" s="45"/>
      <c r="H124" s="51"/>
      <c r="I124" s="45"/>
      <c r="J124" s="45"/>
      <c r="K124" s="45"/>
      <c r="L124" s="45"/>
      <c r="M124" s="45"/>
      <c r="N124" s="45"/>
      <c r="V124" s="52"/>
      <c r="AC124" s="52"/>
      <c r="AJ124" s="52"/>
      <c r="AQ124" s="52"/>
      <c r="AX124" s="52"/>
      <c r="BE124" s="52"/>
      <c r="BL124" s="52"/>
      <c r="BS124" s="52"/>
      <c r="BZ124" s="52"/>
      <c r="CG124" s="52"/>
      <c r="CN124" s="52"/>
    </row>
    <row r="125" spans="1:92" ht="15">
      <c r="A125" s="44"/>
      <c r="B125" s="45"/>
      <c r="C125" s="45"/>
      <c r="D125" s="44"/>
      <c r="E125" s="45"/>
      <c r="F125" s="45"/>
      <c r="G125" s="45"/>
      <c r="H125" s="51"/>
      <c r="I125" s="45"/>
      <c r="J125" s="45"/>
      <c r="K125" s="45"/>
      <c r="L125" s="45"/>
      <c r="M125" s="45"/>
      <c r="N125" s="45"/>
      <c r="V125" s="52"/>
      <c r="AC125" s="52"/>
      <c r="AJ125" s="52"/>
      <c r="AQ125" s="52"/>
      <c r="AX125" s="52"/>
      <c r="BE125" s="52"/>
      <c r="BL125" s="52"/>
      <c r="BS125" s="52"/>
      <c r="BZ125" s="52"/>
      <c r="CG125" s="52"/>
      <c r="CN125" s="52"/>
    </row>
    <row r="126" spans="1:92" ht="15">
      <c r="A126" s="44"/>
      <c r="B126" s="45"/>
      <c r="C126" s="45"/>
      <c r="D126" s="44"/>
      <c r="E126" s="45"/>
      <c r="F126" s="45"/>
      <c r="G126" s="45"/>
      <c r="H126" s="51"/>
      <c r="I126" s="45"/>
      <c r="J126" s="45"/>
      <c r="K126" s="45"/>
      <c r="L126" s="45"/>
      <c r="M126" s="45"/>
      <c r="N126" s="45"/>
      <c r="V126" s="52"/>
      <c r="AC126" s="52"/>
      <c r="AJ126" s="52"/>
      <c r="AQ126" s="52"/>
      <c r="AX126" s="52"/>
      <c r="BE126" s="52"/>
      <c r="BL126" s="52"/>
      <c r="BS126" s="52"/>
      <c r="BZ126" s="52"/>
      <c r="CG126" s="52"/>
      <c r="CN126" s="52"/>
    </row>
    <row r="127" spans="1:92" ht="15">
      <c r="A127" s="44"/>
      <c r="B127" s="45"/>
      <c r="C127" s="45"/>
      <c r="D127" s="44"/>
      <c r="E127" s="45"/>
      <c r="F127" s="45"/>
      <c r="G127" s="45"/>
      <c r="H127" s="51"/>
      <c r="I127" s="45"/>
      <c r="J127" s="45"/>
      <c r="K127" s="45"/>
      <c r="L127" s="45"/>
      <c r="M127" s="45"/>
      <c r="N127" s="45"/>
      <c r="V127" s="52"/>
      <c r="AC127" s="52"/>
      <c r="AJ127" s="52"/>
      <c r="AQ127" s="52"/>
      <c r="AX127" s="52"/>
      <c r="BE127" s="52"/>
      <c r="BL127" s="52"/>
      <c r="BS127" s="52"/>
      <c r="BZ127" s="52"/>
      <c r="CG127" s="52"/>
      <c r="CN127" s="52"/>
    </row>
    <row r="128" spans="1:92" ht="15">
      <c r="A128" s="44"/>
      <c r="B128" s="45"/>
      <c r="C128" s="45"/>
      <c r="D128" s="44"/>
      <c r="E128" s="45"/>
      <c r="F128" s="45"/>
      <c r="G128" s="45"/>
      <c r="H128" s="51"/>
      <c r="I128" s="45"/>
      <c r="J128" s="45"/>
      <c r="K128" s="45"/>
      <c r="L128" s="45"/>
      <c r="M128" s="45"/>
      <c r="N128" s="45"/>
      <c r="V128" s="52"/>
      <c r="AC128" s="52"/>
      <c r="AJ128" s="52"/>
      <c r="AQ128" s="52"/>
      <c r="AX128" s="52"/>
      <c r="BE128" s="52"/>
      <c r="BL128" s="52"/>
      <c r="BS128" s="52"/>
      <c r="BZ128" s="52"/>
      <c r="CG128" s="52"/>
      <c r="CN128" s="52"/>
    </row>
    <row r="129" spans="1:92" ht="15">
      <c r="A129" s="44"/>
      <c r="B129" s="45"/>
      <c r="C129" s="45"/>
      <c r="D129" s="44"/>
      <c r="E129" s="45"/>
      <c r="F129" s="45"/>
      <c r="G129" s="45"/>
      <c r="H129" s="51"/>
      <c r="I129" s="45"/>
      <c r="J129" s="45"/>
      <c r="K129" s="45"/>
      <c r="L129" s="45"/>
      <c r="M129" s="45"/>
      <c r="N129" s="45"/>
      <c r="V129" s="52"/>
      <c r="AC129" s="52"/>
      <c r="AJ129" s="52"/>
      <c r="AQ129" s="52"/>
      <c r="AX129" s="52"/>
      <c r="BE129" s="52"/>
      <c r="BL129" s="52"/>
      <c r="BS129" s="52"/>
      <c r="BZ129" s="52"/>
      <c r="CG129" s="52"/>
      <c r="CN129" s="52"/>
    </row>
    <row r="130" spans="1:92" ht="15">
      <c r="A130" s="44"/>
      <c r="B130" s="45"/>
      <c r="C130" s="45"/>
      <c r="D130" s="44"/>
      <c r="E130" s="45"/>
      <c r="F130" s="45"/>
      <c r="G130" s="45"/>
      <c r="H130" s="51"/>
      <c r="I130" s="45"/>
      <c r="J130" s="45"/>
      <c r="K130" s="45"/>
      <c r="L130" s="45"/>
      <c r="M130" s="45"/>
      <c r="N130" s="45"/>
      <c r="V130" s="52"/>
      <c r="AC130" s="52"/>
      <c r="AJ130" s="52"/>
      <c r="AQ130" s="52"/>
      <c r="AX130" s="52"/>
      <c r="BE130" s="52"/>
      <c r="BL130" s="52"/>
      <c r="BS130" s="52"/>
      <c r="BZ130" s="52"/>
      <c r="CG130" s="52"/>
      <c r="CN130" s="52"/>
    </row>
    <row r="131" spans="1:92" ht="15">
      <c r="A131" s="44"/>
      <c r="B131" s="45"/>
      <c r="C131" s="45"/>
      <c r="D131" s="44"/>
      <c r="E131" s="45"/>
      <c r="F131" s="45"/>
      <c r="G131" s="45"/>
      <c r="H131" s="51"/>
      <c r="I131" s="45"/>
      <c r="J131" s="45"/>
      <c r="K131" s="45"/>
      <c r="L131" s="45"/>
      <c r="M131" s="45"/>
      <c r="N131" s="45"/>
      <c r="V131" s="52"/>
      <c r="AC131" s="52"/>
      <c r="AJ131" s="52"/>
      <c r="AQ131" s="52"/>
      <c r="AX131" s="52"/>
      <c r="BE131" s="52"/>
      <c r="BL131" s="52"/>
      <c r="BS131" s="52"/>
      <c r="BZ131" s="52"/>
      <c r="CG131" s="52"/>
      <c r="CN131" s="52"/>
    </row>
    <row r="132" spans="1:92" ht="15">
      <c r="A132" s="44"/>
      <c r="B132" s="45"/>
      <c r="C132" s="45"/>
      <c r="D132" s="44"/>
      <c r="E132" s="45"/>
      <c r="F132" s="45"/>
      <c r="G132" s="45"/>
      <c r="H132" s="51"/>
      <c r="I132" s="45"/>
      <c r="J132" s="45"/>
      <c r="K132" s="45"/>
      <c r="L132" s="45"/>
      <c r="M132" s="45"/>
      <c r="N132" s="45"/>
      <c r="V132" s="52"/>
      <c r="AC132" s="52"/>
      <c r="AJ132" s="52"/>
      <c r="AQ132" s="52"/>
      <c r="AX132" s="52"/>
      <c r="BE132" s="52"/>
      <c r="BL132" s="52"/>
      <c r="BS132" s="52"/>
      <c r="BZ132" s="52"/>
      <c r="CG132" s="52"/>
      <c r="CN132" s="52"/>
    </row>
    <row r="133" spans="1:92" ht="15">
      <c r="A133" s="44"/>
      <c r="B133" s="45"/>
      <c r="C133" s="45"/>
      <c r="D133" s="44"/>
      <c r="E133" s="45"/>
      <c r="F133" s="45"/>
      <c r="G133" s="45"/>
      <c r="H133" s="51"/>
      <c r="I133" s="45"/>
      <c r="J133" s="45"/>
      <c r="K133" s="45"/>
      <c r="L133" s="45"/>
      <c r="M133" s="45"/>
      <c r="N133" s="45"/>
      <c r="V133" s="52"/>
      <c r="AC133" s="52"/>
      <c r="AJ133" s="52"/>
      <c r="AQ133" s="52"/>
      <c r="AX133" s="52"/>
      <c r="BE133" s="52"/>
      <c r="BL133" s="52"/>
      <c r="BS133" s="52"/>
      <c r="BZ133" s="52"/>
      <c r="CG133" s="52"/>
      <c r="CN133" s="52"/>
    </row>
    <row r="134" spans="1:92" ht="15">
      <c r="A134" s="44"/>
      <c r="B134" s="45"/>
      <c r="C134" s="45"/>
      <c r="D134" s="44"/>
      <c r="E134" s="45"/>
      <c r="F134" s="45"/>
      <c r="G134" s="45"/>
      <c r="H134" s="51"/>
      <c r="I134" s="45"/>
      <c r="J134" s="45"/>
      <c r="K134" s="45"/>
      <c r="L134" s="45"/>
      <c r="M134" s="45"/>
      <c r="N134" s="45"/>
      <c r="V134" s="52"/>
      <c r="AC134" s="52"/>
      <c r="AJ134" s="52"/>
      <c r="AQ134" s="52"/>
      <c r="AX134" s="52"/>
      <c r="BE134" s="52"/>
      <c r="BL134" s="52"/>
      <c r="BS134" s="52"/>
      <c r="BZ134" s="52"/>
      <c r="CG134" s="52"/>
      <c r="CN134" s="52"/>
    </row>
    <row r="135" spans="1:92" ht="15">
      <c r="A135" s="44"/>
      <c r="B135" s="45"/>
      <c r="C135" s="45"/>
      <c r="D135" s="44"/>
      <c r="E135" s="45"/>
      <c r="F135" s="45"/>
      <c r="G135" s="45"/>
      <c r="H135" s="51"/>
      <c r="I135" s="45"/>
      <c r="J135" s="45"/>
      <c r="K135" s="45"/>
      <c r="L135" s="45"/>
      <c r="M135" s="45"/>
      <c r="N135" s="45"/>
      <c r="V135" s="52"/>
      <c r="AC135" s="52"/>
      <c r="AJ135" s="52"/>
      <c r="AQ135" s="52"/>
      <c r="AX135" s="52"/>
      <c r="BE135" s="52"/>
      <c r="BL135" s="52"/>
      <c r="BS135" s="52"/>
      <c r="BZ135" s="52"/>
      <c r="CG135" s="52"/>
      <c r="CN135" s="52"/>
    </row>
    <row r="136" spans="1:92" ht="15">
      <c r="A136" s="44"/>
      <c r="B136" s="45"/>
      <c r="C136" s="45"/>
      <c r="D136" s="44"/>
      <c r="E136" s="45"/>
      <c r="F136" s="45"/>
      <c r="G136" s="45"/>
      <c r="H136" s="51"/>
      <c r="I136" s="45"/>
      <c r="J136" s="45"/>
      <c r="K136" s="45"/>
      <c r="L136" s="45"/>
      <c r="M136" s="45"/>
      <c r="N136" s="45"/>
      <c r="V136" s="52"/>
      <c r="AC136" s="52"/>
      <c r="AJ136" s="52"/>
      <c r="AQ136" s="52"/>
      <c r="AX136" s="52"/>
      <c r="BE136" s="52"/>
      <c r="BL136" s="52"/>
      <c r="BS136" s="52"/>
      <c r="BZ136" s="52"/>
      <c r="CG136" s="52"/>
      <c r="CN136" s="52"/>
    </row>
    <row r="137" spans="1:92" ht="15">
      <c r="A137" s="44"/>
      <c r="B137" s="45"/>
      <c r="C137" s="45"/>
      <c r="D137" s="44"/>
      <c r="E137" s="45"/>
      <c r="F137" s="45"/>
      <c r="G137" s="45"/>
      <c r="H137" s="51"/>
      <c r="I137" s="45"/>
      <c r="J137" s="45"/>
      <c r="K137" s="45"/>
      <c r="L137" s="45"/>
      <c r="M137" s="45"/>
      <c r="N137" s="45"/>
      <c r="V137" s="52"/>
      <c r="AC137" s="52"/>
      <c r="AJ137" s="52"/>
      <c r="AQ137" s="52"/>
      <c r="AX137" s="52"/>
      <c r="BE137" s="52"/>
      <c r="BL137" s="52"/>
      <c r="BS137" s="52"/>
      <c r="BZ137" s="52"/>
      <c r="CG137" s="52"/>
      <c r="CN137" s="52"/>
    </row>
    <row r="138" spans="1:92" ht="15">
      <c r="A138" s="44"/>
      <c r="B138" s="45"/>
      <c r="C138" s="45"/>
      <c r="D138" s="44"/>
      <c r="E138" s="45"/>
      <c r="F138" s="45"/>
      <c r="G138" s="45"/>
      <c r="H138" s="51"/>
      <c r="I138" s="45"/>
      <c r="J138" s="45"/>
      <c r="K138" s="45"/>
      <c r="L138" s="45"/>
      <c r="M138" s="45"/>
      <c r="N138" s="45"/>
      <c r="V138" s="52"/>
      <c r="AC138" s="52"/>
      <c r="AJ138" s="52"/>
      <c r="AQ138" s="52"/>
      <c r="AX138" s="52"/>
      <c r="BE138" s="52"/>
      <c r="BL138" s="52"/>
      <c r="BS138" s="52"/>
      <c r="BZ138" s="52"/>
      <c r="CG138" s="52"/>
      <c r="CN138" s="52"/>
    </row>
    <row r="139" spans="1:92" ht="15">
      <c r="A139" s="44"/>
      <c r="B139" s="45"/>
      <c r="C139" s="45"/>
      <c r="D139" s="44"/>
      <c r="E139" s="45"/>
      <c r="F139" s="45"/>
      <c r="G139" s="45"/>
      <c r="H139" s="51"/>
      <c r="I139" s="45"/>
      <c r="J139" s="45"/>
      <c r="K139" s="45"/>
      <c r="L139" s="45"/>
      <c r="M139" s="45"/>
      <c r="N139" s="45"/>
      <c r="V139" s="52"/>
      <c r="AC139" s="52"/>
      <c r="AJ139" s="52"/>
      <c r="AQ139" s="52"/>
      <c r="AX139" s="52"/>
      <c r="BE139" s="52"/>
      <c r="BL139" s="52"/>
      <c r="BS139" s="52"/>
      <c r="BZ139" s="52"/>
      <c r="CG139" s="52"/>
      <c r="CN139" s="52"/>
    </row>
    <row r="140" spans="1:92" ht="15">
      <c r="A140" s="44"/>
      <c r="B140" s="45"/>
      <c r="C140" s="45"/>
      <c r="D140" s="44"/>
      <c r="E140" s="45"/>
      <c r="F140" s="45"/>
      <c r="G140" s="45"/>
      <c r="H140" s="51"/>
      <c r="I140" s="45"/>
      <c r="J140" s="45"/>
      <c r="K140" s="45"/>
      <c r="L140" s="45"/>
      <c r="M140" s="45"/>
      <c r="N140" s="45"/>
      <c r="V140" s="52"/>
      <c r="AC140" s="52"/>
      <c r="AJ140" s="52"/>
      <c r="AQ140" s="52"/>
      <c r="AX140" s="52"/>
      <c r="BE140" s="52"/>
      <c r="BL140" s="52"/>
      <c r="BS140" s="52"/>
      <c r="BZ140" s="52"/>
      <c r="CG140" s="52"/>
      <c r="CN140" s="52"/>
    </row>
    <row r="141" spans="1:92" ht="15">
      <c r="A141" s="44"/>
      <c r="B141" s="45"/>
      <c r="C141" s="45"/>
      <c r="D141" s="44"/>
      <c r="E141" s="45"/>
      <c r="F141" s="45"/>
      <c r="G141" s="45"/>
      <c r="H141" s="51"/>
      <c r="I141" s="45"/>
      <c r="J141" s="45"/>
      <c r="K141" s="45"/>
      <c r="L141" s="45"/>
      <c r="M141" s="45"/>
      <c r="N141" s="45"/>
      <c r="V141" s="52"/>
      <c r="AC141" s="52"/>
      <c r="AJ141" s="52"/>
      <c r="AQ141" s="52"/>
      <c r="AX141" s="52"/>
      <c r="BE141" s="52"/>
      <c r="BL141" s="52"/>
      <c r="BS141" s="52"/>
      <c r="BZ141" s="52"/>
      <c r="CG141" s="52"/>
      <c r="CN141" s="52"/>
    </row>
    <row r="142" spans="1:92" ht="15">
      <c r="A142" s="44"/>
      <c r="B142" s="45"/>
      <c r="C142" s="45"/>
      <c r="D142" s="44"/>
      <c r="E142" s="45"/>
      <c r="F142" s="45"/>
      <c r="G142" s="45"/>
      <c r="H142" s="51"/>
      <c r="I142" s="45"/>
      <c r="J142" s="45"/>
      <c r="K142" s="45"/>
      <c r="L142" s="45"/>
      <c r="M142" s="45"/>
      <c r="N142" s="45"/>
      <c r="V142" s="52"/>
      <c r="AC142" s="52"/>
      <c r="AJ142" s="52"/>
      <c r="AQ142" s="52"/>
      <c r="AX142" s="52"/>
      <c r="BE142" s="52"/>
      <c r="BL142" s="52"/>
      <c r="BS142" s="52"/>
      <c r="BZ142" s="52"/>
      <c r="CG142" s="52"/>
      <c r="CN142" s="52"/>
    </row>
    <row r="143" spans="1:92" ht="15">
      <c r="A143" s="44"/>
      <c r="B143" s="45"/>
      <c r="C143" s="45"/>
      <c r="D143" s="44"/>
      <c r="E143" s="45"/>
      <c r="F143" s="45"/>
      <c r="G143" s="45"/>
      <c r="H143" s="51"/>
      <c r="I143" s="45"/>
      <c r="J143" s="45"/>
      <c r="K143" s="45"/>
      <c r="L143" s="45"/>
      <c r="M143" s="45"/>
      <c r="N143" s="45"/>
      <c r="V143" s="52"/>
      <c r="AC143" s="52"/>
      <c r="AJ143" s="52"/>
      <c r="AQ143" s="52"/>
      <c r="AX143" s="52"/>
      <c r="BE143" s="52"/>
      <c r="BL143" s="52"/>
      <c r="BS143" s="52"/>
      <c r="BZ143" s="52"/>
      <c r="CG143" s="52"/>
      <c r="CN143" s="52"/>
    </row>
    <row r="144" spans="1:92" ht="15">
      <c r="A144" s="44"/>
      <c r="B144" s="45"/>
      <c r="C144" s="45"/>
      <c r="D144" s="44"/>
      <c r="E144" s="45"/>
      <c r="F144" s="45"/>
      <c r="G144" s="45"/>
      <c r="H144" s="51"/>
      <c r="I144" s="45"/>
      <c r="J144" s="45"/>
      <c r="K144" s="45"/>
      <c r="L144" s="45"/>
      <c r="M144" s="45"/>
      <c r="N144" s="45"/>
      <c r="V144" s="52"/>
      <c r="AC144" s="52"/>
      <c r="AJ144" s="52"/>
      <c r="AQ144" s="52"/>
      <c r="AX144" s="52"/>
      <c r="BE144" s="52"/>
      <c r="BL144" s="52"/>
      <c r="BS144" s="52"/>
      <c r="BZ144" s="52"/>
      <c r="CG144" s="52"/>
      <c r="CN144" s="52"/>
    </row>
    <row r="145" spans="1:92" ht="15">
      <c r="A145" s="44"/>
      <c r="B145" s="45"/>
      <c r="C145" s="45"/>
      <c r="D145" s="44"/>
      <c r="E145" s="45"/>
      <c r="F145" s="45"/>
      <c r="G145" s="45"/>
      <c r="H145" s="51"/>
      <c r="I145" s="45"/>
      <c r="J145" s="45"/>
      <c r="K145" s="45"/>
      <c r="L145" s="45"/>
      <c r="M145" s="45"/>
      <c r="N145" s="45"/>
      <c r="V145" s="52"/>
      <c r="AC145" s="52"/>
      <c r="AJ145" s="52"/>
      <c r="AQ145" s="52"/>
      <c r="AX145" s="52"/>
      <c r="BE145" s="52"/>
      <c r="BL145" s="52"/>
      <c r="BS145" s="52"/>
      <c r="BZ145" s="52"/>
      <c r="CG145" s="52"/>
      <c r="CN145" s="52"/>
    </row>
    <row r="146" spans="1:92" ht="15">
      <c r="A146" s="44"/>
      <c r="B146" s="45"/>
      <c r="C146" s="45"/>
      <c r="D146" s="44"/>
      <c r="E146" s="45"/>
      <c r="F146" s="45"/>
      <c r="G146" s="45"/>
      <c r="H146" s="51"/>
      <c r="I146" s="45"/>
      <c r="J146" s="45"/>
      <c r="K146" s="45"/>
      <c r="L146" s="45"/>
      <c r="M146" s="45"/>
      <c r="N146" s="45"/>
      <c r="V146" s="52"/>
      <c r="AC146" s="52"/>
      <c r="AJ146" s="52"/>
      <c r="AQ146" s="52"/>
      <c r="AX146" s="52"/>
      <c r="BE146" s="52"/>
      <c r="BL146" s="52"/>
      <c r="BS146" s="52"/>
      <c r="BZ146" s="52"/>
      <c r="CG146" s="52"/>
      <c r="CN146" s="52"/>
    </row>
    <row r="147" spans="1:92" ht="15">
      <c r="A147" s="44"/>
      <c r="B147" s="45"/>
      <c r="C147" s="45"/>
      <c r="D147" s="44"/>
      <c r="E147" s="45"/>
      <c r="F147" s="45"/>
      <c r="G147" s="45"/>
      <c r="H147" s="51"/>
      <c r="I147" s="45"/>
      <c r="J147" s="45"/>
      <c r="K147" s="45"/>
      <c r="L147" s="45"/>
      <c r="M147" s="45"/>
      <c r="N147" s="45"/>
      <c r="V147" s="52"/>
      <c r="AC147" s="52"/>
      <c r="AJ147" s="52"/>
      <c r="AQ147" s="52"/>
      <c r="AX147" s="52"/>
      <c r="BE147" s="52"/>
      <c r="BL147" s="52"/>
      <c r="BS147" s="52"/>
      <c r="BZ147" s="52"/>
      <c r="CG147" s="52"/>
      <c r="CN147" s="52"/>
    </row>
    <row r="148" spans="1:92" ht="15">
      <c r="A148" s="44"/>
      <c r="B148" s="45"/>
      <c r="C148" s="45"/>
      <c r="D148" s="44"/>
      <c r="E148" s="45"/>
      <c r="F148" s="45"/>
      <c r="G148" s="45"/>
      <c r="H148" s="51"/>
      <c r="I148" s="45"/>
      <c r="J148" s="45"/>
      <c r="K148" s="45"/>
      <c r="L148" s="45"/>
      <c r="M148" s="45"/>
      <c r="N148" s="45"/>
      <c r="V148" s="52"/>
      <c r="AC148" s="52"/>
      <c r="AJ148" s="52"/>
      <c r="AQ148" s="52"/>
      <c r="AX148" s="52"/>
      <c r="BE148" s="52"/>
      <c r="BL148" s="52"/>
      <c r="BS148" s="52"/>
      <c r="BZ148" s="52"/>
      <c r="CG148" s="52"/>
      <c r="CN148" s="52"/>
    </row>
    <row r="149" spans="1:92" ht="15">
      <c r="A149" s="44"/>
      <c r="B149" s="45"/>
      <c r="C149" s="45"/>
      <c r="D149" s="44"/>
      <c r="E149" s="45"/>
      <c r="F149" s="45"/>
      <c r="G149" s="45"/>
      <c r="H149" s="51"/>
      <c r="I149" s="45"/>
      <c r="J149" s="45"/>
      <c r="K149" s="45"/>
      <c r="L149" s="45"/>
      <c r="M149" s="45"/>
      <c r="N149" s="45"/>
      <c r="V149" s="52"/>
      <c r="AC149" s="52"/>
      <c r="AJ149" s="52"/>
      <c r="AQ149" s="52"/>
      <c r="AX149" s="52"/>
      <c r="BE149" s="52"/>
      <c r="BL149" s="52"/>
      <c r="BS149" s="52"/>
      <c r="BZ149" s="52"/>
      <c r="CG149" s="52"/>
      <c r="CN149" s="52"/>
    </row>
    <row r="150" spans="1:92" ht="15">
      <c r="A150" s="44"/>
      <c r="B150" s="45"/>
      <c r="C150" s="45"/>
      <c r="D150" s="44"/>
      <c r="E150" s="45"/>
      <c r="F150" s="45"/>
      <c r="G150" s="45"/>
      <c r="H150" s="51"/>
      <c r="I150" s="45"/>
      <c r="J150" s="45"/>
      <c r="K150" s="45"/>
      <c r="L150" s="45"/>
      <c r="M150" s="45"/>
      <c r="N150" s="45"/>
      <c r="V150" s="52"/>
      <c r="AC150" s="52"/>
      <c r="AJ150" s="52"/>
      <c r="AQ150" s="52"/>
      <c r="AX150" s="52"/>
      <c r="BE150" s="52"/>
      <c r="BL150" s="52"/>
      <c r="BS150" s="52"/>
      <c r="BZ150" s="52"/>
      <c r="CG150" s="52"/>
      <c r="CN150" s="52"/>
    </row>
    <row r="151" spans="1:92" ht="15">
      <c r="A151" s="44"/>
      <c r="B151" s="45"/>
      <c r="C151" s="45"/>
      <c r="D151" s="44"/>
      <c r="E151" s="45"/>
      <c r="F151" s="45"/>
      <c r="G151" s="45"/>
      <c r="H151" s="51"/>
      <c r="I151" s="45"/>
      <c r="J151" s="45"/>
      <c r="K151" s="45"/>
      <c r="L151" s="45"/>
      <c r="M151" s="45"/>
      <c r="N151" s="45"/>
      <c r="V151" s="52"/>
      <c r="AC151" s="52"/>
      <c r="AJ151" s="52"/>
      <c r="AQ151" s="52"/>
      <c r="AX151" s="52"/>
      <c r="BE151" s="52"/>
      <c r="BL151" s="52"/>
      <c r="BS151" s="52"/>
      <c r="BZ151" s="52"/>
      <c r="CG151" s="52"/>
      <c r="CN151" s="52"/>
    </row>
    <row r="152" spans="1:92" ht="15">
      <c r="A152" s="44"/>
      <c r="B152" s="45"/>
      <c r="C152" s="45"/>
      <c r="D152" s="44"/>
      <c r="E152" s="45"/>
      <c r="F152" s="45"/>
      <c r="G152" s="45"/>
      <c r="H152" s="51"/>
      <c r="I152" s="45"/>
      <c r="J152" s="45"/>
      <c r="K152" s="45"/>
      <c r="L152" s="45"/>
      <c r="M152" s="45"/>
      <c r="N152" s="45"/>
      <c r="V152" s="52"/>
      <c r="AC152" s="52"/>
      <c r="AJ152" s="52"/>
      <c r="AQ152" s="52"/>
      <c r="AX152" s="52"/>
      <c r="BE152" s="52"/>
      <c r="BL152" s="52"/>
      <c r="BS152" s="52"/>
      <c r="BZ152" s="52"/>
      <c r="CG152" s="52"/>
      <c r="CN152" s="52"/>
    </row>
    <row r="153" spans="1:92" ht="15">
      <c r="A153" s="44"/>
      <c r="B153" s="45"/>
      <c r="C153" s="45"/>
      <c r="D153" s="44"/>
      <c r="E153" s="45"/>
      <c r="F153" s="45"/>
      <c r="G153" s="45"/>
      <c r="H153" s="51"/>
      <c r="I153" s="45"/>
      <c r="J153" s="45"/>
      <c r="K153" s="45"/>
      <c r="L153" s="45"/>
      <c r="M153" s="45"/>
      <c r="N153" s="45"/>
      <c r="V153" s="52"/>
      <c r="AC153" s="52"/>
      <c r="AJ153" s="52"/>
      <c r="AQ153" s="52"/>
      <c r="AX153" s="52"/>
      <c r="BE153" s="52"/>
      <c r="BL153" s="52"/>
      <c r="BS153" s="52"/>
      <c r="BZ153" s="52"/>
      <c r="CG153" s="52"/>
      <c r="CN153" s="52"/>
    </row>
    <row r="154" spans="1:92" ht="15">
      <c r="A154" s="44"/>
      <c r="B154" s="45"/>
      <c r="C154" s="45"/>
      <c r="D154" s="44"/>
      <c r="E154" s="45"/>
      <c r="F154" s="45"/>
      <c r="G154" s="45"/>
      <c r="H154" s="51"/>
      <c r="I154" s="45"/>
      <c r="J154" s="45"/>
      <c r="K154" s="45"/>
      <c r="L154" s="45"/>
      <c r="M154" s="45"/>
      <c r="N154" s="45"/>
      <c r="V154" s="52"/>
      <c r="AC154" s="52"/>
      <c r="AJ154" s="52"/>
      <c r="AQ154" s="52"/>
      <c r="AX154" s="52"/>
      <c r="BE154" s="52"/>
      <c r="BL154" s="52"/>
      <c r="BS154" s="52"/>
      <c r="BZ154" s="52"/>
      <c r="CG154" s="52"/>
      <c r="CN154" s="52"/>
    </row>
    <row r="155" spans="1:92" ht="15">
      <c r="A155" s="44"/>
      <c r="B155" s="45"/>
      <c r="C155" s="45"/>
      <c r="D155" s="44"/>
      <c r="E155" s="45"/>
      <c r="F155" s="45"/>
      <c r="G155" s="45"/>
      <c r="H155" s="51"/>
      <c r="I155" s="45"/>
      <c r="J155" s="45"/>
      <c r="K155" s="45"/>
      <c r="L155" s="45"/>
      <c r="M155" s="45"/>
      <c r="N155" s="45"/>
      <c r="V155" s="52"/>
      <c r="AC155" s="52"/>
      <c r="AJ155" s="52"/>
      <c r="AQ155" s="52"/>
      <c r="AX155" s="52"/>
      <c r="BE155" s="52"/>
      <c r="BL155" s="52"/>
      <c r="BS155" s="52"/>
      <c r="BZ155" s="52"/>
      <c r="CG155" s="52"/>
      <c r="CN155" s="52"/>
    </row>
    <row r="156" spans="1:92" ht="15">
      <c r="A156" s="44"/>
      <c r="B156" s="45"/>
      <c r="C156" s="45"/>
      <c r="D156" s="44"/>
      <c r="E156" s="45"/>
      <c r="F156" s="45"/>
      <c r="G156" s="45"/>
      <c r="H156" s="51"/>
      <c r="I156" s="45"/>
      <c r="J156" s="45"/>
      <c r="K156" s="45"/>
      <c r="L156" s="45"/>
      <c r="M156" s="45"/>
      <c r="N156" s="45"/>
      <c r="V156" s="52"/>
      <c r="AC156" s="52"/>
      <c r="AJ156" s="52"/>
      <c r="AQ156" s="52"/>
      <c r="AX156" s="52"/>
      <c r="BE156" s="52"/>
      <c r="BL156" s="52"/>
      <c r="BS156" s="52"/>
      <c r="BZ156" s="52"/>
      <c r="CG156" s="52"/>
      <c r="CN156" s="52"/>
    </row>
    <row r="157" spans="1:92" ht="15">
      <c r="A157" s="44"/>
      <c r="B157" s="45"/>
      <c r="C157" s="45"/>
      <c r="D157" s="44"/>
      <c r="E157" s="45"/>
      <c r="F157" s="45"/>
      <c r="G157" s="45"/>
      <c r="H157" s="51"/>
      <c r="I157" s="45"/>
      <c r="J157" s="45"/>
      <c r="K157" s="45"/>
      <c r="L157" s="45"/>
      <c r="M157" s="45"/>
      <c r="N157" s="45"/>
      <c r="V157" s="52"/>
      <c r="AC157" s="52"/>
      <c r="AJ157" s="52"/>
      <c r="AQ157" s="52"/>
      <c r="AX157" s="52"/>
      <c r="BE157" s="52"/>
      <c r="BL157" s="52"/>
      <c r="BS157" s="52"/>
      <c r="BZ157" s="52"/>
      <c r="CG157" s="52"/>
      <c r="CN157" s="52"/>
    </row>
    <row r="158" spans="1:92" ht="15">
      <c r="A158" s="44"/>
      <c r="B158" s="45"/>
      <c r="C158" s="45"/>
      <c r="D158" s="44"/>
      <c r="E158" s="45"/>
      <c r="F158" s="45"/>
      <c r="G158" s="45"/>
      <c r="H158" s="51"/>
      <c r="I158" s="45"/>
      <c r="J158" s="45"/>
      <c r="K158" s="45"/>
      <c r="L158" s="45"/>
      <c r="M158" s="45"/>
      <c r="N158" s="45"/>
      <c r="V158" s="52"/>
      <c r="AC158" s="52"/>
      <c r="AJ158" s="52"/>
      <c r="AQ158" s="52"/>
      <c r="AX158" s="52"/>
      <c r="BE158" s="52"/>
      <c r="BL158" s="52"/>
      <c r="BS158" s="52"/>
      <c r="BZ158" s="52"/>
      <c r="CG158" s="52"/>
      <c r="CN158" s="52"/>
    </row>
    <row r="159" spans="1:92" ht="15">
      <c r="A159" s="44"/>
      <c r="B159" s="45"/>
      <c r="C159" s="45"/>
      <c r="D159" s="44"/>
      <c r="E159" s="45"/>
      <c r="F159" s="45"/>
      <c r="G159" s="45"/>
      <c r="H159" s="51"/>
      <c r="I159" s="45"/>
      <c r="J159" s="45"/>
      <c r="K159" s="45"/>
      <c r="L159" s="45"/>
      <c r="M159" s="45"/>
      <c r="N159" s="45"/>
      <c r="V159" s="52"/>
      <c r="AC159" s="52"/>
      <c r="AJ159" s="52"/>
      <c r="AQ159" s="52"/>
      <c r="AX159" s="52"/>
      <c r="BE159" s="52"/>
      <c r="BL159" s="52"/>
      <c r="BS159" s="52"/>
      <c r="BZ159" s="52"/>
      <c r="CG159" s="52"/>
      <c r="CN159" s="52"/>
    </row>
    <row r="160" spans="1:92" ht="15">
      <c r="A160" s="44"/>
      <c r="B160" s="45"/>
      <c r="C160" s="45"/>
      <c r="D160" s="44"/>
      <c r="E160" s="45"/>
      <c r="F160" s="45"/>
      <c r="G160" s="45"/>
      <c r="H160" s="51"/>
      <c r="I160" s="45"/>
      <c r="J160" s="45"/>
      <c r="K160" s="45"/>
      <c r="L160" s="45"/>
      <c r="M160" s="45"/>
      <c r="N160" s="45"/>
      <c r="V160" s="52"/>
      <c r="AC160" s="52"/>
      <c r="AJ160" s="52"/>
      <c r="AQ160" s="52"/>
      <c r="AX160" s="52"/>
      <c r="BE160" s="52"/>
      <c r="BL160" s="52"/>
      <c r="BS160" s="52"/>
      <c r="BZ160" s="52"/>
      <c r="CG160" s="52"/>
      <c r="CN160" s="52"/>
    </row>
    <row r="161" spans="1:92" ht="15">
      <c r="A161" s="44"/>
      <c r="B161" s="45"/>
      <c r="C161" s="45"/>
      <c r="D161" s="44"/>
      <c r="E161" s="45"/>
      <c r="F161" s="45"/>
      <c r="G161" s="45"/>
      <c r="H161" s="51"/>
      <c r="I161" s="45"/>
      <c r="J161" s="45"/>
      <c r="K161" s="45"/>
      <c r="L161" s="45"/>
      <c r="M161" s="45"/>
      <c r="N161" s="45"/>
      <c r="V161" s="52"/>
      <c r="AC161" s="52"/>
      <c r="AJ161" s="52"/>
      <c r="AQ161" s="52"/>
      <c r="AX161" s="52"/>
      <c r="BE161" s="52"/>
      <c r="BL161" s="52"/>
      <c r="BS161" s="52"/>
      <c r="BZ161" s="52"/>
      <c r="CG161" s="52"/>
      <c r="CN161" s="52"/>
    </row>
    <row r="162" spans="1:92" ht="15">
      <c r="A162" s="44"/>
      <c r="B162" s="45"/>
      <c r="C162" s="45"/>
      <c r="D162" s="44"/>
      <c r="E162" s="45"/>
      <c r="F162" s="45"/>
      <c r="G162" s="45"/>
      <c r="H162" s="51"/>
      <c r="I162" s="45"/>
      <c r="J162" s="45"/>
      <c r="K162" s="45"/>
      <c r="L162" s="45"/>
      <c r="M162" s="45"/>
      <c r="N162" s="45"/>
      <c r="V162" s="52"/>
      <c r="AC162" s="52"/>
      <c r="AJ162" s="52"/>
      <c r="AQ162" s="52"/>
      <c r="AX162" s="52"/>
      <c r="BE162" s="52"/>
      <c r="BL162" s="52"/>
      <c r="BS162" s="52"/>
      <c r="BZ162" s="52"/>
      <c r="CG162" s="52"/>
      <c r="CN162" s="52"/>
    </row>
    <row r="163" spans="1:92" ht="15">
      <c r="A163" s="44"/>
      <c r="B163" s="45"/>
      <c r="C163" s="45"/>
      <c r="D163" s="44"/>
      <c r="E163" s="45"/>
      <c r="F163" s="45"/>
      <c r="G163" s="45"/>
      <c r="H163" s="51"/>
      <c r="I163" s="45"/>
      <c r="J163" s="45"/>
      <c r="K163" s="45"/>
      <c r="L163" s="45"/>
      <c r="M163" s="45"/>
      <c r="N163" s="45"/>
      <c r="V163" s="52"/>
      <c r="AC163" s="52"/>
      <c r="AJ163" s="52"/>
      <c r="AQ163" s="52"/>
      <c r="AX163" s="52"/>
      <c r="BE163" s="52"/>
      <c r="BL163" s="52"/>
      <c r="BS163" s="52"/>
      <c r="BZ163" s="52"/>
      <c r="CG163" s="52"/>
      <c r="CN163" s="52"/>
    </row>
    <row r="164" spans="1:92" ht="15">
      <c r="A164" s="44"/>
      <c r="B164" s="45"/>
      <c r="C164" s="45"/>
      <c r="D164" s="44"/>
      <c r="E164" s="45"/>
      <c r="F164" s="45"/>
      <c r="G164" s="45"/>
      <c r="H164" s="51"/>
      <c r="I164" s="45"/>
      <c r="J164" s="45"/>
      <c r="K164" s="45"/>
      <c r="L164" s="45"/>
      <c r="M164" s="45"/>
      <c r="N164" s="45"/>
      <c r="V164" s="52"/>
      <c r="AC164" s="52"/>
      <c r="AJ164" s="52"/>
      <c r="AQ164" s="52"/>
      <c r="AX164" s="52"/>
      <c r="BE164" s="52"/>
      <c r="BL164" s="52"/>
      <c r="BS164" s="52"/>
      <c r="BZ164" s="52"/>
      <c r="CG164" s="52"/>
      <c r="CN164" s="52"/>
    </row>
    <row r="165" spans="1:92" ht="15">
      <c r="A165" s="44"/>
      <c r="B165" s="45"/>
      <c r="C165" s="45"/>
      <c r="D165" s="44"/>
      <c r="E165" s="45"/>
      <c r="F165" s="45"/>
      <c r="G165" s="45"/>
      <c r="H165" s="51"/>
      <c r="I165" s="45"/>
      <c r="J165" s="45"/>
      <c r="K165" s="45"/>
      <c r="L165" s="45"/>
      <c r="M165" s="45"/>
      <c r="N165" s="45"/>
      <c r="V165" s="52"/>
      <c r="AC165" s="52"/>
      <c r="AJ165" s="52"/>
      <c r="AQ165" s="52"/>
      <c r="AX165" s="52"/>
      <c r="BE165" s="52"/>
      <c r="BL165" s="52"/>
      <c r="BS165" s="52"/>
      <c r="BZ165" s="52"/>
      <c r="CG165" s="52"/>
      <c r="CN165" s="52"/>
    </row>
    <row r="166" spans="1:92" ht="15">
      <c r="A166" s="44"/>
      <c r="B166" s="45"/>
      <c r="C166" s="45"/>
      <c r="D166" s="44"/>
      <c r="E166" s="45"/>
      <c r="F166" s="45"/>
      <c r="G166" s="45"/>
      <c r="H166" s="51"/>
      <c r="I166" s="45"/>
      <c r="J166" s="45"/>
      <c r="K166" s="45"/>
      <c r="L166" s="45"/>
      <c r="M166" s="45"/>
      <c r="N166" s="45"/>
      <c r="V166" s="52"/>
      <c r="AC166" s="52"/>
      <c r="AJ166" s="52"/>
      <c r="AQ166" s="52"/>
      <c r="AX166" s="52"/>
      <c r="BE166" s="52"/>
      <c r="BL166" s="52"/>
      <c r="BS166" s="52"/>
      <c r="BZ166" s="52"/>
      <c r="CG166" s="52"/>
      <c r="CN166" s="52"/>
    </row>
    <row r="167" spans="1:92" ht="15">
      <c r="A167" s="44"/>
      <c r="B167" s="45"/>
      <c r="C167" s="45"/>
      <c r="D167" s="44"/>
      <c r="E167" s="45"/>
      <c r="F167" s="45"/>
      <c r="G167" s="45"/>
      <c r="H167" s="51"/>
      <c r="I167" s="45"/>
      <c r="J167" s="45"/>
      <c r="K167" s="45"/>
      <c r="L167" s="45"/>
      <c r="M167" s="45"/>
      <c r="N167" s="45"/>
      <c r="V167" s="52"/>
      <c r="AC167" s="52"/>
      <c r="AJ167" s="52"/>
      <c r="AQ167" s="52"/>
      <c r="AX167" s="52"/>
      <c r="BE167" s="52"/>
      <c r="BL167" s="52"/>
      <c r="BS167" s="52"/>
      <c r="BZ167" s="52"/>
      <c r="CG167" s="52"/>
      <c r="CN167" s="52"/>
    </row>
    <row r="168" spans="1:92" ht="15">
      <c r="A168" s="44"/>
      <c r="B168" s="45"/>
      <c r="C168" s="45"/>
      <c r="D168" s="44"/>
      <c r="E168" s="45"/>
      <c r="F168" s="45"/>
      <c r="G168" s="45"/>
      <c r="H168" s="51"/>
      <c r="I168" s="45"/>
      <c r="J168" s="45"/>
      <c r="K168" s="45"/>
      <c r="L168" s="45"/>
      <c r="M168" s="45"/>
      <c r="N168" s="45"/>
      <c r="V168" s="52"/>
      <c r="AC168" s="52"/>
      <c r="AJ168" s="52"/>
      <c r="AQ168" s="52"/>
      <c r="AX168" s="52"/>
      <c r="BE168" s="52"/>
      <c r="BL168" s="52"/>
      <c r="BS168" s="52"/>
      <c r="BZ168" s="52"/>
      <c r="CG168" s="52"/>
      <c r="CN168" s="52"/>
    </row>
    <row r="169" spans="1:92" ht="15">
      <c r="A169" s="44"/>
      <c r="B169" s="45"/>
      <c r="C169" s="45"/>
      <c r="D169" s="44"/>
      <c r="E169" s="45"/>
      <c r="F169" s="45"/>
      <c r="G169" s="45"/>
      <c r="H169" s="51"/>
      <c r="I169" s="45"/>
      <c r="J169" s="45"/>
      <c r="K169" s="45"/>
      <c r="L169" s="45"/>
      <c r="M169" s="45"/>
      <c r="N169" s="45"/>
      <c r="V169" s="52"/>
      <c r="AC169" s="52"/>
      <c r="AJ169" s="52"/>
      <c r="AQ169" s="52"/>
      <c r="AX169" s="52"/>
      <c r="BE169" s="52"/>
      <c r="BL169" s="52"/>
      <c r="BS169" s="52"/>
      <c r="BZ169" s="52"/>
      <c r="CG169" s="52"/>
      <c r="CN169" s="52"/>
    </row>
    <row r="170" spans="1:92" ht="15">
      <c r="A170" s="44"/>
      <c r="B170" s="45"/>
      <c r="C170" s="45"/>
      <c r="D170" s="44"/>
      <c r="E170" s="45"/>
      <c r="F170" s="45"/>
      <c r="G170" s="45"/>
      <c r="H170" s="51"/>
      <c r="I170" s="45"/>
      <c r="J170" s="45"/>
      <c r="K170" s="45"/>
      <c r="L170" s="45"/>
      <c r="M170" s="45"/>
      <c r="N170" s="45"/>
      <c r="V170" s="52"/>
      <c r="AC170" s="52"/>
      <c r="AJ170" s="52"/>
      <c r="AQ170" s="52"/>
      <c r="AX170" s="52"/>
      <c r="BE170" s="52"/>
      <c r="BL170" s="52"/>
      <c r="BS170" s="52"/>
      <c r="BZ170" s="52"/>
      <c r="CG170" s="52"/>
      <c r="CN170" s="52"/>
    </row>
    <row r="171" spans="1:92" ht="15">
      <c r="A171" s="44"/>
      <c r="B171" s="45"/>
      <c r="C171" s="45"/>
      <c r="D171" s="44"/>
      <c r="E171" s="45"/>
      <c r="F171" s="45"/>
      <c r="G171" s="45"/>
      <c r="H171" s="51"/>
      <c r="I171" s="45"/>
      <c r="J171" s="45"/>
      <c r="K171" s="45"/>
      <c r="L171" s="45"/>
      <c r="M171" s="45"/>
      <c r="N171" s="45"/>
      <c r="V171" s="52"/>
      <c r="AC171" s="52"/>
      <c r="AJ171" s="52"/>
      <c r="AQ171" s="52"/>
      <c r="AX171" s="52"/>
      <c r="BE171" s="52"/>
      <c r="BL171" s="52"/>
      <c r="BS171" s="52"/>
      <c r="BZ171" s="52"/>
      <c r="CG171" s="52"/>
      <c r="CN171" s="52"/>
    </row>
    <row r="172" spans="1:92" ht="15">
      <c r="A172" s="44"/>
      <c r="B172" s="45"/>
      <c r="C172" s="45"/>
      <c r="D172" s="44"/>
      <c r="E172" s="45"/>
      <c r="F172" s="45"/>
      <c r="G172" s="45"/>
      <c r="H172" s="51"/>
      <c r="I172" s="45"/>
      <c r="J172" s="45"/>
      <c r="K172" s="45"/>
      <c r="L172" s="45"/>
      <c r="M172" s="45"/>
      <c r="N172" s="45"/>
      <c r="V172" s="52"/>
      <c r="AC172" s="52"/>
      <c r="AJ172" s="52"/>
      <c r="AQ172" s="52"/>
      <c r="AX172" s="52"/>
      <c r="BE172" s="52"/>
      <c r="BL172" s="52"/>
      <c r="BS172" s="52"/>
      <c r="BZ172" s="52"/>
      <c r="CG172" s="52"/>
      <c r="CN172" s="52"/>
    </row>
    <row r="173" spans="1:92" ht="15">
      <c r="A173" s="44"/>
      <c r="B173" s="45"/>
      <c r="C173" s="45"/>
      <c r="D173" s="44"/>
      <c r="E173" s="45"/>
      <c r="F173" s="45"/>
      <c r="G173" s="45"/>
      <c r="H173" s="51"/>
      <c r="I173" s="45"/>
      <c r="J173" s="45"/>
      <c r="K173" s="45"/>
      <c r="L173" s="45"/>
      <c r="M173" s="45"/>
      <c r="N173" s="45"/>
      <c r="V173" s="52"/>
      <c r="AC173" s="52"/>
      <c r="AJ173" s="52"/>
      <c r="AQ173" s="52"/>
      <c r="AX173" s="52"/>
      <c r="BE173" s="52"/>
      <c r="BL173" s="52"/>
      <c r="BS173" s="52"/>
      <c r="BZ173" s="52"/>
      <c r="CG173" s="52"/>
      <c r="CN173" s="52"/>
    </row>
    <row r="174" spans="1:92" ht="15">
      <c r="A174" s="44"/>
      <c r="B174" s="45"/>
      <c r="C174" s="45"/>
      <c r="D174" s="44"/>
      <c r="E174" s="45"/>
      <c r="F174" s="45"/>
      <c r="G174" s="45"/>
      <c r="H174" s="51"/>
      <c r="I174" s="45"/>
      <c r="J174" s="45"/>
      <c r="K174" s="45"/>
      <c r="L174" s="45"/>
      <c r="M174" s="45"/>
      <c r="N174" s="45"/>
      <c r="V174" s="52"/>
      <c r="AC174" s="52"/>
      <c r="AJ174" s="52"/>
      <c r="AQ174" s="52"/>
      <c r="AX174" s="52"/>
      <c r="BE174" s="52"/>
      <c r="BL174" s="52"/>
      <c r="BS174" s="52"/>
      <c r="BZ174" s="52"/>
      <c r="CG174" s="52"/>
      <c r="CN174" s="52"/>
    </row>
    <row r="175" spans="1:92" ht="15">
      <c r="A175" s="44"/>
      <c r="B175" s="45"/>
      <c r="C175" s="45"/>
      <c r="D175" s="44"/>
      <c r="E175" s="45"/>
      <c r="F175" s="45"/>
      <c r="G175" s="45"/>
      <c r="H175" s="51"/>
      <c r="I175" s="45"/>
      <c r="J175" s="45"/>
      <c r="K175" s="45"/>
      <c r="L175" s="45"/>
      <c r="M175" s="45"/>
      <c r="N175" s="45"/>
      <c r="V175" s="52"/>
      <c r="AC175" s="52"/>
      <c r="AJ175" s="52"/>
      <c r="AQ175" s="52"/>
      <c r="AX175" s="52"/>
      <c r="BE175" s="52"/>
      <c r="BL175" s="52"/>
      <c r="BS175" s="52"/>
      <c r="BZ175" s="52"/>
      <c r="CG175" s="52"/>
      <c r="CN175" s="52"/>
    </row>
    <row r="176" spans="1:92" ht="15">
      <c r="A176" s="44"/>
      <c r="B176" s="45"/>
      <c r="C176" s="45"/>
      <c r="D176" s="44"/>
      <c r="E176" s="45"/>
      <c r="F176" s="45"/>
      <c r="G176" s="45"/>
      <c r="H176" s="51"/>
      <c r="I176" s="45"/>
      <c r="J176" s="45"/>
      <c r="K176" s="45"/>
      <c r="L176" s="45"/>
      <c r="M176" s="45"/>
      <c r="N176" s="45"/>
      <c r="V176" s="52"/>
      <c r="AC176" s="52"/>
      <c r="AJ176" s="52"/>
      <c r="AQ176" s="52"/>
      <c r="AX176" s="52"/>
      <c r="BE176" s="52"/>
      <c r="BL176" s="52"/>
      <c r="BS176" s="52"/>
      <c r="BZ176" s="52"/>
      <c r="CG176" s="52"/>
      <c r="CN176" s="52"/>
    </row>
    <row r="177" spans="1:92" ht="15">
      <c r="A177" s="44"/>
      <c r="B177" s="45"/>
      <c r="C177" s="45"/>
      <c r="D177" s="44"/>
      <c r="E177" s="45"/>
      <c r="F177" s="45"/>
      <c r="G177" s="45"/>
      <c r="H177" s="51"/>
      <c r="I177" s="45"/>
      <c r="J177" s="45"/>
      <c r="K177" s="45"/>
      <c r="L177" s="45"/>
      <c r="M177" s="45"/>
      <c r="N177" s="45"/>
      <c r="V177" s="52"/>
      <c r="AC177" s="52"/>
      <c r="AJ177" s="52"/>
      <c r="AQ177" s="52"/>
      <c r="AX177" s="52"/>
      <c r="BE177" s="52"/>
      <c r="BL177" s="52"/>
      <c r="BS177" s="52"/>
      <c r="BZ177" s="52"/>
      <c r="CG177" s="52"/>
      <c r="CN177" s="52"/>
    </row>
    <row r="178" spans="1:92" ht="15">
      <c r="A178" s="44"/>
      <c r="B178" s="45"/>
      <c r="C178" s="45"/>
      <c r="D178" s="44"/>
      <c r="E178" s="45"/>
      <c r="F178" s="45"/>
      <c r="G178" s="45"/>
      <c r="H178" s="51"/>
      <c r="I178" s="45"/>
      <c r="J178" s="45"/>
      <c r="K178" s="45"/>
      <c r="L178" s="45"/>
      <c r="M178" s="45"/>
      <c r="N178" s="45"/>
      <c r="V178" s="52"/>
      <c r="AC178" s="52"/>
      <c r="AJ178" s="52"/>
      <c r="AQ178" s="52"/>
      <c r="AX178" s="52"/>
      <c r="BE178" s="52"/>
      <c r="BL178" s="52"/>
      <c r="BS178" s="52"/>
      <c r="BZ178" s="52"/>
      <c r="CG178" s="52"/>
      <c r="CN178" s="52"/>
    </row>
    <row r="179" spans="1:92" ht="15">
      <c r="A179" s="44"/>
      <c r="B179" s="45"/>
      <c r="C179" s="45"/>
      <c r="D179" s="44"/>
      <c r="E179" s="45"/>
      <c r="F179" s="45"/>
      <c r="G179" s="45"/>
      <c r="H179" s="51"/>
      <c r="I179" s="45"/>
      <c r="J179" s="45"/>
      <c r="K179" s="45"/>
      <c r="L179" s="45"/>
      <c r="M179" s="45"/>
      <c r="N179" s="45"/>
      <c r="V179" s="52"/>
      <c r="AC179" s="52"/>
      <c r="AJ179" s="52"/>
      <c r="AQ179" s="52"/>
      <c r="AX179" s="52"/>
      <c r="BE179" s="52"/>
      <c r="BL179" s="52"/>
      <c r="BS179" s="52"/>
      <c r="BZ179" s="52"/>
      <c r="CG179" s="52"/>
      <c r="CN179" s="52"/>
    </row>
    <row r="180" spans="1:92" ht="15">
      <c r="A180" s="44"/>
      <c r="B180" s="45"/>
      <c r="C180" s="45"/>
      <c r="D180" s="44"/>
      <c r="E180" s="45"/>
      <c r="F180" s="45"/>
      <c r="G180" s="45"/>
      <c r="H180" s="51"/>
      <c r="I180" s="45"/>
      <c r="J180" s="45"/>
      <c r="K180" s="45"/>
      <c r="L180" s="45"/>
      <c r="M180" s="45"/>
      <c r="N180" s="45"/>
      <c r="V180" s="52"/>
      <c r="AC180" s="52"/>
      <c r="AJ180" s="52"/>
      <c r="AQ180" s="52"/>
      <c r="AX180" s="52"/>
      <c r="BE180" s="52"/>
      <c r="BL180" s="52"/>
      <c r="BS180" s="52"/>
      <c r="BZ180" s="52"/>
      <c r="CG180" s="52"/>
      <c r="CN180" s="52"/>
    </row>
    <row r="181" spans="1:92" ht="15">
      <c r="A181" s="44"/>
      <c r="B181" s="45"/>
      <c r="C181" s="45"/>
      <c r="D181" s="44"/>
      <c r="E181" s="45"/>
      <c r="F181" s="45"/>
      <c r="G181" s="45"/>
      <c r="H181" s="51"/>
      <c r="I181" s="45"/>
      <c r="J181" s="45"/>
      <c r="K181" s="45"/>
      <c r="L181" s="45"/>
      <c r="M181" s="45"/>
      <c r="N181" s="45"/>
      <c r="V181" s="52"/>
      <c r="AC181" s="52"/>
      <c r="AJ181" s="52"/>
      <c r="AQ181" s="52"/>
      <c r="AX181" s="52"/>
      <c r="BE181" s="52"/>
      <c r="BL181" s="52"/>
      <c r="BS181" s="52"/>
      <c r="BZ181" s="52"/>
      <c r="CG181" s="52"/>
      <c r="CN181" s="52"/>
    </row>
    <row r="182" spans="1:92" ht="15">
      <c r="A182" s="44"/>
      <c r="B182" s="45"/>
      <c r="C182" s="45"/>
      <c r="D182" s="44"/>
      <c r="E182" s="45"/>
      <c r="F182" s="45"/>
      <c r="G182" s="45"/>
      <c r="H182" s="51"/>
      <c r="I182" s="45"/>
      <c r="J182" s="45"/>
      <c r="K182" s="45"/>
      <c r="L182" s="45"/>
      <c r="M182" s="45"/>
      <c r="N182" s="45"/>
      <c r="V182" s="52"/>
      <c r="AC182" s="52"/>
      <c r="AJ182" s="52"/>
      <c r="AQ182" s="52"/>
      <c r="AX182" s="52"/>
      <c r="BE182" s="52"/>
      <c r="BL182" s="52"/>
      <c r="BS182" s="52"/>
      <c r="BZ182" s="52"/>
      <c r="CG182" s="52"/>
      <c r="CN182" s="52"/>
    </row>
    <row r="183" spans="1:92" ht="15">
      <c r="A183" s="44"/>
      <c r="B183" s="45"/>
      <c r="C183" s="45"/>
      <c r="D183" s="44"/>
      <c r="E183" s="45"/>
      <c r="F183" s="45"/>
      <c r="G183" s="45"/>
      <c r="H183" s="51"/>
      <c r="I183" s="45"/>
      <c r="J183" s="45"/>
      <c r="K183" s="45"/>
      <c r="L183" s="45"/>
      <c r="M183" s="45"/>
      <c r="N183" s="45"/>
      <c r="V183" s="52"/>
      <c r="AC183" s="52"/>
      <c r="AJ183" s="52"/>
      <c r="AQ183" s="52"/>
      <c r="AX183" s="52"/>
      <c r="BE183" s="52"/>
      <c r="BL183" s="52"/>
      <c r="BS183" s="52"/>
      <c r="BZ183" s="52"/>
      <c r="CG183" s="52"/>
      <c r="CN183" s="52"/>
    </row>
    <row r="184" spans="1:92" ht="15">
      <c r="A184" s="44"/>
      <c r="B184" s="45"/>
      <c r="C184" s="45"/>
      <c r="D184" s="44"/>
      <c r="E184" s="45"/>
      <c r="F184" s="45"/>
      <c r="G184" s="45"/>
      <c r="H184" s="51"/>
      <c r="I184" s="45"/>
      <c r="J184" s="45"/>
      <c r="K184" s="45"/>
      <c r="L184" s="45"/>
      <c r="M184" s="45"/>
      <c r="N184" s="45"/>
      <c r="V184" s="52"/>
      <c r="AC184" s="52"/>
      <c r="AJ184" s="52"/>
      <c r="AQ184" s="52"/>
      <c r="AX184" s="52"/>
      <c r="BE184" s="52"/>
      <c r="BL184" s="52"/>
      <c r="BS184" s="52"/>
      <c r="BZ184" s="52"/>
      <c r="CG184" s="52"/>
      <c r="CN184" s="52"/>
    </row>
    <row r="185" spans="1:92" ht="15">
      <c r="A185" s="44"/>
      <c r="B185" s="45"/>
      <c r="C185" s="45"/>
      <c r="D185" s="44"/>
      <c r="E185" s="45"/>
      <c r="F185" s="45"/>
      <c r="G185" s="45"/>
      <c r="H185" s="51"/>
      <c r="I185" s="45"/>
      <c r="J185" s="45"/>
      <c r="K185" s="45"/>
      <c r="L185" s="45"/>
      <c r="M185" s="45"/>
      <c r="N185" s="45"/>
      <c r="V185" s="52"/>
      <c r="AC185" s="52"/>
      <c r="AJ185" s="52"/>
      <c r="AQ185" s="52"/>
      <c r="AX185" s="52"/>
      <c r="BE185" s="52"/>
      <c r="BL185" s="52"/>
      <c r="BS185" s="52"/>
      <c r="BZ185" s="52"/>
      <c r="CG185" s="52"/>
      <c r="CN185" s="52"/>
    </row>
    <row r="186" spans="1:92" ht="15">
      <c r="A186" s="44"/>
      <c r="B186" s="45"/>
      <c r="C186" s="45"/>
      <c r="D186" s="44"/>
      <c r="E186" s="45"/>
      <c r="F186" s="45"/>
      <c r="G186" s="45"/>
      <c r="H186" s="51"/>
      <c r="I186" s="45"/>
      <c r="J186" s="45"/>
      <c r="K186" s="45"/>
      <c r="L186" s="45"/>
      <c r="M186" s="45"/>
      <c r="N186" s="45"/>
      <c r="V186" s="52"/>
      <c r="AC186" s="52"/>
      <c r="AJ186" s="52"/>
      <c r="AQ186" s="52"/>
      <c r="AX186" s="52"/>
      <c r="BE186" s="52"/>
      <c r="BL186" s="52"/>
      <c r="BS186" s="52"/>
      <c r="BZ186" s="52"/>
      <c r="CG186" s="52"/>
      <c r="CN186" s="52"/>
    </row>
    <row r="187" spans="1:92" ht="15">
      <c r="A187" s="44"/>
      <c r="B187" s="45"/>
      <c r="C187" s="45"/>
      <c r="D187" s="44"/>
      <c r="E187" s="45"/>
      <c r="F187" s="45"/>
      <c r="G187" s="45"/>
      <c r="H187" s="51"/>
      <c r="I187" s="45"/>
      <c r="J187" s="45"/>
      <c r="K187" s="45"/>
      <c r="L187" s="45"/>
      <c r="M187" s="45"/>
      <c r="N187" s="45"/>
      <c r="V187" s="52"/>
      <c r="AC187" s="52"/>
      <c r="AJ187" s="52"/>
      <c r="AQ187" s="52"/>
      <c r="AX187" s="52"/>
      <c r="BE187" s="52"/>
      <c r="BL187" s="52"/>
      <c r="BS187" s="52"/>
      <c r="BZ187" s="52"/>
      <c r="CG187" s="52"/>
      <c r="CN187" s="52"/>
    </row>
    <row r="188" spans="1:92" ht="15">
      <c r="A188" s="44"/>
      <c r="B188" s="45"/>
      <c r="C188" s="45"/>
      <c r="D188" s="44"/>
      <c r="E188" s="45"/>
      <c r="F188" s="45"/>
      <c r="G188" s="45"/>
      <c r="H188" s="51"/>
      <c r="I188" s="45"/>
      <c r="J188" s="45"/>
      <c r="K188" s="45"/>
      <c r="L188" s="45"/>
      <c r="M188" s="45"/>
      <c r="N188" s="45"/>
      <c r="V188" s="52"/>
      <c r="AC188" s="52"/>
      <c r="AJ188" s="52"/>
      <c r="AQ188" s="52"/>
      <c r="AX188" s="52"/>
      <c r="BE188" s="52"/>
      <c r="BL188" s="52"/>
      <c r="BS188" s="52"/>
      <c r="BZ188" s="52"/>
      <c r="CG188" s="52"/>
      <c r="CN188" s="52"/>
    </row>
    <row r="189" spans="1:92" ht="15">
      <c r="A189" s="44"/>
      <c r="B189" s="45"/>
      <c r="C189" s="45"/>
      <c r="D189" s="44"/>
      <c r="E189" s="45"/>
      <c r="F189" s="45"/>
      <c r="G189" s="45"/>
      <c r="H189" s="51"/>
      <c r="I189" s="45"/>
      <c r="J189" s="45"/>
      <c r="K189" s="45"/>
      <c r="L189" s="45"/>
      <c r="M189" s="45"/>
      <c r="N189" s="45"/>
      <c r="V189" s="52"/>
      <c r="AC189" s="52"/>
      <c r="AJ189" s="52"/>
      <c r="AQ189" s="52"/>
      <c r="AX189" s="52"/>
      <c r="BE189" s="52"/>
      <c r="BL189" s="52"/>
      <c r="BS189" s="52"/>
      <c r="BZ189" s="52"/>
      <c r="CG189" s="52"/>
      <c r="CN189" s="52"/>
    </row>
    <row r="190" spans="1:92" ht="15">
      <c r="A190" s="44"/>
      <c r="B190" s="45"/>
      <c r="C190" s="45"/>
      <c r="D190" s="44"/>
      <c r="E190" s="45"/>
      <c r="F190" s="45"/>
      <c r="G190" s="45"/>
      <c r="H190" s="51"/>
      <c r="I190" s="45"/>
      <c r="J190" s="45"/>
      <c r="K190" s="45"/>
      <c r="L190" s="45"/>
      <c r="M190" s="45"/>
      <c r="N190" s="45"/>
      <c r="V190" s="52"/>
      <c r="AC190" s="52"/>
      <c r="AJ190" s="52"/>
      <c r="AQ190" s="52"/>
      <c r="AX190" s="52"/>
      <c r="BE190" s="52"/>
      <c r="BL190" s="52"/>
      <c r="BS190" s="52"/>
      <c r="BZ190" s="52"/>
      <c r="CG190" s="52"/>
      <c r="CN190" s="52"/>
    </row>
    <row r="191" spans="1:92" ht="15">
      <c r="A191" s="44"/>
      <c r="B191" s="45"/>
      <c r="C191" s="45"/>
      <c r="D191" s="44"/>
      <c r="E191" s="45"/>
      <c r="F191" s="45"/>
      <c r="G191" s="45"/>
      <c r="H191" s="51"/>
      <c r="I191" s="45"/>
      <c r="J191" s="45"/>
      <c r="K191" s="45"/>
      <c r="L191" s="45"/>
      <c r="M191" s="45"/>
      <c r="N191" s="45"/>
      <c r="V191" s="52"/>
      <c r="AC191" s="52"/>
      <c r="AJ191" s="52"/>
      <c r="AQ191" s="52"/>
      <c r="AX191" s="52"/>
      <c r="BE191" s="52"/>
      <c r="BL191" s="52"/>
      <c r="BS191" s="52"/>
      <c r="BZ191" s="52"/>
      <c r="CG191" s="52"/>
      <c r="CN191" s="52"/>
    </row>
    <row r="192" spans="1:92" ht="15">
      <c r="A192" s="44"/>
      <c r="B192" s="45"/>
      <c r="C192" s="45"/>
      <c r="D192" s="44"/>
      <c r="E192" s="45"/>
      <c r="F192" s="45"/>
      <c r="G192" s="45"/>
      <c r="H192" s="51"/>
      <c r="I192" s="45"/>
      <c r="J192" s="45"/>
      <c r="K192" s="45"/>
      <c r="L192" s="45"/>
      <c r="M192" s="45"/>
      <c r="N192" s="45"/>
      <c r="V192" s="52"/>
      <c r="AC192" s="52"/>
      <c r="AJ192" s="52"/>
      <c r="AQ192" s="52"/>
      <c r="AX192" s="52"/>
      <c r="BE192" s="52"/>
      <c r="BL192" s="52"/>
      <c r="BS192" s="52"/>
      <c r="BZ192" s="52"/>
      <c r="CG192" s="52"/>
      <c r="CN192" s="52"/>
    </row>
    <row r="193" spans="1:92" ht="15">
      <c r="A193" s="44"/>
      <c r="B193" s="45"/>
      <c r="C193" s="45"/>
      <c r="D193" s="44"/>
      <c r="E193" s="45"/>
      <c r="F193" s="45"/>
      <c r="G193" s="45"/>
      <c r="H193" s="51"/>
      <c r="I193" s="45"/>
      <c r="J193" s="45"/>
      <c r="K193" s="45"/>
      <c r="L193" s="45"/>
      <c r="M193" s="45"/>
      <c r="N193" s="45"/>
      <c r="V193" s="52"/>
      <c r="AC193" s="52"/>
      <c r="AJ193" s="52"/>
      <c r="AQ193" s="52"/>
      <c r="AX193" s="52"/>
      <c r="BE193" s="52"/>
      <c r="BL193" s="52"/>
      <c r="BS193" s="52"/>
      <c r="BZ193" s="52"/>
      <c r="CG193" s="52"/>
      <c r="CN193" s="52"/>
    </row>
    <row r="194" spans="1:92" ht="15">
      <c r="A194" s="44"/>
      <c r="B194" s="45"/>
      <c r="C194" s="45"/>
      <c r="D194" s="44"/>
      <c r="E194" s="45"/>
      <c r="F194" s="45"/>
      <c r="G194" s="45"/>
      <c r="H194" s="51"/>
      <c r="I194" s="45"/>
      <c r="J194" s="45"/>
      <c r="K194" s="45"/>
      <c r="L194" s="45"/>
      <c r="M194" s="45"/>
      <c r="N194" s="45"/>
      <c r="V194" s="52"/>
      <c r="AC194" s="52"/>
      <c r="AJ194" s="52"/>
      <c r="AQ194" s="52"/>
      <c r="AX194" s="52"/>
      <c r="BE194" s="52"/>
      <c r="BL194" s="52"/>
      <c r="BS194" s="52"/>
      <c r="BZ194" s="52"/>
      <c r="CG194" s="52"/>
      <c r="CN194" s="52"/>
    </row>
    <row r="195" spans="1:92" ht="15">
      <c r="A195" s="44"/>
      <c r="B195" s="45"/>
      <c r="C195" s="45"/>
      <c r="D195" s="44"/>
      <c r="E195" s="45"/>
      <c r="F195" s="45"/>
      <c r="G195" s="45"/>
      <c r="H195" s="51"/>
      <c r="I195" s="45"/>
      <c r="J195" s="45"/>
      <c r="K195" s="45"/>
      <c r="L195" s="45"/>
      <c r="M195" s="45"/>
      <c r="N195" s="45"/>
      <c r="V195" s="52"/>
      <c r="AC195" s="52"/>
      <c r="AJ195" s="52"/>
      <c r="AQ195" s="52"/>
      <c r="AX195" s="52"/>
      <c r="BE195" s="52"/>
      <c r="BL195" s="52"/>
      <c r="BS195" s="52"/>
      <c r="BZ195" s="52"/>
      <c r="CG195" s="52"/>
      <c r="CN195" s="52"/>
    </row>
    <row r="196" spans="1:92" ht="15">
      <c r="A196" s="44"/>
      <c r="B196" s="45"/>
      <c r="C196" s="45"/>
      <c r="D196" s="44"/>
      <c r="E196" s="45"/>
      <c r="F196" s="45"/>
      <c r="G196" s="45"/>
      <c r="H196" s="51"/>
      <c r="I196" s="45"/>
      <c r="J196" s="45"/>
      <c r="K196" s="45"/>
      <c r="L196" s="45"/>
      <c r="M196" s="45"/>
      <c r="N196" s="45"/>
      <c r="V196" s="52"/>
      <c r="AC196" s="52"/>
      <c r="AJ196" s="52"/>
      <c r="AQ196" s="52"/>
      <c r="AX196" s="52"/>
      <c r="BE196" s="52"/>
      <c r="BL196" s="52"/>
      <c r="BS196" s="52"/>
      <c r="BZ196" s="52"/>
      <c r="CG196" s="52"/>
      <c r="CN196" s="52"/>
    </row>
    <row r="197" spans="1:92" ht="15">
      <c r="A197" s="44"/>
      <c r="B197" s="45"/>
      <c r="C197" s="45"/>
      <c r="D197" s="44"/>
      <c r="E197" s="45"/>
      <c r="F197" s="45"/>
      <c r="G197" s="45"/>
      <c r="H197" s="51"/>
      <c r="I197" s="45"/>
      <c r="J197" s="45"/>
      <c r="K197" s="45"/>
      <c r="L197" s="45"/>
      <c r="M197" s="45"/>
      <c r="N197" s="45"/>
      <c r="V197" s="52"/>
      <c r="AC197" s="52"/>
      <c r="AJ197" s="52"/>
      <c r="AQ197" s="52"/>
      <c r="AX197" s="52"/>
      <c r="BE197" s="52"/>
      <c r="BL197" s="52"/>
      <c r="BS197" s="52"/>
      <c r="BZ197" s="52"/>
      <c r="CG197" s="52"/>
      <c r="CN197" s="52"/>
    </row>
    <row r="198" spans="1:92" ht="15">
      <c r="A198" s="44"/>
      <c r="B198" s="45"/>
      <c r="C198" s="45"/>
      <c r="D198" s="44"/>
      <c r="E198" s="45"/>
      <c r="F198" s="45"/>
      <c r="G198" s="45"/>
      <c r="H198" s="51"/>
      <c r="I198" s="45"/>
      <c r="J198" s="45"/>
      <c r="K198" s="45"/>
      <c r="L198" s="45"/>
      <c r="M198" s="45"/>
      <c r="N198" s="45"/>
      <c r="V198" s="52"/>
      <c r="AC198" s="52"/>
      <c r="AJ198" s="52"/>
      <c r="AQ198" s="52"/>
      <c r="AX198" s="52"/>
      <c r="BE198" s="52"/>
      <c r="BL198" s="52"/>
      <c r="BS198" s="52"/>
      <c r="BZ198" s="52"/>
      <c r="CG198" s="52"/>
      <c r="CN198" s="52"/>
    </row>
    <row r="199" spans="1:92" ht="15">
      <c r="A199" s="44"/>
      <c r="B199" s="45"/>
      <c r="C199" s="45"/>
      <c r="D199" s="44"/>
      <c r="E199" s="45"/>
      <c r="F199" s="45"/>
      <c r="G199" s="45"/>
      <c r="H199" s="51"/>
      <c r="I199" s="45"/>
      <c r="J199" s="45"/>
      <c r="K199" s="45"/>
      <c r="L199" s="45"/>
      <c r="M199" s="45"/>
      <c r="N199" s="45"/>
      <c r="V199" s="52"/>
      <c r="AC199" s="52"/>
      <c r="AJ199" s="52"/>
      <c r="AQ199" s="52"/>
      <c r="AX199" s="52"/>
      <c r="BE199" s="52"/>
      <c r="BL199" s="52"/>
      <c r="BS199" s="52"/>
      <c r="BZ199" s="52"/>
      <c r="CG199" s="52"/>
      <c r="CN199" s="52"/>
    </row>
    <row r="200" spans="1:92" ht="15">
      <c r="A200" s="44"/>
      <c r="B200" s="45"/>
      <c r="C200" s="45"/>
      <c r="D200" s="44"/>
      <c r="E200" s="45"/>
      <c r="F200" s="45"/>
      <c r="G200" s="45"/>
      <c r="H200" s="51"/>
      <c r="I200" s="45"/>
      <c r="J200" s="45"/>
      <c r="K200" s="45"/>
      <c r="L200" s="45"/>
      <c r="M200" s="45"/>
      <c r="N200" s="45"/>
      <c r="V200" s="52"/>
      <c r="AC200" s="52"/>
      <c r="AJ200" s="52"/>
      <c r="AQ200" s="52"/>
      <c r="AX200" s="52"/>
      <c r="BE200" s="52"/>
      <c r="BL200" s="52"/>
      <c r="BS200" s="52"/>
      <c r="BZ200" s="52"/>
      <c r="CG200" s="52"/>
      <c r="CN200" s="52"/>
    </row>
    <row r="201" spans="1:92" ht="15">
      <c r="A201" s="44"/>
      <c r="B201" s="45"/>
      <c r="C201" s="45"/>
      <c r="D201" s="44"/>
      <c r="E201" s="45"/>
      <c r="F201" s="45"/>
      <c r="G201" s="45"/>
      <c r="H201" s="51"/>
      <c r="I201" s="45"/>
      <c r="J201" s="45"/>
      <c r="K201" s="45"/>
      <c r="L201" s="45"/>
      <c r="M201" s="45"/>
      <c r="N201" s="45"/>
      <c r="V201" s="52"/>
      <c r="AC201" s="52"/>
      <c r="AJ201" s="52"/>
      <c r="AQ201" s="52"/>
      <c r="AX201" s="52"/>
      <c r="BE201" s="52"/>
      <c r="BL201" s="52"/>
      <c r="BS201" s="52"/>
      <c r="BZ201" s="52"/>
      <c r="CG201" s="52"/>
      <c r="CN201" s="52"/>
    </row>
    <row r="202" spans="1:92" ht="15">
      <c r="A202" s="44"/>
      <c r="B202" s="45"/>
      <c r="C202" s="45"/>
      <c r="D202" s="44"/>
      <c r="E202" s="45"/>
      <c r="F202" s="45"/>
      <c r="G202" s="45"/>
      <c r="H202" s="51"/>
      <c r="I202" s="45"/>
      <c r="J202" s="45"/>
      <c r="K202" s="45"/>
      <c r="L202" s="45"/>
      <c r="M202" s="45"/>
      <c r="N202" s="45"/>
      <c r="V202" s="52"/>
      <c r="AC202" s="52"/>
      <c r="AJ202" s="52"/>
      <c r="AQ202" s="52"/>
      <c r="AX202" s="52"/>
      <c r="BE202" s="52"/>
      <c r="BL202" s="52"/>
      <c r="BS202" s="52"/>
      <c r="BZ202" s="52"/>
      <c r="CG202" s="52"/>
      <c r="CN202" s="52"/>
    </row>
    <row r="203" spans="1:92" ht="15">
      <c r="A203" s="44"/>
      <c r="B203" s="45"/>
      <c r="C203" s="45"/>
      <c r="D203" s="44"/>
      <c r="E203" s="45"/>
      <c r="F203" s="45"/>
      <c r="G203" s="45"/>
      <c r="H203" s="51"/>
      <c r="I203" s="45"/>
      <c r="J203" s="45"/>
      <c r="K203" s="45"/>
      <c r="L203" s="45"/>
      <c r="M203" s="45"/>
      <c r="N203" s="45"/>
      <c r="V203" s="52"/>
      <c r="AC203" s="52"/>
      <c r="AJ203" s="52"/>
      <c r="AQ203" s="52"/>
      <c r="AX203" s="52"/>
      <c r="BE203" s="52"/>
      <c r="BL203" s="52"/>
      <c r="BS203" s="52"/>
      <c r="BZ203" s="52"/>
      <c r="CG203" s="52"/>
      <c r="CN203" s="52"/>
    </row>
    <row r="204" spans="1:92" ht="15">
      <c r="A204" s="44"/>
      <c r="B204" s="45"/>
      <c r="C204" s="45"/>
      <c r="D204" s="44"/>
      <c r="E204" s="45"/>
      <c r="F204" s="45"/>
      <c r="G204" s="45"/>
      <c r="H204" s="51"/>
      <c r="I204" s="45"/>
      <c r="J204" s="45"/>
      <c r="K204" s="45"/>
      <c r="L204" s="45"/>
      <c r="M204" s="45"/>
      <c r="N204" s="45"/>
      <c r="V204" s="52"/>
      <c r="AC204" s="52"/>
      <c r="AJ204" s="52"/>
      <c r="AQ204" s="52"/>
      <c r="AX204" s="52"/>
      <c r="BE204" s="52"/>
      <c r="BL204" s="52"/>
      <c r="BS204" s="52"/>
      <c r="BZ204" s="52"/>
      <c r="CG204" s="52"/>
      <c r="CN204" s="52"/>
    </row>
    <row r="205" spans="1:92" ht="15">
      <c r="A205" s="44"/>
      <c r="B205" s="45"/>
      <c r="C205" s="45"/>
      <c r="D205" s="44"/>
      <c r="E205" s="45"/>
      <c r="F205" s="45"/>
      <c r="G205" s="45"/>
      <c r="H205" s="51"/>
      <c r="I205" s="45"/>
      <c r="J205" s="45"/>
      <c r="K205" s="45"/>
      <c r="L205" s="45"/>
      <c r="M205" s="45"/>
      <c r="N205" s="45"/>
      <c r="V205" s="52"/>
      <c r="AC205" s="52"/>
      <c r="AJ205" s="52"/>
      <c r="AQ205" s="52"/>
      <c r="AX205" s="52"/>
      <c r="BE205" s="52"/>
      <c r="BL205" s="52"/>
      <c r="BS205" s="52"/>
      <c r="BZ205" s="52"/>
      <c r="CG205" s="52"/>
      <c r="CN205" s="52"/>
    </row>
    <row r="206" spans="1:92" ht="15">
      <c r="A206" s="44"/>
      <c r="B206" s="45"/>
      <c r="C206" s="45"/>
      <c r="D206" s="44"/>
      <c r="E206" s="45"/>
      <c r="F206" s="45"/>
      <c r="G206" s="45"/>
      <c r="H206" s="51"/>
      <c r="I206" s="45"/>
      <c r="J206" s="45"/>
      <c r="K206" s="45"/>
      <c r="L206" s="45"/>
      <c r="M206" s="45"/>
      <c r="N206" s="45"/>
      <c r="V206" s="52"/>
      <c r="AC206" s="52"/>
      <c r="AJ206" s="52"/>
      <c r="AQ206" s="52"/>
      <c r="AX206" s="52"/>
      <c r="BE206" s="52"/>
      <c r="BL206" s="52"/>
      <c r="BS206" s="52"/>
      <c r="BZ206" s="52"/>
      <c r="CG206" s="52"/>
      <c r="CN206" s="52"/>
    </row>
    <row r="207" spans="1:92" ht="15">
      <c r="A207" s="44"/>
      <c r="B207" s="45"/>
      <c r="C207" s="45"/>
      <c r="D207" s="44"/>
      <c r="E207" s="45"/>
      <c r="F207" s="45"/>
      <c r="G207" s="45"/>
      <c r="H207" s="51"/>
      <c r="I207" s="45"/>
      <c r="J207" s="45"/>
      <c r="K207" s="45"/>
      <c r="L207" s="45"/>
      <c r="M207" s="45"/>
      <c r="N207" s="45"/>
      <c r="V207" s="52"/>
      <c r="AC207" s="52"/>
      <c r="AJ207" s="52"/>
      <c r="AQ207" s="52"/>
      <c r="AX207" s="52"/>
      <c r="BE207" s="52"/>
      <c r="BL207" s="52"/>
      <c r="BS207" s="52"/>
      <c r="BZ207" s="52"/>
      <c r="CG207" s="52"/>
      <c r="CN207" s="52"/>
    </row>
    <row r="208" spans="1:92" ht="15">
      <c r="A208" s="44"/>
      <c r="B208" s="45"/>
      <c r="C208" s="45"/>
      <c r="D208" s="44"/>
      <c r="E208" s="45"/>
      <c r="F208" s="45"/>
      <c r="G208" s="45"/>
      <c r="H208" s="51"/>
      <c r="I208" s="45"/>
      <c r="J208" s="45"/>
      <c r="K208" s="45"/>
      <c r="L208" s="45"/>
      <c r="M208" s="45"/>
      <c r="N208" s="45"/>
      <c r="V208" s="52"/>
      <c r="AC208" s="52"/>
      <c r="AJ208" s="52"/>
      <c r="AQ208" s="52"/>
      <c r="AX208" s="52"/>
      <c r="BE208" s="52"/>
      <c r="BL208" s="52"/>
      <c r="BS208" s="52"/>
      <c r="BZ208" s="52"/>
      <c r="CG208" s="52"/>
      <c r="CN208" s="52"/>
    </row>
    <row r="209" spans="1:92" ht="15">
      <c r="A209" s="44"/>
      <c r="B209" s="45"/>
      <c r="C209" s="45"/>
      <c r="D209" s="44"/>
      <c r="E209" s="45"/>
      <c r="F209" s="45"/>
      <c r="G209" s="45"/>
      <c r="H209" s="51"/>
      <c r="I209" s="45"/>
      <c r="J209" s="45"/>
      <c r="K209" s="45"/>
      <c r="L209" s="45"/>
      <c r="M209" s="45"/>
      <c r="N209" s="45"/>
      <c r="V209" s="52"/>
      <c r="AC209" s="52"/>
      <c r="AJ209" s="52"/>
      <c r="AQ209" s="52"/>
      <c r="AX209" s="52"/>
      <c r="BE209" s="52"/>
      <c r="BL209" s="52"/>
      <c r="BS209" s="52"/>
      <c r="BZ209" s="52"/>
      <c r="CG209" s="52"/>
      <c r="CN209" s="52"/>
    </row>
    <row r="210" spans="1:92" ht="15">
      <c r="A210" s="44"/>
      <c r="B210" s="45"/>
      <c r="C210" s="45"/>
      <c r="D210" s="44"/>
      <c r="E210" s="45"/>
      <c r="F210" s="45"/>
      <c r="G210" s="45"/>
      <c r="H210" s="51"/>
      <c r="I210" s="45"/>
      <c r="J210" s="45"/>
      <c r="K210" s="45"/>
      <c r="L210" s="45"/>
      <c r="M210" s="45"/>
      <c r="N210" s="45"/>
      <c r="V210" s="52"/>
      <c r="AC210" s="52"/>
      <c r="AJ210" s="52"/>
      <c r="AQ210" s="52"/>
      <c r="AX210" s="52"/>
      <c r="BE210" s="52"/>
      <c r="BL210" s="52"/>
      <c r="BS210" s="52"/>
      <c r="BZ210" s="52"/>
      <c r="CG210" s="52"/>
      <c r="CN210" s="52"/>
    </row>
    <row r="211" spans="1:92" ht="15">
      <c r="A211" s="44"/>
      <c r="B211" s="45"/>
      <c r="C211" s="45"/>
      <c r="D211" s="44"/>
      <c r="E211" s="45"/>
      <c r="F211" s="45"/>
      <c r="G211" s="45"/>
      <c r="H211" s="51"/>
      <c r="I211" s="45"/>
      <c r="J211" s="45"/>
      <c r="K211" s="45"/>
      <c r="L211" s="45"/>
      <c r="M211" s="45"/>
      <c r="N211" s="45"/>
      <c r="V211" s="52"/>
      <c r="AC211" s="52"/>
      <c r="AJ211" s="52"/>
      <c r="AQ211" s="52"/>
      <c r="AX211" s="52"/>
      <c r="BE211" s="52"/>
      <c r="BL211" s="52"/>
      <c r="BS211" s="52"/>
      <c r="BZ211" s="52"/>
      <c r="CG211" s="52"/>
      <c r="CN211" s="52"/>
    </row>
    <row r="212" spans="1:92" ht="15">
      <c r="A212" s="44"/>
      <c r="B212" s="45"/>
      <c r="C212" s="45"/>
      <c r="D212" s="44"/>
      <c r="E212" s="45"/>
      <c r="F212" s="45"/>
      <c r="G212" s="45"/>
      <c r="H212" s="51"/>
      <c r="I212" s="45"/>
      <c r="J212" s="45"/>
      <c r="K212" s="45"/>
      <c r="L212" s="45"/>
      <c r="M212" s="45"/>
      <c r="N212" s="45"/>
      <c r="V212" s="52"/>
      <c r="AC212" s="52"/>
      <c r="AJ212" s="52"/>
      <c r="AQ212" s="52"/>
      <c r="AX212" s="52"/>
      <c r="BE212" s="52"/>
      <c r="BL212" s="52"/>
      <c r="BS212" s="52"/>
      <c r="BZ212" s="52"/>
      <c r="CG212" s="52"/>
      <c r="CN212" s="52"/>
    </row>
    <row r="213" spans="1:92" ht="15">
      <c r="A213" s="44"/>
      <c r="B213" s="45"/>
      <c r="C213" s="45"/>
      <c r="D213" s="44"/>
      <c r="E213" s="45"/>
      <c r="F213" s="45"/>
      <c r="G213" s="45"/>
      <c r="H213" s="51"/>
      <c r="I213" s="45"/>
      <c r="J213" s="45"/>
      <c r="K213" s="45"/>
      <c r="L213" s="45"/>
      <c r="M213" s="45"/>
      <c r="N213" s="45"/>
      <c r="V213" s="52"/>
      <c r="AC213" s="52"/>
      <c r="AJ213" s="52"/>
      <c r="AQ213" s="52"/>
      <c r="AX213" s="52"/>
      <c r="BE213" s="52"/>
      <c r="BL213" s="52"/>
      <c r="BS213" s="52"/>
      <c r="BZ213" s="52"/>
      <c r="CG213" s="52"/>
      <c r="CN213" s="52"/>
    </row>
    <row r="214" spans="1:92" ht="15">
      <c r="A214" s="44"/>
      <c r="B214" s="45"/>
      <c r="C214" s="45"/>
      <c r="D214" s="44"/>
      <c r="E214" s="45"/>
      <c r="F214" s="45"/>
      <c r="G214" s="45"/>
      <c r="H214" s="51"/>
      <c r="I214" s="45"/>
      <c r="J214" s="45"/>
      <c r="K214" s="45"/>
      <c r="L214" s="45"/>
      <c r="M214" s="45"/>
      <c r="N214" s="45"/>
      <c r="V214" s="52"/>
      <c r="AC214" s="52"/>
      <c r="AJ214" s="52"/>
      <c r="AQ214" s="52"/>
      <c r="AX214" s="52"/>
      <c r="BE214" s="52"/>
      <c r="BL214" s="52"/>
      <c r="BS214" s="52"/>
      <c r="BZ214" s="52"/>
      <c r="CG214" s="52"/>
      <c r="CN214" s="52"/>
    </row>
    <row r="215" spans="1:92" ht="15">
      <c r="A215" s="44"/>
      <c r="B215" s="45"/>
      <c r="C215" s="45"/>
      <c r="D215" s="44"/>
      <c r="E215" s="45"/>
      <c r="F215" s="45"/>
      <c r="G215" s="45"/>
      <c r="H215" s="51"/>
      <c r="I215" s="45"/>
      <c r="J215" s="45"/>
      <c r="K215" s="45"/>
      <c r="L215" s="45"/>
      <c r="M215" s="45"/>
      <c r="N215" s="45"/>
      <c r="V215" s="52"/>
      <c r="AC215" s="52"/>
      <c r="AJ215" s="52"/>
      <c r="AQ215" s="52"/>
      <c r="AX215" s="52"/>
      <c r="BE215" s="52"/>
      <c r="BL215" s="52"/>
      <c r="BS215" s="52"/>
      <c r="BZ215" s="52"/>
      <c r="CG215" s="52"/>
      <c r="CN215" s="52"/>
    </row>
    <row r="216" spans="1:92" ht="15">
      <c r="A216" s="44"/>
      <c r="B216" s="45"/>
      <c r="C216" s="45"/>
      <c r="D216" s="44"/>
      <c r="E216" s="45"/>
      <c r="F216" s="45"/>
      <c r="G216" s="45"/>
      <c r="H216" s="51"/>
      <c r="I216" s="45"/>
      <c r="J216" s="45"/>
      <c r="K216" s="45"/>
      <c r="L216" s="45"/>
      <c r="M216" s="45"/>
      <c r="N216" s="45"/>
      <c r="V216" s="52"/>
      <c r="AC216" s="52"/>
      <c r="AJ216" s="52"/>
      <c r="AQ216" s="52"/>
      <c r="AX216" s="52"/>
      <c r="BE216" s="52"/>
      <c r="BL216" s="52"/>
      <c r="BS216" s="52"/>
      <c r="BZ216" s="52"/>
      <c r="CG216" s="52"/>
      <c r="CN216" s="52"/>
    </row>
    <row r="217" spans="1:92" ht="15">
      <c r="A217" s="44"/>
      <c r="B217" s="45"/>
      <c r="C217" s="45"/>
      <c r="D217" s="44"/>
      <c r="E217" s="45"/>
      <c r="F217" s="45"/>
      <c r="G217" s="45"/>
      <c r="H217" s="51"/>
      <c r="I217" s="45"/>
      <c r="J217" s="45"/>
      <c r="K217" s="45"/>
      <c r="L217" s="45"/>
      <c r="M217" s="45"/>
      <c r="N217" s="45"/>
      <c r="V217" s="52"/>
      <c r="AC217" s="52"/>
      <c r="AJ217" s="52"/>
      <c r="AQ217" s="52"/>
      <c r="AX217" s="52"/>
      <c r="BE217" s="52"/>
      <c r="BL217" s="52"/>
      <c r="BS217" s="52"/>
      <c r="BZ217" s="52"/>
      <c r="CG217" s="52"/>
      <c r="CN217" s="52"/>
    </row>
    <row r="218" spans="1:92" ht="15">
      <c r="A218" s="44"/>
      <c r="B218" s="45"/>
      <c r="C218" s="45"/>
      <c r="D218" s="44"/>
      <c r="E218" s="45"/>
      <c r="F218" s="45"/>
      <c r="G218" s="45"/>
      <c r="H218" s="51"/>
      <c r="I218" s="45"/>
      <c r="J218" s="45"/>
      <c r="K218" s="45"/>
      <c r="L218" s="45"/>
      <c r="M218" s="45"/>
      <c r="N218" s="45"/>
      <c r="V218" s="52"/>
      <c r="AC218" s="52"/>
      <c r="AJ218" s="52"/>
      <c r="AQ218" s="52"/>
      <c r="AX218" s="52"/>
      <c r="BE218" s="52"/>
      <c r="BL218" s="52"/>
      <c r="BS218" s="52"/>
      <c r="BZ218" s="52"/>
      <c r="CG218" s="52"/>
      <c r="CN218" s="52"/>
    </row>
    <row r="219" spans="1:92" ht="15">
      <c r="A219" s="44"/>
      <c r="B219" s="45"/>
      <c r="C219" s="45"/>
      <c r="D219" s="44"/>
      <c r="E219" s="45"/>
      <c r="F219" s="45"/>
      <c r="G219" s="45"/>
      <c r="H219" s="51"/>
      <c r="I219" s="45"/>
      <c r="J219" s="45"/>
      <c r="K219" s="45"/>
      <c r="L219" s="45"/>
      <c r="M219" s="45"/>
      <c r="N219" s="45"/>
      <c r="V219" s="52"/>
      <c r="AC219" s="52"/>
      <c r="AJ219" s="52"/>
      <c r="AQ219" s="52"/>
      <c r="AX219" s="52"/>
      <c r="BE219" s="52"/>
      <c r="BL219" s="52"/>
      <c r="BS219" s="52"/>
      <c r="BZ219" s="52"/>
      <c r="CG219" s="52"/>
      <c r="CN219" s="52"/>
    </row>
    <row r="220" spans="1:92" ht="15">
      <c r="A220" s="44"/>
      <c r="B220" s="45"/>
      <c r="C220" s="45"/>
      <c r="D220" s="44"/>
      <c r="E220" s="45"/>
      <c r="F220" s="45"/>
      <c r="G220" s="45"/>
      <c r="H220" s="51"/>
      <c r="I220" s="45"/>
      <c r="J220" s="45"/>
      <c r="K220" s="45"/>
      <c r="L220" s="45"/>
      <c r="M220" s="45"/>
      <c r="N220" s="45"/>
      <c r="V220" s="52"/>
      <c r="AC220" s="52"/>
      <c r="AJ220" s="52"/>
      <c r="AQ220" s="52"/>
      <c r="AX220" s="52"/>
      <c r="BE220" s="52"/>
      <c r="BL220" s="52"/>
      <c r="BS220" s="52"/>
      <c r="BZ220" s="52"/>
      <c r="CG220" s="52"/>
      <c r="CN220" s="52"/>
    </row>
    <row r="221" spans="1:92" ht="15">
      <c r="A221" s="44"/>
      <c r="B221" s="45"/>
      <c r="C221" s="45"/>
      <c r="D221" s="44"/>
      <c r="E221" s="45"/>
      <c r="F221" s="45"/>
      <c r="G221" s="45"/>
      <c r="H221" s="51"/>
      <c r="I221" s="45"/>
      <c r="J221" s="45"/>
      <c r="K221" s="45"/>
      <c r="L221" s="45"/>
      <c r="M221" s="45"/>
      <c r="N221" s="45"/>
      <c r="V221" s="52"/>
      <c r="AC221" s="52"/>
      <c r="AJ221" s="52"/>
      <c r="AQ221" s="52"/>
      <c r="AX221" s="52"/>
      <c r="BE221" s="52"/>
      <c r="BL221" s="52"/>
      <c r="BS221" s="52"/>
      <c r="BZ221" s="52"/>
      <c r="CG221" s="52"/>
      <c r="CN221" s="52"/>
    </row>
    <row r="222" spans="1:92" ht="15">
      <c r="A222" s="44"/>
      <c r="B222" s="45"/>
      <c r="C222" s="45"/>
      <c r="D222" s="44"/>
      <c r="E222" s="45"/>
      <c r="F222" s="45"/>
      <c r="G222" s="45"/>
      <c r="H222" s="51"/>
      <c r="I222" s="45"/>
      <c r="J222" s="45"/>
      <c r="K222" s="45"/>
      <c r="L222" s="45"/>
      <c r="M222" s="45"/>
      <c r="N222" s="45"/>
      <c r="V222" s="52"/>
      <c r="AC222" s="52"/>
      <c r="AJ222" s="52"/>
      <c r="AQ222" s="52"/>
      <c r="AX222" s="52"/>
      <c r="BE222" s="52"/>
      <c r="BL222" s="52"/>
      <c r="BS222" s="52"/>
      <c r="BZ222" s="52"/>
      <c r="CG222" s="52"/>
      <c r="CN222" s="52"/>
    </row>
    <row r="223" spans="1:92" ht="15">
      <c r="A223" s="44"/>
      <c r="B223" s="45"/>
      <c r="C223" s="45"/>
      <c r="D223" s="44"/>
      <c r="E223" s="45"/>
      <c r="F223" s="45"/>
      <c r="G223" s="45"/>
      <c r="H223" s="51"/>
      <c r="I223" s="45"/>
      <c r="J223" s="45"/>
      <c r="K223" s="45"/>
      <c r="L223" s="45"/>
      <c r="M223" s="45"/>
      <c r="N223" s="45"/>
      <c r="V223" s="52"/>
      <c r="AC223" s="52"/>
      <c r="AJ223" s="52"/>
      <c r="AQ223" s="52"/>
      <c r="AX223" s="52"/>
      <c r="BE223" s="52"/>
      <c r="BL223" s="52"/>
      <c r="BS223" s="52"/>
      <c r="BZ223" s="52"/>
      <c r="CG223" s="52"/>
      <c r="CN223" s="52"/>
    </row>
    <row r="224" spans="1:92" ht="15">
      <c r="A224" s="44"/>
      <c r="B224" s="45"/>
      <c r="C224" s="45"/>
      <c r="D224" s="44"/>
      <c r="E224" s="45"/>
      <c r="F224" s="45"/>
      <c r="G224" s="45"/>
      <c r="H224" s="51"/>
      <c r="I224" s="45"/>
      <c r="J224" s="45"/>
      <c r="K224" s="45"/>
      <c r="L224" s="45"/>
      <c r="M224" s="45"/>
      <c r="N224" s="45"/>
      <c r="V224" s="52"/>
      <c r="AC224" s="52"/>
      <c r="AJ224" s="52"/>
      <c r="AQ224" s="52"/>
      <c r="AX224" s="52"/>
      <c r="BE224" s="52"/>
      <c r="BL224" s="52"/>
      <c r="BS224" s="52"/>
      <c r="BZ224" s="52"/>
      <c r="CG224" s="52"/>
      <c r="CN224" s="52"/>
    </row>
    <row r="225" spans="1:92" ht="15">
      <c r="A225" s="44"/>
      <c r="B225" s="45"/>
      <c r="C225" s="45"/>
      <c r="D225" s="44"/>
      <c r="E225" s="45"/>
      <c r="F225" s="45"/>
      <c r="G225" s="45"/>
      <c r="H225" s="51"/>
      <c r="I225" s="45"/>
      <c r="J225" s="45"/>
      <c r="K225" s="45"/>
      <c r="L225" s="45"/>
      <c r="M225" s="45"/>
      <c r="N225" s="45"/>
      <c r="V225" s="52"/>
      <c r="AC225" s="52"/>
      <c r="AJ225" s="52"/>
      <c r="AQ225" s="52"/>
      <c r="AX225" s="52"/>
      <c r="BE225" s="52"/>
      <c r="BL225" s="52"/>
      <c r="BS225" s="52"/>
      <c r="BZ225" s="52"/>
      <c r="CG225" s="52"/>
      <c r="CN225" s="52"/>
    </row>
    <row r="226" spans="1:92" ht="15">
      <c r="A226" s="44"/>
      <c r="B226" s="45"/>
      <c r="C226" s="45"/>
      <c r="D226" s="44"/>
      <c r="E226" s="45"/>
      <c r="F226" s="45"/>
      <c r="G226" s="45"/>
      <c r="H226" s="51"/>
      <c r="I226" s="45"/>
      <c r="J226" s="45"/>
      <c r="K226" s="45"/>
      <c r="L226" s="45"/>
      <c r="M226" s="45"/>
      <c r="N226" s="45"/>
      <c r="V226" s="52"/>
      <c r="AC226" s="52"/>
      <c r="AJ226" s="52"/>
      <c r="AQ226" s="52"/>
      <c r="AX226" s="52"/>
      <c r="BE226" s="52"/>
      <c r="BL226" s="52"/>
      <c r="BS226" s="52"/>
      <c r="BZ226" s="52"/>
      <c r="CG226" s="52"/>
      <c r="CN226" s="52"/>
    </row>
    <row r="227" spans="1:92" ht="15">
      <c r="A227" s="44"/>
      <c r="B227" s="45"/>
      <c r="C227" s="45"/>
      <c r="D227" s="44"/>
      <c r="E227" s="45"/>
      <c r="F227" s="45"/>
      <c r="G227" s="45"/>
      <c r="H227" s="51"/>
      <c r="I227" s="45"/>
      <c r="J227" s="45"/>
      <c r="K227" s="45"/>
      <c r="L227" s="45"/>
      <c r="M227" s="45"/>
      <c r="N227" s="45"/>
      <c r="V227" s="52"/>
      <c r="AC227" s="52"/>
      <c r="AJ227" s="52"/>
      <c r="AQ227" s="52"/>
      <c r="AX227" s="52"/>
      <c r="BE227" s="52"/>
      <c r="BL227" s="52"/>
      <c r="BS227" s="52"/>
      <c r="BZ227" s="52"/>
      <c r="CG227" s="52"/>
      <c r="CN227" s="52"/>
    </row>
    <row r="228" spans="1:92" ht="15">
      <c r="A228" s="44"/>
      <c r="B228" s="45"/>
      <c r="C228" s="45"/>
      <c r="D228" s="44"/>
      <c r="E228" s="45"/>
      <c r="F228" s="45"/>
      <c r="G228" s="45"/>
      <c r="H228" s="51"/>
      <c r="I228" s="45"/>
      <c r="J228" s="45"/>
      <c r="K228" s="45"/>
      <c r="L228" s="45"/>
      <c r="M228" s="45"/>
      <c r="N228" s="45"/>
      <c r="V228" s="52"/>
      <c r="AC228" s="52"/>
      <c r="AJ228" s="52"/>
      <c r="AQ228" s="52"/>
      <c r="AX228" s="52"/>
      <c r="BE228" s="52"/>
      <c r="BL228" s="52"/>
      <c r="BS228" s="52"/>
      <c r="BZ228" s="52"/>
      <c r="CG228" s="52"/>
      <c r="CN228" s="52"/>
    </row>
    <row r="229" spans="1:92" ht="15">
      <c r="A229" s="44"/>
      <c r="B229" s="45"/>
      <c r="C229" s="45"/>
      <c r="D229" s="44"/>
      <c r="E229" s="45"/>
      <c r="F229" s="45"/>
      <c r="G229" s="45"/>
      <c r="H229" s="51"/>
      <c r="I229" s="45"/>
      <c r="J229" s="45"/>
      <c r="K229" s="45"/>
      <c r="L229" s="45"/>
      <c r="M229" s="45"/>
      <c r="N229" s="45"/>
      <c r="V229" s="52"/>
      <c r="AC229" s="52"/>
      <c r="AJ229" s="52"/>
      <c r="AQ229" s="52"/>
      <c r="AX229" s="52"/>
      <c r="BE229" s="52"/>
      <c r="BL229" s="52"/>
      <c r="BS229" s="52"/>
      <c r="BZ229" s="52"/>
      <c r="CG229" s="52"/>
      <c r="CN229" s="52"/>
    </row>
    <row r="230" spans="1:92" ht="15">
      <c r="A230" s="44"/>
      <c r="B230" s="45"/>
      <c r="C230" s="45"/>
      <c r="D230" s="44"/>
      <c r="E230" s="45"/>
      <c r="F230" s="45"/>
      <c r="G230" s="45"/>
      <c r="H230" s="51"/>
      <c r="I230" s="45"/>
      <c r="J230" s="45"/>
      <c r="K230" s="45"/>
      <c r="L230" s="45"/>
      <c r="M230" s="45"/>
      <c r="N230" s="45"/>
      <c r="V230" s="52"/>
      <c r="AC230" s="52"/>
      <c r="AJ230" s="52"/>
      <c r="AQ230" s="52"/>
      <c r="AX230" s="52"/>
      <c r="BE230" s="52"/>
      <c r="BL230" s="52"/>
      <c r="BS230" s="52"/>
      <c r="BZ230" s="52"/>
      <c r="CG230" s="52"/>
      <c r="CN230" s="52"/>
    </row>
    <row r="231" spans="1:92" ht="15">
      <c r="A231" s="44"/>
      <c r="B231" s="45"/>
      <c r="C231" s="45"/>
      <c r="D231" s="44"/>
      <c r="E231" s="45"/>
      <c r="F231" s="45"/>
      <c r="G231" s="45"/>
      <c r="H231" s="51"/>
      <c r="I231" s="45"/>
      <c r="J231" s="45"/>
      <c r="K231" s="45"/>
      <c r="L231" s="45"/>
      <c r="M231" s="45"/>
      <c r="N231" s="45"/>
      <c r="V231" s="52"/>
      <c r="AC231" s="52"/>
      <c r="AJ231" s="52"/>
      <c r="AQ231" s="52"/>
      <c r="AX231" s="52"/>
      <c r="BE231" s="52"/>
      <c r="BL231" s="52"/>
      <c r="BS231" s="52"/>
      <c r="BZ231" s="52"/>
      <c r="CG231" s="52"/>
      <c r="CN231" s="52"/>
    </row>
    <row r="232" spans="1:92" ht="15">
      <c r="A232" s="44"/>
      <c r="B232" s="45"/>
      <c r="C232" s="45"/>
      <c r="D232" s="44"/>
      <c r="E232" s="45"/>
      <c r="F232" s="45"/>
      <c r="G232" s="45"/>
      <c r="H232" s="51"/>
      <c r="I232" s="45"/>
      <c r="J232" s="45"/>
      <c r="K232" s="45"/>
      <c r="L232" s="45"/>
      <c r="M232" s="45"/>
      <c r="N232" s="45"/>
      <c r="V232" s="52"/>
      <c r="AC232" s="52"/>
      <c r="AJ232" s="52"/>
      <c r="AQ232" s="52"/>
      <c r="AX232" s="52"/>
      <c r="BE232" s="52"/>
      <c r="BL232" s="52"/>
      <c r="BS232" s="52"/>
      <c r="BZ232" s="52"/>
      <c r="CG232" s="52"/>
      <c r="CN232" s="52"/>
    </row>
    <row r="233" spans="1:92" ht="15">
      <c r="A233" s="44"/>
      <c r="B233" s="45"/>
      <c r="C233" s="45"/>
      <c r="D233" s="44"/>
      <c r="E233" s="45"/>
      <c r="F233" s="45"/>
      <c r="G233" s="45"/>
      <c r="H233" s="51"/>
      <c r="I233" s="45"/>
      <c r="J233" s="45"/>
      <c r="K233" s="45"/>
      <c r="L233" s="45"/>
      <c r="M233" s="45"/>
      <c r="N233" s="45"/>
      <c r="V233" s="52"/>
      <c r="AC233" s="52"/>
      <c r="AJ233" s="52"/>
      <c r="AQ233" s="52"/>
      <c r="AX233" s="52"/>
      <c r="BE233" s="52"/>
      <c r="BL233" s="52"/>
      <c r="BS233" s="52"/>
      <c r="BZ233" s="52"/>
      <c r="CG233" s="52"/>
      <c r="CN233" s="52"/>
    </row>
    <row r="234" spans="1:92" ht="15">
      <c r="A234" s="44"/>
      <c r="B234" s="45"/>
      <c r="C234" s="45"/>
      <c r="D234" s="44"/>
      <c r="E234" s="45"/>
      <c r="F234" s="45"/>
      <c r="G234" s="45"/>
      <c r="H234" s="51"/>
      <c r="I234" s="45"/>
      <c r="J234" s="45"/>
      <c r="K234" s="45"/>
      <c r="L234" s="45"/>
      <c r="M234" s="45"/>
      <c r="N234" s="45"/>
      <c r="V234" s="52"/>
      <c r="AC234" s="52"/>
      <c r="AJ234" s="52"/>
      <c r="AQ234" s="52"/>
      <c r="AX234" s="52"/>
      <c r="BE234" s="52"/>
      <c r="BL234" s="52"/>
      <c r="BS234" s="52"/>
      <c r="BZ234" s="52"/>
      <c r="CG234" s="52"/>
      <c r="CN234" s="52"/>
    </row>
    <row r="235" spans="1:92" ht="15">
      <c r="A235" s="44"/>
      <c r="B235" s="45"/>
      <c r="C235" s="45"/>
      <c r="D235" s="44"/>
      <c r="E235" s="45"/>
      <c r="F235" s="45"/>
      <c r="G235" s="45"/>
      <c r="H235" s="51"/>
      <c r="I235" s="45"/>
      <c r="J235" s="45"/>
      <c r="K235" s="45"/>
      <c r="L235" s="45"/>
      <c r="M235" s="45"/>
      <c r="N235" s="45"/>
      <c r="V235" s="52"/>
      <c r="AC235" s="52"/>
      <c r="AJ235" s="52"/>
      <c r="AQ235" s="52"/>
      <c r="AX235" s="52"/>
      <c r="BE235" s="52"/>
      <c r="BL235" s="52"/>
      <c r="BS235" s="52"/>
      <c r="BZ235" s="52"/>
      <c r="CG235" s="52"/>
      <c r="CN235" s="52"/>
    </row>
    <row r="236" spans="1:92" ht="15">
      <c r="A236" s="44"/>
      <c r="B236" s="45"/>
      <c r="C236" s="45"/>
      <c r="D236" s="44"/>
      <c r="E236" s="45"/>
      <c r="F236" s="45"/>
      <c r="G236" s="45"/>
      <c r="H236" s="51"/>
      <c r="I236" s="45"/>
      <c r="J236" s="45"/>
      <c r="K236" s="45"/>
      <c r="L236" s="45"/>
      <c r="M236" s="45"/>
      <c r="N236" s="45"/>
      <c r="V236" s="52"/>
      <c r="AC236" s="52"/>
      <c r="AJ236" s="52"/>
      <c r="AQ236" s="52"/>
      <c r="AX236" s="52"/>
      <c r="BE236" s="52"/>
      <c r="BL236" s="52"/>
      <c r="BS236" s="52"/>
      <c r="BZ236" s="52"/>
      <c r="CG236" s="52"/>
      <c r="CN236" s="52"/>
    </row>
    <row r="237" spans="1:92" ht="15">
      <c r="A237" s="44"/>
      <c r="B237" s="45"/>
      <c r="C237" s="45"/>
      <c r="D237" s="44"/>
      <c r="E237" s="45"/>
      <c r="F237" s="45"/>
      <c r="G237" s="45"/>
      <c r="H237" s="51"/>
      <c r="I237" s="45"/>
      <c r="J237" s="45"/>
      <c r="K237" s="45"/>
      <c r="L237" s="45"/>
      <c r="M237" s="45"/>
      <c r="N237" s="45"/>
      <c r="V237" s="52"/>
      <c r="AC237" s="52"/>
      <c r="AJ237" s="52"/>
      <c r="AQ237" s="52"/>
      <c r="AX237" s="52"/>
      <c r="BE237" s="52"/>
      <c r="BL237" s="52"/>
      <c r="BS237" s="52"/>
      <c r="BZ237" s="52"/>
      <c r="CG237" s="52"/>
      <c r="CN237" s="52"/>
    </row>
    <row r="238" spans="1:92" ht="15">
      <c r="A238" s="44"/>
      <c r="B238" s="45"/>
      <c r="C238" s="45"/>
      <c r="D238" s="44"/>
      <c r="E238" s="45"/>
      <c r="F238" s="45"/>
      <c r="G238" s="45"/>
      <c r="H238" s="51"/>
      <c r="I238" s="45"/>
      <c r="J238" s="45"/>
      <c r="K238" s="45"/>
      <c r="L238" s="45"/>
      <c r="M238" s="45"/>
      <c r="N238" s="45"/>
      <c r="V238" s="52"/>
      <c r="AC238" s="52"/>
      <c r="AJ238" s="52"/>
      <c r="AQ238" s="52"/>
      <c r="AX238" s="52"/>
      <c r="BE238" s="52"/>
      <c r="BL238" s="52"/>
      <c r="BS238" s="52"/>
      <c r="BZ238" s="52"/>
      <c r="CG238" s="52"/>
      <c r="CN238" s="52"/>
    </row>
    <row r="239" spans="1:92" ht="15">
      <c r="A239" s="44"/>
      <c r="B239" s="45"/>
      <c r="C239" s="45"/>
      <c r="D239" s="44"/>
      <c r="E239" s="45"/>
      <c r="F239" s="45"/>
      <c r="G239" s="45"/>
      <c r="H239" s="51"/>
      <c r="I239" s="45"/>
      <c r="J239" s="45"/>
      <c r="K239" s="45"/>
      <c r="L239" s="45"/>
      <c r="M239" s="45"/>
      <c r="N239" s="45"/>
      <c r="V239" s="52"/>
      <c r="AC239" s="52"/>
      <c r="AJ239" s="52"/>
      <c r="AQ239" s="52"/>
      <c r="AX239" s="52"/>
      <c r="BE239" s="52"/>
      <c r="BL239" s="52"/>
      <c r="BS239" s="52"/>
      <c r="BZ239" s="52"/>
      <c r="CG239" s="52"/>
      <c r="CN239" s="52"/>
    </row>
    <row r="240" spans="1:92" ht="15">
      <c r="A240" s="44"/>
      <c r="B240" s="45"/>
      <c r="C240" s="45"/>
      <c r="D240" s="44"/>
      <c r="E240" s="45"/>
      <c r="F240" s="45"/>
      <c r="G240" s="45"/>
      <c r="H240" s="51"/>
      <c r="I240" s="45"/>
      <c r="J240" s="45"/>
      <c r="K240" s="45"/>
      <c r="L240" s="45"/>
      <c r="M240" s="45"/>
      <c r="N240" s="45"/>
      <c r="V240" s="52"/>
      <c r="AC240" s="52"/>
      <c r="AJ240" s="52"/>
      <c r="AQ240" s="52"/>
      <c r="AX240" s="52"/>
      <c r="BE240" s="52"/>
      <c r="BL240" s="52"/>
      <c r="BS240" s="52"/>
      <c r="BZ240" s="52"/>
      <c r="CG240" s="52"/>
      <c r="CN240" s="52"/>
    </row>
    <row r="241" spans="1:92" ht="15">
      <c r="A241" s="44"/>
      <c r="B241" s="45"/>
      <c r="C241" s="45"/>
      <c r="D241" s="44"/>
      <c r="E241" s="45"/>
      <c r="F241" s="45"/>
      <c r="G241" s="45"/>
      <c r="H241" s="51"/>
      <c r="I241" s="45"/>
      <c r="J241" s="45"/>
      <c r="K241" s="45"/>
      <c r="L241" s="45"/>
      <c r="M241" s="45"/>
      <c r="N241" s="45"/>
      <c r="V241" s="52"/>
      <c r="AC241" s="52"/>
      <c r="AJ241" s="52"/>
      <c r="AQ241" s="52"/>
      <c r="AX241" s="52"/>
      <c r="BE241" s="52"/>
      <c r="BL241" s="52"/>
      <c r="BS241" s="52"/>
      <c r="BZ241" s="52"/>
      <c r="CG241" s="52"/>
      <c r="CN241" s="52"/>
    </row>
    <row r="242" spans="1:92" ht="15">
      <c r="A242" s="44"/>
      <c r="B242" s="45"/>
      <c r="C242" s="45"/>
      <c r="D242" s="44"/>
      <c r="E242" s="45"/>
      <c r="F242" s="45"/>
      <c r="G242" s="45"/>
      <c r="H242" s="51"/>
      <c r="I242" s="45"/>
      <c r="J242" s="45"/>
      <c r="K242" s="45"/>
      <c r="L242" s="45"/>
      <c r="M242" s="45"/>
      <c r="N242" s="45"/>
      <c r="V242" s="52"/>
      <c r="AC242" s="52"/>
      <c r="AJ242" s="52"/>
      <c r="AQ242" s="52"/>
      <c r="AX242" s="52"/>
      <c r="BE242" s="52"/>
      <c r="BL242" s="52"/>
      <c r="BS242" s="52"/>
      <c r="BZ242" s="52"/>
      <c r="CG242" s="52"/>
      <c r="CN242" s="52"/>
    </row>
    <row r="243" spans="1:92" ht="15">
      <c r="A243" s="44"/>
      <c r="B243" s="45"/>
      <c r="C243" s="45"/>
      <c r="D243" s="44"/>
      <c r="E243" s="45"/>
      <c r="F243" s="45"/>
      <c r="G243" s="45"/>
      <c r="H243" s="51"/>
      <c r="I243" s="45"/>
      <c r="J243" s="45"/>
      <c r="K243" s="45"/>
      <c r="L243" s="45"/>
      <c r="M243" s="45"/>
      <c r="N243" s="45"/>
      <c r="V243" s="52"/>
      <c r="AC243" s="52"/>
      <c r="AJ243" s="52"/>
      <c r="AQ243" s="52"/>
      <c r="AX243" s="52"/>
      <c r="BE243" s="52"/>
      <c r="BL243" s="52"/>
      <c r="BS243" s="52"/>
      <c r="BZ243" s="52"/>
      <c r="CG243" s="52"/>
      <c r="CN243" s="52"/>
    </row>
    <row r="244" spans="1:92" ht="15">
      <c r="A244" s="44"/>
      <c r="B244" s="45"/>
      <c r="C244" s="45"/>
      <c r="D244" s="44"/>
      <c r="E244" s="45"/>
      <c r="F244" s="45"/>
      <c r="G244" s="45"/>
      <c r="H244" s="51"/>
      <c r="I244" s="45"/>
      <c r="J244" s="45"/>
      <c r="K244" s="45"/>
      <c r="L244" s="45"/>
      <c r="M244" s="45"/>
      <c r="N244" s="45"/>
      <c r="V244" s="52"/>
      <c r="AC244" s="52"/>
      <c r="AJ244" s="52"/>
      <c r="AQ244" s="52"/>
      <c r="AX244" s="52"/>
      <c r="BE244" s="52"/>
      <c r="BL244" s="52"/>
      <c r="BS244" s="52"/>
      <c r="BZ244" s="52"/>
      <c r="CG244" s="52"/>
      <c r="CN244" s="52"/>
    </row>
    <row r="245" spans="1:92" ht="15">
      <c r="A245" s="44"/>
      <c r="B245" s="45"/>
      <c r="C245" s="45"/>
      <c r="D245" s="44"/>
      <c r="E245" s="45"/>
      <c r="F245" s="45"/>
      <c r="G245" s="45"/>
      <c r="H245" s="51"/>
      <c r="I245" s="45"/>
      <c r="J245" s="45"/>
      <c r="K245" s="45"/>
      <c r="L245" s="45"/>
      <c r="M245" s="45"/>
      <c r="N245" s="45"/>
      <c r="V245" s="52"/>
      <c r="AC245" s="52"/>
      <c r="AJ245" s="52"/>
      <c r="AQ245" s="52"/>
      <c r="AX245" s="52"/>
      <c r="BE245" s="52"/>
      <c r="BL245" s="52"/>
      <c r="BS245" s="52"/>
      <c r="BZ245" s="52"/>
      <c r="CG245" s="52"/>
      <c r="CN245" s="52"/>
    </row>
    <row r="246" spans="1:92" ht="15">
      <c r="A246" s="44"/>
      <c r="B246" s="45"/>
      <c r="C246" s="45"/>
      <c r="D246" s="44"/>
      <c r="E246" s="45"/>
      <c r="F246" s="45"/>
      <c r="G246" s="45"/>
      <c r="H246" s="51"/>
      <c r="I246" s="45"/>
      <c r="J246" s="45"/>
      <c r="K246" s="45"/>
      <c r="L246" s="45"/>
      <c r="M246" s="45"/>
      <c r="N246" s="45"/>
      <c r="V246" s="52"/>
      <c r="AC246" s="52"/>
      <c r="AJ246" s="52"/>
      <c r="AQ246" s="52"/>
      <c r="AX246" s="52"/>
      <c r="BE246" s="52"/>
      <c r="BL246" s="52"/>
      <c r="BS246" s="52"/>
      <c r="BZ246" s="52"/>
      <c r="CG246" s="52"/>
      <c r="CN246" s="52"/>
    </row>
    <row r="247" spans="1:92" ht="15">
      <c r="A247" s="44"/>
      <c r="B247" s="45"/>
      <c r="C247" s="45"/>
      <c r="D247" s="44"/>
      <c r="E247" s="45"/>
      <c r="F247" s="45"/>
      <c r="G247" s="45"/>
      <c r="H247" s="51"/>
      <c r="I247" s="45"/>
      <c r="J247" s="45"/>
      <c r="K247" s="45"/>
      <c r="L247" s="45"/>
      <c r="M247" s="45"/>
      <c r="N247" s="45"/>
      <c r="V247" s="52"/>
      <c r="AC247" s="52"/>
      <c r="AJ247" s="52"/>
      <c r="AQ247" s="52"/>
      <c r="AX247" s="52"/>
      <c r="BE247" s="52"/>
      <c r="BL247" s="52"/>
      <c r="BS247" s="52"/>
      <c r="BZ247" s="52"/>
      <c r="CG247" s="52"/>
      <c r="CN247" s="52"/>
    </row>
    <row r="248" spans="1:92" ht="15">
      <c r="A248" s="44"/>
      <c r="B248" s="45"/>
      <c r="C248" s="45"/>
      <c r="D248" s="44"/>
      <c r="E248" s="45"/>
      <c r="F248" s="45"/>
      <c r="G248" s="45"/>
      <c r="H248" s="51"/>
      <c r="I248" s="45"/>
      <c r="J248" s="45"/>
      <c r="K248" s="45"/>
      <c r="L248" s="45"/>
      <c r="M248" s="45"/>
      <c r="N248" s="45"/>
      <c r="V248" s="52"/>
      <c r="AC248" s="52"/>
      <c r="AJ248" s="52"/>
      <c r="AQ248" s="52"/>
      <c r="AX248" s="52"/>
      <c r="BE248" s="52"/>
      <c r="BL248" s="52"/>
      <c r="BS248" s="52"/>
      <c r="BZ248" s="52"/>
      <c r="CG248" s="52"/>
      <c r="CN248" s="52"/>
    </row>
    <row r="249" spans="1:92" ht="15">
      <c r="A249" s="44"/>
      <c r="B249" s="45"/>
      <c r="C249" s="45"/>
      <c r="D249" s="44"/>
      <c r="E249" s="45"/>
      <c r="F249" s="45"/>
      <c r="G249" s="45"/>
      <c r="H249" s="51"/>
      <c r="I249" s="45"/>
      <c r="J249" s="45"/>
      <c r="K249" s="45"/>
      <c r="L249" s="45"/>
      <c r="M249" s="45"/>
      <c r="N249" s="45"/>
      <c r="V249" s="52"/>
      <c r="AC249" s="52"/>
      <c r="AJ249" s="52"/>
      <c r="AQ249" s="52"/>
      <c r="AX249" s="52"/>
      <c r="BE249" s="52"/>
      <c r="BL249" s="52"/>
      <c r="BS249" s="52"/>
      <c r="BZ249" s="52"/>
      <c r="CG249" s="52"/>
      <c r="CN249" s="52"/>
    </row>
    <row r="250" spans="1:92" ht="15">
      <c r="A250" s="44"/>
      <c r="B250" s="45"/>
      <c r="C250" s="45"/>
      <c r="D250" s="44"/>
      <c r="E250" s="45"/>
      <c r="F250" s="45"/>
      <c r="G250" s="45"/>
      <c r="H250" s="51"/>
      <c r="I250" s="45"/>
      <c r="J250" s="45"/>
      <c r="K250" s="45"/>
      <c r="L250" s="45"/>
      <c r="M250" s="45"/>
      <c r="N250" s="45"/>
      <c r="V250" s="52"/>
      <c r="AC250" s="52"/>
      <c r="AJ250" s="52"/>
      <c r="AQ250" s="52"/>
      <c r="AX250" s="52"/>
      <c r="BE250" s="52"/>
      <c r="BL250" s="52"/>
      <c r="BS250" s="52"/>
      <c r="BZ250" s="52"/>
      <c r="CG250" s="52"/>
      <c r="CN250" s="52"/>
    </row>
    <row r="251" spans="1:92" ht="15">
      <c r="A251" s="44"/>
      <c r="B251" s="45"/>
      <c r="C251" s="45"/>
      <c r="D251" s="44"/>
      <c r="E251" s="45"/>
      <c r="F251" s="45"/>
      <c r="G251" s="45"/>
      <c r="H251" s="51"/>
      <c r="I251" s="45"/>
      <c r="J251" s="45"/>
      <c r="K251" s="45"/>
      <c r="L251" s="45"/>
      <c r="M251" s="45"/>
      <c r="N251" s="45"/>
      <c r="V251" s="52"/>
      <c r="AC251" s="52"/>
      <c r="AJ251" s="52"/>
      <c r="AQ251" s="52"/>
      <c r="AX251" s="52"/>
      <c r="BE251" s="52"/>
      <c r="BL251" s="52"/>
      <c r="BS251" s="52"/>
      <c r="BZ251" s="52"/>
      <c r="CG251" s="52"/>
      <c r="CN251" s="52"/>
    </row>
    <row r="252" spans="1:92" ht="15">
      <c r="A252" s="44"/>
      <c r="B252" s="45"/>
      <c r="C252" s="45"/>
      <c r="D252" s="44"/>
      <c r="E252" s="45"/>
      <c r="F252" s="45"/>
      <c r="G252" s="45"/>
      <c r="H252" s="51"/>
      <c r="I252" s="45"/>
      <c r="J252" s="45"/>
      <c r="K252" s="45"/>
      <c r="L252" s="45"/>
      <c r="M252" s="45"/>
      <c r="N252" s="45"/>
      <c r="V252" s="52"/>
      <c r="AC252" s="52"/>
      <c r="AJ252" s="52"/>
      <c r="AQ252" s="52"/>
      <c r="AX252" s="52"/>
      <c r="BE252" s="52"/>
      <c r="BL252" s="52"/>
      <c r="BS252" s="52"/>
      <c r="BZ252" s="52"/>
      <c r="CG252" s="52"/>
      <c r="CN252" s="52"/>
    </row>
    <row r="253" spans="1:92" ht="15">
      <c r="A253" s="44"/>
      <c r="B253" s="45"/>
      <c r="C253" s="45"/>
      <c r="D253" s="44"/>
      <c r="E253" s="45"/>
      <c r="F253" s="45"/>
      <c r="G253" s="45"/>
      <c r="H253" s="51"/>
      <c r="I253" s="45"/>
      <c r="J253" s="45"/>
      <c r="K253" s="45"/>
      <c r="L253" s="45"/>
      <c r="M253" s="45"/>
      <c r="N253" s="45"/>
      <c r="V253" s="52"/>
      <c r="AC253" s="52"/>
      <c r="AJ253" s="52"/>
      <c r="AQ253" s="52"/>
      <c r="AX253" s="52"/>
      <c r="BE253" s="52"/>
      <c r="BL253" s="52"/>
      <c r="BS253" s="52"/>
      <c r="BZ253" s="52"/>
      <c r="CG253" s="52"/>
      <c r="CN253" s="52"/>
    </row>
    <row r="254" spans="1:92" ht="15">
      <c r="A254" s="44"/>
      <c r="B254" s="45"/>
      <c r="C254" s="45"/>
      <c r="D254" s="44"/>
      <c r="E254" s="45"/>
      <c r="F254" s="45"/>
      <c r="G254" s="45"/>
      <c r="H254" s="51"/>
      <c r="I254" s="45"/>
      <c r="J254" s="45"/>
      <c r="K254" s="45"/>
      <c r="L254" s="45"/>
      <c r="M254" s="45"/>
      <c r="N254" s="45"/>
      <c r="V254" s="52"/>
      <c r="AC254" s="52"/>
      <c r="AJ254" s="52"/>
      <c r="AQ254" s="52"/>
      <c r="AX254" s="52"/>
      <c r="BE254" s="52"/>
      <c r="BL254" s="52"/>
      <c r="BS254" s="52"/>
      <c r="BZ254" s="52"/>
      <c r="CG254" s="52"/>
      <c r="CN254" s="52"/>
    </row>
    <row r="255" spans="1:92" ht="15">
      <c r="A255" s="44"/>
      <c r="B255" s="45"/>
      <c r="C255" s="45"/>
      <c r="D255" s="44"/>
      <c r="E255" s="45"/>
      <c r="F255" s="45"/>
      <c r="G255" s="45"/>
      <c r="H255" s="51"/>
      <c r="I255" s="45"/>
      <c r="J255" s="45"/>
      <c r="K255" s="45"/>
      <c r="L255" s="45"/>
      <c r="M255" s="45"/>
      <c r="N255" s="45"/>
      <c r="V255" s="52"/>
      <c r="AC255" s="52"/>
      <c r="AJ255" s="52"/>
      <c r="AQ255" s="52"/>
      <c r="AX255" s="52"/>
      <c r="BE255" s="52"/>
      <c r="BL255" s="52"/>
      <c r="BS255" s="52"/>
      <c r="BZ255" s="52"/>
      <c r="CG255" s="52"/>
      <c r="CN255" s="52"/>
    </row>
    <row r="256" spans="1:92" ht="15">
      <c r="A256" s="44"/>
      <c r="B256" s="45"/>
      <c r="C256" s="45"/>
      <c r="D256" s="44"/>
      <c r="E256" s="45"/>
      <c r="F256" s="45"/>
      <c r="G256" s="45"/>
      <c r="H256" s="51"/>
      <c r="I256" s="45"/>
      <c r="J256" s="45"/>
      <c r="K256" s="45"/>
      <c r="L256" s="45"/>
      <c r="M256" s="45"/>
      <c r="N256" s="45"/>
      <c r="V256" s="52"/>
      <c r="AC256" s="52"/>
      <c r="AJ256" s="52"/>
      <c r="AQ256" s="52"/>
      <c r="AX256" s="52"/>
      <c r="BE256" s="52"/>
      <c r="BL256" s="52"/>
      <c r="BS256" s="52"/>
      <c r="BZ256" s="52"/>
      <c r="CG256" s="52"/>
      <c r="CN256" s="52"/>
    </row>
    <row r="257" spans="1:92" ht="15">
      <c r="A257" s="44"/>
      <c r="B257" s="45"/>
      <c r="C257" s="45"/>
      <c r="D257" s="44"/>
      <c r="E257" s="45"/>
      <c r="F257" s="45"/>
      <c r="G257" s="45"/>
      <c r="H257" s="51"/>
      <c r="I257" s="45"/>
      <c r="J257" s="45"/>
      <c r="K257" s="45"/>
      <c r="L257" s="45"/>
      <c r="M257" s="45"/>
      <c r="N257" s="45"/>
      <c r="V257" s="52"/>
      <c r="AC257" s="52"/>
      <c r="AJ257" s="52"/>
      <c r="AQ257" s="52"/>
      <c r="AX257" s="52"/>
      <c r="BE257" s="52"/>
      <c r="BL257" s="52"/>
      <c r="BS257" s="52"/>
      <c r="BZ257" s="52"/>
      <c r="CG257" s="52"/>
      <c r="CN257" s="52"/>
    </row>
    <row r="258" spans="1:92" ht="15">
      <c r="A258" s="44"/>
      <c r="B258" s="45"/>
      <c r="C258" s="45"/>
      <c r="D258" s="44"/>
      <c r="E258" s="45"/>
      <c r="F258" s="45"/>
      <c r="G258" s="45"/>
      <c r="H258" s="51"/>
      <c r="I258" s="45"/>
      <c r="J258" s="45"/>
      <c r="K258" s="45"/>
      <c r="L258" s="45"/>
      <c r="M258" s="45"/>
      <c r="N258" s="45"/>
      <c r="V258" s="52"/>
      <c r="AC258" s="52"/>
      <c r="AJ258" s="52"/>
      <c r="AQ258" s="52"/>
      <c r="AX258" s="52"/>
      <c r="BE258" s="52"/>
      <c r="BL258" s="52"/>
      <c r="BS258" s="52"/>
      <c r="BZ258" s="52"/>
      <c r="CG258" s="52"/>
      <c r="CN258" s="52"/>
    </row>
    <row r="259" spans="1:92" ht="15">
      <c r="A259" s="44"/>
      <c r="B259" s="45"/>
      <c r="C259" s="45"/>
      <c r="D259" s="44"/>
      <c r="E259" s="45"/>
      <c r="F259" s="45"/>
      <c r="G259" s="45"/>
      <c r="H259" s="51"/>
      <c r="I259" s="45"/>
      <c r="J259" s="45"/>
      <c r="K259" s="45"/>
      <c r="L259" s="45"/>
      <c r="M259" s="45"/>
      <c r="N259" s="45"/>
      <c r="V259" s="52"/>
      <c r="AC259" s="52"/>
      <c r="AJ259" s="52"/>
      <c r="AQ259" s="52"/>
      <c r="AX259" s="52"/>
      <c r="BE259" s="52"/>
      <c r="BL259" s="52"/>
      <c r="BS259" s="52"/>
      <c r="BZ259" s="52"/>
      <c r="CG259" s="52"/>
      <c r="CN259" s="52"/>
    </row>
    <row r="260" spans="1:92" ht="15">
      <c r="A260" s="44"/>
      <c r="B260" s="45"/>
      <c r="C260" s="45"/>
      <c r="D260" s="44"/>
      <c r="E260" s="45"/>
      <c r="F260" s="45"/>
      <c r="G260" s="45"/>
      <c r="H260" s="51"/>
      <c r="I260" s="45"/>
      <c r="J260" s="45"/>
      <c r="K260" s="45"/>
      <c r="L260" s="45"/>
      <c r="M260" s="45"/>
      <c r="N260" s="45"/>
      <c r="V260" s="52"/>
      <c r="AC260" s="52"/>
      <c r="AJ260" s="52"/>
      <c r="AQ260" s="52"/>
      <c r="AX260" s="52"/>
      <c r="BE260" s="52"/>
      <c r="BL260" s="52"/>
      <c r="BS260" s="52"/>
      <c r="BZ260" s="52"/>
      <c r="CG260" s="52"/>
      <c r="CN260" s="52"/>
    </row>
    <row r="261" spans="1:92" ht="15">
      <c r="A261" s="44"/>
      <c r="B261" s="45"/>
      <c r="C261" s="45"/>
      <c r="D261" s="44"/>
      <c r="E261" s="45"/>
      <c r="F261" s="45"/>
      <c r="G261" s="45"/>
      <c r="H261" s="51"/>
      <c r="I261" s="45"/>
      <c r="J261" s="45"/>
      <c r="K261" s="45"/>
      <c r="L261" s="45"/>
      <c r="M261" s="45"/>
      <c r="N261" s="45"/>
      <c r="V261" s="52"/>
      <c r="AC261" s="52"/>
      <c r="AJ261" s="52"/>
      <c r="AQ261" s="52"/>
      <c r="AX261" s="52"/>
      <c r="BE261" s="52"/>
      <c r="BL261" s="52"/>
      <c r="BS261" s="52"/>
      <c r="BZ261" s="52"/>
      <c r="CG261" s="52"/>
      <c r="CN261" s="52"/>
    </row>
    <row r="262" spans="1:92" ht="15">
      <c r="A262" s="44"/>
      <c r="B262" s="45"/>
      <c r="C262" s="45"/>
      <c r="D262" s="44"/>
      <c r="E262" s="45"/>
      <c r="F262" s="45"/>
      <c r="G262" s="45"/>
      <c r="H262" s="51"/>
      <c r="I262" s="45"/>
      <c r="J262" s="45"/>
      <c r="K262" s="45"/>
      <c r="L262" s="45"/>
      <c r="M262" s="45"/>
      <c r="N262" s="45"/>
      <c r="V262" s="52"/>
      <c r="AC262" s="52"/>
      <c r="AJ262" s="52"/>
      <c r="AQ262" s="52"/>
      <c r="AX262" s="52"/>
      <c r="BE262" s="52"/>
      <c r="BL262" s="52"/>
      <c r="BS262" s="52"/>
      <c r="BZ262" s="52"/>
      <c r="CG262" s="52"/>
      <c r="CN262" s="52"/>
    </row>
    <row r="263" spans="1:92" ht="15">
      <c r="A263" s="44"/>
      <c r="B263" s="45"/>
      <c r="C263" s="45"/>
      <c r="D263" s="44"/>
      <c r="E263" s="45"/>
      <c r="F263" s="45"/>
      <c r="G263" s="45"/>
      <c r="H263" s="51"/>
      <c r="I263" s="45"/>
      <c r="J263" s="45"/>
      <c r="K263" s="45"/>
      <c r="L263" s="45"/>
      <c r="M263" s="45"/>
      <c r="N263" s="45"/>
      <c r="V263" s="52"/>
      <c r="AC263" s="52"/>
      <c r="AJ263" s="52"/>
      <c r="AQ263" s="52"/>
      <c r="AX263" s="52"/>
      <c r="BE263" s="52"/>
      <c r="BL263" s="52"/>
      <c r="BS263" s="52"/>
      <c r="BZ263" s="52"/>
      <c r="CG263" s="52"/>
      <c r="CN263" s="52"/>
    </row>
    <row r="264" spans="1:92" ht="15">
      <c r="A264" s="44"/>
      <c r="B264" s="45"/>
      <c r="C264" s="45"/>
      <c r="D264" s="44"/>
      <c r="E264" s="45"/>
      <c r="F264" s="45"/>
      <c r="G264" s="45"/>
      <c r="H264" s="51"/>
      <c r="I264" s="45"/>
      <c r="J264" s="45"/>
      <c r="K264" s="45"/>
      <c r="L264" s="45"/>
      <c r="M264" s="45"/>
      <c r="N264" s="45"/>
      <c r="V264" s="52"/>
      <c r="AC264" s="52"/>
      <c r="AJ264" s="52"/>
      <c r="AQ264" s="52"/>
      <c r="AX264" s="52"/>
      <c r="BE264" s="52"/>
      <c r="BL264" s="52"/>
      <c r="BS264" s="52"/>
      <c r="BZ264" s="52"/>
      <c r="CG264" s="52"/>
      <c r="CN264" s="52"/>
    </row>
    <row r="265" spans="1:92" ht="15">
      <c r="A265" s="44"/>
      <c r="B265" s="45"/>
      <c r="C265" s="45"/>
      <c r="D265" s="44"/>
      <c r="E265" s="45"/>
      <c r="F265" s="45"/>
      <c r="G265" s="45"/>
      <c r="H265" s="51"/>
      <c r="I265" s="45"/>
      <c r="J265" s="45"/>
      <c r="K265" s="45"/>
      <c r="L265" s="45"/>
      <c r="M265" s="45"/>
      <c r="N265" s="45"/>
      <c r="V265" s="52"/>
      <c r="AC265" s="52"/>
      <c r="AJ265" s="52"/>
      <c r="AQ265" s="52"/>
      <c r="AX265" s="52"/>
      <c r="BE265" s="52"/>
      <c r="BL265" s="52"/>
      <c r="BS265" s="52"/>
      <c r="BZ265" s="52"/>
      <c r="CG265" s="52"/>
      <c r="CN265" s="52"/>
    </row>
    <row r="266" spans="1:92" ht="15">
      <c r="A266" s="44"/>
      <c r="B266" s="45"/>
      <c r="C266" s="45"/>
      <c r="D266" s="44"/>
      <c r="E266" s="45"/>
      <c r="F266" s="45"/>
      <c r="G266" s="45"/>
      <c r="H266" s="51"/>
      <c r="I266" s="45"/>
      <c r="J266" s="45"/>
      <c r="K266" s="45"/>
      <c r="L266" s="45"/>
      <c r="M266" s="45"/>
      <c r="N266" s="45"/>
      <c r="V266" s="52"/>
      <c r="AC266" s="52"/>
      <c r="AJ266" s="52"/>
      <c r="AQ266" s="52"/>
      <c r="AX266" s="52"/>
      <c r="BE266" s="52"/>
      <c r="BL266" s="52"/>
      <c r="BS266" s="52"/>
      <c r="BZ266" s="52"/>
      <c r="CG266" s="52"/>
      <c r="CN266" s="52"/>
    </row>
    <row r="267" spans="1:92" ht="15">
      <c r="A267" s="44"/>
      <c r="B267" s="45"/>
      <c r="C267" s="45"/>
      <c r="D267" s="44"/>
      <c r="E267" s="45"/>
      <c r="F267" s="45"/>
      <c r="G267" s="45"/>
      <c r="H267" s="51"/>
      <c r="I267" s="45"/>
      <c r="J267" s="45"/>
      <c r="K267" s="45"/>
      <c r="L267" s="45"/>
      <c r="M267" s="45"/>
      <c r="N267" s="45"/>
      <c r="V267" s="52"/>
      <c r="AC267" s="52"/>
      <c r="AJ267" s="52"/>
      <c r="AQ267" s="52"/>
      <c r="AX267" s="52"/>
      <c r="BE267" s="52"/>
      <c r="BL267" s="52"/>
      <c r="BS267" s="52"/>
      <c r="BZ267" s="52"/>
      <c r="CG267" s="52"/>
      <c r="CN267" s="52"/>
    </row>
    <row r="268" spans="1:92" ht="15">
      <c r="A268" s="44"/>
      <c r="B268" s="45"/>
      <c r="C268" s="45"/>
      <c r="D268" s="44"/>
      <c r="E268" s="45"/>
      <c r="F268" s="45"/>
      <c r="G268" s="45"/>
      <c r="H268" s="51"/>
      <c r="I268" s="45"/>
      <c r="J268" s="45"/>
      <c r="K268" s="45"/>
      <c r="L268" s="45"/>
      <c r="M268" s="45"/>
      <c r="N268" s="45"/>
      <c r="V268" s="52"/>
      <c r="AC268" s="52"/>
      <c r="AJ268" s="52"/>
      <c r="AQ268" s="52"/>
      <c r="AX268" s="52"/>
      <c r="BE268" s="52"/>
      <c r="BL268" s="52"/>
      <c r="BS268" s="52"/>
      <c r="BZ268" s="52"/>
      <c r="CG268" s="52"/>
      <c r="CN268" s="52"/>
    </row>
    <row r="269" spans="1:92" ht="15">
      <c r="A269" s="44"/>
      <c r="B269" s="45"/>
      <c r="C269" s="45"/>
      <c r="D269" s="44"/>
      <c r="E269" s="45"/>
      <c r="F269" s="45"/>
      <c r="G269" s="45"/>
      <c r="H269" s="51"/>
      <c r="I269" s="45"/>
      <c r="J269" s="45"/>
      <c r="K269" s="45"/>
      <c r="L269" s="45"/>
      <c r="M269" s="45"/>
      <c r="N269" s="45"/>
      <c r="V269" s="52"/>
      <c r="AC269" s="52"/>
      <c r="AJ269" s="52"/>
      <c r="AQ269" s="52"/>
      <c r="AX269" s="52"/>
      <c r="BE269" s="52"/>
      <c r="BL269" s="52"/>
      <c r="BS269" s="52"/>
      <c r="BZ269" s="52"/>
      <c r="CG269" s="52"/>
      <c r="CN269" s="52"/>
    </row>
    <row r="270" spans="1:92" ht="15">
      <c r="A270" s="44"/>
      <c r="B270" s="45"/>
      <c r="C270" s="45"/>
      <c r="D270" s="44"/>
      <c r="E270" s="45"/>
      <c r="F270" s="45"/>
      <c r="G270" s="45"/>
      <c r="H270" s="51"/>
      <c r="I270" s="45"/>
      <c r="J270" s="45"/>
      <c r="K270" s="45"/>
      <c r="L270" s="45"/>
      <c r="M270" s="45"/>
      <c r="N270" s="45"/>
      <c r="V270" s="52"/>
      <c r="AC270" s="52"/>
      <c r="AJ270" s="52"/>
      <c r="AQ270" s="52"/>
      <c r="AX270" s="52"/>
      <c r="BE270" s="52"/>
      <c r="BL270" s="52"/>
      <c r="BS270" s="52"/>
      <c r="BZ270" s="52"/>
      <c r="CG270" s="52"/>
      <c r="CN270" s="52"/>
    </row>
    <row r="271" spans="1:92" ht="15">
      <c r="A271" s="44"/>
      <c r="B271" s="45"/>
      <c r="C271" s="45"/>
      <c r="D271" s="44"/>
      <c r="E271" s="45"/>
      <c r="F271" s="45"/>
      <c r="G271" s="45"/>
      <c r="H271" s="51"/>
      <c r="I271" s="45"/>
      <c r="J271" s="45"/>
      <c r="K271" s="45"/>
      <c r="L271" s="45"/>
      <c r="M271" s="45"/>
      <c r="N271" s="45"/>
      <c r="V271" s="52"/>
      <c r="AC271" s="52"/>
      <c r="AJ271" s="52"/>
      <c r="AQ271" s="52"/>
      <c r="AX271" s="52"/>
      <c r="BE271" s="52"/>
      <c r="BL271" s="52"/>
      <c r="BS271" s="52"/>
      <c r="BZ271" s="52"/>
      <c r="CG271" s="52"/>
      <c r="CN271" s="52"/>
    </row>
    <row r="272" spans="1:92" ht="15">
      <c r="A272" s="44"/>
      <c r="B272" s="45"/>
      <c r="C272" s="45"/>
      <c r="D272" s="44"/>
      <c r="E272" s="45"/>
      <c r="F272" s="45"/>
      <c r="G272" s="45"/>
      <c r="H272" s="51"/>
      <c r="I272" s="45"/>
      <c r="J272" s="45"/>
      <c r="K272" s="45"/>
      <c r="L272" s="45"/>
      <c r="M272" s="45"/>
      <c r="N272" s="45"/>
      <c r="V272" s="52"/>
      <c r="AC272" s="52"/>
      <c r="AJ272" s="52"/>
      <c r="AQ272" s="52"/>
      <c r="AX272" s="52"/>
      <c r="BE272" s="52"/>
      <c r="BL272" s="52"/>
      <c r="BS272" s="52"/>
      <c r="BZ272" s="52"/>
      <c r="CG272" s="52"/>
      <c r="CN272" s="52"/>
    </row>
    <row r="273" spans="1:92" ht="15">
      <c r="A273" s="44"/>
      <c r="B273" s="45"/>
      <c r="C273" s="45"/>
      <c r="D273" s="44"/>
      <c r="E273" s="45"/>
      <c r="F273" s="45"/>
      <c r="G273" s="45"/>
      <c r="H273" s="51"/>
      <c r="I273" s="45"/>
      <c r="J273" s="45"/>
      <c r="K273" s="45"/>
      <c r="L273" s="45"/>
      <c r="M273" s="45"/>
      <c r="N273" s="45"/>
      <c r="V273" s="52"/>
      <c r="AC273" s="52"/>
      <c r="AJ273" s="52"/>
      <c r="AQ273" s="52"/>
      <c r="AX273" s="52"/>
      <c r="BE273" s="52"/>
      <c r="BL273" s="52"/>
      <c r="BS273" s="52"/>
      <c r="BZ273" s="52"/>
      <c r="CG273" s="52"/>
      <c r="CN273" s="52"/>
    </row>
    <row r="274" spans="1:92" ht="15">
      <c r="A274" s="44"/>
      <c r="B274" s="45"/>
      <c r="C274" s="45"/>
      <c r="D274" s="44"/>
      <c r="E274" s="45"/>
      <c r="F274" s="45"/>
      <c r="G274" s="45"/>
      <c r="H274" s="51"/>
      <c r="I274" s="45"/>
      <c r="J274" s="45"/>
      <c r="K274" s="45"/>
      <c r="L274" s="45"/>
      <c r="M274" s="45"/>
      <c r="N274" s="45"/>
      <c r="V274" s="52"/>
      <c r="AC274" s="52"/>
      <c r="AJ274" s="52"/>
      <c r="AQ274" s="52"/>
      <c r="AX274" s="52"/>
      <c r="BE274" s="52"/>
      <c r="BL274" s="52"/>
      <c r="BS274" s="52"/>
      <c r="BZ274" s="52"/>
      <c r="CG274" s="52"/>
      <c r="CN274" s="52"/>
    </row>
    <row r="275" spans="1:92" ht="15">
      <c r="A275" s="44"/>
      <c r="B275" s="45"/>
      <c r="C275" s="45"/>
      <c r="D275" s="44"/>
      <c r="E275" s="45"/>
      <c r="F275" s="45"/>
      <c r="G275" s="45"/>
      <c r="H275" s="51"/>
      <c r="I275" s="45"/>
      <c r="J275" s="45"/>
      <c r="K275" s="45"/>
      <c r="L275" s="45"/>
      <c r="M275" s="45"/>
      <c r="N275" s="45"/>
      <c r="V275" s="52"/>
      <c r="AC275" s="52"/>
      <c r="AJ275" s="52"/>
      <c r="AQ275" s="52"/>
      <c r="AX275" s="52"/>
      <c r="BE275" s="52"/>
      <c r="BL275" s="52"/>
      <c r="BS275" s="52"/>
      <c r="BZ275" s="52"/>
      <c r="CG275" s="52"/>
      <c r="CN275" s="52"/>
    </row>
    <row r="276" spans="1:92" ht="15">
      <c r="A276" s="44"/>
      <c r="B276" s="45"/>
      <c r="C276" s="45"/>
      <c r="D276" s="44"/>
      <c r="E276" s="45"/>
      <c r="F276" s="45"/>
      <c r="G276" s="45"/>
      <c r="H276" s="51"/>
      <c r="I276" s="45"/>
      <c r="J276" s="45"/>
      <c r="K276" s="45"/>
      <c r="L276" s="45"/>
      <c r="M276" s="45"/>
      <c r="N276" s="45"/>
      <c r="V276" s="52"/>
      <c r="AC276" s="52"/>
      <c r="AJ276" s="52"/>
      <c r="AQ276" s="52"/>
      <c r="AX276" s="52"/>
      <c r="BE276" s="52"/>
      <c r="BL276" s="52"/>
      <c r="BS276" s="52"/>
      <c r="BZ276" s="52"/>
      <c r="CG276" s="52"/>
      <c r="CN276" s="52"/>
    </row>
    <row r="277" spans="1:92" ht="15">
      <c r="A277" s="44"/>
      <c r="B277" s="45"/>
      <c r="C277" s="45"/>
      <c r="D277" s="44"/>
      <c r="E277" s="45"/>
      <c r="F277" s="45"/>
      <c r="G277" s="45"/>
      <c r="H277" s="51"/>
      <c r="I277" s="45"/>
      <c r="J277" s="45"/>
      <c r="K277" s="45"/>
      <c r="L277" s="45"/>
      <c r="M277" s="45"/>
      <c r="N277" s="45"/>
      <c r="V277" s="52"/>
      <c r="AC277" s="52"/>
      <c r="AJ277" s="52"/>
      <c r="AQ277" s="52"/>
      <c r="AX277" s="52"/>
      <c r="BE277" s="52"/>
      <c r="BL277" s="52"/>
      <c r="BS277" s="52"/>
      <c r="BZ277" s="52"/>
      <c r="CG277" s="52"/>
      <c r="CN277" s="52"/>
    </row>
    <row r="278" spans="1:92" ht="15">
      <c r="A278" s="44"/>
      <c r="B278" s="45"/>
      <c r="C278" s="45"/>
      <c r="D278" s="44"/>
      <c r="E278" s="45"/>
      <c r="F278" s="45"/>
      <c r="G278" s="45"/>
      <c r="H278" s="51"/>
      <c r="I278" s="45"/>
      <c r="J278" s="45"/>
      <c r="K278" s="45"/>
      <c r="L278" s="45"/>
      <c r="M278" s="45"/>
      <c r="N278" s="45"/>
      <c r="V278" s="52"/>
      <c r="AC278" s="52"/>
      <c r="AJ278" s="52"/>
      <c r="AQ278" s="52"/>
      <c r="AX278" s="52"/>
      <c r="BE278" s="52"/>
      <c r="BL278" s="52"/>
      <c r="BS278" s="52"/>
      <c r="BZ278" s="52"/>
      <c r="CG278" s="52"/>
      <c r="CN278" s="52"/>
    </row>
    <row r="279" spans="1:92" ht="15">
      <c r="A279" s="44"/>
      <c r="B279" s="45"/>
      <c r="C279" s="45"/>
      <c r="D279" s="44"/>
      <c r="E279" s="45"/>
      <c r="F279" s="45"/>
      <c r="G279" s="45"/>
      <c r="H279" s="51"/>
      <c r="I279" s="45"/>
      <c r="J279" s="45"/>
      <c r="K279" s="45"/>
      <c r="L279" s="45"/>
      <c r="M279" s="45"/>
      <c r="N279" s="45"/>
      <c r="V279" s="52"/>
      <c r="AC279" s="52"/>
      <c r="AJ279" s="52"/>
      <c r="AQ279" s="52"/>
      <c r="AX279" s="52"/>
      <c r="BE279" s="52"/>
      <c r="BL279" s="52"/>
      <c r="BS279" s="52"/>
      <c r="BZ279" s="52"/>
      <c r="CG279" s="52"/>
      <c r="CN279" s="52"/>
    </row>
    <row r="280" spans="1:92" ht="15">
      <c r="A280" s="44"/>
      <c r="B280" s="45"/>
      <c r="C280" s="45"/>
      <c r="D280" s="44"/>
      <c r="E280" s="45"/>
      <c r="F280" s="45"/>
      <c r="G280" s="45"/>
      <c r="H280" s="51"/>
      <c r="I280" s="45"/>
      <c r="J280" s="45"/>
      <c r="K280" s="45"/>
      <c r="L280" s="45"/>
      <c r="M280" s="45"/>
      <c r="N280" s="45"/>
      <c r="V280" s="52"/>
      <c r="AC280" s="52"/>
      <c r="AJ280" s="52"/>
      <c r="AQ280" s="52"/>
      <c r="AX280" s="52"/>
      <c r="BE280" s="52"/>
      <c r="BL280" s="52"/>
      <c r="BS280" s="52"/>
      <c r="BZ280" s="52"/>
      <c r="CG280" s="52"/>
      <c r="CN280" s="52"/>
    </row>
    <row r="281" spans="1:92" ht="15">
      <c r="A281" s="44"/>
      <c r="B281" s="45"/>
      <c r="C281" s="45"/>
      <c r="D281" s="44"/>
      <c r="E281" s="45"/>
      <c r="F281" s="45"/>
      <c r="G281" s="45"/>
      <c r="H281" s="51"/>
      <c r="I281" s="45"/>
      <c r="J281" s="45"/>
      <c r="K281" s="45"/>
      <c r="L281" s="45"/>
      <c r="M281" s="45"/>
      <c r="N281" s="45"/>
      <c r="V281" s="52"/>
      <c r="AC281" s="52"/>
      <c r="AJ281" s="52"/>
      <c r="AQ281" s="52"/>
      <c r="AX281" s="52"/>
      <c r="BE281" s="52"/>
      <c r="BL281" s="52"/>
      <c r="BS281" s="52"/>
      <c r="BZ281" s="52"/>
      <c r="CG281" s="52"/>
      <c r="CN281" s="52"/>
    </row>
    <row r="282" spans="1:92" ht="15">
      <c r="A282" s="44"/>
      <c r="B282" s="45"/>
      <c r="C282" s="45"/>
      <c r="D282" s="44"/>
      <c r="E282" s="45"/>
      <c r="F282" s="45"/>
      <c r="G282" s="45"/>
      <c r="H282" s="51"/>
      <c r="I282" s="45"/>
      <c r="J282" s="45"/>
      <c r="K282" s="45"/>
      <c r="L282" s="45"/>
      <c r="M282" s="45"/>
      <c r="N282" s="45"/>
      <c r="V282" s="52"/>
      <c r="AC282" s="52"/>
      <c r="AJ282" s="52"/>
      <c r="AQ282" s="52"/>
      <c r="AX282" s="52"/>
      <c r="BE282" s="52"/>
      <c r="BL282" s="52"/>
      <c r="BS282" s="52"/>
      <c r="BZ282" s="52"/>
      <c r="CG282" s="52"/>
      <c r="CN282" s="52"/>
    </row>
    <row r="283" spans="1:92" ht="15">
      <c r="A283" s="44"/>
      <c r="B283" s="45"/>
      <c r="C283" s="45"/>
      <c r="D283" s="44"/>
      <c r="E283" s="45"/>
      <c r="F283" s="45"/>
      <c r="G283" s="45"/>
      <c r="H283" s="51"/>
      <c r="I283" s="45"/>
      <c r="J283" s="45"/>
      <c r="K283" s="45"/>
      <c r="L283" s="45"/>
      <c r="M283" s="45"/>
      <c r="N283" s="45"/>
      <c r="V283" s="52"/>
      <c r="AC283" s="52"/>
      <c r="AJ283" s="52"/>
      <c r="AQ283" s="52"/>
      <c r="AX283" s="52"/>
      <c r="BE283" s="52"/>
      <c r="BL283" s="52"/>
      <c r="BS283" s="52"/>
      <c r="BZ283" s="52"/>
      <c r="CG283" s="52"/>
      <c r="CN283" s="52"/>
    </row>
    <row r="284" spans="1:92" ht="15">
      <c r="A284" s="44"/>
      <c r="B284" s="45"/>
      <c r="C284" s="45"/>
      <c r="D284" s="44"/>
      <c r="E284" s="45"/>
      <c r="F284" s="45"/>
      <c r="G284" s="45"/>
      <c r="H284" s="51"/>
      <c r="I284" s="45"/>
      <c r="J284" s="45"/>
      <c r="K284" s="45"/>
      <c r="L284" s="45"/>
      <c r="M284" s="45"/>
      <c r="N284" s="45"/>
      <c r="V284" s="52"/>
      <c r="AC284" s="52"/>
      <c r="AJ284" s="52"/>
      <c r="AQ284" s="52"/>
      <c r="AX284" s="52"/>
      <c r="BE284" s="52"/>
      <c r="BL284" s="52"/>
      <c r="BS284" s="52"/>
      <c r="BZ284" s="52"/>
      <c r="CG284" s="52"/>
      <c r="CN284" s="52"/>
    </row>
    <row r="285" spans="1:92" ht="15">
      <c r="A285" s="44"/>
      <c r="B285" s="45"/>
      <c r="C285" s="45"/>
      <c r="D285" s="44"/>
      <c r="E285" s="45"/>
      <c r="F285" s="45"/>
      <c r="G285" s="45"/>
      <c r="H285" s="51"/>
      <c r="I285" s="45"/>
      <c r="J285" s="45"/>
      <c r="K285" s="45"/>
      <c r="L285" s="45"/>
      <c r="M285" s="45"/>
      <c r="N285" s="45"/>
      <c r="V285" s="52"/>
      <c r="AC285" s="52"/>
      <c r="AJ285" s="52"/>
      <c r="AQ285" s="52"/>
      <c r="AX285" s="52"/>
      <c r="BE285" s="52"/>
      <c r="BL285" s="52"/>
      <c r="BS285" s="52"/>
      <c r="BZ285" s="52"/>
      <c r="CG285" s="52"/>
      <c r="CN285" s="52"/>
    </row>
    <row r="286" spans="1:92" ht="15">
      <c r="A286" s="44"/>
      <c r="B286" s="45"/>
      <c r="C286" s="45"/>
      <c r="D286" s="44"/>
      <c r="E286" s="45"/>
      <c r="F286" s="45"/>
      <c r="G286" s="45"/>
      <c r="H286" s="51"/>
      <c r="I286" s="45"/>
      <c r="J286" s="45"/>
      <c r="K286" s="45"/>
      <c r="L286" s="45"/>
      <c r="M286" s="45"/>
      <c r="N286" s="45"/>
      <c r="V286" s="52"/>
      <c r="AC286" s="52"/>
      <c r="AJ286" s="52"/>
      <c r="AQ286" s="52"/>
      <c r="AX286" s="52"/>
      <c r="BE286" s="52"/>
      <c r="BL286" s="52"/>
      <c r="BS286" s="52"/>
      <c r="BZ286" s="52"/>
      <c r="CG286" s="52"/>
      <c r="CN286" s="52"/>
    </row>
    <row r="287" spans="1:92" ht="15">
      <c r="A287" s="44"/>
      <c r="B287" s="45"/>
      <c r="C287" s="45"/>
      <c r="D287" s="44"/>
      <c r="E287" s="45"/>
      <c r="F287" s="45"/>
      <c r="G287" s="45"/>
      <c r="H287" s="51"/>
      <c r="I287" s="45"/>
      <c r="J287" s="45"/>
      <c r="K287" s="45"/>
      <c r="L287" s="45"/>
      <c r="M287" s="45"/>
      <c r="N287" s="45"/>
      <c r="V287" s="52"/>
      <c r="AC287" s="52"/>
      <c r="AJ287" s="52"/>
      <c r="AQ287" s="52"/>
      <c r="AX287" s="52"/>
      <c r="BE287" s="52"/>
      <c r="BL287" s="52"/>
      <c r="BS287" s="52"/>
      <c r="BZ287" s="52"/>
      <c r="CG287" s="52"/>
      <c r="CN287" s="52"/>
    </row>
    <row r="288" spans="1:92" ht="15">
      <c r="A288" s="44"/>
      <c r="B288" s="45"/>
      <c r="C288" s="45"/>
      <c r="D288" s="44"/>
      <c r="E288" s="45"/>
      <c r="F288" s="45"/>
      <c r="G288" s="45"/>
      <c r="H288" s="51"/>
      <c r="I288" s="45"/>
      <c r="J288" s="45"/>
      <c r="K288" s="45"/>
      <c r="L288" s="45"/>
      <c r="M288" s="45"/>
      <c r="N288" s="45"/>
      <c r="V288" s="52"/>
      <c r="AC288" s="52"/>
      <c r="AJ288" s="52"/>
      <c r="AQ288" s="52"/>
      <c r="AX288" s="52"/>
      <c r="BE288" s="52"/>
      <c r="BL288" s="52"/>
      <c r="BS288" s="52"/>
      <c r="BZ288" s="52"/>
      <c r="CG288" s="52"/>
      <c r="CN288" s="52"/>
    </row>
    <row r="289" spans="1:92" ht="15">
      <c r="A289" s="44"/>
      <c r="B289" s="45"/>
      <c r="C289" s="45"/>
      <c r="D289" s="44"/>
      <c r="E289" s="45"/>
      <c r="F289" s="45"/>
      <c r="G289" s="45"/>
      <c r="H289" s="51"/>
      <c r="I289" s="45"/>
      <c r="J289" s="45"/>
      <c r="K289" s="45"/>
      <c r="L289" s="45"/>
      <c r="M289" s="45"/>
      <c r="N289" s="45"/>
      <c r="V289" s="52"/>
      <c r="AC289" s="52"/>
      <c r="AJ289" s="52"/>
      <c r="AQ289" s="52"/>
      <c r="AX289" s="52"/>
      <c r="BE289" s="52"/>
      <c r="BL289" s="52"/>
      <c r="BS289" s="52"/>
      <c r="BZ289" s="52"/>
      <c r="CG289" s="52"/>
      <c r="CN289" s="52"/>
    </row>
    <row r="290" spans="1:92" ht="15">
      <c r="A290" s="44"/>
      <c r="B290" s="45"/>
      <c r="C290" s="45"/>
      <c r="D290" s="44"/>
      <c r="E290" s="45"/>
      <c r="F290" s="45"/>
      <c r="G290" s="45"/>
      <c r="H290" s="51"/>
      <c r="I290" s="45"/>
      <c r="J290" s="45"/>
      <c r="K290" s="45"/>
      <c r="L290" s="45"/>
      <c r="M290" s="45"/>
      <c r="N290" s="45"/>
      <c r="V290" s="52"/>
      <c r="AC290" s="52"/>
      <c r="AJ290" s="52"/>
      <c r="AQ290" s="52"/>
      <c r="AX290" s="52"/>
      <c r="BE290" s="52"/>
      <c r="BL290" s="52"/>
      <c r="BS290" s="52"/>
      <c r="BZ290" s="52"/>
      <c r="CG290" s="52"/>
      <c r="CN290" s="52"/>
    </row>
    <row r="291" spans="1:92" ht="15">
      <c r="A291" s="44"/>
      <c r="B291" s="45"/>
      <c r="C291" s="45"/>
      <c r="D291" s="44"/>
      <c r="E291" s="45"/>
      <c r="F291" s="45"/>
      <c r="G291" s="45"/>
      <c r="H291" s="51"/>
      <c r="I291" s="45"/>
      <c r="J291" s="45"/>
      <c r="K291" s="45"/>
      <c r="L291" s="45"/>
      <c r="M291" s="45"/>
      <c r="N291" s="45"/>
      <c r="V291" s="52"/>
      <c r="AC291" s="52"/>
      <c r="AJ291" s="52"/>
      <c r="AQ291" s="52"/>
      <c r="AX291" s="52"/>
      <c r="BE291" s="52"/>
      <c r="BL291" s="52"/>
      <c r="BS291" s="52"/>
      <c r="BZ291" s="52"/>
      <c r="CG291" s="52"/>
      <c r="CN291" s="52"/>
    </row>
    <row r="292" spans="1:92" ht="15">
      <c r="A292" s="44"/>
      <c r="B292" s="45"/>
      <c r="C292" s="45"/>
      <c r="D292" s="44"/>
      <c r="E292" s="45"/>
      <c r="F292" s="45"/>
      <c r="G292" s="45"/>
      <c r="H292" s="51"/>
      <c r="I292" s="45"/>
      <c r="J292" s="45"/>
      <c r="K292" s="45"/>
      <c r="L292" s="45"/>
      <c r="M292" s="45"/>
      <c r="N292" s="45"/>
      <c r="V292" s="52"/>
      <c r="AC292" s="52"/>
      <c r="AJ292" s="52"/>
      <c r="AQ292" s="52"/>
      <c r="AX292" s="52"/>
      <c r="BE292" s="52"/>
      <c r="BL292" s="52"/>
      <c r="BS292" s="52"/>
      <c r="BZ292" s="52"/>
      <c r="CG292" s="52"/>
      <c r="CN292" s="52"/>
    </row>
    <row r="293" spans="1:92" ht="15">
      <c r="A293" s="44"/>
      <c r="B293" s="45"/>
      <c r="C293" s="45"/>
      <c r="D293" s="44"/>
      <c r="E293" s="45"/>
      <c r="F293" s="45"/>
      <c r="G293" s="45"/>
      <c r="H293" s="51"/>
      <c r="I293" s="45"/>
      <c r="J293" s="45"/>
      <c r="K293" s="45"/>
      <c r="L293" s="45"/>
      <c r="M293" s="45"/>
      <c r="N293" s="45"/>
      <c r="V293" s="52"/>
      <c r="AC293" s="52"/>
      <c r="AJ293" s="52"/>
      <c r="AQ293" s="52"/>
      <c r="AX293" s="52"/>
      <c r="BE293" s="52"/>
      <c r="BL293" s="52"/>
      <c r="BS293" s="52"/>
      <c r="BZ293" s="52"/>
      <c r="CG293" s="52"/>
      <c r="CN293" s="52"/>
    </row>
    <row r="294" spans="1:92" ht="15">
      <c r="A294" s="44"/>
      <c r="B294" s="45"/>
      <c r="C294" s="45"/>
      <c r="D294" s="44"/>
      <c r="E294" s="45"/>
      <c r="F294" s="45"/>
      <c r="G294" s="45"/>
      <c r="H294" s="51"/>
      <c r="I294" s="45"/>
      <c r="J294" s="45"/>
      <c r="K294" s="45"/>
      <c r="L294" s="45"/>
      <c r="M294" s="45"/>
      <c r="N294" s="45"/>
      <c r="V294" s="52"/>
      <c r="AC294" s="52"/>
      <c r="AJ294" s="52"/>
      <c r="AQ294" s="52"/>
      <c r="AX294" s="52"/>
      <c r="BE294" s="52"/>
      <c r="BL294" s="52"/>
      <c r="BS294" s="52"/>
      <c r="BZ294" s="52"/>
      <c r="CG294" s="52"/>
      <c r="CN294" s="52"/>
    </row>
    <row r="295" spans="1:92" ht="15">
      <c r="A295" s="44"/>
      <c r="B295" s="45"/>
      <c r="C295" s="45"/>
      <c r="D295" s="44"/>
      <c r="E295" s="45"/>
      <c r="F295" s="45"/>
      <c r="G295" s="45"/>
      <c r="H295" s="51"/>
      <c r="I295" s="45"/>
      <c r="J295" s="45"/>
      <c r="K295" s="45"/>
      <c r="L295" s="45"/>
      <c r="M295" s="45"/>
      <c r="N295" s="45"/>
      <c r="V295" s="52"/>
      <c r="AC295" s="52"/>
      <c r="AJ295" s="52"/>
      <c r="AQ295" s="52"/>
      <c r="AX295" s="52"/>
      <c r="BE295" s="52"/>
      <c r="BL295" s="52"/>
      <c r="BS295" s="52"/>
      <c r="BZ295" s="52"/>
      <c r="CG295" s="52"/>
      <c r="CN295" s="52"/>
    </row>
    <row r="296" spans="1:92" ht="15">
      <c r="A296" s="44"/>
      <c r="B296" s="45"/>
      <c r="C296" s="45"/>
      <c r="D296" s="44"/>
      <c r="E296" s="45"/>
      <c r="F296" s="45"/>
      <c r="G296" s="45"/>
      <c r="H296" s="51"/>
      <c r="I296" s="45"/>
      <c r="J296" s="45"/>
      <c r="K296" s="45"/>
      <c r="L296" s="45"/>
      <c r="M296" s="45"/>
      <c r="N296" s="45"/>
      <c r="V296" s="52"/>
      <c r="AC296" s="52"/>
      <c r="AJ296" s="52"/>
      <c r="AQ296" s="52"/>
      <c r="AX296" s="52"/>
      <c r="BE296" s="52"/>
      <c r="BL296" s="52"/>
      <c r="BS296" s="52"/>
      <c r="BZ296" s="52"/>
      <c r="CG296" s="52"/>
      <c r="CN296" s="52"/>
    </row>
    <row r="297" spans="1:92" ht="15">
      <c r="A297" s="44"/>
      <c r="B297" s="45"/>
      <c r="C297" s="45"/>
      <c r="D297" s="44"/>
      <c r="E297" s="45"/>
      <c r="F297" s="45"/>
      <c r="G297" s="45"/>
      <c r="H297" s="51"/>
      <c r="I297" s="45"/>
      <c r="J297" s="45"/>
      <c r="K297" s="45"/>
      <c r="L297" s="45"/>
      <c r="M297" s="45"/>
      <c r="N297" s="45"/>
      <c r="V297" s="52"/>
      <c r="AC297" s="52"/>
      <c r="AJ297" s="52"/>
      <c r="AQ297" s="52"/>
      <c r="AX297" s="52"/>
      <c r="BE297" s="52"/>
      <c r="BL297" s="52"/>
      <c r="BS297" s="52"/>
      <c r="BZ297" s="52"/>
      <c r="CG297" s="52"/>
      <c r="CN297" s="52"/>
    </row>
    <row r="298" spans="1:92" ht="15">
      <c r="A298" s="44"/>
      <c r="B298" s="45"/>
      <c r="C298" s="45"/>
      <c r="D298" s="44"/>
      <c r="E298" s="45"/>
      <c r="F298" s="45"/>
      <c r="G298" s="45"/>
      <c r="H298" s="51"/>
      <c r="I298" s="45"/>
      <c r="J298" s="45"/>
      <c r="K298" s="45"/>
      <c r="L298" s="45"/>
      <c r="M298" s="45"/>
      <c r="N298" s="45"/>
      <c r="V298" s="52"/>
      <c r="AC298" s="52"/>
      <c r="AJ298" s="52"/>
      <c r="AQ298" s="52"/>
      <c r="AX298" s="52"/>
      <c r="BE298" s="52"/>
      <c r="BL298" s="52"/>
      <c r="BS298" s="52"/>
      <c r="BZ298" s="52"/>
      <c r="CG298" s="52"/>
      <c r="CN298" s="52"/>
    </row>
    <row r="299" spans="1:92" ht="15">
      <c r="A299" s="44"/>
      <c r="B299" s="45"/>
      <c r="C299" s="45"/>
      <c r="D299" s="44"/>
      <c r="E299" s="45"/>
      <c r="F299" s="45"/>
      <c r="G299" s="45"/>
      <c r="H299" s="51"/>
      <c r="I299" s="45"/>
      <c r="J299" s="45"/>
      <c r="K299" s="45"/>
      <c r="L299" s="45"/>
      <c r="M299" s="45"/>
      <c r="N299" s="45"/>
      <c r="V299" s="52"/>
      <c r="AC299" s="52"/>
      <c r="AJ299" s="52"/>
      <c r="AQ299" s="52"/>
      <c r="AX299" s="52"/>
      <c r="BE299" s="52"/>
      <c r="BL299" s="52"/>
      <c r="BS299" s="52"/>
      <c r="BZ299" s="52"/>
      <c r="CG299" s="52"/>
      <c r="CN299" s="52"/>
    </row>
    <row r="300" spans="1:92" ht="15">
      <c r="A300" s="44"/>
      <c r="B300" s="45"/>
      <c r="C300" s="45"/>
      <c r="D300" s="44"/>
      <c r="E300" s="45"/>
      <c r="F300" s="45"/>
      <c r="G300" s="45"/>
      <c r="H300" s="51"/>
      <c r="I300" s="45"/>
      <c r="J300" s="45"/>
      <c r="K300" s="45"/>
      <c r="L300" s="45"/>
      <c r="M300" s="45"/>
      <c r="N300" s="45"/>
      <c r="V300" s="52"/>
      <c r="AC300" s="52"/>
      <c r="AJ300" s="52"/>
      <c r="AQ300" s="52"/>
      <c r="AX300" s="52"/>
      <c r="BE300" s="52"/>
      <c r="BL300" s="52"/>
      <c r="BS300" s="52"/>
      <c r="BZ300" s="52"/>
      <c r="CG300" s="52"/>
      <c r="CN300" s="52"/>
    </row>
    <row r="301" spans="1:92" ht="15">
      <c r="A301" s="44"/>
      <c r="B301" s="45"/>
      <c r="C301" s="45"/>
      <c r="D301" s="44"/>
      <c r="E301" s="45"/>
      <c r="F301" s="45"/>
      <c r="G301" s="45"/>
      <c r="H301" s="51"/>
      <c r="I301" s="45"/>
      <c r="J301" s="45"/>
      <c r="K301" s="45"/>
      <c r="L301" s="45"/>
      <c r="M301" s="45"/>
      <c r="N301" s="45"/>
      <c r="V301" s="52"/>
      <c r="AC301" s="52"/>
      <c r="AJ301" s="52"/>
      <c r="AQ301" s="52"/>
      <c r="AX301" s="52"/>
      <c r="BE301" s="52"/>
      <c r="BL301" s="52"/>
      <c r="BS301" s="52"/>
      <c r="BZ301" s="52"/>
      <c r="CG301" s="52"/>
      <c r="CN301" s="52"/>
    </row>
    <row r="302" spans="1:92" ht="15">
      <c r="A302" s="44"/>
      <c r="B302" s="45"/>
      <c r="C302" s="45"/>
      <c r="D302" s="44"/>
      <c r="E302" s="45"/>
      <c r="F302" s="45"/>
      <c r="G302" s="45"/>
      <c r="H302" s="51"/>
      <c r="I302" s="45"/>
      <c r="J302" s="45"/>
      <c r="K302" s="45"/>
      <c r="L302" s="45"/>
      <c r="M302" s="45"/>
      <c r="N302" s="45"/>
      <c r="V302" s="52"/>
      <c r="AC302" s="52"/>
      <c r="AJ302" s="52"/>
      <c r="AQ302" s="52"/>
      <c r="AX302" s="52"/>
      <c r="BE302" s="52"/>
      <c r="BL302" s="52"/>
      <c r="BS302" s="52"/>
      <c r="BZ302" s="52"/>
      <c r="CG302" s="52"/>
      <c r="CN302" s="52"/>
    </row>
    <row r="303" spans="1:92" ht="15">
      <c r="A303" s="44"/>
      <c r="B303" s="45"/>
      <c r="C303" s="45"/>
      <c r="D303" s="44"/>
      <c r="E303" s="45"/>
      <c r="F303" s="45"/>
      <c r="G303" s="45"/>
      <c r="H303" s="51"/>
      <c r="I303" s="45"/>
      <c r="J303" s="45"/>
      <c r="K303" s="45"/>
      <c r="L303" s="45"/>
      <c r="M303" s="45"/>
      <c r="N303" s="45"/>
      <c r="V303" s="52"/>
      <c r="AC303" s="52"/>
      <c r="AJ303" s="52"/>
      <c r="AQ303" s="52"/>
      <c r="AX303" s="52"/>
      <c r="BE303" s="52"/>
      <c r="BL303" s="52"/>
      <c r="BS303" s="52"/>
      <c r="BZ303" s="52"/>
      <c r="CG303" s="52"/>
      <c r="CN303" s="52"/>
    </row>
    <row r="304" spans="1:92" ht="15">
      <c r="A304" s="44"/>
      <c r="B304" s="45"/>
      <c r="C304" s="45"/>
      <c r="D304" s="44"/>
      <c r="E304" s="45"/>
      <c r="F304" s="45"/>
      <c r="G304" s="45"/>
      <c r="H304" s="51"/>
      <c r="I304" s="45"/>
      <c r="J304" s="45"/>
      <c r="K304" s="45"/>
      <c r="L304" s="45"/>
      <c r="M304" s="45"/>
      <c r="N304" s="45"/>
      <c r="V304" s="52"/>
      <c r="AC304" s="52"/>
      <c r="AJ304" s="52"/>
      <c r="AQ304" s="52"/>
      <c r="AX304" s="52"/>
      <c r="BE304" s="52"/>
      <c r="BL304" s="52"/>
      <c r="BS304" s="52"/>
      <c r="BZ304" s="52"/>
      <c r="CG304" s="52"/>
      <c r="CN304" s="52"/>
    </row>
    <row r="305" spans="1:92" ht="15">
      <c r="A305" s="44"/>
      <c r="B305" s="45"/>
      <c r="C305" s="45"/>
      <c r="D305" s="44"/>
      <c r="E305" s="45"/>
      <c r="F305" s="45"/>
      <c r="G305" s="45"/>
      <c r="H305" s="51"/>
      <c r="I305" s="45"/>
      <c r="J305" s="45"/>
      <c r="K305" s="45"/>
      <c r="L305" s="45"/>
      <c r="M305" s="45"/>
      <c r="N305" s="45"/>
      <c r="V305" s="52"/>
      <c r="AC305" s="52"/>
      <c r="AJ305" s="52"/>
      <c r="AQ305" s="52"/>
      <c r="AX305" s="52"/>
      <c r="BE305" s="52"/>
      <c r="BL305" s="52"/>
      <c r="BS305" s="52"/>
      <c r="BZ305" s="52"/>
      <c r="CG305" s="52"/>
      <c r="CN305" s="52"/>
    </row>
    <row r="306" spans="1:92" ht="15">
      <c r="A306" s="44"/>
      <c r="B306" s="45"/>
      <c r="C306" s="45"/>
      <c r="D306" s="44"/>
      <c r="E306" s="45"/>
      <c r="F306" s="45"/>
      <c r="G306" s="45"/>
      <c r="H306" s="51"/>
      <c r="I306" s="45"/>
      <c r="J306" s="45"/>
      <c r="K306" s="45"/>
      <c r="L306" s="45"/>
      <c r="M306" s="45"/>
      <c r="N306" s="45"/>
      <c r="V306" s="52"/>
      <c r="AC306" s="52"/>
      <c r="AJ306" s="52"/>
      <c r="AQ306" s="52"/>
      <c r="AX306" s="52"/>
      <c r="BE306" s="52"/>
      <c r="BL306" s="52"/>
      <c r="BS306" s="52"/>
      <c r="BZ306" s="52"/>
      <c r="CG306" s="52"/>
      <c r="CN306" s="52"/>
    </row>
    <row r="307" spans="1:92" ht="15">
      <c r="A307" s="44"/>
      <c r="B307" s="45"/>
      <c r="C307" s="45"/>
      <c r="D307" s="44"/>
      <c r="E307" s="45"/>
      <c r="F307" s="45"/>
      <c r="G307" s="45"/>
      <c r="H307" s="51"/>
      <c r="I307" s="45"/>
      <c r="J307" s="45"/>
      <c r="K307" s="45"/>
      <c r="L307" s="45"/>
      <c r="M307" s="45"/>
      <c r="N307" s="45"/>
      <c r="V307" s="52"/>
      <c r="AC307" s="52"/>
      <c r="AJ307" s="52"/>
      <c r="AQ307" s="52"/>
      <c r="AX307" s="52"/>
      <c r="BE307" s="52"/>
      <c r="BL307" s="52"/>
      <c r="BS307" s="52"/>
      <c r="BZ307" s="52"/>
      <c r="CG307" s="52"/>
      <c r="CN307" s="52"/>
    </row>
    <row r="308" spans="1:92" ht="15">
      <c r="A308" s="44"/>
      <c r="B308" s="45"/>
      <c r="C308" s="45"/>
      <c r="D308" s="44"/>
      <c r="E308" s="45"/>
      <c r="F308" s="45"/>
      <c r="G308" s="45"/>
      <c r="H308" s="51"/>
      <c r="I308" s="45"/>
      <c r="J308" s="45"/>
      <c r="K308" s="45"/>
      <c r="L308" s="45"/>
      <c r="M308" s="45"/>
      <c r="N308" s="45"/>
      <c r="V308" s="52"/>
      <c r="AC308" s="52"/>
      <c r="AJ308" s="52"/>
      <c r="AQ308" s="52"/>
      <c r="AX308" s="52"/>
      <c r="BE308" s="52"/>
      <c r="BL308" s="52"/>
      <c r="BS308" s="52"/>
      <c r="BZ308" s="52"/>
      <c r="CG308" s="52"/>
      <c r="CN308" s="52"/>
    </row>
    <row r="309" spans="1:92" ht="15">
      <c r="A309" s="44"/>
      <c r="B309" s="45"/>
      <c r="C309" s="45"/>
      <c r="D309" s="44"/>
      <c r="E309" s="45"/>
      <c r="F309" s="45"/>
      <c r="G309" s="45"/>
      <c r="H309" s="51"/>
      <c r="I309" s="45"/>
      <c r="J309" s="45"/>
      <c r="K309" s="45"/>
      <c r="L309" s="45"/>
      <c r="M309" s="45"/>
      <c r="N309" s="45"/>
      <c r="V309" s="52"/>
      <c r="AC309" s="52"/>
      <c r="AJ309" s="52"/>
      <c r="AQ309" s="52"/>
      <c r="AX309" s="52"/>
      <c r="BE309" s="52"/>
      <c r="BL309" s="52"/>
      <c r="BS309" s="52"/>
      <c r="BZ309" s="52"/>
      <c r="CG309" s="52"/>
      <c r="CN309" s="52"/>
    </row>
    <row r="310" spans="1:92" ht="15">
      <c r="A310" s="44"/>
      <c r="B310" s="45"/>
      <c r="C310" s="45"/>
      <c r="D310" s="44"/>
      <c r="E310" s="45"/>
      <c r="F310" s="45"/>
      <c r="G310" s="45"/>
      <c r="H310" s="51"/>
      <c r="I310" s="45"/>
      <c r="J310" s="45"/>
      <c r="K310" s="45"/>
      <c r="L310" s="45"/>
      <c r="M310" s="45"/>
      <c r="N310" s="45"/>
      <c r="V310" s="52"/>
      <c r="AC310" s="52"/>
      <c r="AJ310" s="52"/>
      <c r="AQ310" s="52"/>
      <c r="AX310" s="52"/>
      <c r="BE310" s="52"/>
      <c r="BL310" s="52"/>
      <c r="BS310" s="52"/>
      <c r="BZ310" s="52"/>
      <c r="CG310" s="52"/>
      <c r="CN310" s="52"/>
    </row>
    <row r="311" spans="1:92" ht="15">
      <c r="A311" s="44"/>
      <c r="B311" s="45"/>
      <c r="C311" s="45"/>
      <c r="D311" s="44"/>
      <c r="E311" s="45"/>
      <c r="F311" s="45"/>
      <c r="G311" s="45"/>
      <c r="H311" s="51"/>
      <c r="I311" s="45"/>
      <c r="J311" s="45"/>
      <c r="K311" s="45"/>
      <c r="L311" s="45"/>
      <c r="M311" s="45"/>
      <c r="N311" s="45"/>
      <c r="V311" s="52"/>
      <c r="AC311" s="52"/>
      <c r="AJ311" s="52"/>
      <c r="AQ311" s="52"/>
      <c r="AX311" s="52"/>
      <c r="BE311" s="52"/>
      <c r="BL311" s="52"/>
      <c r="BS311" s="52"/>
      <c r="BZ311" s="52"/>
      <c r="CG311" s="52"/>
      <c r="CN311" s="52"/>
    </row>
    <row r="312" spans="1:92" ht="15">
      <c r="A312" s="44"/>
      <c r="B312" s="45"/>
      <c r="C312" s="45"/>
      <c r="D312" s="44"/>
      <c r="E312" s="45"/>
      <c r="F312" s="45"/>
      <c r="G312" s="45"/>
      <c r="H312" s="51"/>
      <c r="I312" s="45"/>
      <c r="J312" s="45"/>
      <c r="K312" s="45"/>
      <c r="L312" s="45"/>
      <c r="M312" s="45"/>
      <c r="N312" s="45"/>
      <c r="V312" s="52"/>
      <c r="AC312" s="52"/>
      <c r="AJ312" s="52"/>
      <c r="AQ312" s="52"/>
      <c r="AX312" s="52"/>
      <c r="BE312" s="52"/>
      <c r="BL312" s="52"/>
      <c r="BS312" s="52"/>
      <c r="BZ312" s="52"/>
      <c r="CG312" s="52"/>
      <c r="CN312" s="52"/>
    </row>
    <row r="313" spans="1:92" ht="15">
      <c r="A313" s="44"/>
      <c r="B313" s="45"/>
      <c r="C313" s="45"/>
      <c r="D313" s="44"/>
      <c r="E313" s="45"/>
      <c r="F313" s="45"/>
      <c r="G313" s="45"/>
      <c r="H313" s="51"/>
      <c r="I313" s="45"/>
      <c r="J313" s="45"/>
      <c r="K313" s="45"/>
      <c r="L313" s="45"/>
      <c r="M313" s="45"/>
      <c r="N313" s="45"/>
      <c r="V313" s="52"/>
      <c r="AC313" s="52"/>
      <c r="AJ313" s="52"/>
      <c r="AQ313" s="52"/>
      <c r="AX313" s="52"/>
      <c r="BE313" s="52"/>
      <c r="BL313" s="52"/>
      <c r="BS313" s="52"/>
      <c r="BZ313" s="52"/>
      <c r="CG313" s="52"/>
      <c r="CN313" s="52"/>
    </row>
    <row r="314" spans="1:92" ht="15">
      <c r="A314" s="44"/>
      <c r="B314" s="45"/>
      <c r="C314" s="45"/>
      <c r="D314" s="44"/>
      <c r="E314" s="45"/>
      <c r="F314" s="45"/>
      <c r="G314" s="45"/>
      <c r="H314" s="51"/>
      <c r="I314" s="45"/>
      <c r="J314" s="45"/>
      <c r="K314" s="45"/>
      <c r="L314" s="45"/>
      <c r="M314" s="45"/>
      <c r="N314" s="45"/>
      <c r="V314" s="52"/>
      <c r="AC314" s="52"/>
      <c r="AJ314" s="52"/>
      <c r="AQ314" s="52"/>
      <c r="AX314" s="52"/>
      <c r="BE314" s="52"/>
      <c r="BL314" s="52"/>
      <c r="BS314" s="52"/>
      <c r="BZ314" s="52"/>
      <c r="CG314" s="52"/>
      <c r="CN314" s="52"/>
    </row>
    <row r="315" spans="1:92" ht="15">
      <c r="A315" s="44"/>
      <c r="B315" s="45"/>
      <c r="C315" s="45"/>
      <c r="D315" s="44"/>
      <c r="E315" s="45"/>
      <c r="F315" s="45"/>
      <c r="G315" s="45"/>
      <c r="H315" s="51"/>
      <c r="I315" s="45"/>
      <c r="J315" s="45"/>
      <c r="K315" s="45"/>
      <c r="L315" s="45"/>
      <c r="M315" s="45"/>
      <c r="N315" s="45"/>
      <c r="V315" s="52"/>
      <c r="AC315" s="52"/>
      <c r="AJ315" s="52"/>
      <c r="AQ315" s="52"/>
      <c r="AX315" s="52"/>
      <c r="BE315" s="52"/>
      <c r="BL315" s="52"/>
      <c r="BS315" s="52"/>
      <c r="BZ315" s="52"/>
      <c r="CG315" s="52"/>
      <c r="CN315" s="52"/>
    </row>
    <row r="316" spans="1:92" ht="15">
      <c r="A316" s="44"/>
      <c r="B316" s="45"/>
      <c r="C316" s="45"/>
      <c r="D316" s="44"/>
      <c r="E316" s="45"/>
      <c r="F316" s="45"/>
      <c r="G316" s="45"/>
      <c r="H316" s="51"/>
      <c r="I316" s="45"/>
      <c r="J316" s="45"/>
      <c r="K316" s="45"/>
      <c r="L316" s="45"/>
      <c r="M316" s="45"/>
      <c r="N316" s="45"/>
      <c r="V316" s="52"/>
      <c r="AC316" s="52"/>
      <c r="AJ316" s="52"/>
      <c r="AQ316" s="52"/>
      <c r="AX316" s="52"/>
      <c r="BE316" s="52"/>
      <c r="BL316" s="52"/>
      <c r="BS316" s="52"/>
      <c r="BZ316" s="52"/>
      <c r="CG316" s="52"/>
      <c r="CN316" s="52"/>
    </row>
    <row r="317" spans="1:92" ht="15">
      <c r="A317" s="44"/>
      <c r="B317" s="45"/>
      <c r="C317" s="45"/>
      <c r="D317" s="44"/>
      <c r="E317" s="45"/>
      <c r="F317" s="45"/>
      <c r="G317" s="45"/>
      <c r="H317" s="51"/>
      <c r="I317" s="45"/>
      <c r="J317" s="45"/>
      <c r="K317" s="45"/>
      <c r="L317" s="45"/>
      <c r="M317" s="45"/>
      <c r="N317" s="45"/>
      <c r="V317" s="52"/>
      <c r="AC317" s="52"/>
      <c r="AJ317" s="52"/>
      <c r="AQ317" s="52"/>
      <c r="AX317" s="52"/>
      <c r="BE317" s="52"/>
      <c r="BL317" s="52"/>
      <c r="BS317" s="52"/>
      <c r="BZ317" s="52"/>
      <c r="CG317" s="52"/>
      <c r="CN317" s="52"/>
    </row>
    <row r="318" spans="1:92" ht="15">
      <c r="A318" s="44"/>
      <c r="B318" s="45"/>
      <c r="C318" s="45"/>
      <c r="D318" s="44"/>
      <c r="E318" s="45"/>
      <c r="F318" s="45"/>
      <c r="G318" s="45"/>
      <c r="H318" s="51"/>
      <c r="I318" s="45"/>
      <c r="J318" s="45"/>
      <c r="K318" s="45"/>
      <c r="L318" s="45"/>
      <c r="M318" s="45"/>
      <c r="N318" s="45"/>
      <c r="V318" s="52"/>
      <c r="AC318" s="52"/>
      <c r="AJ318" s="52"/>
      <c r="AQ318" s="52"/>
      <c r="AX318" s="52"/>
      <c r="BE318" s="52"/>
      <c r="BL318" s="52"/>
      <c r="BS318" s="52"/>
      <c r="BZ318" s="52"/>
      <c r="CG318" s="52"/>
      <c r="CN318" s="52"/>
    </row>
    <row r="319" spans="1:92" ht="15">
      <c r="A319" s="44"/>
      <c r="B319" s="45"/>
      <c r="C319" s="45"/>
      <c r="D319" s="44"/>
      <c r="E319" s="45"/>
      <c r="F319" s="45"/>
      <c r="G319" s="45"/>
      <c r="H319" s="51"/>
      <c r="I319" s="45"/>
      <c r="J319" s="45"/>
      <c r="K319" s="45"/>
      <c r="L319" s="45"/>
      <c r="M319" s="45"/>
      <c r="N319" s="45"/>
      <c r="V319" s="52"/>
      <c r="AC319" s="52"/>
      <c r="AJ319" s="52"/>
      <c r="AQ319" s="52"/>
      <c r="AX319" s="52"/>
      <c r="BE319" s="52"/>
      <c r="BL319" s="52"/>
      <c r="BS319" s="52"/>
      <c r="BZ319" s="52"/>
      <c r="CG319" s="52"/>
      <c r="CN319" s="52"/>
    </row>
    <row r="320" spans="1:92" ht="15">
      <c r="A320" s="44"/>
      <c r="B320" s="45"/>
      <c r="C320" s="45"/>
      <c r="D320" s="44"/>
      <c r="E320" s="45"/>
      <c r="F320" s="45"/>
      <c r="G320" s="45"/>
      <c r="H320" s="51"/>
      <c r="I320" s="45"/>
      <c r="J320" s="45"/>
      <c r="K320" s="45"/>
      <c r="L320" s="45"/>
      <c r="M320" s="45"/>
      <c r="N320" s="45"/>
      <c r="V320" s="52"/>
      <c r="AC320" s="52"/>
      <c r="AJ320" s="52"/>
      <c r="AQ320" s="52"/>
      <c r="AX320" s="52"/>
      <c r="BE320" s="52"/>
      <c r="BL320" s="52"/>
      <c r="BS320" s="52"/>
      <c r="BZ320" s="52"/>
      <c r="CG320" s="52"/>
      <c r="CN320" s="52"/>
    </row>
    <row r="321" spans="1:92" ht="15">
      <c r="A321" s="44"/>
      <c r="B321" s="45"/>
      <c r="C321" s="45"/>
      <c r="D321" s="44"/>
      <c r="E321" s="45"/>
      <c r="F321" s="45"/>
      <c r="G321" s="45"/>
      <c r="H321" s="51"/>
      <c r="I321" s="45"/>
      <c r="J321" s="45"/>
      <c r="K321" s="45"/>
      <c r="L321" s="45"/>
      <c r="M321" s="45"/>
      <c r="N321" s="45"/>
      <c r="V321" s="52"/>
      <c r="AC321" s="52"/>
      <c r="AJ321" s="52"/>
      <c r="AQ321" s="52"/>
      <c r="AX321" s="52"/>
      <c r="BE321" s="52"/>
      <c r="BL321" s="52"/>
      <c r="BS321" s="52"/>
      <c r="BZ321" s="52"/>
      <c r="CG321" s="52"/>
      <c r="CN321" s="52"/>
    </row>
    <row r="322" spans="1:92" ht="15">
      <c r="A322" s="44"/>
      <c r="B322" s="45"/>
      <c r="C322" s="45"/>
      <c r="D322" s="44"/>
      <c r="E322" s="45"/>
      <c r="F322" s="45"/>
      <c r="G322" s="45"/>
      <c r="H322" s="51"/>
      <c r="I322" s="45"/>
      <c r="J322" s="45"/>
      <c r="K322" s="45"/>
      <c r="L322" s="45"/>
      <c r="M322" s="45"/>
      <c r="N322" s="45"/>
      <c r="V322" s="52"/>
      <c r="AC322" s="52"/>
      <c r="AJ322" s="52"/>
      <c r="AQ322" s="52"/>
      <c r="AX322" s="52"/>
      <c r="BE322" s="52"/>
      <c r="BL322" s="52"/>
      <c r="BS322" s="52"/>
      <c r="BZ322" s="52"/>
      <c r="CG322" s="52"/>
      <c r="CN322" s="52"/>
    </row>
    <row r="323" spans="1:92" ht="15">
      <c r="A323" s="44"/>
      <c r="B323" s="45"/>
      <c r="C323" s="45"/>
      <c r="D323" s="44"/>
      <c r="E323" s="45"/>
      <c r="F323" s="45"/>
      <c r="G323" s="45"/>
      <c r="H323" s="51"/>
      <c r="I323" s="45"/>
      <c r="J323" s="45"/>
      <c r="K323" s="45"/>
      <c r="L323" s="45"/>
      <c r="M323" s="45"/>
      <c r="N323" s="45"/>
      <c r="V323" s="52"/>
      <c r="AC323" s="52"/>
      <c r="AJ323" s="52"/>
      <c r="AQ323" s="52"/>
      <c r="AX323" s="52"/>
      <c r="BE323" s="52"/>
      <c r="BL323" s="52"/>
      <c r="BS323" s="52"/>
      <c r="BZ323" s="52"/>
      <c r="CG323" s="52"/>
      <c r="CN323" s="52"/>
    </row>
    <row r="324" spans="1:92" ht="15">
      <c r="A324" s="44"/>
      <c r="B324" s="45"/>
      <c r="C324" s="45"/>
      <c r="D324" s="44"/>
      <c r="E324" s="45"/>
      <c r="F324" s="45"/>
      <c r="G324" s="45"/>
      <c r="H324" s="51"/>
      <c r="I324" s="45"/>
      <c r="J324" s="45"/>
      <c r="K324" s="45"/>
      <c r="L324" s="45"/>
      <c r="M324" s="45"/>
      <c r="N324" s="45"/>
      <c r="V324" s="52"/>
      <c r="AC324" s="52"/>
      <c r="AJ324" s="52"/>
      <c r="AQ324" s="52"/>
      <c r="AX324" s="52"/>
      <c r="BE324" s="52"/>
      <c r="BL324" s="52"/>
      <c r="BS324" s="52"/>
      <c r="BZ324" s="52"/>
      <c r="CG324" s="52"/>
      <c r="CN324" s="52"/>
    </row>
    <row r="325" spans="1:92" ht="15">
      <c r="A325" s="44"/>
      <c r="B325" s="45"/>
      <c r="C325" s="45"/>
      <c r="D325" s="44"/>
      <c r="E325" s="45"/>
      <c r="F325" s="45"/>
      <c r="G325" s="45"/>
      <c r="H325" s="51"/>
      <c r="I325" s="45"/>
      <c r="J325" s="45"/>
      <c r="K325" s="45"/>
      <c r="L325" s="45"/>
      <c r="M325" s="45"/>
      <c r="N325" s="45"/>
      <c r="V325" s="52"/>
      <c r="AC325" s="52"/>
      <c r="AJ325" s="52"/>
      <c r="AQ325" s="52"/>
      <c r="AX325" s="52"/>
      <c r="BE325" s="52"/>
      <c r="BL325" s="52"/>
      <c r="BS325" s="52"/>
      <c r="BZ325" s="52"/>
      <c r="CG325" s="52"/>
      <c r="CN325" s="52"/>
    </row>
    <row r="326" spans="1:92" ht="15">
      <c r="A326" s="44"/>
      <c r="B326" s="45"/>
      <c r="C326" s="45"/>
      <c r="D326" s="44"/>
      <c r="E326" s="45"/>
      <c r="F326" s="45"/>
      <c r="G326" s="45"/>
      <c r="H326" s="51"/>
      <c r="I326" s="45"/>
      <c r="J326" s="45"/>
      <c r="K326" s="45"/>
      <c r="L326" s="45"/>
      <c r="M326" s="45"/>
      <c r="N326" s="45"/>
      <c r="V326" s="52"/>
      <c r="AC326" s="52"/>
      <c r="AJ326" s="52"/>
      <c r="AQ326" s="52"/>
      <c r="AX326" s="52"/>
      <c r="BE326" s="52"/>
      <c r="BL326" s="52"/>
      <c r="BS326" s="52"/>
      <c r="BZ326" s="52"/>
      <c r="CG326" s="52"/>
      <c r="CN326" s="52"/>
    </row>
    <row r="327" spans="1:92" ht="15">
      <c r="A327" s="44"/>
      <c r="B327" s="45"/>
      <c r="C327" s="45"/>
      <c r="D327" s="44"/>
      <c r="E327" s="45"/>
      <c r="F327" s="45"/>
      <c r="G327" s="45"/>
      <c r="H327" s="51"/>
      <c r="I327" s="45"/>
      <c r="J327" s="45"/>
      <c r="K327" s="45"/>
      <c r="L327" s="45"/>
      <c r="M327" s="45"/>
      <c r="N327" s="45"/>
      <c r="V327" s="52"/>
      <c r="AC327" s="52"/>
      <c r="AJ327" s="52"/>
      <c r="AQ327" s="52"/>
      <c r="AX327" s="52"/>
      <c r="BE327" s="52"/>
      <c r="BL327" s="52"/>
      <c r="BS327" s="52"/>
      <c r="BZ327" s="52"/>
      <c r="CG327" s="52"/>
      <c r="CN327" s="52"/>
    </row>
    <row r="328" spans="1:92" ht="15">
      <c r="A328" s="44"/>
      <c r="B328" s="45"/>
      <c r="C328" s="45"/>
      <c r="D328" s="44"/>
      <c r="E328" s="45"/>
      <c r="F328" s="45"/>
      <c r="G328" s="45"/>
      <c r="H328" s="51"/>
      <c r="I328" s="45"/>
      <c r="J328" s="45"/>
      <c r="K328" s="45"/>
      <c r="L328" s="45"/>
      <c r="M328" s="45"/>
      <c r="N328" s="45"/>
      <c r="V328" s="52"/>
      <c r="AC328" s="52"/>
      <c r="AJ328" s="52"/>
      <c r="AQ328" s="52"/>
      <c r="AX328" s="52"/>
      <c r="BE328" s="52"/>
      <c r="BL328" s="52"/>
      <c r="BS328" s="52"/>
      <c r="BZ328" s="52"/>
      <c r="CG328" s="52"/>
      <c r="CN328" s="52"/>
    </row>
    <row r="329" spans="1:92" ht="15">
      <c r="A329" s="44"/>
      <c r="B329" s="45"/>
      <c r="C329" s="45"/>
      <c r="D329" s="44"/>
      <c r="E329" s="45"/>
      <c r="F329" s="45"/>
      <c r="G329" s="45"/>
      <c r="H329" s="51"/>
      <c r="I329" s="45"/>
      <c r="J329" s="45"/>
      <c r="K329" s="45"/>
      <c r="L329" s="45"/>
      <c r="M329" s="45"/>
      <c r="N329" s="45"/>
      <c r="V329" s="52"/>
      <c r="AC329" s="52"/>
      <c r="AJ329" s="52"/>
      <c r="AQ329" s="52"/>
      <c r="AX329" s="52"/>
      <c r="BE329" s="52"/>
      <c r="BL329" s="52"/>
      <c r="BS329" s="52"/>
      <c r="BZ329" s="52"/>
      <c r="CG329" s="52"/>
      <c r="CN329" s="52"/>
    </row>
    <row r="330" spans="1:92" ht="15">
      <c r="A330" s="44"/>
      <c r="B330" s="45"/>
      <c r="C330" s="45"/>
      <c r="D330" s="44"/>
      <c r="E330" s="45"/>
      <c r="F330" s="45"/>
      <c r="G330" s="45"/>
      <c r="H330" s="51"/>
      <c r="I330" s="45"/>
      <c r="J330" s="45"/>
      <c r="K330" s="45"/>
      <c r="L330" s="45"/>
      <c r="M330" s="45"/>
      <c r="N330" s="45"/>
      <c r="V330" s="52"/>
      <c r="AC330" s="52"/>
      <c r="AJ330" s="52"/>
      <c r="AQ330" s="52"/>
      <c r="AX330" s="52"/>
      <c r="BE330" s="52"/>
      <c r="BL330" s="52"/>
      <c r="BS330" s="52"/>
      <c r="BZ330" s="52"/>
      <c r="CG330" s="52"/>
      <c r="CN330" s="52"/>
    </row>
    <row r="331" spans="1:92" ht="15">
      <c r="A331" s="44"/>
      <c r="B331" s="45"/>
      <c r="C331" s="45"/>
      <c r="D331" s="44"/>
      <c r="E331" s="45"/>
      <c r="F331" s="45"/>
      <c r="G331" s="45"/>
      <c r="H331" s="51"/>
      <c r="I331" s="45"/>
      <c r="J331" s="45"/>
      <c r="K331" s="45"/>
      <c r="L331" s="45"/>
      <c r="M331" s="45"/>
      <c r="N331" s="45"/>
      <c r="V331" s="52"/>
      <c r="AC331" s="52"/>
      <c r="AJ331" s="52"/>
      <c r="AQ331" s="52"/>
      <c r="AX331" s="52"/>
      <c r="BE331" s="52"/>
      <c r="BL331" s="52"/>
      <c r="BS331" s="52"/>
      <c r="BZ331" s="52"/>
      <c r="CG331" s="52"/>
      <c r="CN331" s="52"/>
    </row>
    <row r="332" spans="1:92" ht="15">
      <c r="A332" s="44"/>
      <c r="B332" s="45"/>
      <c r="C332" s="45"/>
      <c r="D332" s="44"/>
      <c r="E332" s="45"/>
      <c r="F332" s="45"/>
      <c r="G332" s="45"/>
      <c r="H332" s="51"/>
      <c r="I332" s="45"/>
      <c r="J332" s="45"/>
      <c r="K332" s="45"/>
      <c r="L332" s="45"/>
      <c r="M332" s="45"/>
      <c r="N332" s="45"/>
      <c r="V332" s="52"/>
      <c r="AC332" s="52"/>
      <c r="AJ332" s="52"/>
      <c r="AQ332" s="52"/>
      <c r="AX332" s="52"/>
      <c r="BE332" s="52"/>
      <c r="BL332" s="52"/>
      <c r="BS332" s="52"/>
      <c r="BZ332" s="52"/>
      <c r="CG332" s="52"/>
      <c r="CN332" s="52"/>
    </row>
    <row r="333" spans="1:92" ht="15">
      <c r="A333" s="44"/>
      <c r="B333" s="45"/>
      <c r="C333" s="45"/>
      <c r="D333" s="44"/>
      <c r="E333" s="45"/>
      <c r="F333" s="45"/>
      <c r="G333" s="45"/>
      <c r="H333" s="51"/>
      <c r="I333" s="45"/>
      <c r="J333" s="45"/>
      <c r="K333" s="45"/>
      <c r="L333" s="45"/>
      <c r="M333" s="45"/>
      <c r="N333" s="45"/>
      <c r="V333" s="52"/>
      <c r="AC333" s="52"/>
      <c r="AJ333" s="52"/>
      <c r="AQ333" s="52"/>
      <c r="AX333" s="52"/>
      <c r="BE333" s="52"/>
      <c r="BL333" s="52"/>
      <c r="BS333" s="52"/>
      <c r="BZ333" s="52"/>
      <c r="CG333" s="52"/>
      <c r="CN333" s="52"/>
    </row>
    <row r="334" spans="1:92" ht="15">
      <c r="A334" s="44"/>
      <c r="B334" s="45"/>
      <c r="C334" s="45"/>
      <c r="D334" s="44"/>
      <c r="E334" s="45"/>
      <c r="F334" s="45"/>
      <c r="G334" s="45"/>
      <c r="H334" s="51"/>
      <c r="I334" s="45"/>
      <c r="J334" s="45"/>
      <c r="K334" s="45"/>
      <c r="L334" s="45"/>
      <c r="M334" s="45"/>
      <c r="N334" s="45"/>
      <c r="V334" s="52"/>
      <c r="AC334" s="52"/>
      <c r="AJ334" s="52"/>
      <c r="AQ334" s="52"/>
      <c r="AX334" s="52"/>
      <c r="BE334" s="52"/>
      <c r="BL334" s="52"/>
      <c r="BS334" s="52"/>
      <c r="BZ334" s="52"/>
      <c r="CG334" s="52"/>
      <c r="CN334" s="52"/>
    </row>
    <row r="335" spans="1:92" ht="15">
      <c r="A335" s="44"/>
      <c r="B335" s="45"/>
      <c r="C335" s="45"/>
      <c r="D335" s="44"/>
      <c r="E335" s="45"/>
      <c r="F335" s="45"/>
      <c r="G335" s="45"/>
      <c r="H335" s="51"/>
      <c r="I335" s="45"/>
      <c r="J335" s="45"/>
      <c r="K335" s="45"/>
      <c r="L335" s="45"/>
      <c r="M335" s="45"/>
      <c r="N335" s="45"/>
      <c r="V335" s="52"/>
      <c r="AC335" s="52"/>
      <c r="AJ335" s="52"/>
      <c r="AQ335" s="52"/>
      <c r="AX335" s="52"/>
      <c r="BE335" s="52"/>
      <c r="BL335" s="52"/>
      <c r="BS335" s="52"/>
      <c r="BZ335" s="52"/>
      <c r="CG335" s="52"/>
      <c r="CN335" s="52"/>
    </row>
    <row r="336" spans="1:92" ht="15">
      <c r="A336" s="44"/>
      <c r="B336" s="45"/>
      <c r="C336" s="45"/>
      <c r="D336" s="44"/>
      <c r="E336" s="45"/>
      <c r="F336" s="45"/>
      <c r="G336" s="45"/>
      <c r="H336" s="51"/>
      <c r="I336" s="45"/>
      <c r="J336" s="45"/>
      <c r="K336" s="45"/>
      <c r="L336" s="45"/>
      <c r="M336" s="45"/>
      <c r="N336" s="45"/>
      <c r="V336" s="52"/>
      <c r="AC336" s="52"/>
      <c r="AJ336" s="52"/>
      <c r="AQ336" s="52"/>
      <c r="AX336" s="52"/>
      <c r="BE336" s="52"/>
      <c r="BL336" s="52"/>
      <c r="BS336" s="52"/>
      <c r="BZ336" s="52"/>
      <c r="CG336" s="52"/>
      <c r="CN336" s="52"/>
    </row>
    <row r="337" spans="1:92" ht="15">
      <c r="A337" s="44"/>
      <c r="B337" s="45"/>
      <c r="C337" s="45"/>
      <c r="D337" s="44"/>
      <c r="E337" s="45"/>
      <c r="F337" s="45"/>
      <c r="G337" s="45"/>
      <c r="H337" s="51"/>
      <c r="I337" s="45"/>
      <c r="J337" s="45"/>
      <c r="K337" s="45"/>
      <c r="L337" s="45"/>
      <c r="M337" s="45"/>
      <c r="N337" s="45"/>
      <c r="V337" s="52"/>
      <c r="AC337" s="52"/>
      <c r="AJ337" s="52"/>
      <c r="AQ337" s="52"/>
      <c r="AX337" s="52"/>
      <c r="BE337" s="52"/>
      <c r="BL337" s="52"/>
      <c r="BS337" s="52"/>
      <c r="BZ337" s="52"/>
      <c r="CG337" s="52"/>
      <c r="CN337" s="52"/>
    </row>
    <row r="338" spans="1:92" ht="15">
      <c r="A338" s="44"/>
      <c r="B338" s="45"/>
      <c r="C338" s="45"/>
      <c r="D338" s="44"/>
      <c r="E338" s="45"/>
      <c r="F338" s="45"/>
      <c r="G338" s="45"/>
      <c r="H338" s="51"/>
      <c r="I338" s="45"/>
      <c r="J338" s="45"/>
      <c r="K338" s="45"/>
      <c r="L338" s="45"/>
      <c r="M338" s="45"/>
      <c r="N338" s="45"/>
      <c r="V338" s="52"/>
      <c r="AC338" s="52"/>
      <c r="AJ338" s="52"/>
      <c r="AQ338" s="52"/>
      <c r="AX338" s="52"/>
      <c r="BE338" s="52"/>
      <c r="BL338" s="52"/>
      <c r="BS338" s="52"/>
      <c r="BZ338" s="52"/>
      <c r="CG338" s="52"/>
      <c r="CN338" s="52"/>
    </row>
    <row r="339" spans="1:92" ht="15">
      <c r="A339" s="44"/>
      <c r="B339" s="45"/>
      <c r="C339" s="45"/>
      <c r="D339" s="44"/>
      <c r="E339" s="45"/>
      <c r="F339" s="45"/>
      <c r="G339" s="45"/>
      <c r="H339" s="51"/>
      <c r="I339" s="45"/>
      <c r="J339" s="45"/>
      <c r="K339" s="45"/>
      <c r="L339" s="45"/>
      <c r="M339" s="45"/>
      <c r="N339" s="45"/>
      <c r="V339" s="52"/>
      <c r="AC339" s="52"/>
      <c r="AJ339" s="52"/>
      <c r="AQ339" s="52"/>
      <c r="AX339" s="52"/>
      <c r="BE339" s="52"/>
      <c r="BL339" s="52"/>
      <c r="BS339" s="52"/>
      <c r="BZ339" s="52"/>
      <c r="CG339" s="52"/>
      <c r="CN339" s="52"/>
    </row>
    <row r="340" spans="1:92" ht="15">
      <c r="A340" s="44"/>
      <c r="B340" s="45"/>
      <c r="C340" s="45"/>
      <c r="D340" s="44"/>
      <c r="E340" s="45"/>
      <c r="F340" s="45"/>
      <c r="G340" s="45"/>
      <c r="H340" s="51"/>
      <c r="I340" s="45"/>
      <c r="J340" s="45"/>
      <c r="K340" s="45"/>
      <c r="L340" s="45"/>
      <c r="M340" s="45"/>
      <c r="N340" s="45"/>
      <c r="V340" s="52"/>
      <c r="AC340" s="52"/>
      <c r="AJ340" s="52"/>
      <c r="AQ340" s="52"/>
      <c r="AX340" s="52"/>
      <c r="BE340" s="52"/>
      <c r="BL340" s="52"/>
      <c r="BS340" s="52"/>
      <c r="BZ340" s="52"/>
      <c r="CG340" s="52"/>
      <c r="CN340" s="52"/>
    </row>
    <row r="341" spans="1:92" ht="15">
      <c r="A341" s="44"/>
      <c r="B341" s="45"/>
      <c r="C341" s="45"/>
      <c r="D341" s="44"/>
      <c r="E341" s="45"/>
      <c r="F341" s="45"/>
      <c r="G341" s="45"/>
      <c r="H341" s="51"/>
      <c r="I341" s="45"/>
      <c r="J341" s="45"/>
      <c r="K341" s="45"/>
      <c r="L341" s="45"/>
      <c r="M341" s="45"/>
      <c r="N341" s="45"/>
      <c r="V341" s="52"/>
      <c r="AC341" s="52"/>
      <c r="AJ341" s="52"/>
      <c r="AQ341" s="52"/>
      <c r="AX341" s="52"/>
      <c r="BE341" s="52"/>
      <c r="BL341" s="52"/>
      <c r="BS341" s="52"/>
      <c r="BZ341" s="52"/>
      <c r="CG341" s="52"/>
      <c r="CN341" s="52"/>
    </row>
    <row r="342" spans="1:92" ht="15">
      <c r="A342" s="44"/>
      <c r="B342" s="45"/>
      <c r="C342" s="45"/>
      <c r="D342" s="44"/>
      <c r="E342" s="45"/>
      <c r="F342" s="45"/>
      <c r="G342" s="45"/>
      <c r="H342" s="51"/>
      <c r="I342" s="45"/>
      <c r="J342" s="45"/>
      <c r="K342" s="45"/>
      <c r="L342" s="45"/>
      <c r="M342" s="45"/>
      <c r="N342" s="45"/>
      <c r="V342" s="52"/>
      <c r="AC342" s="52"/>
      <c r="AJ342" s="52"/>
      <c r="AQ342" s="52"/>
      <c r="AX342" s="52"/>
      <c r="BE342" s="52"/>
      <c r="BL342" s="52"/>
      <c r="BS342" s="52"/>
      <c r="BZ342" s="52"/>
      <c r="CG342" s="52"/>
      <c r="CN342" s="52"/>
    </row>
    <row r="343" spans="1:92" ht="15">
      <c r="A343" s="44"/>
      <c r="B343" s="45"/>
      <c r="C343" s="45"/>
      <c r="D343" s="44"/>
      <c r="E343" s="45"/>
      <c r="F343" s="45"/>
      <c r="G343" s="45"/>
      <c r="H343" s="51"/>
      <c r="I343" s="45"/>
      <c r="J343" s="45"/>
      <c r="K343" s="45"/>
      <c r="L343" s="45"/>
      <c r="M343" s="45"/>
      <c r="N343" s="45"/>
      <c r="V343" s="52"/>
      <c r="AC343" s="52"/>
      <c r="AJ343" s="52"/>
      <c r="AQ343" s="52"/>
      <c r="AX343" s="52"/>
      <c r="BE343" s="52"/>
      <c r="BL343" s="52"/>
      <c r="BS343" s="52"/>
      <c r="BZ343" s="52"/>
      <c r="CG343" s="52"/>
      <c r="CN343" s="52"/>
    </row>
    <row r="344" spans="1:92" ht="15">
      <c r="A344" s="44"/>
      <c r="B344" s="45"/>
      <c r="C344" s="45"/>
      <c r="D344" s="44"/>
      <c r="E344" s="45"/>
      <c r="F344" s="45"/>
      <c r="G344" s="45"/>
      <c r="H344" s="51"/>
      <c r="I344" s="45"/>
      <c r="J344" s="45"/>
      <c r="K344" s="45"/>
      <c r="L344" s="45"/>
      <c r="M344" s="45"/>
      <c r="N344" s="45"/>
      <c r="V344" s="52"/>
      <c r="AC344" s="52"/>
      <c r="AJ344" s="52"/>
      <c r="AQ344" s="52"/>
      <c r="AX344" s="52"/>
      <c r="BE344" s="52"/>
      <c r="BL344" s="52"/>
      <c r="BS344" s="52"/>
      <c r="BZ344" s="52"/>
      <c r="CG344" s="52"/>
      <c r="CN344" s="52"/>
    </row>
    <row r="345" spans="1:92" ht="15">
      <c r="A345" s="44"/>
      <c r="B345" s="45"/>
      <c r="C345" s="45"/>
      <c r="D345" s="44"/>
      <c r="E345" s="45"/>
      <c r="F345" s="45"/>
      <c r="G345" s="45"/>
      <c r="H345" s="51"/>
      <c r="I345" s="45"/>
      <c r="J345" s="45"/>
      <c r="K345" s="45"/>
      <c r="L345" s="45"/>
      <c r="M345" s="45"/>
      <c r="N345" s="45"/>
      <c r="V345" s="52"/>
      <c r="AC345" s="52"/>
      <c r="AJ345" s="52"/>
      <c r="AQ345" s="52"/>
      <c r="AX345" s="52"/>
      <c r="BE345" s="52"/>
      <c r="BL345" s="52"/>
      <c r="BS345" s="52"/>
      <c r="BZ345" s="52"/>
      <c r="CG345" s="52"/>
      <c r="CN345" s="52"/>
    </row>
    <row r="346" spans="1:92" ht="15">
      <c r="A346" s="44"/>
      <c r="B346" s="45"/>
      <c r="C346" s="45"/>
      <c r="D346" s="44"/>
      <c r="E346" s="45"/>
      <c r="F346" s="45"/>
      <c r="G346" s="45"/>
      <c r="H346" s="51"/>
      <c r="I346" s="45"/>
      <c r="J346" s="45"/>
      <c r="K346" s="45"/>
      <c r="L346" s="45"/>
      <c r="M346" s="45"/>
      <c r="N346" s="45"/>
      <c r="V346" s="52"/>
      <c r="AC346" s="52"/>
      <c r="AJ346" s="52"/>
      <c r="AQ346" s="52"/>
      <c r="AX346" s="52"/>
      <c r="BE346" s="52"/>
      <c r="BL346" s="52"/>
      <c r="BS346" s="52"/>
      <c r="BZ346" s="52"/>
      <c r="CG346" s="52"/>
      <c r="CN346" s="52"/>
    </row>
    <row r="347" spans="1:92" ht="15">
      <c r="A347" s="44"/>
      <c r="B347" s="45"/>
      <c r="C347" s="45"/>
      <c r="D347" s="44"/>
      <c r="E347" s="45"/>
      <c r="F347" s="45"/>
      <c r="G347" s="45"/>
      <c r="H347" s="51"/>
      <c r="I347" s="45"/>
      <c r="J347" s="45"/>
      <c r="K347" s="45"/>
      <c r="L347" s="45"/>
      <c r="M347" s="45"/>
      <c r="N347" s="45"/>
      <c r="V347" s="52"/>
      <c r="AC347" s="52"/>
      <c r="AJ347" s="52"/>
      <c r="AQ347" s="52"/>
      <c r="AX347" s="52"/>
      <c r="BE347" s="52"/>
      <c r="BL347" s="52"/>
      <c r="BS347" s="52"/>
      <c r="BZ347" s="52"/>
      <c r="CG347" s="52"/>
      <c r="CN347" s="52"/>
    </row>
    <row r="348" spans="1:92" ht="15">
      <c r="A348" s="44"/>
      <c r="B348" s="45"/>
      <c r="C348" s="45"/>
      <c r="D348" s="44"/>
      <c r="E348" s="45"/>
      <c r="F348" s="45"/>
      <c r="G348" s="45"/>
      <c r="H348" s="51"/>
      <c r="I348" s="45"/>
      <c r="J348" s="45"/>
      <c r="K348" s="45"/>
      <c r="L348" s="45"/>
      <c r="M348" s="45"/>
      <c r="N348" s="45"/>
      <c r="V348" s="52"/>
      <c r="AC348" s="52"/>
      <c r="AJ348" s="52"/>
      <c r="AQ348" s="52"/>
      <c r="AX348" s="52"/>
      <c r="BE348" s="52"/>
      <c r="BL348" s="52"/>
      <c r="BS348" s="52"/>
      <c r="BZ348" s="52"/>
      <c r="CG348" s="52"/>
      <c r="CN348" s="52"/>
    </row>
    <row r="349" spans="1:92" ht="15">
      <c r="A349" s="44"/>
      <c r="B349" s="45"/>
      <c r="C349" s="45"/>
      <c r="D349" s="44"/>
      <c r="E349" s="45"/>
      <c r="F349" s="45"/>
      <c r="G349" s="45"/>
      <c r="H349" s="51"/>
      <c r="I349" s="45"/>
      <c r="J349" s="45"/>
      <c r="K349" s="45"/>
      <c r="L349" s="45"/>
      <c r="M349" s="45"/>
      <c r="N349" s="45"/>
      <c r="V349" s="52"/>
      <c r="AC349" s="52"/>
      <c r="AJ349" s="52"/>
      <c r="AQ349" s="52"/>
      <c r="AX349" s="52"/>
      <c r="BE349" s="52"/>
      <c r="BL349" s="52"/>
      <c r="BS349" s="52"/>
      <c r="BZ349" s="52"/>
      <c r="CG349" s="52"/>
      <c r="CN349" s="52"/>
    </row>
    <row r="350" spans="1:92" ht="15">
      <c r="A350" s="44"/>
      <c r="B350" s="45"/>
      <c r="C350" s="45"/>
      <c r="D350" s="44"/>
      <c r="E350" s="45"/>
      <c r="F350" s="45"/>
      <c r="G350" s="45"/>
      <c r="H350" s="51"/>
      <c r="I350" s="45"/>
      <c r="J350" s="45"/>
      <c r="K350" s="45"/>
      <c r="L350" s="45"/>
      <c r="M350" s="45"/>
      <c r="N350" s="45"/>
      <c r="V350" s="52"/>
      <c r="AC350" s="52"/>
      <c r="AJ350" s="52"/>
      <c r="AQ350" s="52"/>
      <c r="AX350" s="52"/>
      <c r="BE350" s="52"/>
      <c r="BL350" s="52"/>
      <c r="BS350" s="52"/>
      <c r="BZ350" s="52"/>
      <c r="CG350" s="52"/>
      <c r="CN350" s="52"/>
    </row>
    <row r="351" spans="1:92" ht="15">
      <c r="A351" s="44"/>
      <c r="B351" s="45"/>
      <c r="C351" s="45"/>
      <c r="D351" s="44"/>
      <c r="E351" s="45"/>
      <c r="F351" s="45"/>
      <c r="G351" s="45"/>
      <c r="H351" s="51"/>
      <c r="I351" s="45"/>
      <c r="J351" s="45"/>
      <c r="K351" s="45"/>
      <c r="L351" s="45"/>
      <c r="M351" s="45"/>
      <c r="N351" s="45"/>
      <c r="V351" s="52"/>
      <c r="AC351" s="52"/>
      <c r="AJ351" s="52"/>
      <c r="AQ351" s="52"/>
      <c r="AX351" s="52"/>
      <c r="BE351" s="52"/>
      <c r="BL351" s="52"/>
      <c r="BS351" s="52"/>
      <c r="BZ351" s="52"/>
      <c r="CG351" s="52"/>
      <c r="CN351" s="52"/>
    </row>
    <row r="352" spans="1:92" ht="15">
      <c r="A352" s="44"/>
      <c r="B352" s="45"/>
      <c r="C352" s="45"/>
      <c r="D352" s="44"/>
      <c r="E352" s="45"/>
      <c r="F352" s="45"/>
      <c r="G352" s="45"/>
      <c r="H352" s="51"/>
      <c r="I352" s="45"/>
      <c r="J352" s="45"/>
      <c r="K352" s="45"/>
      <c r="L352" s="45"/>
      <c r="M352" s="45"/>
      <c r="N352" s="45"/>
      <c r="V352" s="52"/>
      <c r="AC352" s="52"/>
      <c r="AJ352" s="52"/>
      <c r="AQ352" s="52"/>
      <c r="AX352" s="52"/>
      <c r="BE352" s="52"/>
      <c r="BL352" s="52"/>
      <c r="BS352" s="52"/>
      <c r="BZ352" s="52"/>
      <c r="CG352" s="52"/>
      <c r="CN352" s="52"/>
    </row>
    <row r="353" spans="1:92" ht="15">
      <c r="A353" s="44"/>
      <c r="B353" s="45"/>
      <c r="C353" s="45"/>
      <c r="D353" s="44"/>
      <c r="E353" s="45"/>
      <c r="F353" s="45"/>
      <c r="G353" s="45"/>
      <c r="H353" s="51"/>
      <c r="I353" s="45"/>
      <c r="J353" s="45"/>
      <c r="K353" s="45"/>
      <c r="L353" s="45"/>
      <c r="M353" s="45"/>
      <c r="N353" s="45"/>
      <c r="V353" s="52"/>
      <c r="AC353" s="52"/>
      <c r="AJ353" s="52"/>
      <c r="AQ353" s="52"/>
      <c r="AX353" s="52"/>
      <c r="BE353" s="52"/>
      <c r="BL353" s="52"/>
      <c r="BS353" s="52"/>
      <c r="BZ353" s="52"/>
      <c r="CG353" s="52"/>
      <c r="CN353" s="52"/>
    </row>
    <row r="354" spans="1:92" ht="15">
      <c r="A354" s="44"/>
      <c r="B354" s="45"/>
      <c r="C354" s="45"/>
      <c r="D354" s="44"/>
      <c r="E354" s="45"/>
      <c r="F354" s="45"/>
      <c r="G354" s="45"/>
      <c r="H354" s="51"/>
      <c r="I354" s="45"/>
      <c r="J354" s="45"/>
      <c r="K354" s="45"/>
      <c r="L354" s="45"/>
      <c r="M354" s="45"/>
      <c r="N354" s="45"/>
      <c r="V354" s="52"/>
      <c r="AC354" s="52"/>
      <c r="AJ354" s="52"/>
      <c r="AQ354" s="52"/>
      <c r="AX354" s="52"/>
      <c r="BE354" s="52"/>
      <c r="BL354" s="52"/>
      <c r="BS354" s="52"/>
      <c r="BZ354" s="52"/>
      <c r="CG354" s="52"/>
      <c r="CN354" s="52"/>
    </row>
    <row r="355" spans="1:92" ht="15">
      <c r="A355" s="44"/>
      <c r="B355" s="45"/>
      <c r="C355" s="45"/>
      <c r="D355" s="44"/>
      <c r="E355" s="45"/>
      <c r="F355" s="45"/>
      <c r="G355" s="45"/>
      <c r="H355" s="51"/>
      <c r="I355" s="45"/>
      <c r="J355" s="45"/>
      <c r="K355" s="45"/>
      <c r="L355" s="45"/>
      <c r="M355" s="45"/>
      <c r="N355" s="45"/>
      <c r="V355" s="52"/>
      <c r="AC355" s="52"/>
      <c r="AJ355" s="52"/>
      <c r="AQ355" s="52"/>
      <c r="AX355" s="52"/>
      <c r="BE355" s="52"/>
      <c r="BL355" s="52"/>
      <c r="BS355" s="52"/>
      <c r="BZ355" s="52"/>
      <c r="CG355" s="52"/>
      <c r="CN355" s="52"/>
    </row>
    <row r="356" spans="1:92" ht="15">
      <c r="A356" s="44"/>
      <c r="B356" s="45"/>
      <c r="C356" s="45"/>
      <c r="D356" s="44"/>
      <c r="E356" s="45"/>
      <c r="F356" s="45"/>
      <c r="G356" s="45"/>
      <c r="H356" s="51"/>
      <c r="I356" s="45"/>
      <c r="J356" s="45"/>
      <c r="K356" s="45"/>
      <c r="L356" s="45"/>
      <c r="M356" s="45"/>
      <c r="N356" s="45"/>
      <c r="V356" s="52"/>
      <c r="AC356" s="52"/>
      <c r="AJ356" s="52"/>
      <c r="AQ356" s="52"/>
      <c r="AX356" s="52"/>
      <c r="BE356" s="52"/>
      <c r="BL356" s="52"/>
      <c r="BS356" s="52"/>
      <c r="BZ356" s="52"/>
      <c r="CG356" s="52"/>
      <c r="CN356" s="52"/>
    </row>
    <row r="357" spans="1:92" ht="15">
      <c r="A357" s="44"/>
      <c r="B357" s="45"/>
      <c r="C357" s="45"/>
      <c r="D357" s="44"/>
      <c r="E357" s="45"/>
      <c r="F357" s="45"/>
      <c r="G357" s="45"/>
      <c r="H357" s="51"/>
      <c r="I357" s="45"/>
      <c r="J357" s="45"/>
      <c r="K357" s="45"/>
      <c r="L357" s="45"/>
      <c r="M357" s="45"/>
      <c r="N357" s="45"/>
      <c r="V357" s="52"/>
      <c r="AC357" s="52"/>
      <c r="AJ357" s="52"/>
      <c r="AQ357" s="52"/>
      <c r="AX357" s="52"/>
      <c r="BE357" s="52"/>
      <c r="BL357" s="52"/>
      <c r="BS357" s="52"/>
      <c r="BZ357" s="52"/>
      <c r="CG357" s="52"/>
      <c r="CN357" s="52"/>
    </row>
    <row r="358" spans="1:92" ht="15">
      <c r="A358" s="44"/>
      <c r="B358" s="45"/>
      <c r="C358" s="45"/>
      <c r="D358" s="44"/>
      <c r="E358" s="45"/>
      <c r="F358" s="45"/>
      <c r="G358" s="45"/>
      <c r="H358" s="51"/>
      <c r="I358" s="45"/>
      <c r="J358" s="45"/>
      <c r="K358" s="45"/>
      <c r="L358" s="45"/>
      <c r="M358" s="45"/>
      <c r="N358" s="45"/>
      <c r="V358" s="52"/>
      <c r="AC358" s="52"/>
      <c r="AJ358" s="52"/>
      <c r="AQ358" s="52"/>
      <c r="AX358" s="52"/>
      <c r="BE358" s="52"/>
      <c r="BL358" s="52"/>
      <c r="BS358" s="52"/>
      <c r="BZ358" s="52"/>
      <c r="CG358" s="52"/>
      <c r="CN358" s="52"/>
    </row>
    <row r="359" spans="1:92" ht="15">
      <c r="A359" s="44"/>
      <c r="B359" s="45"/>
      <c r="C359" s="45"/>
      <c r="D359" s="44"/>
      <c r="E359" s="45"/>
      <c r="F359" s="45"/>
      <c r="G359" s="45"/>
      <c r="H359" s="51"/>
      <c r="I359" s="45"/>
      <c r="J359" s="45"/>
      <c r="K359" s="45"/>
      <c r="L359" s="45"/>
      <c r="M359" s="45"/>
      <c r="N359" s="45"/>
      <c r="V359" s="52"/>
      <c r="AC359" s="52"/>
      <c r="AJ359" s="52"/>
      <c r="AQ359" s="52"/>
      <c r="AX359" s="52"/>
      <c r="BE359" s="52"/>
      <c r="BL359" s="52"/>
      <c r="BS359" s="52"/>
      <c r="BZ359" s="52"/>
      <c r="CG359" s="52"/>
      <c r="CN359" s="52"/>
    </row>
    <row r="360" spans="1:92" ht="15">
      <c r="A360" s="44"/>
      <c r="B360" s="45"/>
      <c r="C360" s="45"/>
      <c r="D360" s="44"/>
      <c r="E360" s="45"/>
      <c r="F360" s="45"/>
      <c r="G360" s="45"/>
      <c r="H360" s="51"/>
      <c r="I360" s="45"/>
      <c r="J360" s="45"/>
      <c r="K360" s="45"/>
      <c r="L360" s="45"/>
      <c r="M360" s="45"/>
      <c r="N360" s="45"/>
      <c r="V360" s="52"/>
      <c r="AC360" s="52"/>
      <c r="AJ360" s="52"/>
      <c r="AQ360" s="52"/>
      <c r="AX360" s="52"/>
      <c r="BE360" s="52"/>
      <c r="BL360" s="52"/>
      <c r="BS360" s="52"/>
      <c r="BZ360" s="52"/>
      <c r="CG360" s="52"/>
      <c r="CN360" s="52"/>
    </row>
    <row r="361" spans="1:92" ht="15">
      <c r="A361" s="44"/>
      <c r="B361" s="45"/>
      <c r="C361" s="45"/>
      <c r="D361" s="44"/>
      <c r="E361" s="45"/>
      <c r="F361" s="45"/>
      <c r="G361" s="45"/>
      <c r="H361" s="51"/>
      <c r="I361" s="45"/>
      <c r="J361" s="45"/>
      <c r="K361" s="45"/>
      <c r="L361" s="45"/>
      <c r="M361" s="45"/>
      <c r="N361" s="45"/>
      <c r="V361" s="52"/>
      <c r="AC361" s="52"/>
      <c r="AJ361" s="52"/>
      <c r="AQ361" s="52"/>
      <c r="AX361" s="52"/>
      <c r="BE361" s="52"/>
      <c r="BL361" s="52"/>
      <c r="BS361" s="52"/>
      <c r="BZ361" s="52"/>
      <c r="CG361" s="52"/>
      <c r="CN361" s="52"/>
    </row>
    <row r="362" spans="1:92" ht="15">
      <c r="A362" s="44"/>
      <c r="B362" s="45"/>
      <c r="C362" s="45"/>
      <c r="D362" s="44"/>
      <c r="E362" s="45"/>
      <c r="F362" s="45"/>
      <c r="G362" s="45"/>
      <c r="H362" s="51"/>
      <c r="I362" s="45"/>
      <c r="J362" s="45"/>
      <c r="K362" s="45"/>
      <c r="L362" s="45"/>
      <c r="M362" s="45"/>
      <c r="N362" s="45"/>
      <c r="V362" s="52"/>
      <c r="AC362" s="52"/>
      <c r="AJ362" s="52"/>
      <c r="AQ362" s="52"/>
      <c r="AX362" s="52"/>
      <c r="BE362" s="52"/>
      <c r="BL362" s="52"/>
      <c r="BS362" s="52"/>
      <c r="BZ362" s="52"/>
      <c r="CG362" s="52"/>
      <c r="CN362" s="52"/>
    </row>
    <row r="363" spans="1:92" ht="15">
      <c r="A363" s="44"/>
      <c r="B363" s="45"/>
      <c r="C363" s="45"/>
      <c r="D363" s="44"/>
      <c r="E363" s="45"/>
      <c r="F363" s="45"/>
      <c r="G363" s="45"/>
      <c r="H363" s="51"/>
      <c r="I363" s="45"/>
      <c r="J363" s="45"/>
      <c r="K363" s="45"/>
      <c r="L363" s="45"/>
      <c r="M363" s="45"/>
      <c r="N363" s="45"/>
      <c r="V363" s="52"/>
      <c r="AC363" s="52"/>
      <c r="AJ363" s="52"/>
      <c r="AQ363" s="52"/>
      <c r="AX363" s="52"/>
      <c r="BE363" s="52"/>
      <c r="BL363" s="52"/>
      <c r="BS363" s="52"/>
      <c r="BZ363" s="52"/>
      <c r="CG363" s="52"/>
      <c r="CN363" s="52"/>
    </row>
    <row r="364" spans="1:92" ht="15">
      <c r="A364" s="44"/>
      <c r="B364" s="45"/>
      <c r="C364" s="45"/>
      <c r="D364" s="44"/>
      <c r="E364" s="45"/>
      <c r="F364" s="45"/>
      <c r="G364" s="45"/>
      <c r="H364" s="51"/>
      <c r="I364" s="45"/>
      <c r="J364" s="45"/>
      <c r="K364" s="45"/>
      <c r="L364" s="45"/>
      <c r="M364" s="45"/>
      <c r="N364" s="45"/>
      <c r="V364" s="52"/>
      <c r="AC364" s="52"/>
      <c r="AJ364" s="52"/>
      <c r="AQ364" s="52"/>
      <c r="AX364" s="52"/>
      <c r="BE364" s="52"/>
      <c r="BL364" s="52"/>
      <c r="BS364" s="52"/>
      <c r="BZ364" s="52"/>
      <c r="CG364" s="52"/>
      <c r="CN364" s="52"/>
    </row>
    <row r="365" spans="1:92" ht="15">
      <c r="A365" s="44"/>
      <c r="B365" s="45"/>
      <c r="C365" s="45"/>
      <c r="D365" s="44"/>
      <c r="E365" s="45"/>
      <c r="F365" s="45"/>
      <c r="G365" s="45"/>
      <c r="H365" s="51"/>
      <c r="I365" s="45"/>
      <c r="J365" s="45"/>
      <c r="K365" s="45"/>
      <c r="L365" s="45"/>
      <c r="M365" s="45"/>
      <c r="N365" s="45"/>
      <c r="V365" s="52"/>
      <c r="AC365" s="52"/>
      <c r="AJ365" s="52"/>
      <c r="AQ365" s="52"/>
      <c r="AX365" s="52"/>
      <c r="BE365" s="52"/>
      <c r="BL365" s="52"/>
      <c r="BS365" s="52"/>
      <c r="BZ365" s="52"/>
      <c r="CG365" s="52"/>
      <c r="CN365" s="52"/>
    </row>
    <row r="366" spans="1:92" ht="15">
      <c r="A366" s="44"/>
      <c r="B366" s="45"/>
      <c r="C366" s="45"/>
      <c r="D366" s="44"/>
      <c r="E366" s="45"/>
      <c r="F366" s="45"/>
      <c r="G366" s="45"/>
      <c r="H366" s="51"/>
      <c r="I366" s="45"/>
      <c r="J366" s="45"/>
      <c r="K366" s="45"/>
      <c r="L366" s="45"/>
      <c r="M366" s="45"/>
      <c r="N366" s="45"/>
      <c r="V366" s="52"/>
      <c r="AC366" s="52"/>
      <c r="AJ366" s="52"/>
      <c r="AQ366" s="52"/>
      <c r="AX366" s="52"/>
      <c r="BE366" s="52"/>
      <c r="BL366" s="52"/>
      <c r="BS366" s="52"/>
      <c r="BZ366" s="52"/>
      <c r="CG366" s="52"/>
      <c r="CN366" s="52"/>
    </row>
    <row r="367" spans="1:92" ht="15">
      <c r="A367" s="44"/>
      <c r="B367" s="45"/>
      <c r="C367" s="45"/>
      <c r="D367" s="44"/>
      <c r="E367" s="45"/>
      <c r="F367" s="45"/>
      <c r="G367" s="45"/>
      <c r="H367" s="51"/>
      <c r="I367" s="45"/>
      <c r="J367" s="45"/>
      <c r="K367" s="45"/>
      <c r="L367" s="45"/>
      <c r="M367" s="45"/>
      <c r="N367" s="45"/>
      <c r="V367" s="52"/>
      <c r="AC367" s="52"/>
      <c r="AJ367" s="52"/>
      <c r="AQ367" s="52"/>
      <c r="AX367" s="52"/>
      <c r="BE367" s="52"/>
      <c r="BL367" s="52"/>
      <c r="BS367" s="52"/>
      <c r="BZ367" s="52"/>
      <c r="CG367" s="52"/>
      <c r="CN367" s="52"/>
    </row>
    <row r="368" spans="1:92" ht="15">
      <c r="A368" s="44"/>
      <c r="B368" s="45"/>
      <c r="C368" s="45"/>
      <c r="D368" s="44"/>
      <c r="E368" s="45"/>
      <c r="F368" s="45"/>
      <c r="G368" s="45"/>
      <c r="H368" s="51"/>
      <c r="I368" s="45"/>
      <c r="J368" s="45"/>
      <c r="K368" s="45"/>
      <c r="L368" s="45"/>
      <c r="M368" s="45"/>
      <c r="N368" s="45"/>
      <c r="V368" s="52"/>
      <c r="AC368" s="52"/>
      <c r="AJ368" s="52"/>
      <c r="AQ368" s="52"/>
      <c r="AX368" s="52"/>
      <c r="BE368" s="52"/>
      <c r="BL368" s="52"/>
      <c r="BS368" s="52"/>
      <c r="BZ368" s="52"/>
      <c r="CG368" s="52"/>
      <c r="CN368" s="52"/>
    </row>
    <row r="369" spans="1:92" ht="15">
      <c r="A369" s="44"/>
      <c r="B369" s="45"/>
      <c r="C369" s="45"/>
      <c r="D369" s="44"/>
      <c r="E369" s="45"/>
      <c r="F369" s="45"/>
      <c r="G369" s="45"/>
      <c r="H369" s="51"/>
      <c r="I369" s="45"/>
      <c r="J369" s="45"/>
      <c r="K369" s="45"/>
      <c r="L369" s="45"/>
      <c r="M369" s="45"/>
      <c r="N369" s="45"/>
      <c r="V369" s="52"/>
      <c r="AC369" s="52"/>
      <c r="AJ369" s="52"/>
      <c r="AQ369" s="52"/>
      <c r="AX369" s="52"/>
      <c r="BE369" s="52"/>
      <c r="BL369" s="52"/>
      <c r="BS369" s="52"/>
      <c r="BZ369" s="52"/>
      <c r="CG369" s="52"/>
      <c r="CN369" s="52"/>
    </row>
    <row r="370" spans="1:92" ht="15">
      <c r="A370" s="44"/>
      <c r="B370" s="45"/>
      <c r="C370" s="45"/>
      <c r="D370" s="44"/>
      <c r="E370" s="45"/>
      <c r="F370" s="45"/>
      <c r="G370" s="45"/>
      <c r="H370" s="51"/>
      <c r="I370" s="45"/>
      <c r="J370" s="45"/>
      <c r="K370" s="45"/>
      <c r="L370" s="45"/>
      <c r="M370" s="45"/>
      <c r="N370" s="45"/>
      <c r="V370" s="52"/>
      <c r="AC370" s="52"/>
      <c r="AJ370" s="52"/>
      <c r="AQ370" s="52"/>
      <c r="AX370" s="52"/>
      <c r="BE370" s="52"/>
      <c r="BL370" s="52"/>
      <c r="BS370" s="52"/>
      <c r="BZ370" s="52"/>
      <c r="CG370" s="52"/>
      <c r="CN370" s="52"/>
    </row>
    <row r="371" spans="1:92" ht="15">
      <c r="A371" s="44"/>
      <c r="B371" s="45"/>
      <c r="C371" s="45"/>
      <c r="D371" s="44"/>
      <c r="E371" s="45"/>
      <c r="F371" s="45"/>
      <c r="G371" s="45"/>
      <c r="H371" s="51"/>
      <c r="I371" s="45"/>
      <c r="J371" s="45"/>
      <c r="K371" s="45"/>
      <c r="L371" s="45"/>
      <c r="M371" s="45"/>
      <c r="N371" s="45"/>
      <c r="V371" s="52"/>
      <c r="AC371" s="52"/>
      <c r="AJ371" s="52"/>
      <c r="AQ371" s="52"/>
      <c r="AX371" s="52"/>
      <c r="BE371" s="52"/>
      <c r="BL371" s="52"/>
      <c r="BS371" s="52"/>
      <c r="BZ371" s="52"/>
      <c r="CG371" s="52"/>
      <c r="CN371" s="52"/>
    </row>
    <row r="372" spans="1:92" ht="15">
      <c r="A372" s="44"/>
      <c r="B372" s="45"/>
      <c r="C372" s="45"/>
      <c r="D372" s="44"/>
      <c r="E372" s="45"/>
      <c r="F372" s="45"/>
      <c r="G372" s="45"/>
      <c r="H372" s="51"/>
      <c r="I372" s="45"/>
      <c r="J372" s="45"/>
      <c r="K372" s="45"/>
      <c r="L372" s="45"/>
      <c r="M372" s="45"/>
      <c r="N372" s="45"/>
      <c r="V372" s="52"/>
      <c r="AC372" s="52"/>
      <c r="AJ372" s="52"/>
      <c r="AQ372" s="52"/>
      <c r="AX372" s="52"/>
      <c r="BE372" s="52"/>
      <c r="BL372" s="52"/>
      <c r="BS372" s="52"/>
      <c r="BZ372" s="52"/>
      <c r="CG372" s="52"/>
      <c r="CN372" s="52"/>
    </row>
    <row r="373" spans="1:92" ht="15">
      <c r="A373" s="44"/>
      <c r="B373" s="45"/>
      <c r="C373" s="45"/>
      <c r="D373" s="44"/>
      <c r="E373" s="45"/>
      <c r="F373" s="45"/>
      <c r="G373" s="45"/>
      <c r="H373" s="51"/>
      <c r="I373" s="45"/>
      <c r="J373" s="45"/>
      <c r="K373" s="45"/>
      <c r="L373" s="45"/>
      <c r="M373" s="45"/>
      <c r="N373" s="45"/>
      <c r="V373" s="52"/>
      <c r="AC373" s="52"/>
      <c r="AJ373" s="52"/>
      <c r="AQ373" s="52"/>
      <c r="AX373" s="52"/>
      <c r="BE373" s="52"/>
      <c r="BL373" s="52"/>
      <c r="BS373" s="52"/>
      <c r="BZ373" s="52"/>
      <c r="CG373" s="52"/>
      <c r="CN373" s="52"/>
    </row>
    <row r="374" spans="1:92" ht="15">
      <c r="A374" s="44"/>
      <c r="B374" s="45"/>
      <c r="C374" s="45"/>
      <c r="D374" s="44"/>
      <c r="E374" s="45"/>
      <c r="F374" s="45"/>
      <c r="G374" s="45"/>
      <c r="H374" s="51"/>
      <c r="I374" s="45"/>
      <c r="J374" s="45"/>
      <c r="K374" s="45"/>
      <c r="L374" s="45"/>
      <c r="M374" s="45"/>
      <c r="N374" s="45"/>
      <c r="V374" s="52"/>
      <c r="AC374" s="52"/>
      <c r="AJ374" s="52"/>
      <c r="AQ374" s="52"/>
      <c r="AX374" s="52"/>
      <c r="BE374" s="52"/>
      <c r="BL374" s="52"/>
      <c r="BS374" s="52"/>
      <c r="BZ374" s="52"/>
      <c r="CG374" s="52"/>
      <c r="CN374" s="52"/>
    </row>
    <row r="375" spans="1:92" ht="15">
      <c r="A375" s="44"/>
      <c r="B375" s="45"/>
      <c r="C375" s="45"/>
      <c r="D375" s="44"/>
      <c r="E375" s="45"/>
      <c r="F375" s="45"/>
      <c r="G375" s="45"/>
      <c r="H375" s="51"/>
      <c r="I375" s="45"/>
      <c r="J375" s="45"/>
      <c r="K375" s="45"/>
      <c r="L375" s="45"/>
      <c r="M375" s="45"/>
      <c r="N375" s="45"/>
      <c r="V375" s="52"/>
      <c r="AC375" s="52"/>
      <c r="AJ375" s="52"/>
      <c r="AQ375" s="52"/>
      <c r="AX375" s="52"/>
      <c r="BE375" s="52"/>
      <c r="BL375" s="52"/>
      <c r="BS375" s="52"/>
      <c r="BZ375" s="52"/>
      <c r="CG375" s="52"/>
      <c r="CN375" s="52"/>
    </row>
    <row r="376" spans="1:92" ht="15">
      <c r="A376" s="44"/>
      <c r="B376" s="45"/>
      <c r="C376" s="45"/>
      <c r="D376" s="44"/>
      <c r="E376" s="45"/>
      <c r="F376" s="45"/>
      <c r="G376" s="45"/>
      <c r="H376" s="51"/>
      <c r="I376" s="45"/>
      <c r="J376" s="45"/>
      <c r="K376" s="45"/>
      <c r="L376" s="45"/>
      <c r="M376" s="45"/>
      <c r="N376" s="45"/>
      <c r="V376" s="52"/>
      <c r="AC376" s="52"/>
      <c r="AJ376" s="52"/>
      <c r="AQ376" s="52"/>
      <c r="AX376" s="52"/>
      <c r="BE376" s="52"/>
      <c r="BL376" s="52"/>
      <c r="BS376" s="52"/>
      <c r="BZ376" s="52"/>
      <c r="CG376" s="52"/>
      <c r="CN376" s="52"/>
    </row>
    <row r="377" spans="1:92" ht="15">
      <c r="A377" s="44"/>
      <c r="B377" s="45"/>
      <c r="C377" s="45"/>
      <c r="D377" s="44"/>
      <c r="E377" s="45"/>
      <c r="F377" s="45"/>
      <c r="G377" s="45"/>
      <c r="H377" s="51"/>
      <c r="I377" s="45"/>
      <c r="J377" s="45"/>
      <c r="K377" s="45"/>
      <c r="L377" s="45"/>
      <c r="M377" s="45"/>
      <c r="N377" s="45"/>
      <c r="V377" s="52"/>
      <c r="AC377" s="52"/>
      <c r="AJ377" s="52"/>
      <c r="AQ377" s="52"/>
      <c r="AX377" s="52"/>
      <c r="BE377" s="52"/>
      <c r="BL377" s="52"/>
      <c r="BS377" s="52"/>
      <c r="BZ377" s="52"/>
      <c r="CG377" s="52"/>
      <c r="CN377" s="52"/>
    </row>
    <row r="378" spans="1:92" ht="15">
      <c r="A378" s="44"/>
      <c r="B378" s="45"/>
      <c r="C378" s="45"/>
      <c r="D378" s="44"/>
      <c r="E378" s="45"/>
      <c r="F378" s="45"/>
      <c r="G378" s="45"/>
      <c r="H378" s="51"/>
      <c r="I378" s="45"/>
      <c r="J378" s="45"/>
      <c r="K378" s="45"/>
      <c r="L378" s="45"/>
      <c r="M378" s="45"/>
      <c r="N378" s="45"/>
      <c r="V378" s="52"/>
      <c r="AC378" s="52"/>
      <c r="AJ378" s="52"/>
      <c r="AQ378" s="52"/>
      <c r="AX378" s="52"/>
      <c r="BE378" s="52"/>
      <c r="BL378" s="52"/>
      <c r="BS378" s="52"/>
      <c r="BZ378" s="52"/>
      <c r="CG378" s="52"/>
      <c r="CN378" s="52"/>
    </row>
    <row r="379" spans="1:92" ht="15">
      <c r="A379" s="44"/>
      <c r="B379" s="45"/>
      <c r="C379" s="45"/>
      <c r="D379" s="44"/>
      <c r="E379" s="45"/>
      <c r="F379" s="45"/>
      <c r="G379" s="45"/>
      <c r="H379" s="51"/>
      <c r="I379" s="45"/>
      <c r="J379" s="45"/>
      <c r="K379" s="45"/>
      <c r="L379" s="45"/>
      <c r="M379" s="45"/>
      <c r="N379" s="45"/>
      <c r="V379" s="52"/>
      <c r="AC379" s="52"/>
      <c r="AJ379" s="52"/>
      <c r="AQ379" s="52"/>
      <c r="AX379" s="52"/>
      <c r="BE379" s="52"/>
      <c r="BL379" s="52"/>
      <c r="BS379" s="52"/>
      <c r="BZ379" s="52"/>
      <c r="CG379" s="52"/>
      <c r="CN379" s="52"/>
    </row>
    <row r="380" spans="1:92" ht="15">
      <c r="A380" s="44"/>
      <c r="B380" s="45"/>
      <c r="C380" s="45"/>
      <c r="D380" s="44"/>
      <c r="E380" s="45"/>
      <c r="F380" s="45"/>
      <c r="G380" s="45"/>
      <c r="H380" s="51"/>
      <c r="I380" s="45"/>
      <c r="J380" s="45"/>
      <c r="K380" s="45"/>
      <c r="L380" s="45"/>
      <c r="M380" s="45"/>
      <c r="N380" s="45"/>
      <c r="V380" s="52"/>
      <c r="AC380" s="52"/>
      <c r="AJ380" s="52"/>
      <c r="AQ380" s="52"/>
      <c r="AX380" s="52"/>
      <c r="BE380" s="52"/>
      <c r="BL380" s="52"/>
      <c r="BS380" s="52"/>
      <c r="BZ380" s="52"/>
      <c r="CG380" s="52"/>
      <c r="CN380" s="52"/>
    </row>
    <row r="381" spans="1:92" ht="15">
      <c r="A381" s="44"/>
      <c r="B381" s="45"/>
      <c r="C381" s="45"/>
      <c r="D381" s="44"/>
      <c r="E381" s="45"/>
      <c r="F381" s="45"/>
      <c r="G381" s="45"/>
      <c r="H381" s="51"/>
      <c r="I381" s="45"/>
      <c r="J381" s="45"/>
      <c r="K381" s="45"/>
      <c r="L381" s="45"/>
      <c r="M381" s="45"/>
      <c r="N381" s="45"/>
      <c r="V381" s="52"/>
      <c r="AC381" s="52"/>
      <c r="AJ381" s="52"/>
      <c r="AQ381" s="52"/>
      <c r="AX381" s="52"/>
      <c r="BE381" s="52"/>
      <c r="BL381" s="52"/>
      <c r="BS381" s="52"/>
      <c r="BZ381" s="52"/>
      <c r="CG381" s="52"/>
      <c r="CN381" s="52"/>
    </row>
    <row r="382" spans="1:92" ht="15">
      <c r="A382" s="44"/>
      <c r="B382" s="45"/>
      <c r="C382" s="45"/>
      <c r="D382" s="44"/>
      <c r="E382" s="45"/>
      <c r="F382" s="45"/>
      <c r="G382" s="45"/>
      <c r="H382" s="51"/>
      <c r="I382" s="45"/>
      <c r="J382" s="45"/>
      <c r="K382" s="45"/>
      <c r="L382" s="45"/>
      <c r="M382" s="45"/>
      <c r="N382" s="45"/>
      <c r="V382" s="52"/>
      <c r="AC382" s="52"/>
      <c r="AJ382" s="52"/>
      <c r="AQ382" s="52"/>
      <c r="AX382" s="52"/>
      <c r="BE382" s="52"/>
      <c r="BL382" s="52"/>
      <c r="BS382" s="52"/>
      <c r="BZ382" s="52"/>
      <c r="CG382" s="52"/>
      <c r="CN382" s="52"/>
    </row>
    <row r="383" spans="1:92" ht="15">
      <c r="A383" s="44"/>
      <c r="B383" s="45"/>
      <c r="C383" s="45"/>
      <c r="D383" s="44"/>
      <c r="E383" s="45"/>
      <c r="F383" s="45"/>
      <c r="G383" s="45"/>
      <c r="H383" s="51"/>
      <c r="I383" s="45"/>
      <c r="J383" s="45"/>
      <c r="K383" s="45"/>
      <c r="L383" s="45"/>
      <c r="M383" s="45"/>
      <c r="N383" s="45"/>
      <c r="V383" s="52"/>
      <c r="AC383" s="52"/>
      <c r="AJ383" s="52"/>
      <c r="AQ383" s="52"/>
      <c r="AX383" s="52"/>
      <c r="BE383" s="52"/>
      <c r="BL383" s="52"/>
      <c r="BS383" s="52"/>
      <c r="BZ383" s="52"/>
      <c r="CG383" s="52"/>
      <c r="CN383" s="52"/>
    </row>
    <row r="384" spans="1:92" ht="15">
      <c r="A384" s="44"/>
      <c r="B384" s="45"/>
      <c r="C384" s="45"/>
      <c r="D384" s="44"/>
      <c r="E384" s="45"/>
      <c r="F384" s="45"/>
      <c r="G384" s="45"/>
      <c r="H384" s="51"/>
      <c r="I384" s="45"/>
      <c r="J384" s="45"/>
      <c r="K384" s="45"/>
      <c r="L384" s="45"/>
      <c r="M384" s="45"/>
      <c r="N384" s="45"/>
      <c r="V384" s="52"/>
      <c r="AC384" s="52"/>
      <c r="AJ384" s="52"/>
      <c r="AQ384" s="52"/>
      <c r="AX384" s="52"/>
      <c r="BE384" s="52"/>
      <c r="BL384" s="52"/>
      <c r="BS384" s="52"/>
      <c r="BZ384" s="52"/>
      <c r="CG384" s="52"/>
      <c r="CN384" s="52"/>
    </row>
    <row r="385" spans="1:92" ht="15">
      <c r="A385" s="44"/>
      <c r="B385" s="45"/>
      <c r="C385" s="45"/>
      <c r="D385" s="44"/>
      <c r="E385" s="45"/>
      <c r="F385" s="45"/>
      <c r="G385" s="45"/>
      <c r="H385" s="51"/>
      <c r="I385" s="45"/>
      <c r="J385" s="45"/>
      <c r="K385" s="45"/>
      <c r="L385" s="45"/>
      <c r="M385" s="45"/>
      <c r="N385" s="45"/>
      <c r="V385" s="52"/>
      <c r="AC385" s="52"/>
      <c r="AJ385" s="52"/>
      <c r="AQ385" s="52"/>
      <c r="AX385" s="52"/>
      <c r="BE385" s="52"/>
      <c r="BL385" s="52"/>
      <c r="BS385" s="52"/>
      <c r="BZ385" s="52"/>
      <c r="CG385" s="52"/>
      <c r="CN385" s="52"/>
    </row>
    <row r="386" spans="1:92" ht="15">
      <c r="A386" s="44"/>
      <c r="B386" s="45"/>
      <c r="C386" s="45"/>
      <c r="D386" s="44"/>
      <c r="E386" s="45"/>
      <c r="F386" s="45"/>
      <c r="G386" s="45"/>
      <c r="H386" s="51"/>
      <c r="I386" s="45"/>
      <c r="J386" s="45"/>
      <c r="K386" s="45"/>
      <c r="L386" s="45"/>
      <c r="M386" s="45"/>
      <c r="N386" s="45"/>
      <c r="V386" s="52"/>
      <c r="AC386" s="52"/>
      <c r="AJ386" s="52"/>
      <c r="AQ386" s="52"/>
      <c r="AX386" s="52"/>
      <c r="BE386" s="52"/>
      <c r="BL386" s="52"/>
      <c r="BS386" s="52"/>
      <c r="BZ386" s="52"/>
      <c r="CG386" s="52"/>
      <c r="CN386" s="52"/>
    </row>
    <row r="387" spans="1:92" ht="15">
      <c r="A387" s="44"/>
      <c r="B387" s="45"/>
      <c r="C387" s="45"/>
      <c r="D387" s="44"/>
      <c r="E387" s="45"/>
      <c r="F387" s="45"/>
      <c r="G387" s="45"/>
      <c r="H387" s="51"/>
      <c r="I387" s="45"/>
      <c r="J387" s="45"/>
      <c r="K387" s="45"/>
      <c r="L387" s="45"/>
      <c r="M387" s="45"/>
      <c r="N387" s="45"/>
      <c r="V387" s="52"/>
      <c r="AC387" s="52"/>
      <c r="AJ387" s="52"/>
      <c r="AQ387" s="52"/>
      <c r="AX387" s="52"/>
      <c r="BE387" s="52"/>
      <c r="BL387" s="52"/>
      <c r="BS387" s="52"/>
      <c r="BZ387" s="52"/>
      <c r="CG387" s="52"/>
      <c r="CN387" s="52"/>
    </row>
    <row r="388" spans="1:92" ht="15">
      <c r="A388" s="44"/>
      <c r="B388" s="45"/>
      <c r="C388" s="45"/>
      <c r="D388" s="44"/>
      <c r="E388" s="45"/>
      <c r="F388" s="45"/>
      <c r="G388" s="45"/>
      <c r="H388" s="51"/>
      <c r="I388" s="45"/>
      <c r="J388" s="45"/>
      <c r="K388" s="45"/>
      <c r="L388" s="45"/>
      <c r="M388" s="45"/>
      <c r="N388" s="45"/>
      <c r="V388" s="52"/>
      <c r="AC388" s="52"/>
      <c r="AJ388" s="52"/>
      <c r="AQ388" s="52"/>
      <c r="AX388" s="52"/>
      <c r="BE388" s="52"/>
      <c r="BL388" s="52"/>
      <c r="BS388" s="52"/>
      <c r="BZ388" s="52"/>
      <c r="CG388" s="52"/>
      <c r="CN388" s="52"/>
    </row>
    <row r="389" spans="1:92" ht="15">
      <c r="A389" s="44"/>
      <c r="B389" s="45"/>
      <c r="C389" s="45"/>
      <c r="D389" s="44"/>
      <c r="E389" s="45"/>
      <c r="F389" s="45"/>
      <c r="G389" s="45"/>
      <c r="H389" s="51"/>
      <c r="I389" s="45"/>
      <c r="J389" s="45"/>
      <c r="K389" s="45"/>
      <c r="L389" s="45"/>
      <c r="M389" s="45"/>
      <c r="N389" s="45"/>
      <c r="V389" s="52"/>
      <c r="AC389" s="52"/>
      <c r="AJ389" s="52"/>
      <c r="AQ389" s="52"/>
      <c r="AX389" s="52"/>
      <c r="BE389" s="52"/>
      <c r="BL389" s="52"/>
      <c r="BS389" s="52"/>
      <c r="BZ389" s="52"/>
      <c r="CG389" s="52"/>
      <c r="CN389" s="52"/>
    </row>
    <row r="390" spans="1:92" ht="15">
      <c r="A390" s="44"/>
      <c r="B390" s="45"/>
      <c r="C390" s="45"/>
      <c r="D390" s="44"/>
      <c r="E390" s="45"/>
      <c r="F390" s="45"/>
      <c r="G390" s="45"/>
      <c r="H390" s="51"/>
      <c r="I390" s="45"/>
      <c r="J390" s="45"/>
      <c r="K390" s="45"/>
      <c r="L390" s="45"/>
      <c r="M390" s="45"/>
      <c r="N390" s="45"/>
      <c r="V390" s="52"/>
      <c r="AC390" s="52"/>
      <c r="AJ390" s="52"/>
      <c r="AQ390" s="52"/>
      <c r="AX390" s="52"/>
      <c r="BE390" s="52"/>
      <c r="BL390" s="52"/>
      <c r="BS390" s="52"/>
      <c r="BZ390" s="52"/>
      <c r="CG390" s="52"/>
      <c r="CN390" s="52"/>
    </row>
    <row r="391" spans="1:92" ht="15">
      <c r="A391" s="44"/>
      <c r="B391" s="45"/>
      <c r="C391" s="45"/>
      <c r="D391" s="44"/>
      <c r="E391" s="45"/>
      <c r="F391" s="45"/>
      <c r="G391" s="45"/>
      <c r="H391" s="51"/>
      <c r="I391" s="45"/>
      <c r="J391" s="45"/>
      <c r="K391" s="45"/>
      <c r="L391" s="45"/>
      <c r="M391" s="45"/>
      <c r="N391" s="45"/>
      <c r="V391" s="52"/>
      <c r="AC391" s="52"/>
      <c r="AJ391" s="52"/>
      <c r="AQ391" s="52"/>
      <c r="AX391" s="52"/>
      <c r="BE391" s="52"/>
      <c r="BL391" s="52"/>
      <c r="BS391" s="52"/>
      <c r="BZ391" s="52"/>
      <c r="CG391" s="52"/>
      <c r="CN391" s="52"/>
    </row>
    <row r="392" spans="1:92" ht="15">
      <c r="A392" s="44"/>
      <c r="B392" s="45"/>
      <c r="C392" s="45"/>
      <c r="D392" s="44"/>
      <c r="E392" s="45"/>
      <c r="F392" s="45"/>
      <c r="G392" s="45"/>
      <c r="H392" s="51"/>
      <c r="I392" s="45"/>
      <c r="J392" s="45"/>
      <c r="K392" s="45"/>
      <c r="L392" s="45"/>
      <c r="M392" s="45"/>
      <c r="N392" s="45"/>
      <c r="V392" s="52"/>
      <c r="AC392" s="52"/>
      <c r="AJ392" s="52"/>
      <c r="AQ392" s="52"/>
      <c r="AX392" s="52"/>
      <c r="BE392" s="52"/>
      <c r="BL392" s="52"/>
      <c r="BS392" s="52"/>
      <c r="BZ392" s="52"/>
      <c r="CG392" s="52"/>
      <c r="CN392" s="52"/>
    </row>
    <row r="393" spans="1:92" ht="15">
      <c r="A393" s="44"/>
      <c r="B393" s="45"/>
      <c r="C393" s="45"/>
      <c r="D393" s="44"/>
      <c r="E393" s="45"/>
      <c r="F393" s="45"/>
      <c r="G393" s="45"/>
      <c r="H393" s="51"/>
      <c r="I393" s="45"/>
      <c r="J393" s="45"/>
      <c r="K393" s="45"/>
      <c r="L393" s="45"/>
      <c r="M393" s="45"/>
      <c r="N393" s="45"/>
      <c r="V393" s="52"/>
      <c r="AC393" s="52"/>
      <c r="AJ393" s="52"/>
      <c r="AQ393" s="52"/>
      <c r="AX393" s="52"/>
      <c r="BE393" s="52"/>
      <c r="BL393" s="52"/>
      <c r="BS393" s="52"/>
      <c r="BZ393" s="52"/>
      <c r="CG393" s="52"/>
      <c r="CN393" s="52"/>
    </row>
    <row r="394" spans="1:92" ht="15">
      <c r="A394" s="44"/>
      <c r="B394" s="45"/>
      <c r="C394" s="45"/>
      <c r="D394" s="44"/>
      <c r="E394" s="45"/>
      <c r="F394" s="45"/>
      <c r="G394" s="45"/>
      <c r="H394" s="51"/>
      <c r="I394" s="45"/>
      <c r="J394" s="45"/>
      <c r="K394" s="45"/>
      <c r="L394" s="45"/>
      <c r="M394" s="45"/>
      <c r="N394" s="45"/>
      <c r="V394" s="52"/>
      <c r="AC394" s="52"/>
      <c r="AJ394" s="52"/>
      <c r="AQ394" s="52"/>
      <c r="AX394" s="52"/>
      <c r="BE394" s="52"/>
      <c r="BL394" s="52"/>
      <c r="BS394" s="52"/>
      <c r="BZ394" s="52"/>
      <c r="CG394" s="52"/>
      <c r="CN394" s="52"/>
    </row>
    <row r="395" spans="1:92" ht="15">
      <c r="A395" s="44"/>
      <c r="B395" s="45"/>
      <c r="C395" s="45"/>
      <c r="D395" s="44"/>
      <c r="E395" s="45"/>
      <c r="F395" s="45"/>
      <c r="G395" s="45"/>
      <c r="H395" s="51"/>
      <c r="I395" s="45"/>
      <c r="J395" s="45"/>
      <c r="K395" s="45"/>
      <c r="L395" s="45"/>
      <c r="M395" s="45"/>
      <c r="N395" s="45"/>
      <c r="V395" s="52"/>
      <c r="AC395" s="52"/>
      <c r="AJ395" s="52"/>
      <c r="AQ395" s="52"/>
      <c r="AX395" s="52"/>
      <c r="BE395" s="52"/>
      <c r="BL395" s="52"/>
      <c r="BS395" s="52"/>
      <c r="BZ395" s="52"/>
      <c r="CG395" s="52"/>
      <c r="CN395" s="52"/>
    </row>
    <row r="396" spans="1:92" ht="15">
      <c r="A396" s="44"/>
      <c r="B396" s="45"/>
      <c r="C396" s="45"/>
      <c r="D396" s="44"/>
      <c r="E396" s="45"/>
      <c r="F396" s="45"/>
      <c r="G396" s="45"/>
      <c r="H396" s="51"/>
      <c r="I396" s="45"/>
      <c r="J396" s="45"/>
      <c r="K396" s="45"/>
      <c r="L396" s="45"/>
      <c r="M396" s="45"/>
      <c r="N396" s="45"/>
      <c r="V396" s="52"/>
      <c r="AC396" s="52"/>
      <c r="AJ396" s="52"/>
      <c r="AQ396" s="52"/>
      <c r="AX396" s="52"/>
      <c r="BE396" s="52"/>
      <c r="BL396" s="52"/>
      <c r="BS396" s="52"/>
      <c r="BZ396" s="52"/>
      <c r="CG396" s="52"/>
      <c r="CN396" s="52"/>
    </row>
    <row r="397" spans="1:92" ht="15">
      <c r="A397" s="44"/>
      <c r="B397" s="45"/>
      <c r="C397" s="45"/>
      <c r="D397" s="44"/>
      <c r="E397" s="45"/>
      <c r="F397" s="45"/>
      <c r="G397" s="45"/>
      <c r="H397" s="51"/>
      <c r="I397" s="45"/>
      <c r="J397" s="45"/>
      <c r="K397" s="45"/>
      <c r="L397" s="45"/>
      <c r="M397" s="45"/>
      <c r="N397" s="45"/>
      <c r="V397" s="52"/>
      <c r="AC397" s="52"/>
      <c r="AJ397" s="52"/>
      <c r="AQ397" s="52"/>
      <c r="AX397" s="52"/>
      <c r="BE397" s="52"/>
      <c r="BL397" s="52"/>
      <c r="BS397" s="52"/>
      <c r="BZ397" s="52"/>
      <c r="CG397" s="52"/>
      <c r="CN397" s="52"/>
    </row>
    <row r="398" spans="1:92" ht="15">
      <c r="A398" s="44"/>
      <c r="B398" s="45"/>
      <c r="C398" s="45"/>
      <c r="D398" s="44"/>
      <c r="E398" s="45"/>
      <c r="F398" s="45"/>
      <c r="G398" s="45"/>
      <c r="H398" s="51"/>
      <c r="I398" s="45"/>
      <c r="J398" s="45"/>
      <c r="K398" s="45"/>
      <c r="L398" s="45"/>
      <c r="M398" s="45"/>
      <c r="N398" s="45"/>
      <c r="V398" s="52"/>
      <c r="AC398" s="52"/>
      <c r="AJ398" s="52"/>
      <c r="AQ398" s="52"/>
      <c r="AX398" s="52"/>
      <c r="BE398" s="52"/>
      <c r="BL398" s="52"/>
      <c r="BS398" s="52"/>
      <c r="BZ398" s="52"/>
      <c r="CG398" s="52"/>
      <c r="CN398" s="52"/>
    </row>
    <row r="399" spans="1:92" ht="15">
      <c r="A399" s="44"/>
      <c r="B399" s="45"/>
      <c r="C399" s="45"/>
      <c r="D399" s="44"/>
      <c r="E399" s="45"/>
      <c r="F399" s="45"/>
      <c r="G399" s="45"/>
      <c r="H399" s="51"/>
      <c r="I399" s="45"/>
      <c r="J399" s="45"/>
      <c r="K399" s="45"/>
      <c r="L399" s="45"/>
      <c r="M399" s="45"/>
      <c r="N399" s="45"/>
      <c r="V399" s="52"/>
      <c r="AJ399" s="52"/>
      <c r="AQ399" s="52"/>
      <c r="AX399" s="52"/>
      <c r="BE399" s="52"/>
      <c r="BL399" s="52"/>
      <c r="BS399" s="52"/>
      <c r="BZ399" s="52"/>
      <c r="CG399" s="52"/>
      <c r="CN399" s="52"/>
    </row>
    <row r="400" spans="1:92" ht="15">
      <c r="A400" s="44"/>
      <c r="B400" s="45"/>
      <c r="C400" s="45"/>
      <c r="D400" s="44"/>
      <c r="E400" s="45"/>
      <c r="F400" s="45"/>
      <c r="G400" s="45"/>
      <c r="H400" s="51"/>
      <c r="I400" s="45"/>
      <c r="J400" s="45"/>
      <c r="K400" s="45"/>
      <c r="L400" s="45"/>
      <c r="M400" s="45"/>
      <c r="N400" s="45"/>
      <c r="V400" s="52"/>
      <c r="AJ400" s="52"/>
      <c r="AQ400" s="52"/>
      <c r="AX400" s="52"/>
      <c r="BE400" s="52"/>
      <c r="BL400" s="52"/>
      <c r="BS400" s="52"/>
      <c r="BZ400" s="52"/>
      <c r="CG400" s="52"/>
      <c r="CN400" s="52"/>
    </row>
    <row r="401" spans="1:92" ht="15">
      <c r="A401" s="44"/>
      <c r="B401" s="45"/>
      <c r="C401" s="45"/>
      <c r="D401" s="44"/>
      <c r="E401" s="45"/>
      <c r="F401" s="45"/>
      <c r="G401" s="45"/>
      <c r="H401" s="51"/>
      <c r="I401" s="45"/>
      <c r="J401" s="45"/>
      <c r="K401" s="45"/>
      <c r="L401" s="45"/>
      <c r="M401" s="45"/>
      <c r="N401" s="45"/>
      <c r="V401" s="52"/>
      <c r="AJ401" s="52"/>
      <c r="AQ401" s="52"/>
      <c r="AX401" s="52"/>
      <c r="BE401" s="52"/>
      <c r="BL401" s="52"/>
      <c r="BS401" s="52"/>
      <c r="BZ401" s="52"/>
      <c r="CG401" s="52"/>
      <c r="CN401" s="52"/>
    </row>
    <row r="402" spans="1:92" ht="15">
      <c r="A402" s="44"/>
      <c r="B402" s="45"/>
      <c r="C402" s="45"/>
      <c r="D402" s="44"/>
      <c r="E402" s="45"/>
      <c r="F402" s="45"/>
      <c r="G402" s="45"/>
      <c r="H402" s="51"/>
      <c r="I402" s="45"/>
      <c r="J402" s="45"/>
      <c r="K402" s="45"/>
      <c r="L402" s="45"/>
      <c r="M402" s="45"/>
      <c r="N402" s="45"/>
      <c r="V402" s="52"/>
      <c r="AJ402" s="52"/>
      <c r="AQ402" s="52"/>
      <c r="AX402" s="52"/>
      <c r="BE402" s="52"/>
      <c r="BL402" s="52"/>
      <c r="BS402" s="52"/>
      <c r="BZ402" s="52"/>
      <c r="CG402" s="52"/>
      <c r="CN402" s="52"/>
    </row>
    <row r="403" spans="1:92" ht="15">
      <c r="A403" s="44"/>
      <c r="B403" s="45"/>
      <c r="C403" s="45"/>
      <c r="D403" s="44"/>
      <c r="E403" s="45"/>
      <c r="F403" s="45"/>
      <c r="G403" s="45"/>
      <c r="H403" s="51"/>
      <c r="I403" s="45"/>
      <c r="J403" s="45"/>
      <c r="K403" s="45"/>
      <c r="L403" s="45"/>
      <c r="M403" s="45"/>
      <c r="N403" s="45"/>
      <c r="V403" s="52"/>
      <c r="AJ403" s="52"/>
      <c r="AQ403" s="52"/>
      <c r="AX403" s="52"/>
      <c r="BE403" s="52"/>
      <c r="BL403" s="52"/>
      <c r="BS403" s="52"/>
      <c r="BZ403" s="52"/>
      <c r="CG403" s="52"/>
      <c r="CN403" s="52"/>
    </row>
    <row r="404" spans="1:92" ht="15">
      <c r="A404" s="44"/>
      <c r="B404" s="45"/>
      <c r="C404" s="45"/>
      <c r="D404" s="44"/>
      <c r="E404" s="45"/>
      <c r="F404" s="45"/>
      <c r="G404" s="45"/>
      <c r="H404" s="51"/>
      <c r="I404" s="45"/>
      <c r="J404" s="45"/>
      <c r="K404" s="45"/>
      <c r="L404" s="45"/>
      <c r="M404" s="45"/>
      <c r="N404" s="45"/>
      <c r="V404" s="52"/>
      <c r="AJ404" s="52"/>
      <c r="AQ404" s="52"/>
      <c r="AX404" s="52"/>
      <c r="BE404" s="52"/>
      <c r="BL404" s="52"/>
      <c r="BS404" s="52"/>
      <c r="BZ404" s="52"/>
      <c r="CG404" s="52"/>
      <c r="CN404" s="52"/>
    </row>
    <row r="405" spans="1:92" ht="15">
      <c r="A405" s="44"/>
      <c r="B405" s="45"/>
      <c r="C405" s="45"/>
      <c r="D405" s="44"/>
      <c r="E405" s="45"/>
      <c r="F405" s="45"/>
      <c r="G405" s="45"/>
      <c r="H405" s="51"/>
      <c r="I405" s="45"/>
      <c r="J405" s="45"/>
      <c r="K405" s="45"/>
      <c r="L405" s="45"/>
      <c r="M405" s="45"/>
      <c r="N405" s="45"/>
      <c r="V405" s="52"/>
      <c r="AJ405" s="52"/>
      <c r="AQ405" s="52"/>
      <c r="AX405" s="52"/>
      <c r="BE405" s="52"/>
      <c r="BL405" s="52"/>
      <c r="BS405" s="52"/>
      <c r="BZ405" s="52"/>
      <c r="CG405" s="52"/>
      <c r="CN405" s="52"/>
    </row>
    <row r="406" spans="1:92" ht="15">
      <c r="A406" s="44"/>
      <c r="B406" s="45"/>
      <c r="C406" s="45"/>
      <c r="D406" s="44"/>
      <c r="E406" s="45"/>
      <c r="F406" s="45"/>
      <c r="G406" s="45"/>
      <c r="H406" s="51"/>
      <c r="I406" s="45"/>
      <c r="J406" s="45"/>
      <c r="K406" s="45"/>
      <c r="L406" s="45"/>
      <c r="M406" s="45"/>
      <c r="N406" s="45"/>
      <c r="V406" s="52"/>
      <c r="AJ406" s="52"/>
      <c r="AQ406" s="52"/>
      <c r="AX406" s="52"/>
      <c r="BE406" s="52"/>
      <c r="BL406" s="52"/>
      <c r="BS406" s="52"/>
      <c r="BZ406" s="52"/>
      <c r="CG406" s="52"/>
      <c r="CN406" s="52"/>
    </row>
    <row r="407" spans="1:92" ht="15">
      <c r="A407" s="44"/>
      <c r="B407" s="45"/>
      <c r="C407" s="45"/>
      <c r="D407" s="44"/>
      <c r="E407" s="45"/>
      <c r="F407" s="45"/>
      <c r="G407" s="45"/>
      <c r="H407" s="51"/>
      <c r="I407" s="45"/>
      <c r="J407" s="45"/>
      <c r="K407" s="45"/>
      <c r="L407" s="45"/>
      <c r="M407" s="45"/>
      <c r="N407" s="45"/>
      <c r="V407" s="52"/>
      <c r="AJ407" s="52"/>
      <c r="AQ407" s="52"/>
      <c r="AX407" s="52"/>
      <c r="BE407" s="52"/>
      <c r="BL407" s="52"/>
      <c r="BS407" s="52"/>
      <c r="BZ407" s="52"/>
      <c r="CG407" s="52"/>
      <c r="CN407" s="52"/>
    </row>
    <row r="408" spans="1:92" ht="15">
      <c r="A408" s="44"/>
      <c r="B408" s="45"/>
      <c r="C408" s="45"/>
      <c r="D408" s="44"/>
      <c r="E408" s="45"/>
      <c r="F408" s="45"/>
      <c r="G408" s="45"/>
      <c r="H408" s="51"/>
      <c r="I408" s="45"/>
      <c r="J408" s="45"/>
      <c r="K408" s="45"/>
      <c r="L408" s="45"/>
      <c r="M408" s="45"/>
      <c r="N408" s="45"/>
      <c r="V408" s="52"/>
      <c r="AJ408" s="52"/>
      <c r="AQ408" s="52"/>
      <c r="AX408" s="52"/>
      <c r="BE408" s="52"/>
      <c r="BL408" s="52"/>
      <c r="BS408" s="52"/>
      <c r="BZ408" s="52"/>
      <c r="CG408" s="52"/>
      <c r="CN408" s="52"/>
    </row>
    <row r="409" spans="1:92" ht="15">
      <c r="A409" s="44"/>
      <c r="B409" s="45"/>
      <c r="C409" s="45"/>
      <c r="D409" s="44"/>
      <c r="E409" s="45"/>
      <c r="F409" s="45"/>
      <c r="G409" s="45"/>
      <c r="H409" s="51"/>
      <c r="I409" s="45"/>
      <c r="J409" s="45"/>
      <c r="K409" s="45"/>
      <c r="L409" s="45"/>
      <c r="M409" s="45"/>
      <c r="N409" s="45"/>
      <c r="V409" s="52"/>
      <c r="AJ409" s="52"/>
      <c r="AQ409" s="52"/>
      <c r="AX409" s="52"/>
      <c r="BE409" s="52"/>
      <c r="BL409" s="52"/>
      <c r="BS409" s="52"/>
      <c r="BZ409" s="52"/>
      <c r="CG409" s="52"/>
      <c r="CN409" s="52"/>
    </row>
    <row r="410" spans="1:92" ht="15">
      <c r="A410" s="44"/>
      <c r="B410" s="45"/>
      <c r="C410" s="45"/>
      <c r="D410" s="44"/>
      <c r="E410" s="45"/>
      <c r="F410" s="45"/>
      <c r="G410" s="45"/>
      <c r="H410" s="51"/>
      <c r="I410" s="45"/>
      <c r="J410" s="45"/>
      <c r="K410" s="45"/>
      <c r="L410" s="45"/>
      <c r="M410" s="45"/>
      <c r="N410" s="45"/>
      <c r="V410" s="52"/>
      <c r="AJ410" s="52"/>
      <c r="AQ410" s="52"/>
      <c r="AX410" s="52"/>
      <c r="BE410" s="52"/>
      <c r="BL410" s="52"/>
      <c r="BS410" s="52"/>
      <c r="BZ410" s="52"/>
      <c r="CG410" s="52"/>
      <c r="CN410" s="52"/>
    </row>
    <row r="411" spans="1:92" ht="15">
      <c r="A411" s="44"/>
      <c r="B411" s="45"/>
      <c r="C411" s="45"/>
      <c r="D411" s="44"/>
      <c r="E411" s="45"/>
      <c r="F411" s="45"/>
      <c r="G411" s="45"/>
      <c r="H411" s="51"/>
      <c r="I411" s="45"/>
      <c r="J411" s="45"/>
      <c r="K411" s="45"/>
      <c r="L411" s="45"/>
      <c r="M411" s="45"/>
      <c r="N411" s="45"/>
      <c r="V411" s="52"/>
      <c r="AJ411" s="52"/>
      <c r="AQ411" s="52"/>
      <c r="AX411" s="52"/>
      <c r="BE411" s="52"/>
      <c r="BL411" s="52"/>
      <c r="BS411" s="52"/>
      <c r="BZ411" s="52"/>
      <c r="CG411" s="52"/>
      <c r="CN411" s="52"/>
    </row>
    <row r="412" spans="1:92" ht="15">
      <c r="A412" s="44"/>
      <c r="B412" s="45"/>
      <c r="C412" s="45"/>
      <c r="D412" s="44"/>
      <c r="E412" s="45"/>
      <c r="F412" s="45"/>
      <c r="G412" s="45"/>
      <c r="H412" s="51"/>
      <c r="I412" s="45"/>
      <c r="J412" s="45"/>
      <c r="K412" s="45"/>
      <c r="L412" s="45"/>
      <c r="M412" s="45"/>
      <c r="N412" s="45"/>
      <c r="V412" s="52"/>
      <c r="AJ412" s="52"/>
      <c r="AQ412" s="52"/>
      <c r="AX412" s="52"/>
      <c r="BE412" s="52"/>
      <c r="BL412" s="52"/>
      <c r="BS412" s="52"/>
      <c r="BZ412" s="52"/>
      <c r="CG412" s="52"/>
      <c r="CN412" s="52"/>
    </row>
    <row r="413" spans="1:92" ht="15">
      <c r="A413" s="44"/>
      <c r="B413" s="45"/>
      <c r="C413" s="45"/>
      <c r="D413" s="44"/>
      <c r="E413" s="45"/>
      <c r="F413" s="45"/>
      <c r="G413" s="45"/>
      <c r="H413" s="51"/>
      <c r="I413" s="45"/>
      <c r="J413" s="45"/>
      <c r="K413" s="45"/>
      <c r="L413" s="45"/>
      <c r="M413" s="45"/>
      <c r="N413" s="45"/>
      <c r="V413" s="52"/>
      <c r="AJ413" s="52"/>
      <c r="AQ413" s="52"/>
      <c r="AX413" s="52"/>
      <c r="BE413" s="52"/>
      <c r="BL413" s="52"/>
      <c r="BS413" s="52"/>
      <c r="BZ413" s="52"/>
      <c r="CG413" s="52"/>
      <c r="CN413" s="52"/>
    </row>
    <row r="414" spans="1:92" ht="15">
      <c r="A414" s="44"/>
      <c r="B414" s="45"/>
      <c r="C414" s="45"/>
      <c r="D414" s="44"/>
      <c r="E414" s="45"/>
      <c r="F414" s="45"/>
      <c r="G414" s="45"/>
      <c r="H414" s="51"/>
      <c r="I414" s="45"/>
      <c r="J414" s="45"/>
      <c r="K414" s="45"/>
      <c r="L414" s="45"/>
      <c r="M414" s="45"/>
      <c r="N414" s="45"/>
      <c r="V414" s="52"/>
      <c r="AJ414" s="52"/>
      <c r="AQ414" s="52"/>
      <c r="AX414" s="52"/>
      <c r="BE414" s="52"/>
      <c r="BL414" s="52"/>
      <c r="BS414" s="52"/>
      <c r="BZ414" s="52"/>
      <c r="CG414" s="52"/>
      <c r="CN414" s="52"/>
    </row>
    <row r="415" spans="1:92" ht="15">
      <c r="A415" s="44"/>
      <c r="B415" s="45"/>
      <c r="C415" s="45"/>
      <c r="D415" s="44"/>
      <c r="E415" s="45"/>
      <c r="F415" s="45"/>
      <c r="G415" s="45"/>
      <c r="H415" s="51"/>
      <c r="I415" s="45"/>
      <c r="J415" s="45"/>
      <c r="K415" s="45"/>
      <c r="L415" s="45"/>
      <c r="M415" s="45"/>
      <c r="N415" s="45"/>
      <c r="V415" s="52"/>
      <c r="AJ415" s="52"/>
      <c r="AQ415" s="52"/>
      <c r="AX415" s="52"/>
      <c r="BE415" s="52"/>
      <c r="BL415" s="52"/>
      <c r="BS415" s="52"/>
      <c r="BZ415" s="52"/>
      <c r="CG415" s="52"/>
      <c r="CN415" s="52"/>
    </row>
    <row r="416" spans="1:92" ht="15">
      <c r="A416" s="44"/>
      <c r="B416" s="45"/>
      <c r="C416" s="45"/>
      <c r="D416" s="44"/>
      <c r="E416" s="45"/>
      <c r="F416" s="45"/>
      <c r="G416" s="45"/>
      <c r="H416" s="51"/>
      <c r="I416" s="45"/>
      <c r="J416" s="45"/>
      <c r="K416" s="45"/>
      <c r="L416" s="45"/>
      <c r="M416" s="45"/>
      <c r="N416" s="45"/>
      <c r="V416" s="52"/>
      <c r="AJ416" s="52"/>
      <c r="AQ416" s="52"/>
      <c r="AX416" s="52"/>
      <c r="BE416" s="52"/>
      <c r="BL416" s="52"/>
      <c r="BS416" s="52"/>
      <c r="BZ416" s="52"/>
      <c r="CG416" s="52"/>
      <c r="CN416" s="52"/>
    </row>
    <row r="417" spans="1:92" ht="15">
      <c r="A417" s="44"/>
      <c r="B417" s="45"/>
      <c r="C417" s="45"/>
      <c r="D417" s="44"/>
      <c r="E417" s="45"/>
      <c r="F417" s="45"/>
      <c r="G417" s="45"/>
      <c r="H417" s="51"/>
      <c r="I417" s="45"/>
      <c r="J417" s="45"/>
      <c r="K417" s="45"/>
      <c r="L417" s="45"/>
      <c r="M417" s="45"/>
      <c r="N417" s="45"/>
      <c r="V417" s="52"/>
      <c r="AJ417" s="52"/>
      <c r="AQ417" s="52"/>
      <c r="AX417" s="52"/>
      <c r="BE417" s="52"/>
      <c r="BL417" s="52"/>
      <c r="BS417" s="52"/>
      <c r="BZ417" s="52"/>
      <c r="CG417" s="52"/>
      <c r="CN417" s="52"/>
    </row>
    <row r="418" spans="1:92" ht="15">
      <c r="A418" s="44"/>
      <c r="B418" s="45"/>
      <c r="C418" s="45"/>
      <c r="D418" s="44"/>
      <c r="E418" s="45"/>
      <c r="F418" s="45"/>
      <c r="G418" s="45"/>
      <c r="H418" s="51"/>
      <c r="I418" s="45"/>
      <c r="J418" s="45"/>
      <c r="K418" s="45"/>
      <c r="L418" s="45"/>
      <c r="M418" s="45"/>
      <c r="N418" s="45"/>
      <c r="V418" s="52"/>
      <c r="AJ418" s="52"/>
      <c r="AQ418" s="52"/>
      <c r="AX418" s="52"/>
      <c r="BE418" s="52"/>
      <c r="BL418" s="52"/>
      <c r="BS418" s="52"/>
      <c r="BZ418" s="52"/>
      <c r="CG418" s="52"/>
      <c r="CN418" s="52"/>
    </row>
    <row r="419" spans="1:92" ht="15">
      <c r="A419" s="44"/>
      <c r="B419" s="45"/>
      <c r="C419" s="45"/>
      <c r="D419" s="44"/>
      <c r="E419" s="45"/>
      <c r="F419" s="45"/>
      <c r="G419" s="45"/>
      <c r="H419" s="51"/>
      <c r="I419" s="45"/>
      <c r="J419" s="45"/>
      <c r="K419" s="45"/>
      <c r="L419" s="45"/>
      <c r="M419" s="45"/>
      <c r="N419" s="45"/>
      <c r="V419" s="52"/>
      <c r="AJ419" s="52"/>
      <c r="AQ419" s="52"/>
      <c r="AX419" s="52"/>
      <c r="BE419" s="52"/>
      <c r="BL419" s="52"/>
      <c r="BS419" s="52"/>
      <c r="BZ419" s="52"/>
      <c r="CG419" s="52"/>
      <c r="CN419" s="52"/>
    </row>
    <row r="420" spans="1:92" ht="15">
      <c r="A420" s="44"/>
      <c r="B420" s="45"/>
      <c r="C420" s="45"/>
      <c r="D420" s="44"/>
      <c r="E420" s="45"/>
      <c r="F420" s="45"/>
      <c r="G420" s="45"/>
      <c r="H420" s="51"/>
      <c r="I420" s="45"/>
      <c r="J420" s="45"/>
      <c r="K420" s="45"/>
      <c r="L420" s="45"/>
      <c r="M420" s="45"/>
      <c r="N420" s="45"/>
      <c r="V420" s="52"/>
      <c r="AJ420" s="52"/>
      <c r="AQ420" s="52"/>
      <c r="AX420" s="52"/>
      <c r="BE420" s="52"/>
      <c r="BL420" s="52"/>
      <c r="BS420" s="52"/>
      <c r="BZ420" s="52"/>
      <c r="CG420" s="52"/>
      <c r="CN420" s="52"/>
    </row>
    <row r="421" spans="1:92" ht="15">
      <c r="A421" s="44"/>
      <c r="B421" s="45"/>
      <c r="C421" s="45"/>
      <c r="D421" s="44"/>
      <c r="E421" s="45"/>
      <c r="F421" s="45"/>
      <c r="G421" s="45"/>
      <c r="H421" s="51"/>
      <c r="I421" s="45"/>
      <c r="J421" s="45"/>
      <c r="K421" s="45"/>
      <c r="L421" s="45"/>
      <c r="M421" s="45"/>
      <c r="N421" s="45"/>
      <c r="V421" s="52"/>
      <c r="AJ421" s="52"/>
      <c r="AQ421" s="52"/>
      <c r="AX421" s="52"/>
      <c r="BE421" s="52"/>
      <c r="BL421" s="52"/>
      <c r="BS421" s="52"/>
      <c r="BZ421" s="52"/>
      <c r="CG421" s="52"/>
      <c r="CN421" s="52"/>
    </row>
    <row r="422" spans="1:92" ht="15">
      <c r="A422" s="44"/>
      <c r="B422" s="45"/>
      <c r="C422" s="45"/>
      <c r="D422" s="44"/>
      <c r="E422" s="45"/>
      <c r="F422" s="45"/>
      <c r="G422" s="45"/>
      <c r="H422" s="51"/>
      <c r="I422" s="45"/>
      <c r="J422" s="45"/>
      <c r="K422" s="45"/>
      <c r="L422" s="45"/>
      <c r="M422" s="45"/>
      <c r="N422" s="45"/>
      <c r="V422" s="52"/>
      <c r="AJ422" s="52"/>
      <c r="AQ422" s="52"/>
      <c r="AX422" s="52"/>
      <c r="BE422" s="52"/>
      <c r="BL422" s="52"/>
      <c r="BS422" s="52"/>
      <c r="BZ422" s="52"/>
      <c r="CG422" s="52"/>
      <c r="CN422" s="52"/>
    </row>
    <row r="423" spans="1:92" ht="15">
      <c r="A423" s="44"/>
      <c r="B423" s="45"/>
      <c r="C423" s="45"/>
      <c r="D423" s="44"/>
      <c r="E423" s="45"/>
      <c r="F423" s="45"/>
      <c r="G423" s="45"/>
      <c r="H423" s="51"/>
      <c r="I423" s="45"/>
      <c r="J423" s="45"/>
      <c r="K423" s="45"/>
      <c r="L423" s="45"/>
      <c r="M423" s="45"/>
      <c r="N423" s="45"/>
      <c r="V423" s="52"/>
      <c r="AJ423" s="52"/>
      <c r="AQ423" s="52"/>
      <c r="AX423" s="52"/>
      <c r="BE423" s="52"/>
      <c r="BL423" s="52"/>
      <c r="BS423" s="52"/>
      <c r="BZ423" s="52"/>
      <c r="CG423" s="52"/>
      <c r="CN423" s="52"/>
    </row>
    <row r="424" spans="1:92" ht="15">
      <c r="A424" s="44"/>
      <c r="B424" s="45"/>
      <c r="C424" s="45"/>
      <c r="D424" s="44"/>
      <c r="E424" s="45"/>
      <c r="F424" s="45"/>
      <c r="G424" s="45"/>
      <c r="H424" s="51"/>
      <c r="I424" s="45"/>
      <c r="J424" s="45"/>
      <c r="K424" s="45"/>
      <c r="L424" s="45"/>
      <c r="M424" s="45"/>
      <c r="N424" s="45"/>
      <c r="V424" s="52"/>
      <c r="AJ424" s="52"/>
      <c r="AQ424" s="52"/>
      <c r="AX424" s="52"/>
      <c r="BE424" s="52"/>
      <c r="BL424" s="52"/>
      <c r="BS424" s="52"/>
      <c r="BZ424" s="52"/>
      <c r="CG424" s="52"/>
      <c r="CN424" s="52"/>
    </row>
    <row r="425" spans="1:92" ht="15">
      <c r="A425" s="44"/>
      <c r="B425" s="45"/>
      <c r="C425" s="45"/>
      <c r="D425" s="44"/>
      <c r="E425" s="45"/>
      <c r="F425" s="45"/>
      <c r="G425" s="45"/>
      <c r="H425" s="51"/>
      <c r="I425" s="45"/>
      <c r="J425" s="45"/>
      <c r="K425" s="45"/>
      <c r="L425" s="45"/>
      <c r="M425" s="45"/>
      <c r="N425" s="45"/>
      <c r="V425" s="52"/>
      <c r="AJ425" s="52"/>
      <c r="AQ425" s="52"/>
      <c r="AX425" s="52"/>
      <c r="BE425" s="52"/>
      <c r="BL425" s="52"/>
      <c r="BS425" s="52"/>
      <c r="BZ425" s="52"/>
      <c r="CG425" s="52"/>
      <c r="CN425" s="52"/>
    </row>
    <row r="426" spans="1:92" ht="15">
      <c r="A426" s="44"/>
      <c r="B426" s="45"/>
      <c r="C426" s="45"/>
      <c r="D426" s="44"/>
      <c r="E426" s="45"/>
      <c r="F426" s="45"/>
      <c r="G426" s="45"/>
      <c r="H426" s="51"/>
      <c r="I426" s="45"/>
      <c r="J426" s="45"/>
      <c r="K426" s="45"/>
      <c r="L426" s="45"/>
      <c r="M426" s="45"/>
      <c r="N426" s="45"/>
      <c r="V426" s="52"/>
      <c r="AJ426" s="52"/>
      <c r="AQ426" s="52"/>
      <c r="AX426" s="52"/>
      <c r="BE426" s="52"/>
      <c r="BL426" s="52"/>
      <c r="BS426" s="52"/>
      <c r="BZ426" s="52"/>
      <c r="CG426" s="52"/>
      <c r="CN426" s="52"/>
    </row>
    <row r="427" spans="1:92" ht="15">
      <c r="A427" s="44"/>
      <c r="B427" s="45"/>
      <c r="C427" s="45"/>
      <c r="D427" s="44"/>
      <c r="E427" s="45"/>
      <c r="F427" s="45"/>
      <c r="G427" s="45"/>
      <c r="H427" s="51"/>
      <c r="I427" s="45"/>
      <c r="J427" s="45"/>
      <c r="K427" s="45"/>
      <c r="L427" s="45"/>
      <c r="M427" s="45"/>
      <c r="N427" s="45"/>
      <c r="V427" s="52"/>
      <c r="AJ427" s="52"/>
      <c r="AQ427" s="52"/>
      <c r="AX427" s="52"/>
      <c r="BE427" s="52"/>
      <c r="BL427" s="52"/>
      <c r="BS427" s="52"/>
      <c r="BZ427" s="52"/>
      <c r="CG427" s="52"/>
      <c r="CN427" s="52"/>
    </row>
    <row r="428" spans="1:92" ht="15">
      <c r="A428" s="44"/>
      <c r="B428" s="45"/>
      <c r="C428" s="45"/>
      <c r="D428" s="44"/>
      <c r="E428" s="45"/>
      <c r="F428" s="45"/>
      <c r="G428" s="45"/>
      <c r="H428" s="51"/>
      <c r="I428" s="45"/>
      <c r="J428" s="45"/>
      <c r="K428" s="45"/>
      <c r="L428" s="45"/>
      <c r="M428" s="45"/>
      <c r="N428" s="45"/>
      <c r="V428" s="52"/>
      <c r="AJ428" s="52"/>
      <c r="AQ428" s="52"/>
      <c r="AX428" s="52"/>
      <c r="BE428" s="52"/>
      <c r="BL428" s="52"/>
      <c r="BS428" s="52"/>
      <c r="BZ428" s="52"/>
      <c r="CG428" s="52"/>
      <c r="CN428" s="52"/>
    </row>
    <row r="429" spans="1:92" ht="15">
      <c r="A429" s="44"/>
      <c r="B429" s="45"/>
      <c r="C429" s="45"/>
      <c r="D429" s="44"/>
      <c r="E429" s="45"/>
      <c r="F429" s="45"/>
      <c r="G429" s="45"/>
      <c r="H429" s="51"/>
      <c r="I429" s="45"/>
      <c r="J429" s="45"/>
      <c r="K429" s="45"/>
      <c r="L429" s="45"/>
      <c r="M429" s="45"/>
      <c r="N429" s="45"/>
      <c r="V429" s="52"/>
      <c r="AJ429" s="52"/>
      <c r="AQ429" s="52"/>
      <c r="AX429" s="52"/>
      <c r="BE429" s="52"/>
      <c r="BL429" s="52"/>
      <c r="BS429" s="52"/>
      <c r="BZ429" s="52"/>
      <c r="CG429" s="52"/>
      <c r="CN429" s="52"/>
    </row>
    <row r="430" spans="1:92" ht="15">
      <c r="A430" s="44"/>
      <c r="B430" s="45"/>
      <c r="C430" s="45"/>
      <c r="D430" s="44"/>
      <c r="E430" s="45"/>
      <c r="F430" s="45"/>
      <c r="G430" s="45"/>
      <c r="H430" s="51"/>
      <c r="I430" s="45"/>
      <c r="J430" s="45"/>
      <c r="K430" s="45"/>
      <c r="L430" s="45"/>
      <c r="M430" s="45"/>
      <c r="N430" s="45"/>
      <c r="V430" s="52"/>
      <c r="AJ430" s="52"/>
      <c r="AQ430" s="52"/>
      <c r="AX430" s="52"/>
      <c r="BE430" s="52"/>
      <c r="BL430" s="52"/>
      <c r="BS430" s="52"/>
      <c r="BZ430" s="52"/>
      <c r="CG430" s="52"/>
      <c r="CN430" s="52"/>
    </row>
    <row r="431" spans="1:92" ht="15">
      <c r="A431" s="44"/>
      <c r="B431" s="45"/>
      <c r="C431" s="45"/>
      <c r="D431" s="44"/>
      <c r="E431" s="45"/>
      <c r="F431" s="45"/>
      <c r="G431" s="45"/>
      <c r="H431" s="51"/>
      <c r="I431" s="45"/>
      <c r="J431" s="45"/>
      <c r="K431" s="45"/>
      <c r="L431" s="45"/>
      <c r="M431" s="45"/>
      <c r="N431" s="45"/>
      <c r="V431" s="52"/>
      <c r="AJ431" s="52"/>
      <c r="AQ431" s="52"/>
      <c r="AX431" s="52"/>
      <c r="BE431" s="52"/>
      <c r="BL431" s="52"/>
      <c r="BS431" s="52"/>
      <c r="BZ431" s="52"/>
      <c r="CG431" s="52"/>
      <c r="CN431" s="52"/>
    </row>
    <row r="432" spans="1:92" ht="15">
      <c r="A432" s="44"/>
      <c r="B432" s="45"/>
      <c r="C432" s="45"/>
      <c r="D432" s="44"/>
      <c r="E432" s="45"/>
      <c r="F432" s="45"/>
      <c r="G432" s="45"/>
      <c r="H432" s="51"/>
      <c r="I432" s="45"/>
      <c r="J432" s="45"/>
      <c r="K432" s="45"/>
      <c r="L432" s="45"/>
      <c r="M432" s="45"/>
      <c r="N432" s="45"/>
      <c r="V432" s="52"/>
      <c r="AJ432" s="52"/>
      <c r="AQ432" s="52"/>
      <c r="AX432" s="52"/>
      <c r="BE432" s="52"/>
      <c r="BL432" s="52"/>
      <c r="BS432" s="52"/>
      <c r="BZ432" s="52"/>
      <c r="CG432" s="52"/>
      <c r="CN432" s="52"/>
    </row>
    <row r="433" spans="1:92" ht="15">
      <c r="A433" s="44"/>
      <c r="B433" s="45"/>
      <c r="C433" s="45"/>
      <c r="D433" s="44"/>
      <c r="E433" s="45"/>
      <c r="F433" s="45"/>
      <c r="G433" s="45"/>
      <c r="H433" s="51"/>
      <c r="I433" s="45"/>
      <c r="J433" s="45"/>
      <c r="K433" s="45"/>
      <c r="L433" s="45"/>
      <c r="M433" s="45"/>
      <c r="N433" s="45"/>
      <c r="V433" s="52"/>
      <c r="AJ433" s="52"/>
      <c r="AQ433" s="52"/>
      <c r="AX433" s="52"/>
      <c r="BE433" s="52"/>
      <c r="BL433" s="52"/>
      <c r="BS433" s="52"/>
      <c r="BZ433" s="52"/>
      <c r="CG433" s="52"/>
      <c r="CN433" s="52"/>
    </row>
    <row r="434" spans="1:92" ht="15">
      <c r="A434" s="44"/>
      <c r="B434" s="45"/>
      <c r="C434" s="45"/>
      <c r="D434" s="44"/>
      <c r="E434" s="45"/>
      <c r="F434" s="45"/>
      <c r="G434" s="45"/>
      <c r="H434" s="51"/>
      <c r="I434" s="45"/>
      <c r="J434" s="45"/>
      <c r="K434" s="45"/>
      <c r="L434" s="45"/>
      <c r="M434" s="45"/>
      <c r="N434" s="45"/>
      <c r="V434" s="52"/>
      <c r="AJ434" s="52"/>
      <c r="AQ434" s="52"/>
      <c r="AX434" s="52"/>
      <c r="BE434" s="52"/>
      <c r="BL434" s="52"/>
      <c r="BS434" s="52"/>
      <c r="BZ434" s="52"/>
      <c r="CG434" s="52"/>
      <c r="CN434" s="52"/>
    </row>
    <row r="435" spans="1:92" ht="15">
      <c r="A435" s="44"/>
      <c r="B435" s="45"/>
      <c r="C435" s="45"/>
      <c r="D435" s="44"/>
      <c r="E435" s="45"/>
      <c r="F435" s="45"/>
      <c r="G435" s="45"/>
      <c r="H435" s="51"/>
      <c r="I435" s="45"/>
      <c r="J435" s="45"/>
      <c r="K435" s="45"/>
      <c r="L435" s="45"/>
      <c r="M435" s="45"/>
      <c r="N435" s="45"/>
      <c r="V435" s="52"/>
      <c r="AJ435" s="52"/>
      <c r="AQ435" s="52"/>
      <c r="AX435" s="52"/>
      <c r="BE435" s="52"/>
      <c r="BL435" s="52"/>
      <c r="BS435" s="52"/>
      <c r="BZ435" s="52"/>
      <c r="CG435" s="52"/>
      <c r="CN435" s="52"/>
    </row>
    <row r="436" spans="1:92" ht="15">
      <c r="A436" s="44"/>
      <c r="B436" s="45"/>
      <c r="C436" s="45"/>
      <c r="D436" s="44"/>
      <c r="E436" s="45"/>
      <c r="F436" s="45"/>
      <c r="G436" s="45"/>
      <c r="H436" s="51"/>
      <c r="I436" s="45"/>
      <c r="J436" s="45"/>
      <c r="K436" s="45"/>
      <c r="L436" s="45"/>
      <c r="M436" s="45"/>
      <c r="N436" s="45"/>
      <c r="V436" s="52"/>
      <c r="AJ436" s="52"/>
      <c r="AQ436" s="52"/>
      <c r="AX436" s="52"/>
      <c r="BE436" s="52"/>
      <c r="BL436" s="52"/>
      <c r="BS436" s="52"/>
      <c r="BZ436" s="52"/>
      <c r="CG436" s="52"/>
      <c r="CN436" s="52"/>
    </row>
    <row r="437" spans="1:92" ht="15">
      <c r="A437" s="44"/>
      <c r="B437" s="45"/>
      <c r="C437" s="45"/>
      <c r="D437" s="44"/>
      <c r="E437" s="45"/>
      <c r="F437" s="45"/>
      <c r="G437" s="45"/>
      <c r="H437" s="51"/>
      <c r="I437" s="45"/>
      <c r="J437" s="45"/>
      <c r="K437" s="45"/>
      <c r="L437" s="45"/>
      <c r="M437" s="45"/>
      <c r="N437" s="45"/>
      <c r="V437" s="52"/>
      <c r="AJ437" s="52"/>
      <c r="AQ437" s="52"/>
      <c r="AX437" s="52"/>
      <c r="BE437" s="52"/>
      <c r="BL437" s="52"/>
      <c r="BS437" s="52"/>
      <c r="BZ437" s="52"/>
      <c r="CG437" s="52"/>
      <c r="CN437" s="52"/>
    </row>
    <row r="438" spans="1:92" ht="15">
      <c r="A438" s="44"/>
      <c r="B438" s="45"/>
      <c r="C438" s="45"/>
      <c r="D438" s="44"/>
      <c r="E438" s="45"/>
      <c r="F438" s="45"/>
      <c r="G438" s="45"/>
      <c r="H438" s="53"/>
      <c r="I438" s="45"/>
      <c r="J438" s="45"/>
      <c r="K438" s="45"/>
      <c r="L438" s="45"/>
      <c r="M438" s="45"/>
      <c r="N438" s="45"/>
      <c r="V438" s="52"/>
      <c r="AJ438" s="52"/>
      <c r="AQ438" s="52"/>
      <c r="AX438" s="52"/>
      <c r="BE438" s="52"/>
      <c r="BL438" s="52"/>
      <c r="BS438" s="52"/>
      <c r="BZ438" s="52"/>
      <c r="CG438" s="52"/>
      <c r="CN438" s="52"/>
    </row>
    <row r="439" spans="1:92" ht="15">
      <c r="A439" s="44"/>
      <c r="B439" s="45"/>
      <c r="C439" s="45"/>
      <c r="D439" s="44"/>
      <c r="E439" s="45"/>
      <c r="F439" s="45"/>
      <c r="G439" s="45"/>
      <c r="H439" s="53"/>
      <c r="I439" s="45"/>
      <c r="J439" s="45"/>
      <c r="K439" s="45"/>
      <c r="L439" s="45"/>
      <c r="M439" s="45"/>
      <c r="N439" s="45"/>
      <c r="V439" s="52"/>
      <c r="AJ439" s="52"/>
      <c r="AQ439" s="52"/>
      <c r="AX439" s="52"/>
      <c r="BE439" s="52"/>
      <c r="BL439" s="52"/>
      <c r="BS439" s="52"/>
      <c r="BZ439" s="52"/>
      <c r="CG439" s="52"/>
      <c r="CN439" s="52"/>
    </row>
    <row r="440" spans="1:92" ht="15">
      <c r="A440" s="44"/>
      <c r="B440" s="45"/>
      <c r="C440" s="45"/>
      <c r="D440" s="44"/>
      <c r="E440" s="45"/>
      <c r="F440" s="45"/>
      <c r="G440" s="45"/>
      <c r="H440" s="53"/>
      <c r="I440" s="45"/>
      <c r="J440" s="45"/>
      <c r="K440" s="45"/>
      <c r="L440" s="45"/>
      <c r="M440" s="45"/>
      <c r="N440" s="45"/>
      <c r="V440" s="52"/>
      <c r="AJ440" s="52"/>
      <c r="AQ440" s="52"/>
      <c r="AX440" s="52"/>
      <c r="BE440" s="52"/>
      <c r="BL440" s="52"/>
      <c r="BS440" s="52"/>
      <c r="BZ440" s="52"/>
      <c r="CG440" s="52"/>
      <c r="CN440" s="52"/>
    </row>
    <row r="441" spans="1:92" ht="15">
      <c r="A441" s="44"/>
      <c r="B441" s="45"/>
      <c r="C441" s="45"/>
      <c r="D441" s="44"/>
      <c r="E441" s="45"/>
      <c r="F441" s="45"/>
      <c r="G441" s="45"/>
      <c r="H441" s="53"/>
      <c r="I441" s="45"/>
      <c r="J441" s="45"/>
      <c r="K441" s="45"/>
      <c r="L441" s="45"/>
      <c r="M441" s="45"/>
      <c r="N441" s="45"/>
      <c r="V441" s="52"/>
      <c r="AJ441" s="52"/>
      <c r="AQ441" s="52"/>
      <c r="AX441" s="52"/>
      <c r="BE441" s="52"/>
      <c r="BL441" s="52"/>
      <c r="BS441" s="52"/>
      <c r="BZ441" s="52"/>
      <c r="CG441" s="52"/>
      <c r="CN441" s="52"/>
    </row>
    <row r="442" spans="1:92" ht="15">
      <c r="A442" s="44"/>
      <c r="B442" s="45"/>
      <c r="C442" s="45"/>
      <c r="D442" s="44"/>
      <c r="E442" s="45"/>
      <c r="F442" s="45"/>
      <c r="G442" s="45"/>
      <c r="H442" s="53"/>
      <c r="I442" s="45"/>
      <c r="J442" s="45"/>
      <c r="K442" s="45"/>
      <c r="L442" s="45"/>
      <c r="M442" s="45"/>
      <c r="N442" s="45"/>
      <c r="V442" s="52"/>
      <c r="AJ442" s="52"/>
      <c r="AQ442" s="52"/>
      <c r="AX442" s="52"/>
      <c r="BE442" s="52"/>
      <c r="BL442" s="52"/>
      <c r="BS442" s="52"/>
      <c r="BZ442" s="52"/>
      <c r="CG442" s="52"/>
      <c r="CN442" s="52"/>
    </row>
    <row r="443" spans="1:92" ht="15">
      <c r="A443" s="44"/>
      <c r="B443" s="45"/>
      <c r="C443" s="45"/>
      <c r="D443" s="44"/>
      <c r="E443" s="45"/>
      <c r="F443" s="45"/>
      <c r="G443" s="45"/>
      <c r="H443" s="53"/>
      <c r="I443" s="45"/>
      <c r="J443" s="45"/>
      <c r="K443" s="45"/>
      <c r="L443" s="45"/>
      <c r="M443" s="45"/>
      <c r="N443" s="45"/>
      <c r="V443" s="52"/>
      <c r="AJ443" s="52"/>
      <c r="AQ443" s="52"/>
      <c r="AX443" s="52"/>
      <c r="BE443" s="52"/>
      <c r="BL443" s="52"/>
      <c r="BS443" s="52"/>
      <c r="BZ443" s="52"/>
      <c r="CG443" s="52"/>
      <c r="CN443" s="52"/>
    </row>
    <row r="444" spans="1:92" ht="15">
      <c r="A444" s="44"/>
      <c r="B444" s="45"/>
      <c r="C444" s="45"/>
      <c r="D444" s="44"/>
      <c r="E444" s="45"/>
      <c r="F444" s="45"/>
      <c r="G444" s="45"/>
      <c r="H444" s="53"/>
      <c r="I444" s="45"/>
      <c r="J444" s="45"/>
      <c r="K444" s="45"/>
      <c r="L444" s="45"/>
      <c r="M444" s="45"/>
      <c r="N444" s="45"/>
      <c r="V444" s="52"/>
      <c r="AJ444" s="52"/>
      <c r="AQ444" s="52"/>
      <c r="AX444" s="52"/>
      <c r="BE444" s="52"/>
      <c r="BL444" s="52"/>
      <c r="BS444" s="52"/>
      <c r="BZ444" s="52"/>
      <c r="CG444" s="52"/>
      <c r="CN444" s="52"/>
    </row>
    <row r="445" spans="1:92" ht="15">
      <c r="A445" s="44"/>
      <c r="B445" s="45"/>
      <c r="C445" s="45"/>
      <c r="D445" s="44"/>
      <c r="E445" s="45"/>
      <c r="F445" s="45"/>
      <c r="G445" s="45"/>
      <c r="H445" s="53"/>
      <c r="I445" s="45"/>
      <c r="J445" s="45"/>
      <c r="K445" s="45"/>
      <c r="L445" s="45"/>
      <c r="M445" s="45"/>
      <c r="N445" s="45"/>
      <c r="V445" s="52"/>
      <c r="AJ445" s="52"/>
      <c r="AQ445" s="52"/>
      <c r="AX445" s="52"/>
      <c r="BE445" s="52"/>
      <c r="BL445" s="52"/>
      <c r="BS445" s="52"/>
      <c r="BZ445" s="52"/>
      <c r="CG445" s="52"/>
      <c r="CN445" s="52"/>
    </row>
    <row r="446" spans="1:92" ht="15">
      <c r="A446" s="44"/>
      <c r="B446" s="45"/>
      <c r="C446" s="45"/>
      <c r="D446" s="44"/>
      <c r="E446" s="45"/>
      <c r="F446" s="45"/>
      <c r="G446" s="45"/>
      <c r="H446" s="53"/>
      <c r="I446" s="45"/>
      <c r="J446" s="45"/>
      <c r="K446" s="45"/>
      <c r="L446" s="45"/>
      <c r="M446" s="45"/>
      <c r="N446" s="45"/>
      <c r="V446" s="52"/>
      <c r="AJ446" s="52"/>
      <c r="AQ446" s="52"/>
      <c r="AX446" s="52"/>
      <c r="BE446" s="52"/>
      <c r="BL446" s="52"/>
      <c r="BS446" s="52"/>
      <c r="BZ446" s="52"/>
      <c r="CG446" s="52"/>
      <c r="CN446" s="52"/>
    </row>
    <row r="447" spans="1:92" ht="15">
      <c r="A447" s="44"/>
      <c r="B447" s="45"/>
      <c r="C447" s="45"/>
      <c r="D447" s="44"/>
      <c r="E447" s="45"/>
      <c r="F447" s="45"/>
      <c r="G447" s="45"/>
      <c r="H447" s="53"/>
      <c r="I447" s="45"/>
      <c r="J447" s="45"/>
      <c r="K447" s="45"/>
      <c r="L447" s="45"/>
      <c r="M447" s="45"/>
      <c r="N447" s="45"/>
      <c r="V447" s="52"/>
      <c r="AJ447" s="52"/>
      <c r="AQ447" s="52"/>
      <c r="AX447" s="52"/>
      <c r="BE447" s="52"/>
      <c r="BL447" s="52"/>
      <c r="BS447" s="52"/>
      <c r="BZ447" s="52"/>
      <c r="CG447" s="52"/>
      <c r="CN447" s="52"/>
    </row>
    <row r="448" spans="1:92" ht="15">
      <c r="A448" s="44"/>
      <c r="B448" s="45"/>
      <c r="C448" s="45"/>
      <c r="D448" s="44"/>
      <c r="E448" s="45"/>
      <c r="F448" s="45"/>
      <c r="G448" s="45"/>
      <c r="H448" s="53"/>
      <c r="I448" s="45"/>
      <c r="J448" s="45"/>
      <c r="K448" s="45"/>
      <c r="L448" s="45"/>
      <c r="M448" s="45"/>
      <c r="N448" s="45"/>
      <c r="V448" s="52"/>
      <c r="AJ448" s="52"/>
      <c r="AQ448" s="52"/>
      <c r="AX448" s="52"/>
      <c r="BE448" s="52"/>
      <c r="BL448" s="52"/>
      <c r="BS448" s="52"/>
      <c r="BZ448" s="52"/>
      <c r="CG448" s="52"/>
      <c r="CN448" s="52"/>
    </row>
    <row r="449" spans="1:92" ht="15">
      <c r="A449" s="44"/>
      <c r="B449" s="45"/>
      <c r="C449" s="45"/>
      <c r="D449" s="44"/>
      <c r="E449" s="45"/>
      <c r="F449" s="45"/>
      <c r="G449" s="45"/>
      <c r="H449" s="53"/>
      <c r="I449" s="45"/>
      <c r="J449" s="45"/>
      <c r="K449" s="45"/>
      <c r="L449" s="45"/>
      <c r="M449" s="45"/>
      <c r="N449" s="45"/>
      <c r="V449" s="52"/>
      <c r="AJ449" s="52"/>
      <c r="AQ449" s="52"/>
      <c r="AX449" s="52"/>
      <c r="BE449" s="52"/>
      <c r="BL449" s="52"/>
      <c r="BS449" s="52"/>
      <c r="BZ449" s="52"/>
      <c r="CG449" s="52"/>
      <c r="CN449" s="52"/>
    </row>
    <row r="450" spans="1:92" ht="15">
      <c r="A450" s="44"/>
      <c r="B450" s="45"/>
      <c r="C450" s="45"/>
      <c r="D450" s="44"/>
      <c r="E450" s="45"/>
      <c r="F450" s="45"/>
      <c r="G450" s="45"/>
      <c r="H450" s="53"/>
      <c r="I450" s="45"/>
      <c r="J450" s="45"/>
      <c r="K450" s="45"/>
      <c r="L450" s="45"/>
      <c r="M450" s="45"/>
      <c r="N450" s="45"/>
      <c r="V450" s="52"/>
      <c r="AJ450" s="52"/>
      <c r="AQ450" s="52"/>
      <c r="AX450" s="52"/>
      <c r="BE450" s="52"/>
      <c r="BL450" s="52"/>
      <c r="BS450" s="52"/>
      <c r="BZ450" s="52"/>
      <c r="CG450" s="52"/>
      <c r="CN450" s="52"/>
    </row>
    <row r="451" spans="1:92" ht="15">
      <c r="A451" s="44"/>
      <c r="B451" s="45"/>
      <c r="C451" s="45"/>
      <c r="D451" s="44"/>
      <c r="E451" s="45"/>
      <c r="F451" s="45"/>
      <c r="G451" s="45"/>
      <c r="H451" s="53"/>
      <c r="I451" s="45"/>
      <c r="J451" s="45"/>
      <c r="K451" s="45"/>
      <c r="L451" s="45"/>
      <c r="M451" s="45"/>
      <c r="N451" s="45"/>
      <c r="V451" s="52"/>
      <c r="AJ451" s="52"/>
      <c r="AQ451" s="52"/>
      <c r="AX451" s="52"/>
      <c r="BE451" s="52"/>
      <c r="BL451" s="52"/>
      <c r="BS451" s="52"/>
      <c r="BZ451" s="52"/>
      <c r="CG451" s="52"/>
      <c r="CN451" s="52"/>
    </row>
    <row r="452" spans="1:92" ht="15">
      <c r="A452" s="44"/>
      <c r="B452" s="45"/>
      <c r="C452" s="45"/>
      <c r="D452" s="44"/>
      <c r="E452" s="45"/>
      <c r="F452" s="45"/>
      <c r="G452" s="45"/>
      <c r="H452" s="53"/>
      <c r="I452" s="45"/>
      <c r="J452" s="45"/>
      <c r="K452" s="45"/>
      <c r="L452" s="45"/>
      <c r="M452" s="45"/>
      <c r="N452" s="45"/>
      <c r="V452" s="52"/>
      <c r="AJ452" s="52"/>
      <c r="AQ452" s="52"/>
      <c r="AX452" s="52"/>
      <c r="BE452" s="52"/>
      <c r="BL452" s="52"/>
      <c r="BS452" s="52"/>
      <c r="BZ452" s="52"/>
      <c r="CG452" s="52"/>
      <c r="CN452" s="52"/>
    </row>
    <row r="453" spans="1:92" ht="15">
      <c r="A453" s="44"/>
      <c r="B453" s="45"/>
      <c r="C453" s="45"/>
      <c r="D453" s="44"/>
      <c r="E453" s="45"/>
      <c r="F453" s="45"/>
      <c r="G453" s="45"/>
      <c r="H453" s="53"/>
      <c r="I453" s="45"/>
      <c r="J453" s="45"/>
      <c r="K453" s="45"/>
      <c r="L453" s="45"/>
      <c r="M453" s="45"/>
      <c r="N453" s="45"/>
      <c r="V453" s="52"/>
      <c r="AJ453" s="52"/>
      <c r="AQ453" s="52"/>
      <c r="AX453" s="52"/>
      <c r="BE453" s="52"/>
      <c r="BL453" s="52"/>
      <c r="BS453" s="52"/>
      <c r="BZ453" s="52"/>
      <c r="CG453" s="52"/>
      <c r="CN453" s="52"/>
    </row>
    <row r="454" spans="1:92" ht="15">
      <c r="A454" s="44"/>
      <c r="B454" s="45"/>
      <c r="C454" s="45"/>
      <c r="D454" s="44"/>
      <c r="E454" s="45"/>
      <c r="F454" s="45"/>
      <c r="G454" s="45"/>
      <c r="H454" s="53"/>
      <c r="I454" s="45"/>
      <c r="J454" s="45"/>
      <c r="K454" s="45"/>
      <c r="L454" s="45"/>
      <c r="M454" s="45"/>
      <c r="N454" s="45"/>
      <c r="V454" s="52"/>
      <c r="AJ454" s="52"/>
      <c r="AQ454" s="52"/>
      <c r="AX454" s="52"/>
      <c r="BE454" s="52"/>
      <c r="BL454" s="52"/>
      <c r="BS454" s="52"/>
      <c r="BZ454" s="52"/>
      <c r="CG454" s="52"/>
      <c r="CN454" s="52"/>
    </row>
    <row r="455" spans="1:92" ht="15">
      <c r="A455" s="44"/>
      <c r="B455" s="45"/>
      <c r="C455" s="45"/>
      <c r="D455" s="44"/>
      <c r="E455" s="45"/>
      <c r="F455" s="45"/>
      <c r="G455" s="45"/>
      <c r="H455" s="53"/>
      <c r="I455" s="45"/>
      <c r="J455" s="45"/>
      <c r="K455" s="45"/>
      <c r="L455" s="45"/>
      <c r="M455" s="45"/>
      <c r="N455" s="45"/>
      <c r="V455" s="52"/>
      <c r="AJ455" s="52"/>
      <c r="AQ455" s="52"/>
      <c r="AX455" s="52"/>
      <c r="BE455" s="52"/>
      <c r="BL455" s="52"/>
      <c r="BS455" s="52"/>
      <c r="BZ455" s="52"/>
      <c r="CG455" s="52"/>
      <c r="CN455" s="52"/>
    </row>
    <row r="456" spans="1:92" ht="15">
      <c r="A456" s="44"/>
      <c r="B456" s="45"/>
      <c r="C456" s="45"/>
      <c r="D456" s="44"/>
      <c r="E456" s="45"/>
      <c r="F456" s="45"/>
      <c r="G456" s="45"/>
      <c r="H456" s="53"/>
      <c r="I456" s="45"/>
      <c r="J456" s="45"/>
      <c r="K456" s="45"/>
      <c r="L456" s="45"/>
      <c r="M456" s="45"/>
      <c r="N456" s="45"/>
      <c r="V456" s="52"/>
      <c r="AJ456" s="52"/>
      <c r="AQ456" s="52"/>
      <c r="AX456" s="52"/>
      <c r="BE456" s="52"/>
      <c r="BL456" s="52"/>
      <c r="BS456" s="52"/>
      <c r="BZ456" s="52"/>
      <c r="CG456" s="52"/>
      <c r="CN456" s="52"/>
    </row>
    <row r="457" spans="1:92" ht="15">
      <c r="A457" s="44"/>
      <c r="B457" s="45"/>
      <c r="C457" s="45"/>
      <c r="D457" s="44"/>
      <c r="E457" s="45"/>
      <c r="F457" s="45"/>
      <c r="G457" s="45"/>
      <c r="H457" s="53"/>
      <c r="I457" s="45"/>
      <c r="J457" s="45"/>
      <c r="K457" s="45"/>
      <c r="L457" s="45"/>
      <c r="M457" s="45"/>
      <c r="N457" s="45"/>
      <c r="V457" s="52"/>
      <c r="AJ457" s="52"/>
      <c r="AQ457" s="52"/>
      <c r="AX457" s="52"/>
      <c r="BE457" s="52"/>
      <c r="BL457" s="52"/>
      <c r="BS457" s="52"/>
      <c r="BZ457" s="52"/>
      <c r="CG457" s="52"/>
      <c r="CN457" s="52"/>
    </row>
    <row r="458" spans="1:92" ht="15">
      <c r="A458" s="44"/>
      <c r="B458" s="45"/>
      <c r="C458" s="45"/>
      <c r="D458" s="44"/>
      <c r="E458" s="45"/>
      <c r="F458" s="45"/>
      <c r="G458" s="45"/>
      <c r="H458" s="53"/>
      <c r="I458" s="45"/>
      <c r="J458" s="45"/>
      <c r="K458" s="45"/>
      <c r="L458" s="45"/>
      <c r="M458" s="45"/>
      <c r="N458" s="45"/>
      <c r="V458" s="52"/>
      <c r="AJ458" s="52"/>
      <c r="AQ458" s="52"/>
      <c r="AX458" s="52"/>
      <c r="BE458" s="52"/>
      <c r="BL458" s="52"/>
      <c r="BS458" s="52"/>
      <c r="BZ458" s="52"/>
      <c r="CG458" s="52"/>
      <c r="CN458" s="52"/>
    </row>
    <row r="459" spans="1:92" ht="15">
      <c r="A459" s="44"/>
      <c r="B459" s="45"/>
      <c r="C459" s="45"/>
      <c r="D459" s="44"/>
      <c r="E459" s="45"/>
      <c r="F459" s="45"/>
      <c r="G459" s="45"/>
      <c r="H459" s="53"/>
      <c r="I459" s="45"/>
      <c r="J459" s="45"/>
      <c r="K459" s="45"/>
      <c r="L459" s="45"/>
      <c r="M459" s="45"/>
      <c r="N459" s="45"/>
      <c r="V459" s="52"/>
      <c r="AJ459" s="52"/>
      <c r="AQ459" s="52"/>
      <c r="AX459" s="52"/>
      <c r="BE459" s="52"/>
      <c r="BL459" s="52"/>
      <c r="BS459" s="52"/>
      <c r="BZ459" s="52"/>
      <c r="CN459" s="52"/>
    </row>
    <row r="460" spans="1:92" ht="15">
      <c r="A460" s="44"/>
      <c r="B460" s="45"/>
      <c r="C460" s="45"/>
      <c r="D460" s="44"/>
      <c r="E460" s="45"/>
      <c r="F460" s="45"/>
      <c r="G460" s="45"/>
      <c r="H460" s="53"/>
      <c r="I460" s="45"/>
      <c r="J460" s="45"/>
      <c r="K460" s="45"/>
      <c r="L460" s="45"/>
      <c r="M460" s="45"/>
      <c r="N460" s="45"/>
      <c r="V460" s="52"/>
      <c r="AJ460" s="52"/>
      <c r="AQ460" s="52"/>
      <c r="AX460" s="52"/>
      <c r="BE460" s="52"/>
      <c r="BL460" s="52"/>
      <c r="BS460" s="52"/>
      <c r="BZ460" s="52"/>
      <c r="CN460" s="52"/>
    </row>
    <row r="461" spans="1:92" ht="15">
      <c r="A461" s="44"/>
      <c r="B461" s="45"/>
      <c r="C461" s="45"/>
      <c r="D461" s="44"/>
      <c r="E461" s="45"/>
      <c r="F461" s="45"/>
      <c r="G461" s="45"/>
      <c r="H461" s="53"/>
      <c r="I461" s="45"/>
      <c r="J461" s="45"/>
      <c r="K461" s="45"/>
      <c r="L461" s="45"/>
      <c r="M461" s="45"/>
      <c r="N461" s="45"/>
      <c r="V461" s="52"/>
      <c r="AJ461" s="52"/>
      <c r="AQ461" s="52"/>
      <c r="AX461" s="52"/>
      <c r="BE461" s="52"/>
      <c r="BL461" s="52"/>
      <c r="BS461" s="52"/>
      <c r="BZ461" s="52"/>
      <c r="CN461" s="52"/>
    </row>
    <row r="462" spans="1:92" ht="15">
      <c r="A462" s="44"/>
      <c r="B462" s="45"/>
      <c r="C462" s="45"/>
      <c r="D462" s="44"/>
      <c r="E462" s="45"/>
      <c r="F462" s="45"/>
      <c r="G462" s="45"/>
      <c r="H462" s="53"/>
      <c r="I462" s="45"/>
      <c r="J462" s="45"/>
      <c r="K462" s="45"/>
      <c r="L462" s="45"/>
      <c r="M462" s="45"/>
      <c r="N462" s="45"/>
      <c r="V462" s="52"/>
      <c r="AJ462" s="52"/>
      <c r="AQ462" s="52"/>
      <c r="AX462" s="52"/>
      <c r="BE462" s="52"/>
      <c r="BL462" s="52"/>
      <c r="BS462" s="52"/>
      <c r="BZ462" s="52"/>
      <c r="CN462" s="52"/>
    </row>
    <row r="463" spans="1:92" ht="15">
      <c r="A463" s="44"/>
      <c r="B463" s="45"/>
      <c r="C463" s="45"/>
      <c r="D463" s="44"/>
      <c r="E463" s="45"/>
      <c r="F463" s="45"/>
      <c r="G463" s="45"/>
      <c r="H463" s="53"/>
      <c r="I463" s="45"/>
      <c r="J463" s="45"/>
      <c r="K463" s="45"/>
      <c r="L463" s="45"/>
      <c r="M463" s="45"/>
      <c r="N463" s="45"/>
      <c r="V463" s="52"/>
      <c r="AJ463" s="52"/>
      <c r="AQ463" s="52"/>
      <c r="AX463" s="52"/>
      <c r="BE463" s="52"/>
      <c r="BL463" s="52"/>
      <c r="BS463" s="52"/>
      <c r="BZ463" s="52"/>
      <c r="CN463" s="52"/>
    </row>
    <row r="464" spans="1:92" ht="15">
      <c r="A464" s="44"/>
      <c r="B464" s="45"/>
      <c r="C464" s="45"/>
      <c r="D464" s="44"/>
      <c r="E464" s="45"/>
      <c r="F464" s="45"/>
      <c r="G464" s="45"/>
      <c r="H464" s="53"/>
      <c r="I464" s="45"/>
      <c r="J464" s="45"/>
      <c r="K464" s="45"/>
      <c r="L464" s="45"/>
      <c r="M464" s="45"/>
      <c r="N464" s="45"/>
      <c r="V464" s="52"/>
      <c r="AJ464" s="52"/>
      <c r="AQ464" s="52"/>
      <c r="AX464" s="52"/>
      <c r="BE464" s="52"/>
      <c r="BL464" s="52"/>
      <c r="BS464" s="52"/>
      <c r="BZ464" s="52"/>
      <c r="CN464" s="52"/>
    </row>
    <row r="465" spans="1:92" ht="15">
      <c r="A465" s="44"/>
      <c r="B465" s="45"/>
      <c r="C465" s="45"/>
      <c r="D465" s="44"/>
      <c r="E465" s="45"/>
      <c r="F465" s="45"/>
      <c r="G465" s="45"/>
      <c r="H465" s="53"/>
      <c r="I465" s="45"/>
      <c r="J465" s="45"/>
      <c r="K465" s="45"/>
      <c r="L465" s="45"/>
      <c r="M465" s="45"/>
      <c r="N465" s="45"/>
      <c r="V465" s="52"/>
      <c r="AJ465" s="52"/>
      <c r="AQ465" s="52"/>
      <c r="AX465" s="52"/>
      <c r="BE465" s="52"/>
      <c r="BL465" s="52"/>
      <c r="BS465" s="52"/>
      <c r="BZ465" s="52"/>
      <c r="CN465" s="52"/>
    </row>
    <row r="466" spans="1:92" ht="15">
      <c r="A466" s="44"/>
      <c r="B466" s="45"/>
      <c r="C466" s="45"/>
      <c r="D466" s="44"/>
      <c r="E466" s="45"/>
      <c r="F466" s="45"/>
      <c r="G466" s="45"/>
      <c r="H466" s="53"/>
      <c r="I466" s="45"/>
      <c r="J466" s="45"/>
      <c r="K466" s="45"/>
      <c r="L466" s="45"/>
      <c r="M466" s="45"/>
      <c r="N466" s="45"/>
      <c r="V466" s="52"/>
      <c r="AJ466" s="52"/>
      <c r="AQ466" s="52"/>
      <c r="AX466" s="52"/>
      <c r="BE466" s="52"/>
      <c r="BL466" s="52"/>
      <c r="BZ466" s="52"/>
      <c r="CN466" s="52"/>
    </row>
    <row r="467" spans="1:92" ht="15">
      <c r="A467" s="44"/>
      <c r="B467" s="45"/>
      <c r="C467" s="45"/>
      <c r="D467" s="44"/>
      <c r="E467" s="45"/>
      <c r="F467" s="45"/>
      <c r="G467" s="45"/>
      <c r="H467" s="53"/>
      <c r="I467" s="45"/>
      <c r="J467" s="45"/>
      <c r="K467" s="45"/>
      <c r="L467" s="45"/>
      <c r="M467" s="45"/>
      <c r="N467" s="45"/>
      <c r="V467" s="52"/>
      <c r="AJ467" s="52"/>
      <c r="AQ467" s="52"/>
      <c r="AX467" s="52"/>
      <c r="BE467" s="52"/>
      <c r="BL467" s="52"/>
      <c r="BZ467" s="52"/>
      <c r="CN467" s="52"/>
    </row>
    <row r="468" spans="1:92" ht="15">
      <c r="A468" s="44"/>
      <c r="B468" s="45"/>
      <c r="C468" s="45"/>
      <c r="D468" s="44"/>
      <c r="E468" s="45"/>
      <c r="F468" s="45"/>
      <c r="G468" s="45"/>
      <c r="H468" s="53"/>
      <c r="I468" s="45"/>
      <c r="J468" s="45"/>
      <c r="K468" s="45"/>
      <c r="L468" s="45"/>
      <c r="M468" s="45"/>
      <c r="N468" s="45"/>
      <c r="V468" s="52"/>
      <c r="AJ468" s="52"/>
      <c r="AQ468" s="52"/>
      <c r="AX468" s="52"/>
      <c r="BE468" s="52"/>
      <c r="BL468" s="52"/>
      <c r="BZ468" s="52"/>
      <c r="CN468" s="52"/>
    </row>
    <row r="469" spans="1:92" ht="15">
      <c r="A469" s="44"/>
      <c r="B469" s="45"/>
      <c r="C469" s="45"/>
      <c r="D469" s="44"/>
      <c r="E469" s="45"/>
      <c r="F469" s="45"/>
      <c r="G469" s="45"/>
      <c r="H469" s="53"/>
      <c r="I469" s="45"/>
      <c r="J469" s="45"/>
      <c r="K469" s="45"/>
      <c r="L469" s="45"/>
      <c r="M469" s="45"/>
      <c r="N469" s="45"/>
      <c r="V469" s="52"/>
      <c r="AJ469" s="52"/>
      <c r="AQ469" s="52"/>
      <c r="AX469" s="52"/>
      <c r="BE469" s="52"/>
      <c r="BL469" s="52"/>
      <c r="BZ469" s="52"/>
      <c r="CN469" s="52"/>
    </row>
    <row r="470" spans="1:92" ht="15">
      <c r="A470" s="44"/>
      <c r="B470" s="45"/>
      <c r="C470" s="45"/>
      <c r="D470" s="44"/>
      <c r="E470" s="45"/>
      <c r="F470" s="45"/>
      <c r="G470" s="45"/>
      <c r="H470" s="53"/>
      <c r="I470" s="45"/>
      <c r="J470" s="45"/>
      <c r="K470" s="45"/>
      <c r="L470" s="45"/>
      <c r="M470" s="45"/>
      <c r="N470" s="45"/>
      <c r="V470" s="52"/>
      <c r="AJ470" s="52"/>
      <c r="AQ470" s="52"/>
      <c r="AX470" s="52"/>
      <c r="BE470" s="52"/>
      <c r="BL470" s="52"/>
      <c r="BZ470" s="52"/>
      <c r="CN470" s="52"/>
    </row>
    <row r="471" spans="1:92" ht="15">
      <c r="A471" s="44"/>
      <c r="B471" s="45"/>
      <c r="C471" s="45"/>
      <c r="D471" s="44"/>
      <c r="E471" s="45"/>
      <c r="F471" s="45"/>
      <c r="G471" s="45"/>
      <c r="H471" s="53"/>
      <c r="I471" s="45"/>
      <c r="J471" s="45"/>
      <c r="K471" s="45"/>
      <c r="L471" s="45"/>
      <c r="M471" s="45"/>
      <c r="N471" s="45"/>
      <c r="V471" s="52"/>
      <c r="AJ471" s="52"/>
      <c r="AQ471" s="52"/>
      <c r="AX471" s="52"/>
      <c r="BE471" s="52"/>
      <c r="BL471" s="52"/>
      <c r="BZ471" s="52"/>
      <c r="CN471" s="52"/>
    </row>
    <row r="472" spans="1:92" ht="15">
      <c r="A472" s="44"/>
      <c r="B472" s="45"/>
      <c r="C472" s="45"/>
      <c r="D472" s="44"/>
      <c r="E472" s="45"/>
      <c r="F472" s="45"/>
      <c r="G472" s="45"/>
      <c r="H472" s="53"/>
      <c r="I472" s="45"/>
      <c r="J472" s="45"/>
      <c r="K472" s="45"/>
      <c r="L472" s="45"/>
      <c r="M472" s="45"/>
      <c r="N472" s="45"/>
      <c r="V472" s="52"/>
      <c r="AJ472" s="52"/>
      <c r="AQ472" s="52"/>
      <c r="AX472" s="52"/>
      <c r="BE472" s="52"/>
      <c r="BL472" s="52"/>
      <c r="BZ472" s="52"/>
      <c r="CN472" s="52"/>
    </row>
    <row r="473" spans="1:92" ht="15">
      <c r="A473" s="44"/>
      <c r="B473" s="45"/>
      <c r="C473" s="45"/>
      <c r="D473" s="44"/>
      <c r="E473" s="45"/>
      <c r="F473" s="45"/>
      <c r="G473" s="45"/>
      <c r="H473" s="53"/>
      <c r="I473" s="45"/>
      <c r="J473" s="45"/>
      <c r="K473" s="45"/>
      <c r="L473" s="45"/>
      <c r="M473" s="45"/>
      <c r="N473" s="45"/>
      <c r="V473" s="52"/>
      <c r="AJ473" s="52"/>
      <c r="AQ473" s="52"/>
      <c r="AX473" s="52"/>
      <c r="BE473" s="52"/>
      <c r="BL473" s="52"/>
      <c r="BZ473" s="52"/>
      <c r="CN473" s="52"/>
    </row>
    <row r="474" spans="1:92" ht="15">
      <c r="A474" s="44"/>
      <c r="B474" s="45"/>
      <c r="C474" s="45"/>
      <c r="D474" s="44"/>
      <c r="E474" s="45"/>
      <c r="F474" s="45"/>
      <c r="G474" s="45"/>
      <c r="H474" s="53"/>
      <c r="I474" s="45"/>
      <c r="J474" s="45"/>
      <c r="K474" s="45"/>
      <c r="L474" s="45"/>
      <c r="M474" s="45"/>
      <c r="N474" s="45"/>
      <c r="V474" s="52"/>
      <c r="AJ474" s="52"/>
      <c r="AQ474" s="52"/>
      <c r="AX474" s="52"/>
      <c r="BE474" s="52"/>
      <c r="BL474" s="52"/>
      <c r="BZ474" s="52"/>
      <c r="CN474" s="52"/>
    </row>
    <row r="475" spans="1:92" ht="15">
      <c r="A475" s="44"/>
      <c r="B475" s="45"/>
      <c r="C475" s="45"/>
      <c r="D475" s="44"/>
      <c r="E475" s="45"/>
      <c r="F475" s="45"/>
      <c r="G475" s="45"/>
      <c r="H475" s="53"/>
      <c r="I475" s="45"/>
      <c r="J475" s="45"/>
      <c r="K475" s="45"/>
      <c r="L475" s="45"/>
      <c r="M475" s="45"/>
      <c r="N475" s="45"/>
      <c r="V475" s="52"/>
      <c r="AJ475" s="52"/>
      <c r="AQ475" s="52"/>
      <c r="AX475" s="52"/>
      <c r="BE475" s="52"/>
      <c r="BL475" s="52"/>
      <c r="BZ475" s="52"/>
    </row>
    <row r="476" spans="1:92" ht="15">
      <c r="A476" s="44"/>
      <c r="B476" s="45"/>
      <c r="C476" s="45"/>
      <c r="D476" s="44"/>
      <c r="E476" s="45"/>
      <c r="F476" s="45"/>
      <c r="G476" s="45"/>
      <c r="H476" s="53"/>
      <c r="I476" s="45"/>
      <c r="J476" s="45"/>
      <c r="K476" s="45"/>
      <c r="L476" s="45"/>
      <c r="M476" s="45"/>
      <c r="N476" s="45"/>
      <c r="V476" s="52"/>
      <c r="AJ476" s="52"/>
      <c r="AQ476" s="52"/>
      <c r="AX476" s="52"/>
      <c r="BE476" s="52"/>
      <c r="BL476" s="52"/>
      <c r="BZ476" s="52"/>
    </row>
    <row r="477" spans="1:92" ht="15">
      <c r="A477" s="44"/>
      <c r="B477" s="45"/>
      <c r="C477" s="45"/>
      <c r="D477" s="44"/>
      <c r="E477" s="45"/>
      <c r="F477" s="45"/>
      <c r="G477" s="45"/>
      <c r="H477" s="53"/>
      <c r="I477" s="45"/>
      <c r="J477" s="45"/>
      <c r="K477" s="45"/>
      <c r="L477" s="45"/>
      <c r="M477" s="45"/>
      <c r="N477" s="45"/>
      <c r="V477" s="52"/>
      <c r="AJ477" s="52"/>
      <c r="AQ477" s="52"/>
      <c r="AX477" s="52"/>
      <c r="BE477" s="52"/>
      <c r="BL477" s="52"/>
      <c r="BZ477" s="52"/>
    </row>
    <row r="478" spans="1:92" ht="15">
      <c r="A478" s="44"/>
      <c r="B478" s="45"/>
      <c r="C478" s="45"/>
      <c r="D478" s="44"/>
      <c r="E478" s="45"/>
      <c r="F478" s="45"/>
      <c r="G478" s="45"/>
      <c r="H478" s="53"/>
      <c r="I478" s="45"/>
      <c r="J478" s="45"/>
      <c r="K478" s="45"/>
      <c r="L478" s="45"/>
      <c r="M478" s="45"/>
      <c r="N478" s="45"/>
      <c r="V478" s="52"/>
      <c r="AJ478" s="52"/>
      <c r="AQ478" s="52"/>
      <c r="AX478" s="52"/>
      <c r="BE478" s="52"/>
      <c r="BL478" s="52"/>
      <c r="BZ478" s="52"/>
    </row>
    <row r="479" spans="1:92" ht="15">
      <c r="A479" s="44"/>
      <c r="B479" s="45"/>
      <c r="C479" s="45"/>
      <c r="D479" s="44"/>
      <c r="E479" s="45"/>
      <c r="F479" s="45"/>
      <c r="G479" s="45"/>
      <c r="H479" s="53"/>
      <c r="I479" s="45"/>
      <c r="J479" s="45"/>
      <c r="K479" s="45"/>
      <c r="L479" s="45"/>
      <c r="M479" s="45"/>
      <c r="N479" s="45"/>
      <c r="AJ479" s="52"/>
      <c r="AQ479" s="52"/>
      <c r="AX479" s="52"/>
      <c r="BE479" s="52"/>
      <c r="BL479" s="52"/>
      <c r="BZ479" s="52"/>
    </row>
    <row r="480" spans="1:92" ht="15">
      <c r="A480" s="44"/>
      <c r="B480" s="45"/>
      <c r="C480" s="45"/>
      <c r="D480" s="44"/>
      <c r="E480" s="45"/>
      <c r="F480" s="45"/>
      <c r="G480" s="45"/>
      <c r="H480" s="53"/>
      <c r="I480" s="45"/>
      <c r="J480" s="45"/>
      <c r="K480" s="45"/>
      <c r="L480" s="45"/>
      <c r="M480" s="45"/>
      <c r="N480" s="45"/>
      <c r="AJ480" s="52"/>
      <c r="AQ480" s="52"/>
      <c r="AX480" s="52"/>
      <c r="BE480" s="52"/>
      <c r="BL480" s="52"/>
      <c r="BZ480" s="52"/>
    </row>
    <row r="481" spans="1:78" ht="15">
      <c r="A481" s="44"/>
      <c r="B481" s="45"/>
      <c r="C481" s="45"/>
      <c r="D481" s="44"/>
      <c r="E481" s="45"/>
      <c r="F481" s="45"/>
      <c r="G481" s="45"/>
      <c r="H481" s="53"/>
      <c r="I481" s="45"/>
      <c r="J481" s="45"/>
      <c r="K481" s="45"/>
      <c r="L481" s="45"/>
      <c r="M481" s="45"/>
      <c r="N481" s="45"/>
      <c r="AJ481" s="52"/>
      <c r="AQ481" s="52"/>
      <c r="AX481" s="52"/>
      <c r="BE481" s="52"/>
      <c r="BL481" s="52"/>
      <c r="BZ481" s="52"/>
    </row>
    <row r="482" spans="1:78" ht="15">
      <c r="A482" s="44"/>
      <c r="B482" s="45"/>
      <c r="C482" s="45"/>
      <c r="D482" s="44"/>
      <c r="E482" s="45"/>
      <c r="F482" s="45"/>
      <c r="G482" s="45"/>
      <c r="H482" s="53"/>
      <c r="I482" s="45"/>
      <c r="J482" s="45"/>
      <c r="K482" s="45"/>
      <c r="L482" s="45"/>
      <c r="M482" s="45"/>
      <c r="N482" s="45"/>
      <c r="AJ482" s="52"/>
      <c r="AQ482" s="52"/>
      <c r="AX482" s="52"/>
      <c r="BE482" s="52"/>
      <c r="BL482" s="52"/>
      <c r="BZ482" s="52"/>
    </row>
    <row r="483" spans="1:78" ht="15">
      <c r="A483" s="44"/>
      <c r="B483" s="45"/>
      <c r="C483" s="45"/>
      <c r="D483" s="44"/>
      <c r="E483" s="45"/>
      <c r="F483" s="45"/>
      <c r="G483" s="45"/>
      <c r="H483" s="53"/>
      <c r="I483" s="45"/>
      <c r="J483" s="45"/>
      <c r="K483" s="45"/>
      <c r="L483" s="45"/>
      <c r="M483" s="45"/>
      <c r="N483" s="45"/>
      <c r="AJ483" s="52"/>
      <c r="AQ483" s="52"/>
      <c r="AX483" s="52"/>
      <c r="BE483" s="52"/>
      <c r="BL483" s="52"/>
      <c r="BZ483" s="52"/>
    </row>
    <row r="484" spans="1:78" ht="15">
      <c r="A484" s="44"/>
      <c r="B484" s="45"/>
      <c r="C484" s="45"/>
      <c r="D484" s="44"/>
      <c r="E484" s="45"/>
      <c r="F484" s="45"/>
      <c r="G484" s="45"/>
      <c r="H484" s="53"/>
      <c r="I484" s="45"/>
      <c r="J484" s="45"/>
      <c r="K484" s="45"/>
      <c r="L484" s="45"/>
      <c r="M484" s="45"/>
      <c r="N484" s="45"/>
      <c r="AJ484" s="52"/>
      <c r="AQ484" s="52"/>
      <c r="AX484" s="52"/>
      <c r="BE484" s="52"/>
      <c r="BL484" s="52"/>
      <c r="BZ484" s="52"/>
    </row>
    <row r="485" spans="1:78" ht="15">
      <c r="A485" s="44"/>
      <c r="B485" s="45"/>
      <c r="C485" s="45"/>
      <c r="D485" s="44"/>
      <c r="E485" s="45"/>
      <c r="F485" s="45"/>
      <c r="G485" s="45"/>
      <c r="H485" s="53"/>
      <c r="I485" s="45"/>
      <c r="J485" s="45"/>
      <c r="K485" s="45"/>
      <c r="L485" s="45"/>
      <c r="M485" s="45"/>
      <c r="N485" s="45"/>
      <c r="AJ485" s="52"/>
      <c r="AQ485" s="52"/>
      <c r="AX485" s="52"/>
      <c r="BE485" s="52"/>
      <c r="BL485" s="52"/>
      <c r="BZ485" s="52"/>
    </row>
    <row r="486" spans="1:78" ht="15">
      <c r="A486" s="44"/>
      <c r="B486" s="45"/>
      <c r="C486" s="45"/>
      <c r="D486" s="44"/>
      <c r="E486" s="45"/>
      <c r="F486" s="45"/>
      <c r="G486" s="45"/>
      <c r="H486" s="53"/>
      <c r="I486" s="45"/>
      <c r="J486" s="45"/>
      <c r="K486" s="45"/>
      <c r="L486" s="45"/>
      <c r="M486" s="45"/>
      <c r="N486" s="45"/>
      <c r="AJ486" s="52"/>
      <c r="AQ486" s="52"/>
      <c r="AX486" s="52"/>
      <c r="BE486" s="52"/>
      <c r="BL486" s="52"/>
      <c r="BZ486" s="52"/>
    </row>
    <row r="487" spans="1:78" ht="15">
      <c r="A487" s="44"/>
      <c r="B487" s="45"/>
      <c r="C487" s="45"/>
      <c r="D487" s="44"/>
      <c r="E487" s="45"/>
      <c r="F487" s="45"/>
      <c r="G487" s="45"/>
      <c r="H487" s="53"/>
      <c r="I487" s="45"/>
      <c r="J487" s="45"/>
      <c r="K487" s="45"/>
      <c r="L487" s="45"/>
      <c r="M487" s="45"/>
      <c r="N487" s="45"/>
      <c r="AJ487" s="52"/>
      <c r="AQ487" s="52"/>
      <c r="AX487" s="52"/>
      <c r="BE487" s="52"/>
      <c r="BL487" s="52"/>
      <c r="BZ487" s="52"/>
    </row>
    <row r="488" spans="1:78" ht="15">
      <c r="A488" s="44"/>
      <c r="B488" s="45"/>
      <c r="C488" s="45"/>
      <c r="D488" s="44"/>
      <c r="E488" s="45"/>
      <c r="F488" s="45"/>
      <c r="G488" s="45"/>
      <c r="H488" s="53"/>
      <c r="I488" s="45"/>
      <c r="J488" s="45"/>
      <c r="K488" s="45"/>
      <c r="L488" s="45"/>
      <c r="M488" s="45"/>
      <c r="N488" s="45"/>
      <c r="AJ488" s="52"/>
      <c r="AQ488" s="52"/>
      <c r="AX488" s="52"/>
      <c r="BE488" s="52"/>
      <c r="BL488" s="52"/>
      <c r="BZ488" s="52"/>
    </row>
    <row r="489" spans="1:78" ht="15">
      <c r="A489" s="44"/>
      <c r="B489" s="45"/>
      <c r="C489" s="45"/>
      <c r="D489" s="44"/>
      <c r="E489" s="45"/>
      <c r="F489" s="45"/>
      <c r="G489" s="45"/>
      <c r="H489" s="53"/>
      <c r="I489" s="45"/>
      <c r="J489" s="45"/>
      <c r="K489" s="45"/>
      <c r="L489" s="45"/>
      <c r="M489" s="45"/>
      <c r="N489" s="45"/>
      <c r="AJ489" s="52"/>
      <c r="AQ489" s="52"/>
      <c r="AX489" s="52"/>
      <c r="BE489" s="52"/>
      <c r="BL489" s="52"/>
      <c r="BZ489" s="52"/>
    </row>
    <row r="490" spans="1:78" ht="15">
      <c r="A490" s="44"/>
      <c r="B490" s="45"/>
      <c r="C490" s="45"/>
      <c r="D490" s="44"/>
      <c r="E490" s="45"/>
      <c r="F490" s="45"/>
      <c r="G490" s="45"/>
      <c r="H490" s="53"/>
      <c r="I490" s="45"/>
      <c r="J490" s="45"/>
      <c r="K490" s="45"/>
      <c r="L490" s="45"/>
      <c r="M490" s="45"/>
      <c r="N490" s="45"/>
      <c r="AJ490" s="52"/>
      <c r="AQ490" s="52"/>
      <c r="AX490" s="52"/>
      <c r="BE490" s="52"/>
      <c r="BL490" s="52"/>
      <c r="BZ490" s="52"/>
    </row>
    <row r="491" spans="1:78" ht="15">
      <c r="A491" s="44"/>
      <c r="B491" s="45"/>
      <c r="C491" s="45"/>
      <c r="D491" s="44"/>
      <c r="E491" s="45"/>
      <c r="F491" s="45"/>
      <c r="G491" s="45"/>
      <c r="H491" s="53"/>
      <c r="I491" s="45"/>
      <c r="J491" s="45"/>
      <c r="K491" s="45"/>
      <c r="L491" s="45"/>
      <c r="M491" s="45"/>
      <c r="N491" s="45"/>
      <c r="AJ491" s="52"/>
      <c r="AQ491" s="52"/>
      <c r="AX491" s="52"/>
      <c r="BE491" s="52"/>
      <c r="BL491" s="52"/>
      <c r="BZ491" s="52"/>
    </row>
    <row r="492" spans="1:78" ht="15">
      <c r="A492" s="44"/>
      <c r="B492" s="45"/>
      <c r="C492" s="45"/>
      <c r="D492" s="44"/>
      <c r="E492" s="45"/>
      <c r="F492" s="45"/>
      <c r="G492" s="45"/>
      <c r="H492" s="53"/>
      <c r="I492" s="45"/>
      <c r="J492" s="45"/>
      <c r="K492" s="45"/>
      <c r="L492" s="45"/>
      <c r="M492" s="45"/>
      <c r="N492" s="45"/>
      <c r="AJ492" s="52"/>
      <c r="AQ492" s="52"/>
      <c r="BL492" s="52"/>
      <c r="BZ492" s="52"/>
    </row>
    <row r="493" spans="1:78" ht="15">
      <c r="A493" s="44"/>
      <c r="B493" s="45"/>
      <c r="C493" s="45"/>
      <c r="D493" s="44"/>
      <c r="E493" s="45"/>
      <c r="F493" s="45"/>
      <c r="G493" s="45"/>
      <c r="H493" s="53"/>
      <c r="I493" s="45"/>
      <c r="J493" s="45"/>
      <c r="K493" s="45"/>
      <c r="L493" s="45"/>
      <c r="M493" s="45"/>
      <c r="N493" s="45"/>
      <c r="AJ493" s="52"/>
      <c r="AQ493" s="52"/>
      <c r="BL493" s="52"/>
      <c r="BZ493" s="52"/>
    </row>
    <row r="494" spans="1:78" ht="15">
      <c r="A494" s="44"/>
      <c r="B494" s="45"/>
      <c r="C494" s="45"/>
      <c r="D494" s="44"/>
      <c r="E494" s="45"/>
      <c r="F494" s="45"/>
      <c r="G494" s="45"/>
      <c r="H494" s="53"/>
      <c r="I494" s="45"/>
      <c r="J494" s="45"/>
      <c r="K494" s="45"/>
      <c r="L494" s="45"/>
      <c r="M494" s="45"/>
      <c r="N494" s="45"/>
      <c r="AJ494" s="52"/>
      <c r="AQ494" s="52"/>
      <c r="BL494" s="52"/>
      <c r="BZ494" s="52"/>
    </row>
    <row r="495" spans="1:78" ht="15">
      <c r="A495" s="44"/>
      <c r="B495" s="45"/>
      <c r="C495" s="45"/>
      <c r="D495" s="44"/>
      <c r="E495" s="45"/>
      <c r="F495" s="45"/>
      <c r="G495" s="45"/>
      <c r="H495" s="53"/>
      <c r="I495" s="45"/>
      <c r="J495" s="45"/>
      <c r="K495" s="45"/>
      <c r="L495" s="45"/>
      <c r="M495" s="45"/>
      <c r="N495" s="45"/>
      <c r="AJ495" s="52"/>
      <c r="AQ495" s="52"/>
      <c r="BL495" s="52"/>
      <c r="BZ495" s="52"/>
    </row>
    <row r="496" spans="1:78" ht="15">
      <c r="A496" s="44"/>
      <c r="B496" s="45"/>
      <c r="C496" s="45"/>
      <c r="D496" s="44"/>
      <c r="E496" s="45"/>
      <c r="F496" s="45"/>
      <c r="G496" s="45"/>
      <c r="H496" s="53"/>
      <c r="I496" s="45"/>
      <c r="J496" s="45"/>
      <c r="K496" s="45"/>
      <c r="L496" s="45"/>
      <c r="M496" s="45"/>
      <c r="N496" s="45"/>
      <c r="AJ496" s="52"/>
      <c r="AQ496" s="52"/>
      <c r="BL496" s="52"/>
      <c r="BZ496" s="52"/>
    </row>
    <row r="497" spans="1:78" ht="15">
      <c r="A497" s="44"/>
      <c r="B497" s="45"/>
      <c r="C497" s="45"/>
      <c r="D497" s="44"/>
      <c r="E497" s="45"/>
      <c r="F497" s="45"/>
      <c r="G497" s="45"/>
      <c r="H497" s="53"/>
      <c r="I497" s="45"/>
      <c r="J497" s="45"/>
      <c r="K497" s="45"/>
      <c r="L497" s="45"/>
      <c r="M497" s="45"/>
      <c r="N497" s="45"/>
      <c r="AJ497" s="52"/>
      <c r="AQ497" s="52"/>
      <c r="BL497" s="52"/>
      <c r="BZ497" s="52"/>
    </row>
    <row r="498" spans="1:78" ht="15">
      <c r="A498" s="44"/>
      <c r="B498" s="45"/>
      <c r="C498" s="45"/>
      <c r="D498" s="44"/>
      <c r="E498" s="45"/>
      <c r="F498" s="45"/>
      <c r="G498" s="45"/>
      <c r="H498" s="53"/>
      <c r="I498" s="45"/>
      <c r="J498" s="45"/>
      <c r="K498" s="45"/>
      <c r="L498" s="45"/>
      <c r="M498" s="45"/>
      <c r="N498" s="45"/>
      <c r="AJ498" s="52"/>
      <c r="AQ498" s="52"/>
      <c r="BL498" s="52"/>
      <c r="BZ498" s="52"/>
    </row>
    <row r="499" spans="1:78" ht="15">
      <c r="A499" s="44"/>
      <c r="B499" s="45"/>
      <c r="C499" s="45"/>
      <c r="D499" s="44"/>
      <c r="E499" s="45"/>
      <c r="F499" s="45"/>
      <c r="G499" s="45"/>
      <c r="H499" s="53"/>
      <c r="I499" s="45"/>
      <c r="J499" s="45"/>
      <c r="K499" s="45"/>
      <c r="L499" s="45"/>
      <c r="M499" s="45"/>
      <c r="N499" s="45"/>
      <c r="AJ499" s="52"/>
      <c r="AQ499" s="52"/>
      <c r="BL499" s="52"/>
      <c r="BZ499" s="52"/>
    </row>
    <row r="500" spans="1:78" ht="15">
      <c r="A500" s="44"/>
      <c r="B500" s="45"/>
      <c r="C500" s="45"/>
      <c r="D500" s="44"/>
      <c r="E500" s="45"/>
      <c r="F500" s="45"/>
      <c r="G500" s="45"/>
      <c r="H500" s="53"/>
      <c r="I500" s="45"/>
      <c r="J500" s="45"/>
      <c r="K500" s="45"/>
      <c r="L500" s="45"/>
      <c r="M500" s="45"/>
      <c r="N500" s="45"/>
      <c r="AJ500" s="52"/>
      <c r="AQ500" s="52"/>
      <c r="BL500" s="52"/>
      <c r="BZ500" s="52"/>
    </row>
    <row r="501" spans="1:78" ht="15">
      <c r="A501" s="44"/>
      <c r="B501" s="45"/>
      <c r="C501" s="45"/>
      <c r="D501" s="44"/>
      <c r="E501" s="45"/>
      <c r="F501" s="45"/>
      <c r="G501" s="45"/>
      <c r="H501" s="53"/>
      <c r="I501" s="45"/>
      <c r="J501" s="45"/>
      <c r="K501" s="45"/>
      <c r="L501" s="45"/>
      <c r="M501" s="45"/>
      <c r="N501" s="45"/>
      <c r="AJ501" s="52"/>
      <c r="AQ501" s="52"/>
      <c r="BL501" s="52"/>
      <c r="BZ501" s="52"/>
    </row>
    <row r="502" spans="1:78" ht="15">
      <c r="A502" s="44"/>
      <c r="B502" s="45"/>
      <c r="C502" s="45"/>
      <c r="D502" s="44"/>
      <c r="E502" s="45"/>
      <c r="F502" s="45"/>
      <c r="G502" s="45"/>
      <c r="H502" s="53"/>
      <c r="I502" s="45"/>
      <c r="J502" s="45"/>
      <c r="K502" s="45"/>
      <c r="L502" s="45"/>
      <c r="M502" s="45"/>
      <c r="N502" s="45"/>
      <c r="AJ502" s="52"/>
      <c r="AQ502" s="52"/>
      <c r="BL502" s="52"/>
      <c r="BZ502" s="52"/>
    </row>
    <row r="503" spans="1:78" ht="15">
      <c r="A503" s="44"/>
      <c r="B503" s="45"/>
      <c r="C503" s="45"/>
      <c r="D503" s="44"/>
      <c r="E503" s="45"/>
      <c r="F503" s="45"/>
      <c r="G503" s="45"/>
      <c r="H503" s="53"/>
      <c r="I503" s="45"/>
      <c r="J503" s="45"/>
      <c r="K503" s="45"/>
      <c r="L503" s="45"/>
      <c r="M503" s="45"/>
      <c r="N503" s="45"/>
      <c r="AJ503" s="52"/>
      <c r="AQ503" s="52"/>
      <c r="BL503" s="52"/>
      <c r="BZ503" s="52"/>
    </row>
    <row r="504" spans="1:78" ht="15">
      <c r="A504" s="44"/>
      <c r="B504" s="45"/>
      <c r="C504" s="45"/>
      <c r="D504" s="44"/>
      <c r="E504" s="45"/>
      <c r="F504" s="45"/>
      <c r="G504" s="45"/>
      <c r="H504" s="53"/>
      <c r="I504" s="45"/>
      <c r="J504" s="45"/>
      <c r="K504" s="45"/>
      <c r="L504" s="45"/>
      <c r="M504" s="45"/>
      <c r="N504" s="45"/>
      <c r="AJ504" s="52"/>
      <c r="AQ504" s="52"/>
      <c r="BL504" s="52"/>
      <c r="BZ504" s="52"/>
    </row>
    <row r="505" spans="1:78" ht="15">
      <c r="A505" s="44"/>
      <c r="B505" s="45"/>
      <c r="C505" s="45"/>
      <c r="D505" s="44"/>
      <c r="E505" s="45"/>
      <c r="F505" s="45"/>
      <c r="G505" s="45"/>
      <c r="H505" s="53"/>
      <c r="I505" s="45"/>
      <c r="J505" s="45"/>
      <c r="K505" s="45"/>
      <c r="L505" s="45"/>
      <c r="M505" s="45"/>
      <c r="N505" s="45"/>
      <c r="AJ505" s="52"/>
      <c r="AQ505" s="52"/>
      <c r="BL505" s="52"/>
      <c r="BZ505" s="52"/>
    </row>
    <row r="506" spans="1:78" ht="15">
      <c r="A506" s="44"/>
      <c r="B506" s="45"/>
      <c r="C506" s="45"/>
      <c r="D506" s="44"/>
      <c r="E506" s="45"/>
      <c r="F506" s="45"/>
      <c r="G506" s="45"/>
      <c r="H506" s="53"/>
      <c r="I506" s="45"/>
      <c r="J506" s="45"/>
      <c r="K506" s="45"/>
      <c r="L506" s="45"/>
      <c r="M506" s="45"/>
      <c r="N506" s="45"/>
      <c r="AJ506" s="52"/>
      <c r="AQ506" s="52"/>
      <c r="BL506" s="52"/>
      <c r="BZ506" s="52"/>
    </row>
    <row r="507" spans="1:78" ht="15">
      <c r="A507" s="44"/>
      <c r="B507" s="45"/>
      <c r="C507" s="45"/>
      <c r="D507" s="44"/>
      <c r="E507" s="45"/>
      <c r="F507" s="45"/>
      <c r="G507" s="45"/>
      <c r="H507" s="53"/>
      <c r="I507" s="45"/>
      <c r="J507" s="45"/>
      <c r="K507" s="45"/>
      <c r="L507" s="45"/>
      <c r="M507" s="45"/>
      <c r="N507" s="45"/>
      <c r="AJ507" s="52"/>
      <c r="AQ507" s="52"/>
      <c r="BL507" s="52"/>
      <c r="BZ507" s="52"/>
    </row>
    <row r="508" spans="1:78" ht="15">
      <c r="A508" s="44"/>
      <c r="B508" s="45"/>
      <c r="C508" s="45"/>
      <c r="D508" s="44"/>
      <c r="E508" s="45"/>
      <c r="F508" s="45"/>
      <c r="G508" s="45"/>
      <c r="H508" s="53"/>
      <c r="I508" s="45"/>
      <c r="J508" s="45"/>
      <c r="K508" s="45"/>
      <c r="L508" s="45"/>
      <c r="M508" s="45"/>
      <c r="N508" s="45"/>
      <c r="AJ508" s="52"/>
      <c r="AQ508" s="52"/>
      <c r="BL508" s="52"/>
      <c r="BZ508" s="52"/>
    </row>
    <row r="509" spans="1:78" ht="15">
      <c r="A509" s="44"/>
      <c r="B509" s="45"/>
      <c r="C509" s="45"/>
      <c r="D509" s="44"/>
      <c r="E509" s="45"/>
      <c r="F509" s="45"/>
      <c r="G509" s="45"/>
      <c r="H509" s="53"/>
      <c r="I509" s="45"/>
      <c r="J509" s="45"/>
      <c r="K509" s="45"/>
      <c r="L509" s="45"/>
      <c r="M509" s="45"/>
      <c r="N509" s="45"/>
      <c r="AJ509" s="52"/>
      <c r="AQ509" s="52"/>
      <c r="BL509" s="52"/>
      <c r="BZ509" s="52"/>
    </row>
    <row r="510" spans="1:78" ht="15">
      <c r="A510" s="44"/>
      <c r="B510" s="45"/>
      <c r="C510" s="45"/>
      <c r="D510" s="44"/>
      <c r="E510" s="45"/>
      <c r="F510" s="45"/>
      <c r="G510" s="45"/>
      <c r="H510" s="53"/>
      <c r="I510" s="45"/>
      <c r="J510" s="45"/>
      <c r="K510" s="45"/>
      <c r="L510" s="45"/>
      <c r="M510" s="45"/>
      <c r="N510" s="45"/>
      <c r="AJ510" s="52"/>
      <c r="AQ510" s="52"/>
      <c r="BL510" s="52"/>
      <c r="BZ510" s="52"/>
    </row>
    <row r="511" spans="1:78" ht="15">
      <c r="A511" s="44"/>
      <c r="B511" s="45"/>
      <c r="C511" s="45"/>
      <c r="D511" s="44"/>
      <c r="E511" s="45"/>
      <c r="F511" s="45"/>
      <c r="G511" s="45"/>
      <c r="H511" s="53"/>
      <c r="I511" s="45"/>
      <c r="J511" s="45"/>
      <c r="K511" s="45"/>
      <c r="L511" s="45"/>
      <c r="M511" s="45"/>
      <c r="N511" s="45"/>
      <c r="AJ511" s="52"/>
      <c r="AQ511" s="52"/>
      <c r="BL511" s="52"/>
      <c r="BZ511" s="52"/>
    </row>
    <row r="512" spans="1:78" ht="15">
      <c r="A512" s="44"/>
      <c r="B512" s="45"/>
      <c r="C512" s="45"/>
      <c r="D512" s="44"/>
      <c r="E512" s="45"/>
      <c r="F512" s="45"/>
      <c r="G512" s="45"/>
      <c r="H512" s="53"/>
      <c r="I512" s="45"/>
      <c r="J512" s="45"/>
      <c r="K512" s="45"/>
      <c r="L512" s="45"/>
      <c r="M512" s="45"/>
      <c r="N512" s="45"/>
      <c r="AJ512" s="52"/>
      <c r="AQ512" s="52"/>
      <c r="BL512" s="52"/>
      <c r="BZ512" s="52"/>
    </row>
    <row r="513" spans="1:78" ht="15">
      <c r="A513" s="44"/>
      <c r="B513" s="45"/>
      <c r="C513" s="45"/>
      <c r="D513" s="44"/>
      <c r="E513" s="45"/>
      <c r="F513" s="45"/>
      <c r="G513" s="45"/>
      <c r="H513" s="53"/>
      <c r="I513" s="45"/>
      <c r="J513" s="45"/>
      <c r="K513" s="45"/>
      <c r="L513" s="45"/>
      <c r="M513" s="45"/>
      <c r="N513" s="45"/>
      <c r="AJ513" s="52"/>
      <c r="AQ513" s="52"/>
      <c r="BL513" s="52"/>
      <c r="BZ513" s="52"/>
    </row>
    <row r="514" spans="1:78" ht="15">
      <c r="A514" s="44"/>
      <c r="B514" s="45"/>
      <c r="C514" s="45"/>
      <c r="D514" s="44"/>
      <c r="E514" s="45"/>
      <c r="F514" s="45"/>
      <c r="G514" s="45"/>
      <c r="H514" s="53"/>
      <c r="I514" s="45"/>
      <c r="J514" s="45"/>
      <c r="K514" s="45"/>
      <c r="L514" s="45"/>
      <c r="M514" s="45"/>
      <c r="N514" s="45"/>
      <c r="AJ514" s="52"/>
      <c r="AQ514" s="52"/>
      <c r="BL514" s="52"/>
      <c r="BZ514" s="52"/>
    </row>
    <row r="515" spans="1:78" ht="15">
      <c r="A515" s="44"/>
      <c r="B515" s="45"/>
      <c r="C515" s="45"/>
      <c r="D515" s="44"/>
      <c r="E515" s="45"/>
      <c r="F515" s="45"/>
      <c r="G515" s="45"/>
      <c r="H515" s="53"/>
      <c r="I515" s="45"/>
      <c r="J515" s="45"/>
      <c r="K515" s="45"/>
      <c r="L515" s="45"/>
      <c r="M515" s="45"/>
      <c r="N515" s="45"/>
      <c r="AJ515" s="52"/>
      <c r="AQ515" s="52"/>
      <c r="BL515" s="52"/>
      <c r="BZ515" s="52"/>
    </row>
    <row r="516" spans="1:78" ht="15">
      <c r="A516" s="44"/>
      <c r="B516" s="45"/>
      <c r="C516" s="45"/>
      <c r="D516" s="44"/>
      <c r="E516" s="45"/>
      <c r="F516" s="45"/>
      <c r="G516" s="45"/>
      <c r="H516" s="53"/>
      <c r="I516" s="45"/>
      <c r="J516" s="45"/>
      <c r="K516" s="45"/>
      <c r="L516" s="45"/>
      <c r="M516" s="45"/>
      <c r="N516" s="45"/>
      <c r="AJ516" s="52"/>
      <c r="AQ516" s="52"/>
      <c r="BL516" s="52"/>
      <c r="BZ516" s="52"/>
    </row>
    <row r="517" spans="1:78" ht="15">
      <c r="A517" s="44"/>
      <c r="B517" s="45"/>
      <c r="C517" s="45"/>
      <c r="D517" s="44"/>
      <c r="E517" s="45"/>
      <c r="F517" s="45"/>
      <c r="G517" s="45"/>
      <c r="H517" s="53"/>
      <c r="I517" s="45"/>
      <c r="J517" s="45"/>
      <c r="K517" s="45"/>
      <c r="L517" s="45"/>
      <c r="M517" s="45"/>
      <c r="N517" s="45"/>
      <c r="AJ517" s="52"/>
      <c r="AQ517" s="52"/>
      <c r="BL517" s="52"/>
      <c r="BZ517" s="52"/>
    </row>
    <row r="518" spans="1:78" ht="15">
      <c r="A518" s="44"/>
      <c r="B518" s="45"/>
      <c r="C518" s="45"/>
      <c r="D518" s="44"/>
      <c r="E518" s="45"/>
      <c r="F518" s="45"/>
      <c r="G518" s="45"/>
      <c r="H518" s="53"/>
      <c r="I518" s="45"/>
      <c r="J518" s="45"/>
      <c r="K518" s="45"/>
      <c r="L518" s="45"/>
      <c r="M518" s="45"/>
      <c r="N518" s="45"/>
      <c r="AJ518" s="52"/>
      <c r="AQ518" s="52"/>
      <c r="BL518" s="52"/>
      <c r="BZ518" s="52"/>
    </row>
    <row r="519" spans="1:78" ht="15">
      <c r="A519" s="44"/>
      <c r="B519" s="45"/>
      <c r="C519" s="45"/>
      <c r="D519" s="44"/>
      <c r="E519" s="45"/>
      <c r="F519" s="45"/>
      <c r="G519" s="45"/>
      <c r="H519" s="53"/>
      <c r="I519" s="45"/>
      <c r="J519" s="45"/>
      <c r="K519" s="45"/>
      <c r="L519" s="45"/>
      <c r="M519" s="45"/>
      <c r="N519" s="45"/>
      <c r="AJ519" s="52"/>
      <c r="AQ519" s="52"/>
      <c r="BL519" s="52"/>
      <c r="BZ519" s="52"/>
    </row>
    <row r="520" spans="1:78" ht="15">
      <c r="A520" s="44"/>
      <c r="B520" s="45"/>
      <c r="C520" s="45"/>
      <c r="D520" s="44"/>
      <c r="E520" s="45"/>
      <c r="F520" s="45"/>
      <c r="G520" s="45"/>
      <c r="H520" s="53"/>
      <c r="I520" s="45"/>
      <c r="J520" s="45"/>
      <c r="K520" s="45"/>
      <c r="L520" s="45"/>
      <c r="M520" s="45"/>
      <c r="N520" s="45"/>
      <c r="AJ520" s="52"/>
      <c r="AQ520" s="52"/>
      <c r="BL520" s="52"/>
      <c r="BZ520" s="52"/>
    </row>
    <row r="521" spans="1:78" ht="15">
      <c r="A521" s="44"/>
      <c r="B521" s="45"/>
      <c r="C521" s="45"/>
      <c r="D521" s="44"/>
      <c r="E521" s="45"/>
      <c r="F521" s="45"/>
      <c r="G521" s="45"/>
      <c r="H521" s="53"/>
      <c r="I521" s="45"/>
      <c r="J521" s="45"/>
      <c r="K521" s="45"/>
      <c r="L521" s="45"/>
      <c r="M521" s="45"/>
      <c r="N521" s="45"/>
      <c r="AJ521" s="52"/>
      <c r="AQ521" s="52"/>
      <c r="BL521" s="52"/>
      <c r="BZ521" s="52"/>
    </row>
    <row r="522" spans="1:78" ht="15">
      <c r="A522" s="44"/>
      <c r="B522" s="45"/>
      <c r="C522" s="45"/>
      <c r="D522" s="44"/>
      <c r="E522" s="45"/>
      <c r="F522" s="45"/>
      <c r="G522" s="45"/>
      <c r="H522" s="53"/>
      <c r="I522" s="45"/>
      <c r="J522" s="45"/>
      <c r="K522" s="45"/>
      <c r="L522" s="45"/>
      <c r="M522" s="45"/>
      <c r="N522" s="45"/>
      <c r="AJ522" s="52"/>
      <c r="AQ522" s="52"/>
      <c r="BL522" s="52"/>
      <c r="BZ522" s="52"/>
    </row>
    <row r="523" spans="1:78" ht="15">
      <c r="A523" s="44"/>
      <c r="B523" s="45"/>
      <c r="C523" s="45"/>
      <c r="D523" s="44"/>
      <c r="E523" s="45"/>
      <c r="F523" s="45"/>
      <c r="G523" s="45"/>
      <c r="H523" s="53"/>
      <c r="I523" s="45"/>
      <c r="J523" s="45"/>
      <c r="K523" s="45"/>
      <c r="L523" s="45"/>
      <c r="M523" s="45"/>
      <c r="N523" s="45"/>
      <c r="AJ523" s="52"/>
      <c r="AQ523" s="52"/>
      <c r="BL523" s="52"/>
      <c r="BZ523" s="52"/>
    </row>
    <row r="524" spans="1:78" ht="15">
      <c r="A524" s="44"/>
      <c r="B524" s="45"/>
      <c r="C524" s="45"/>
      <c r="D524" s="44"/>
      <c r="E524" s="45"/>
      <c r="F524" s="45"/>
      <c r="G524" s="45"/>
      <c r="H524" s="53"/>
      <c r="I524" s="45"/>
      <c r="J524" s="45"/>
      <c r="K524" s="45"/>
      <c r="L524" s="45"/>
      <c r="M524" s="45"/>
      <c r="N524" s="45"/>
      <c r="AJ524" s="52"/>
      <c r="AQ524" s="52"/>
      <c r="BL524" s="52"/>
      <c r="BZ524" s="52"/>
    </row>
    <row r="525" spans="1:78" ht="15">
      <c r="A525" s="44"/>
      <c r="B525" s="45"/>
      <c r="C525" s="45"/>
      <c r="D525" s="44"/>
      <c r="E525" s="45"/>
      <c r="F525" s="45"/>
      <c r="G525" s="45"/>
      <c r="H525" s="53"/>
      <c r="I525" s="45"/>
      <c r="J525" s="45"/>
      <c r="K525" s="45"/>
      <c r="L525" s="45"/>
      <c r="M525" s="45"/>
      <c r="N525" s="45"/>
      <c r="AJ525" s="52"/>
      <c r="AQ525" s="52"/>
      <c r="BL525" s="52"/>
      <c r="BZ525" s="52"/>
    </row>
    <row r="526" spans="1:78" ht="15">
      <c r="A526" s="44"/>
      <c r="B526" s="45"/>
      <c r="C526" s="45"/>
      <c r="D526" s="44"/>
      <c r="E526" s="45"/>
      <c r="F526" s="45"/>
      <c r="G526" s="45"/>
      <c r="H526" s="53"/>
      <c r="I526" s="45"/>
      <c r="J526" s="45"/>
      <c r="K526" s="45"/>
      <c r="L526" s="45"/>
      <c r="M526" s="45"/>
      <c r="N526" s="45"/>
      <c r="AJ526" s="52"/>
      <c r="AQ526" s="52"/>
      <c r="BL526" s="52"/>
      <c r="BZ526" s="52"/>
    </row>
    <row r="527" spans="1:78" ht="15">
      <c r="A527" s="44"/>
      <c r="B527" s="45"/>
      <c r="C527" s="45"/>
      <c r="D527" s="44"/>
      <c r="E527" s="45"/>
      <c r="F527" s="45"/>
      <c r="G527" s="45"/>
      <c r="H527" s="53"/>
      <c r="I527" s="45"/>
      <c r="J527" s="45"/>
      <c r="K527" s="45"/>
      <c r="L527" s="45"/>
      <c r="M527" s="45"/>
      <c r="N527" s="45"/>
      <c r="AJ527" s="52"/>
      <c r="AQ527" s="52"/>
      <c r="BL527" s="52"/>
      <c r="BZ527" s="52"/>
    </row>
    <row r="528" spans="1:78" ht="15">
      <c r="A528" s="44"/>
      <c r="B528" s="45"/>
      <c r="C528" s="45"/>
      <c r="D528" s="44"/>
      <c r="E528" s="45"/>
      <c r="F528" s="45"/>
      <c r="G528" s="45"/>
      <c r="H528" s="53"/>
      <c r="I528" s="45"/>
      <c r="J528" s="45"/>
      <c r="K528" s="45"/>
      <c r="L528" s="45"/>
      <c r="M528" s="45"/>
      <c r="N528" s="45"/>
      <c r="AJ528" s="52"/>
      <c r="AQ528" s="52"/>
      <c r="BL528" s="52"/>
      <c r="BZ528" s="52"/>
    </row>
    <row r="529" spans="1:78" ht="15">
      <c r="A529" s="44"/>
      <c r="B529" s="45"/>
      <c r="C529" s="45"/>
      <c r="D529" s="44"/>
      <c r="E529" s="45"/>
      <c r="F529" s="45"/>
      <c r="G529" s="45"/>
      <c r="H529" s="53"/>
      <c r="I529" s="45"/>
      <c r="J529" s="45"/>
      <c r="K529" s="45"/>
      <c r="L529" s="45"/>
      <c r="M529" s="45"/>
      <c r="N529" s="45"/>
      <c r="AJ529" s="52"/>
      <c r="AQ529" s="52"/>
      <c r="BL529" s="52"/>
      <c r="BZ529" s="52"/>
    </row>
    <row r="530" spans="1:78" ht="15">
      <c r="A530" s="44"/>
      <c r="B530" s="45"/>
      <c r="C530" s="45"/>
      <c r="D530" s="44"/>
      <c r="E530" s="45"/>
      <c r="F530" s="45"/>
      <c r="G530" s="45"/>
      <c r="H530" s="53"/>
      <c r="I530" s="45"/>
      <c r="J530" s="45"/>
      <c r="K530" s="45"/>
      <c r="L530" s="45"/>
      <c r="M530" s="45"/>
      <c r="N530" s="45"/>
      <c r="AJ530" s="52"/>
      <c r="AQ530" s="52"/>
      <c r="BL530" s="52"/>
      <c r="BZ530" s="52"/>
    </row>
    <row r="531" spans="1:78" ht="15">
      <c r="A531" s="44"/>
      <c r="B531" s="45"/>
      <c r="C531" s="45"/>
      <c r="D531" s="44"/>
      <c r="E531" s="45"/>
      <c r="F531" s="45"/>
      <c r="G531" s="45"/>
      <c r="H531" s="53"/>
      <c r="I531" s="45"/>
      <c r="J531" s="45"/>
      <c r="K531" s="45"/>
      <c r="L531" s="45"/>
      <c r="M531" s="45"/>
      <c r="N531" s="45"/>
      <c r="AJ531" s="52"/>
      <c r="AQ531" s="52"/>
      <c r="BL531" s="52"/>
      <c r="BZ531" s="52"/>
    </row>
    <row r="532" spans="1:78" ht="15">
      <c r="A532" s="44"/>
      <c r="B532" s="45"/>
      <c r="C532" s="45"/>
      <c r="D532" s="44"/>
      <c r="E532" s="45"/>
      <c r="F532" s="45"/>
      <c r="G532" s="45"/>
      <c r="H532" s="53"/>
      <c r="I532" s="45"/>
      <c r="J532" s="45"/>
      <c r="K532" s="45"/>
      <c r="L532" s="45"/>
      <c r="M532" s="45"/>
      <c r="N532" s="45"/>
      <c r="AJ532" s="52"/>
      <c r="AQ532" s="52"/>
      <c r="BL532" s="52"/>
      <c r="BZ532" s="52"/>
    </row>
    <row r="533" spans="1:78" ht="15">
      <c r="A533" s="44"/>
      <c r="B533" s="45"/>
      <c r="C533" s="45"/>
      <c r="D533" s="44"/>
      <c r="E533" s="45"/>
      <c r="F533" s="45"/>
      <c r="G533" s="45"/>
      <c r="H533" s="53"/>
      <c r="I533" s="45"/>
      <c r="J533" s="45"/>
      <c r="K533" s="45"/>
      <c r="L533" s="45"/>
      <c r="M533" s="45"/>
      <c r="N533" s="45"/>
      <c r="AJ533" s="52"/>
      <c r="AQ533" s="52"/>
      <c r="BL533" s="52"/>
      <c r="BZ533" s="52"/>
    </row>
    <row r="534" spans="1:78" ht="15">
      <c r="A534" s="44"/>
      <c r="B534" s="45"/>
      <c r="C534" s="45"/>
      <c r="D534" s="44"/>
      <c r="E534" s="45"/>
      <c r="F534" s="45"/>
      <c r="G534" s="45"/>
      <c r="H534" s="53"/>
      <c r="I534" s="45"/>
      <c r="J534" s="45"/>
      <c r="K534" s="45"/>
      <c r="L534" s="45"/>
      <c r="M534" s="45"/>
      <c r="N534" s="45"/>
      <c r="AJ534" s="52"/>
      <c r="AQ534" s="52"/>
      <c r="BL534" s="52"/>
      <c r="BZ534" s="52"/>
    </row>
    <row r="535" spans="1:78" ht="15">
      <c r="A535" s="44"/>
      <c r="B535" s="45"/>
      <c r="C535" s="45"/>
      <c r="D535" s="44"/>
      <c r="E535" s="45"/>
      <c r="F535" s="45"/>
      <c r="G535" s="45"/>
      <c r="H535" s="53"/>
      <c r="I535" s="45"/>
      <c r="J535" s="45"/>
      <c r="K535" s="45"/>
      <c r="L535" s="45"/>
      <c r="M535" s="45"/>
      <c r="N535" s="45"/>
      <c r="AJ535" s="52"/>
      <c r="AQ535" s="52"/>
      <c r="BL535" s="52"/>
      <c r="BZ535" s="52"/>
    </row>
    <row r="536" spans="1:78" ht="15">
      <c r="A536" s="44"/>
      <c r="B536" s="45"/>
      <c r="C536" s="45"/>
      <c r="D536" s="44"/>
      <c r="E536" s="45"/>
      <c r="F536" s="45"/>
      <c r="G536" s="45"/>
      <c r="H536" s="53"/>
      <c r="I536" s="45"/>
      <c r="J536" s="45"/>
      <c r="K536" s="45"/>
      <c r="L536" s="45"/>
      <c r="M536" s="45"/>
      <c r="N536" s="45"/>
      <c r="AJ536" s="52"/>
      <c r="AQ536" s="52"/>
      <c r="BL536" s="52"/>
      <c r="BZ536" s="52"/>
    </row>
    <row r="537" spans="1:78" ht="15">
      <c r="A537" s="44"/>
      <c r="B537" s="45"/>
      <c r="C537" s="45"/>
      <c r="D537" s="44"/>
      <c r="E537" s="45"/>
      <c r="F537" s="45"/>
      <c r="G537" s="45"/>
      <c r="H537" s="53"/>
      <c r="I537" s="45"/>
      <c r="J537" s="45"/>
      <c r="K537" s="45"/>
      <c r="L537" s="45"/>
      <c r="M537" s="45"/>
      <c r="N537" s="45"/>
      <c r="AJ537" s="52"/>
      <c r="AQ537" s="52"/>
      <c r="BL537" s="52"/>
      <c r="BZ537" s="52"/>
    </row>
    <row r="538" spans="1:78" ht="15">
      <c r="A538" s="44"/>
      <c r="B538" s="45"/>
      <c r="C538" s="45"/>
      <c r="D538" s="44"/>
      <c r="E538" s="45"/>
      <c r="F538" s="45"/>
      <c r="G538" s="45"/>
      <c r="H538" s="53"/>
      <c r="I538" s="45"/>
      <c r="J538" s="45"/>
      <c r="K538" s="45"/>
      <c r="L538" s="45"/>
      <c r="M538" s="45"/>
      <c r="N538" s="45"/>
      <c r="AJ538" s="52"/>
      <c r="AQ538" s="52"/>
      <c r="BL538" s="52"/>
      <c r="BZ538" s="52"/>
    </row>
    <row r="539" spans="1:78" ht="15">
      <c r="A539" s="44"/>
      <c r="B539" s="45"/>
      <c r="C539" s="45"/>
      <c r="D539" s="44"/>
      <c r="E539" s="45"/>
      <c r="F539" s="45"/>
      <c r="G539" s="45"/>
      <c r="H539" s="53"/>
      <c r="I539" s="45"/>
      <c r="J539" s="45"/>
      <c r="K539" s="45"/>
      <c r="L539" s="45"/>
      <c r="M539" s="45"/>
      <c r="N539" s="45"/>
      <c r="AJ539" s="52"/>
      <c r="AQ539" s="52"/>
      <c r="BL539" s="52"/>
      <c r="BZ539" s="52"/>
    </row>
    <row r="540" spans="1:78" ht="15">
      <c r="A540" s="44"/>
      <c r="B540" s="45"/>
      <c r="C540" s="45"/>
      <c r="D540" s="44"/>
      <c r="E540" s="45"/>
      <c r="F540" s="45"/>
      <c r="G540" s="45"/>
      <c r="H540" s="53"/>
      <c r="I540" s="45"/>
      <c r="J540" s="45"/>
      <c r="K540" s="45"/>
      <c r="L540" s="45"/>
      <c r="M540" s="45"/>
      <c r="N540" s="45"/>
      <c r="AJ540" s="52"/>
      <c r="AQ540" s="52"/>
      <c r="BL540" s="52"/>
      <c r="BZ540" s="52"/>
    </row>
    <row r="541" spans="1:78" ht="15">
      <c r="A541" s="44"/>
      <c r="B541" s="45"/>
      <c r="C541" s="45"/>
      <c r="D541" s="44"/>
      <c r="E541" s="45"/>
      <c r="F541" s="45"/>
      <c r="G541" s="45"/>
      <c r="H541" s="53"/>
      <c r="I541" s="45"/>
      <c r="J541" s="45"/>
      <c r="K541" s="45"/>
      <c r="L541" s="45"/>
      <c r="M541" s="45"/>
      <c r="N541" s="45"/>
      <c r="AJ541" s="52"/>
      <c r="AQ541" s="52"/>
      <c r="BL541" s="52"/>
      <c r="BZ541" s="52"/>
    </row>
    <row r="542" spans="1:78" ht="15">
      <c r="A542" s="44"/>
      <c r="B542" s="45"/>
      <c r="C542" s="45"/>
      <c r="D542" s="44"/>
      <c r="E542" s="45"/>
      <c r="F542" s="45"/>
      <c r="G542" s="45"/>
      <c r="H542" s="53"/>
      <c r="I542" s="45"/>
      <c r="J542" s="45"/>
      <c r="K542" s="45"/>
      <c r="L542" s="45"/>
      <c r="M542" s="45"/>
      <c r="N542" s="45"/>
      <c r="AJ542" s="52"/>
      <c r="AQ542" s="52"/>
      <c r="BL542" s="52"/>
      <c r="BZ542" s="52"/>
    </row>
    <row r="543" spans="1:78" ht="15">
      <c r="A543" s="44"/>
      <c r="B543" s="45"/>
      <c r="C543" s="45"/>
      <c r="D543" s="44"/>
      <c r="E543" s="45"/>
      <c r="F543" s="45"/>
      <c r="G543" s="45"/>
      <c r="H543" s="53"/>
      <c r="I543" s="45"/>
      <c r="J543" s="45"/>
      <c r="K543" s="45"/>
      <c r="L543" s="45"/>
      <c r="M543" s="45"/>
      <c r="N543" s="45"/>
      <c r="AJ543" s="52"/>
      <c r="AQ543" s="52"/>
      <c r="BL543" s="52"/>
      <c r="BZ543" s="52"/>
    </row>
    <row r="544" spans="1:78" ht="15">
      <c r="A544" s="44"/>
      <c r="B544" s="45"/>
      <c r="C544" s="45"/>
      <c r="D544" s="44"/>
      <c r="E544" s="45"/>
      <c r="F544" s="45"/>
      <c r="G544" s="45"/>
      <c r="H544" s="53"/>
      <c r="I544" s="45"/>
      <c r="J544" s="45"/>
      <c r="K544" s="45"/>
      <c r="L544" s="45"/>
      <c r="M544" s="45"/>
      <c r="N544" s="45"/>
      <c r="AJ544" s="52"/>
      <c r="AQ544" s="52"/>
      <c r="BL544" s="52"/>
      <c r="BZ544" s="52"/>
    </row>
    <row r="545" spans="1:78" ht="15">
      <c r="A545" s="44"/>
      <c r="B545" s="45"/>
      <c r="C545" s="45"/>
      <c r="D545" s="44"/>
      <c r="E545" s="45"/>
      <c r="F545" s="45"/>
      <c r="G545" s="45"/>
      <c r="H545" s="53"/>
      <c r="I545" s="45"/>
      <c r="J545" s="45"/>
      <c r="K545" s="45"/>
      <c r="L545" s="45"/>
      <c r="M545" s="45"/>
      <c r="N545" s="45"/>
      <c r="AJ545" s="52"/>
      <c r="AQ545" s="52"/>
      <c r="BL545" s="52"/>
      <c r="BZ545" s="52"/>
    </row>
    <row r="546" spans="1:78" ht="15">
      <c r="A546" s="44"/>
      <c r="B546" s="45"/>
      <c r="C546" s="45"/>
      <c r="D546" s="44"/>
      <c r="E546" s="45"/>
      <c r="F546" s="45"/>
      <c r="G546" s="45"/>
      <c r="H546" s="53"/>
      <c r="I546" s="45"/>
      <c r="J546" s="45"/>
      <c r="K546" s="45"/>
      <c r="L546" s="45"/>
      <c r="M546" s="45"/>
      <c r="N546" s="45"/>
      <c r="AJ546" s="52"/>
      <c r="AQ546" s="52"/>
      <c r="BL546" s="52"/>
      <c r="BZ546" s="52"/>
    </row>
    <row r="547" spans="1:78" ht="15">
      <c r="A547" s="44"/>
      <c r="B547" s="45"/>
      <c r="C547" s="45"/>
      <c r="D547" s="44"/>
      <c r="E547" s="45"/>
      <c r="F547" s="45"/>
      <c r="G547" s="45"/>
      <c r="H547" s="53"/>
      <c r="I547" s="45"/>
      <c r="J547" s="45"/>
      <c r="K547" s="45"/>
      <c r="L547" s="45"/>
      <c r="M547" s="45"/>
      <c r="N547" s="45"/>
      <c r="AJ547" s="52"/>
      <c r="AQ547" s="52"/>
      <c r="BL547" s="52"/>
      <c r="BZ547" s="52"/>
    </row>
    <row r="548" spans="1:78" ht="15">
      <c r="A548" s="44"/>
      <c r="B548" s="45"/>
      <c r="C548" s="45"/>
      <c r="D548" s="44"/>
      <c r="E548" s="45"/>
      <c r="F548" s="45"/>
      <c r="G548" s="45"/>
      <c r="H548" s="53"/>
      <c r="I548" s="45"/>
      <c r="J548" s="45"/>
      <c r="K548" s="45"/>
      <c r="L548" s="45"/>
      <c r="M548" s="45"/>
      <c r="N548" s="45"/>
      <c r="AQ548" s="52"/>
      <c r="BL548" s="52"/>
      <c r="BZ548" s="52"/>
    </row>
    <row r="549" spans="1:78" ht="15">
      <c r="A549" s="44"/>
      <c r="B549" s="45"/>
      <c r="C549" s="45"/>
      <c r="D549" s="44"/>
      <c r="E549" s="45"/>
      <c r="F549" s="45"/>
      <c r="G549" s="45"/>
      <c r="H549" s="53"/>
      <c r="I549" s="45"/>
      <c r="J549" s="45"/>
      <c r="K549" s="45"/>
      <c r="L549" s="45"/>
      <c r="M549" s="45"/>
      <c r="N549" s="45"/>
      <c r="AQ549" s="52"/>
      <c r="BL549" s="52"/>
      <c r="BZ549" s="52"/>
    </row>
    <row r="550" spans="1:78" ht="15">
      <c r="A550" s="44"/>
      <c r="B550" s="45"/>
      <c r="C550" s="45"/>
      <c r="D550" s="44"/>
      <c r="E550" s="45"/>
      <c r="F550" s="45"/>
      <c r="G550" s="45"/>
      <c r="H550" s="53"/>
      <c r="I550" s="45"/>
      <c r="J550" s="45"/>
      <c r="K550" s="45"/>
      <c r="L550" s="45"/>
      <c r="M550" s="45"/>
      <c r="N550" s="45"/>
      <c r="AQ550" s="52"/>
      <c r="BL550" s="52"/>
      <c r="BZ550" s="52"/>
    </row>
    <row r="551" spans="1:78" ht="15">
      <c r="A551" s="44"/>
      <c r="B551" s="45"/>
      <c r="C551" s="45"/>
      <c r="D551" s="44"/>
      <c r="E551" s="45"/>
      <c r="F551" s="45"/>
      <c r="G551" s="45"/>
      <c r="H551" s="53"/>
      <c r="I551" s="45"/>
      <c r="J551" s="45"/>
      <c r="K551" s="45"/>
      <c r="L551" s="45"/>
      <c r="M551" s="45"/>
      <c r="N551" s="45"/>
      <c r="AQ551" s="52"/>
      <c r="BL551" s="52"/>
      <c r="BZ551" s="52"/>
    </row>
    <row r="552" spans="1:78" ht="15">
      <c r="A552" s="44"/>
      <c r="B552" s="45"/>
      <c r="C552" s="45"/>
      <c r="D552" s="44"/>
      <c r="E552" s="45"/>
      <c r="F552" s="45"/>
      <c r="G552" s="45"/>
      <c r="H552" s="53"/>
      <c r="I552" s="45"/>
      <c r="J552" s="45"/>
      <c r="K552" s="45"/>
      <c r="L552" s="45"/>
      <c r="M552" s="45"/>
      <c r="N552" s="45"/>
      <c r="AQ552" s="52"/>
      <c r="BL552" s="52"/>
      <c r="BZ552" s="52"/>
    </row>
    <row r="553" spans="1:78" ht="15">
      <c r="A553" s="44"/>
      <c r="B553" s="45"/>
      <c r="C553" s="45"/>
      <c r="D553" s="44"/>
      <c r="E553" s="45"/>
      <c r="F553" s="45"/>
      <c r="G553" s="45"/>
      <c r="H553" s="53"/>
      <c r="I553" s="45"/>
      <c r="J553" s="45"/>
      <c r="K553" s="45"/>
      <c r="L553" s="45"/>
      <c r="M553" s="45"/>
      <c r="N553" s="45"/>
      <c r="AQ553" s="52"/>
      <c r="BL553" s="52"/>
      <c r="BZ553" s="52"/>
    </row>
    <row r="554" spans="1:78" ht="15">
      <c r="A554" s="44"/>
      <c r="B554" s="45"/>
      <c r="C554" s="45"/>
      <c r="D554" s="44"/>
      <c r="E554" s="45"/>
      <c r="F554" s="45"/>
      <c r="G554" s="45"/>
      <c r="H554" s="53"/>
      <c r="I554" s="45"/>
      <c r="J554" s="45"/>
      <c r="K554" s="45"/>
      <c r="L554" s="45"/>
      <c r="M554" s="45"/>
      <c r="N554" s="45"/>
      <c r="AQ554" s="52"/>
      <c r="BL554" s="52"/>
      <c r="BZ554" s="52"/>
    </row>
    <row r="555" spans="1:78" ht="15">
      <c r="A555" s="44"/>
      <c r="B555" s="45"/>
      <c r="C555" s="45"/>
      <c r="D555" s="44"/>
      <c r="E555" s="45"/>
      <c r="F555" s="45"/>
      <c r="G555" s="45"/>
      <c r="H555" s="53"/>
      <c r="I555" s="45"/>
      <c r="J555" s="45"/>
      <c r="K555" s="45"/>
      <c r="L555" s="45"/>
      <c r="M555" s="45"/>
      <c r="N555" s="45"/>
      <c r="AQ555" s="52"/>
      <c r="BL555" s="52"/>
      <c r="BZ555" s="52"/>
    </row>
    <row r="556" spans="1:78" ht="15">
      <c r="A556" s="44"/>
      <c r="B556" s="45"/>
      <c r="C556" s="45"/>
      <c r="D556" s="44"/>
      <c r="E556" s="45"/>
      <c r="F556" s="45"/>
      <c r="G556" s="45"/>
      <c r="H556" s="53"/>
      <c r="I556" s="45"/>
      <c r="J556" s="45"/>
      <c r="K556" s="45"/>
      <c r="L556" s="45"/>
      <c r="M556" s="45"/>
      <c r="N556" s="45"/>
      <c r="AQ556" s="52"/>
      <c r="BL556" s="52"/>
      <c r="BZ556" s="52"/>
    </row>
    <row r="557" spans="1:78" ht="15">
      <c r="A557" s="44"/>
      <c r="B557" s="45"/>
      <c r="C557" s="45"/>
      <c r="D557" s="44"/>
      <c r="E557" s="45"/>
      <c r="F557" s="45"/>
      <c r="G557" s="45"/>
      <c r="H557" s="53"/>
      <c r="I557" s="45"/>
      <c r="J557" s="45"/>
      <c r="K557" s="45"/>
      <c r="L557" s="45"/>
      <c r="M557" s="45"/>
      <c r="N557" s="45"/>
      <c r="AQ557" s="52"/>
      <c r="BL557" s="52"/>
      <c r="BZ557" s="52"/>
    </row>
    <row r="558" spans="1:78" ht="15">
      <c r="A558" s="44"/>
      <c r="B558" s="45"/>
      <c r="C558" s="45"/>
      <c r="D558" s="44"/>
      <c r="E558" s="45"/>
      <c r="F558" s="45"/>
      <c r="G558" s="45"/>
      <c r="H558" s="53"/>
      <c r="I558" s="45"/>
      <c r="J558" s="45"/>
      <c r="K558" s="45"/>
      <c r="L558" s="45"/>
      <c r="M558" s="45"/>
      <c r="N558" s="45"/>
      <c r="AQ558" s="52"/>
      <c r="BL558" s="52"/>
      <c r="BZ558" s="52"/>
    </row>
    <row r="559" spans="1:78" ht="15">
      <c r="A559" s="44"/>
      <c r="B559" s="45"/>
      <c r="C559" s="45"/>
      <c r="D559" s="44"/>
      <c r="E559" s="45"/>
      <c r="F559" s="45"/>
      <c r="G559" s="45"/>
      <c r="H559" s="53"/>
      <c r="I559" s="45"/>
      <c r="J559" s="45"/>
      <c r="K559" s="45"/>
      <c r="L559" s="45"/>
      <c r="M559" s="45"/>
      <c r="N559" s="45"/>
      <c r="AQ559" s="52"/>
      <c r="BL559" s="52"/>
      <c r="BZ559" s="52"/>
    </row>
    <row r="560" spans="1:78" ht="15">
      <c r="A560" s="44"/>
      <c r="B560" s="45"/>
      <c r="C560" s="45"/>
      <c r="D560" s="44"/>
      <c r="E560" s="45"/>
      <c r="F560" s="45"/>
      <c r="G560" s="45"/>
      <c r="H560" s="53"/>
      <c r="I560" s="45"/>
      <c r="J560" s="45"/>
      <c r="K560" s="45"/>
      <c r="L560" s="45"/>
      <c r="M560" s="45"/>
      <c r="N560" s="45"/>
      <c r="AQ560" s="52"/>
      <c r="BL560" s="52"/>
      <c r="BZ560" s="52"/>
    </row>
    <row r="561" spans="1:78" ht="15">
      <c r="A561" s="44"/>
      <c r="B561" s="45"/>
      <c r="C561" s="45"/>
      <c r="D561" s="44"/>
      <c r="E561" s="45"/>
      <c r="F561" s="45"/>
      <c r="G561" s="45"/>
      <c r="H561" s="53"/>
      <c r="I561" s="45"/>
      <c r="J561" s="45"/>
      <c r="K561" s="45"/>
      <c r="L561" s="45"/>
      <c r="M561" s="45"/>
      <c r="N561" s="45"/>
      <c r="AQ561" s="52"/>
      <c r="BL561" s="52"/>
      <c r="BZ561" s="52"/>
    </row>
    <row r="562" spans="1:78" ht="15">
      <c r="A562" s="44"/>
      <c r="B562" s="45"/>
      <c r="C562" s="45"/>
      <c r="D562" s="44"/>
      <c r="E562" s="45"/>
      <c r="F562" s="45"/>
      <c r="G562" s="45"/>
      <c r="H562" s="53"/>
      <c r="I562" s="45"/>
      <c r="J562" s="45"/>
      <c r="K562" s="45"/>
      <c r="L562" s="45"/>
      <c r="M562" s="45"/>
      <c r="N562" s="45"/>
      <c r="AQ562" s="52"/>
      <c r="BL562" s="52"/>
      <c r="BZ562" s="52"/>
    </row>
    <row r="563" spans="1:78" ht="15">
      <c r="A563" s="44"/>
      <c r="B563" s="45"/>
      <c r="C563" s="45"/>
      <c r="D563" s="44"/>
      <c r="E563" s="45"/>
      <c r="F563" s="45"/>
      <c r="G563" s="45"/>
      <c r="H563" s="53"/>
      <c r="I563" s="45"/>
      <c r="J563" s="45"/>
      <c r="K563" s="45"/>
      <c r="L563" s="45"/>
      <c r="M563" s="45"/>
      <c r="N563" s="45"/>
      <c r="AQ563" s="52"/>
      <c r="BL563" s="52"/>
      <c r="BZ563" s="52"/>
    </row>
    <row r="564" spans="1:78" ht="15">
      <c r="A564" s="44"/>
      <c r="B564" s="45"/>
      <c r="C564" s="45"/>
      <c r="D564" s="44"/>
      <c r="E564" s="45"/>
      <c r="F564" s="45"/>
      <c r="G564" s="45"/>
      <c r="H564" s="53"/>
      <c r="I564" s="45"/>
      <c r="J564" s="45"/>
      <c r="K564" s="45"/>
      <c r="L564" s="45"/>
      <c r="M564" s="45"/>
      <c r="N564" s="45"/>
      <c r="AQ564" s="52"/>
      <c r="BL564" s="52"/>
      <c r="BZ564" s="52"/>
    </row>
    <row r="565" spans="1:78" ht="15">
      <c r="A565" s="44"/>
      <c r="B565" s="45"/>
      <c r="C565" s="45"/>
      <c r="D565" s="44"/>
      <c r="E565" s="45"/>
      <c r="F565" s="45"/>
      <c r="G565" s="45"/>
      <c r="H565" s="53"/>
      <c r="I565" s="45"/>
      <c r="J565" s="45"/>
      <c r="K565" s="45"/>
      <c r="L565" s="45"/>
      <c r="M565" s="45"/>
      <c r="N565" s="45"/>
      <c r="AQ565" s="52"/>
      <c r="BL565" s="52"/>
      <c r="BZ565" s="52"/>
    </row>
    <row r="566" spans="1:78" ht="15">
      <c r="A566" s="44"/>
      <c r="B566" s="45"/>
      <c r="C566" s="45"/>
      <c r="D566" s="44"/>
      <c r="E566" s="45"/>
      <c r="F566" s="45"/>
      <c r="G566" s="45"/>
      <c r="H566" s="53"/>
      <c r="I566" s="45"/>
      <c r="J566" s="45"/>
      <c r="K566" s="45"/>
      <c r="L566" s="45"/>
      <c r="M566" s="45"/>
      <c r="N566" s="45"/>
      <c r="AQ566" s="52"/>
      <c r="BL566" s="52"/>
      <c r="BZ566" s="52"/>
    </row>
    <row r="567" spans="1:78" ht="15">
      <c r="A567" s="44"/>
      <c r="B567" s="45"/>
      <c r="C567" s="45"/>
      <c r="D567" s="44"/>
      <c r="E567" s="45"/>
      <c r="F567" s="45"/>
      <c r="G567" s="45"/>
      <c r="H567" s="53"/>
      <c r="I567" s="45"/>
      <c r="J567" s="45"/>
      <c r="K567" s="45"/>
      <c r="L567" s="45"/>
      <c r="M567" s="45"/>
      <c r="N567" s="45"/>
      <c r="AQ567" s="52"/>
      <c r="BL567" s="52"/>
      <c r="BZ567" s="52"/>
    </row>
    <row r="568" spans="1:78" ht="15">
      <c r="A568" s="44"/>
      <c r="B568" s="45"/>
      <c r="C568" s="45"/>
      <c r="D568" s="44"/>
      <c r="E568" s="45"/>
      <c r="F568" s="45"/>
      <c r="G568" s="45"/>
      <c r="H568" s="53"/>
      <c r="I568" s="45"/>
      <c r="J568" s="45"/>
      <c r="K568" s="45"/>
      <c r="L568" s="45"/>
      <c r="M568" s="45"/>
      <c r="N568" s="45"/>
      <c r="AQ568" s="52"/>
      <c r="BL568" s="52"/>
      <c r="BZ568" s="52"/>
    </row>
    <row r="569" spans="1:78" ht="15">
      <c r="A569" s="44"/>
      <c r="B569" s="45"/>
      <c r="C569" s="45"/>
      <c r="D569" s="44"/>
      <c r="E569" s="45"/>
      <c r="F569" s="45"/>
      <c r="G569" s="45"/>
      <c r="H569" s="53"/>
      <c r="I569" s="45"/>
      <c r="J569" s="45"/>
      <c r="K569" s="45"/>
      <c r="L569" s="45"/>
      <c r="M569" s="45"/>
      <c r="N569" s="45"/>
      <c r="AQ569" s="52"/>
      <c r="BL569" s="52"/>
      <c r="BZ569" s="52"/>
    </row>
    <row r="570" spans="1:78" ht="15">
      <c r="A570" s="44"/>
      <c r="B570" s="45"/>
      <c r="C570" s="45"/>
      <c r="D570" s="44"/>
      <c r="E570" s="45"/>
      <c r="F570" s="45"/>
      <c r="G570" s="45"/>
      <c r="H570" s="53"/>
      <c r="I570" s="45"/>
      <c r="J570" s="45"/>
      <c r="K570" s="45"/>
      <c r="L570" s="45"/>
      <c r="M570" s="45"/>
      <c r="N570" s="45"/>
      <c r="AQ570" s="52"/>
      <c r="BL570" s="52"/>
      <c r="BZ570" s="52"/>
    </row>
    <row r="571" spans="1:78" ht="15">
      <c r="A571" s="44"/>
      <c r="B571" s="45"/>
      <c r="C571" s="45"/>
      <c r="D571" s="44"/>
      <c r="E571" s="45"/>
      <c r="F571" s="45"/>
      <c r="G571" s="45"/>
      <c r="H571" s="53"/>
      <c r="I571" s="45"/>
      <c r="J571" s="45"/>
      <c r="K571" s="45"/>
      <c r="L571" s="45"/>
      <c r="M571" s="45"/>
      <c r="N571" s="45"/>
      <c r="AQ571" s="52"/>
      <c r="BL571" s="52"/>
      <c r="BZ571" s="52"/>
    </row>
    <row r="572" spans="1:78" ht="15">
      <c r="A572" s="44"/>
      <c r="B572" s="45"/>
      <c r="C572" s="45"/>
      <c r="D572" s="44"/>
      <c r="E572" s="45"/>
      <c r="F572" s="45"/>
      <c r="G572" s="45"/>
      <c r="H572" s="53"/>
      <c r="I572" s="45"/>
      <c r="J572" s="45"/>
      <c r="K572" s="45"/>
      <c r="L572" s="45"/>
      <c r="M572" s="45"/>
      <c r="N572" s="45"/>
      <c r="AQ572" s="52"/>
      <c r="BL572" s="52"/>
      <c r="BZ572" s="52"/>
    </row>
    <row r="573" spans="1:78" ht="15">
      <c r="A573" s="44"/>
      <c r="B573" s="45"/>
      <c r="C573" s="45"/>
      <c r="D573" s="44"/>
      <c r="E573" s="45"/>
      <c r="F573" s="45"/>
      <c r="G573" s="45"/>
      <c r="H573" s="53"/>
      <c r="I573" s="45"/>
      <c r="J573" s="45"/>
      <c r="K573" s="45"/>
      <c r="L573" s="45"/>
      <c r="M573" s="45"/>
      <c r="N573" s="45"/>
      <c r="AQ573" s="52"/>
      <c r="BL573" s="52"/>
      <c r="BZ573" s="52"/>
    </row>
    <row r="574" spans="1:78" ht="15">
      <c r="A574" s="44"/>
      <c r="B574" s="45"/>
      <c r="C574" s="45"/>
      <c r="D574" s="44"/>
      <c r="E574" s="45"/>
      <c r="F574" s="45"/>
      <c r="G574" s="45"/>
      <c r="H574" s="53"/>
      <c r="I574" s="45"/>
      <c r="J574" s="45"/>
      <c r="K574" s="45"/>
      <c r="L574" s="45"/>
      <c r="M574" s="45"/>
      <c r="N574" s="45"/>
      <c r="AQ574" s="52"/>
      <c r="BL574" s="52"/>
      <c r="BZ574" s="52"/>
    </row>
    <row r="575" spans="1:78" ht="15">
      <c r="A575" s="44"/>
      <c r="B575" s="45"/>
      <c r="C575" s="45"/>
      <c r="D575" s="44"/>
      <c r="E575" s="45"/>
      <c r="F575" s="45"/>
      <c r="G575" s="45"/>
      <c r="H575" s="53"/>
      <c r="I575" s="45"/>
      <c r="J575" s="45"/>
      <c r="K575" s="45"/>
      <c r="L575" s="45"/>
      <c r="M575" s="45"/>
      <c r="N575" s="45"/>
      <c r="AQ575" s="52"/>
      <c r="BL575" s="52"/>
      <c r="BZ575" s="52"/>
    </row>
    <row r="576" spans="1:78" ht="15">
      <c r="A576" s="44"/>
      <c r="B576" s="45"/>
      <c r="C576" s="45"/>
      <c r="D576" s="44"/>
      <c r="E576" s="45"/>
      <c r="F576" s="45"/>
      <c r="G576" s="45"/>
      <c r="H576" s="53"/>
      <c r="I576" s="45"/>
      <c r="J576" s="45"/>
      <c r="K576" s="45"/>
      <c r="L576" s="45"/>
      <c r="M576" s="45"/>
      <c r="N576" s="45"/>
      <c r="AQ576" s="52"/>
      <c r="BL576" s="52"/>
      <c r="BZ576" s="52"/>
    </row>
    <row r="577" spans="1:78" ht="15">
      <c r="A577" s="44"/>
      <c r="B577" s="45"/>
      <c r="C577" s="45"/>
      <c r="D577" s="44"/>
      <c r="E577" s="45"/>
      <c r="F577" s="45"/>
      <c r="G577" s="45"/>
      <c r="H577" s="53"/>
      <c r="I577" s="45"/>
      <c r="J577" s="45"/>
      <c r="K577" s="45"/>
      <c r="L577" s="45"/>
      <c r="M577" s="45"/>
      <c r="N577" s="45"/>
      <c r="AQ577" s="52"/>
      <c r="BL577" s="52"/>
      <c r="BZ577" s="52"/>
    </row>
    <row r="578" spans="1:78" ht="15">
      <c r="A578" s="44"/>
      <c r="B578" s="45"/>
      <c r="C578" s="45"/>
      <c r="D578" s="44"/>
      <c r="E578" s="45"/>
      <c r="F578" s="45"/>
      <c r="G578" s="45"/>
      <c r="H578" s="53"/>
      <c r="I578" s="45"/>
      <c r="J578" s="45"/>
      <c r="K578" s="45"/>
      <c r="L578" s="45"/>
      <c r="M578" s="45"/>
      <c r="N578" s="45"/>
      <c r="AQ578" s="52"/>
      <c r="BL578" s="52"/>
      <c r="BZ578" s="52"/>
    </row>
    <row r="579" spans="1:78" ht="15">
      <c r="A579" s="44"/>
      <c r="B579" s="45"/>
      <c r="C579" s="45"/>
      <c r="D579" s="44"/>
      <c r="E579" s="45"/>
      <c r="F579" s="45"/>
      <c r="G579" s="45"/>
      <c r="H579" s="53"/>
      <c r="I579" s="45"/>
      <c r="J579" s="45"/>
      <c r="K579" s="45"/>
      <c r="L579" s="45"/>
      <c r="M579" s="45"/>
      <c r="N579" s="45"/>
      <c r="AQ579" s="52"/>
      <c r="BL579" s="52"/>
      <c r="BZ579" s="52"/>
    </row>
    <row r="580" spans="1:78" ht="15">
      <c r="A580" s="44"/>
      <c r="B580" s="45"/>
      <c r="C580" s="45"/>
      <c r="D580" s="44"/>
      <c r="E580" s="45"/>
      <c r="F580" s="45"/>
      <c r="G580" s="45"/>
      <c r="H580" s="53"/>
      <c r="I580" s="45"/>
      <c r="J580" s="45"/>
      <c r="K580" s="45"/>
      <c r="L580" s="45"/>
      <c r="M580" s="45"/>
      <c r="N580" s="45"/>
      <c r="AQ580" s="52"/>
      <c r="BL580" s="52"/>
      <c r="BZ580" s="52"/>
    </row>
    <row r="581" spans="1:78" ht="15">
      <c r="A581" s="44"/>
      <c r="B581" s="45"/>
      <c r="C581" s="45"/>
      <c r="D581" s="44"/>
      <c r="E581" s="45"/>
      <c r="F581" s="45"/>
      <c r="G581" s="45"/>
      <c r="H581" s="53"/>
      <c r="I581" s="45"/>
      <c r="J581" s="45"/>
      <c r="K581" s="45"/>
      <c r="L581" s="45"/>
      <c r="M581" s="45"/>
      <c r="N581" s="45"/>
      <c r="AQ581" s="52"/>
      <c r="BL581" s="52"/>
      <c r="BZ581" s="52"/>
    </row>
    <row r="582" spans="1:78" ht="15">
      <c r="A582" s="44"/>
      <c r="B582" s="45"/>
      <c r="C582" s="45"/>
      <c r="D582" s="44"/>
      <c r="E582" s="45"/>
      <c r="F582" s="45"/>
      <c r="G582" s="45"/>
      <c r="H582" s="53"/>
      <c r="I582" s="45"/>
      <c r="J582" s="45"/>
      <c r="K582" s="45"/>
      <c r="L582" s="45"/>
      <c r="M582" s="45"/>
      <c r="N582" s="45"/>
      <c r="AQ582" s="52"/>
      <c r="BL582" s="52"/>
      <c r="BZ582" s="52"/>
    </row>
    <row r="583" spans="1:78" ht="15">
      <c r="A583" s="44"/>
      <c r="B583" s="45"/>
      <c r="C583" s="45"/>
      <c r="D583" s="44"/>
      <c r="E583" s="45"/>
      <c r="F583" s="45"/>
      <c r="G583" s="45"/>
      <c r="H583" s="53"/>
      <c r="I583" s="45"/>
      <c r="J583" s="45"/>
      <c r="K583" s="45"/>
      <c r="L583" s="45"/>
      <c r="M583" s="45"/>
      <c r="N583" s="45"/>
      <c r="AQ583" s="52"/>
      <c r="BL583" s="52"/>
      <c r="BZ583" s="52"/>
    </row>
    <row r="584" spans="1:78" ht="15">
      <c r="A584" s="44"/>
      <c r="B584" s="45"/>
      <c r="C584" s="45"/>
      <c r="D584" s="44"/>
      <c r="E584" s="45"/>
      <c r="F584" s="45"/>
      <c r="G584" s="45"/>
      <c r="H584" s="53"/>
      <c r="I584" s="45"/>
      <c r="J584" s="45"/>
      <c r="K584" s="45"/>
      <c r="L584" s="45"/>
      <c r="M584" s="45"/>
      <c r="N584" s="45"/>
      <c r="AQ584" s="52"/>
      <c r="BL584" s="52"/>
      <c r="BZ584" s="52"/>
    </row>
    <row r="585" spans="1:78" ht="15">
      <c r="A585" s="44"/>
      <c r="B585" s="45"/>
      <c r="C585" s="45"/>
      <c r="D585" s="44"/>
      <c r="E585" s="45"/>
      <c r="F585" s="45"/>
      <c r="G585" s="45"/>
      <c r="H585" s="53"/>
      <c r="I585" s="45"/>
      <c r="J585" s="45"/>
      <c r="K585" s="45"/>
      <c r="L585" s="45"/>
      <c r="M585" s="45"/>
      <c r="N585" s="45"/>
      <c r="AQ585" s="52"/>
      <c r="BL585" s="52"/>
      <c r="BZ585" s="52"/>
    </row>
    <row r="586" spans="1:78" ht="15">
      <c r="A586" s="44"/>
      <c r="B586" s="45"/>
      <c r="C586" s="45"/>
      <c r="D586" s="44"/>
      <c r="E586" s="45"/>
      <c r="F586" s="45"/>
      <c r="G586" s="45"/>
      <c r="H586" s="53"/>
      <c r="I586" s="45"/>
      <c r="J586" s="45"/>
      <c r="K586" s="45"/>
      <c r="L586" s="45"/>
      <c r="M586" s="45"/>
      <c r="N586" s="45"/>
      <c r="AQ586" s="52"/>
      <c r="BL586" s="52"/>
      <c r="BZ586" s="52"/>
    </row>
    <row r="587" spans="1:78" ht="15">
      <c r="A587" s="44"/>
      <c r="B587" s="45"/>
      <c r="C587" s="45"/>
      <c r="D587" s="44"/>
      <c r="E587" s="45"/>
      <c r="F587" s="45"/>
      <c r="G587" s="45"/>
      <c r="H587" s="53"/>
      <c r="I587" s="45"/>
      <c r="J587" s="45"/>
      <c r="K587" s="45"/>
      <c r="L587" s="45"/>
      <c r="M587" s="45"/>
      <c r="N587" s="45"/>
      <c r="AQ587" s="52"/>
      <c r="BL587" s="52"/>
      <c r="BZ587" s="52"/>
    </row>
    <row r="588" spans="1:78" ht="15">
      <c r="A588" s="44"/>
      <c r="B588" s="45"/>
      <c r="C588" s="45"/>
      <c r="D588" s="44"/>
      <c r="E588" s="45"/>
      <c r="F588" s="45"/>
      <c r="G588" s="45"/>
      <c r="H588" s="53"/>
      <c r="I588" s="45"/>
      <c r="J588" s="45"/>
      <c r="K588" s="45"/>
      <c r="L588" s="45"/>
      <c r="M588" s="45"/>
      <c r="N588" s="45"/>
      <c r="AQ588" s="52"/>
      <c r="BL588" s="52"/>
      <c r="BZ588" s="52"/>
    </row>
    <row r="589" spans="1:78" ht="15">
      <c r="A589" s="44"/>
      <c r="B589" s="45"/>
      <c r="C589" s="45"/>
      <c r="D589" s="44"/>
      <c r="E589" s="45"/>
      <c r="F589" s="45"/>
      <c r="G589" s="45"/>
      <c r="H589" s="53"/>
      <c r="I589" s="45"/>
      <c r="J589" s="45"/>
      <c r="K589" s="45"/>
      <c r="L589" s="45"/>
      <c r="M589" s="45"/>
      <c r="N589" s="45"/>
      <c r="AQ589" s="52"/>
      <c r="BL589" s="52"/>
      <c r="BZ589" s="52"/>
    </row>
    <row r="590" spans="1:78" ht="15">
      <c r="A590" s="44"/>
      <c r="B590" s="45"/>
      <c r="C590" s="45"/>
      <c r="D590" s="44"/>
      <c r="E590" s="45"/>
      <c r="F590" s="45"/>
      <c r="G590" s="45"/>
      <c r="H590" s="53"/>
      <c r="I590" s="45"/>
      <c r="J590" s="45"/>
      <c r="K590" s="45"/>
      <c r="L590" s="45"/>
      <c r="M590" s="45"/>
      <c r="N590" s="45"/>
      <c r="AQ590" s="52"/>
      <c r="BL590" s="52"/>
      <c r="BZ590" s="52"/>
    </row>
    <row r="591" spans="1:78" ht="15">
      <c r="A591" s="44"/>
      <c r="B591" s="45"/>
      <c r="C591" s="45"/>
      <c r="D591" s="44"/>
      <c r="E591" s="45"/>
      <c r="F591" s="45"/>
      <c r="G591" s="45"/>
      <c r="H591" s="53"/>
      <c r="I591" s="45"/>
      <c r="J591" s="45"/>
      <c r="K591" s="45"/>
      <c r="L591" s="45"/>
      <c r="M591" s="45"/>
      <c r="N591" s="45"/>
      <c r="AQ591" s="52"/>
      <c r="BL591" s="52"/>
      <c r="BZ591" s="52"/>
    </row>
    <row r="592" spans="1:78" ht="15">
      <c r="A592" s="44"/>
      <c r="B592" s="45"/>
      <c r="C592" s="45"/>
      <c r="D592" s="44"/>
      <c r="E592" s="45"/>
      <c r="F592" s="45"/>
      <c r="G592" s="45"/>
      <c r="H592" s="53"/>
      <c r="I592" s="45"/>
      <c r="J592" s="45"/>
      <c r="K592" s="45"/>
      <c r="L592" s="45"/>
      <c r="M592" s="45"/>
      <c r="N592" s="45"/>
      <c r="AQ592" s="52"/>
      <c r="BL592" s="52"/>
      <c r="BZ592" s="52"/>
    </row>
    <row r="593" spans="1:64" ht="15">
      <c r="A593" s="44"/>
      <c r="B593" s="45"/>
      <c r="C593" s="45"/>
      <c r="D593" s="44"/>
      <c r="E593" s="45"/>
      <c r="F593" s="45"/>
      <c r="G593" s="45"/>
      <c r="H593" s="53"/>
      <c r="I593" s="45"/>
      <c r="J593" s="45"/>
      <c r="K593" s="45"/>
      <c r="L593" s="45"/>
      <c r="M593" s="45"/>
      <c r="N593" s="45"/>
      <c r="AQ593" s="52"/>
      <c r="BL593" s="52"/>
    </row>
    <row r="594" spans="1:64" ht="15">
      <c r="A594" s="44"/>
      <c r="B594" s="45"/>
      <c r="C594" s="45"/>
      <c r="D594" s="44"/>
      <c r="E594" s="45"/>
      <c r="F594" s="45"/>
      <c r="G594" s="45"/>
      <c r="H594" s="53"/>
      <c r="I594" s="45"/>
      <c r="J594" s="45"/>
      <c r="K594" s="45"/>
      <c r="L594" s="45"/>
      <c r="M594" s="45"/>
      <c r="N594" s="45"/>
      <c r="AQ594" s="52"/>
      <c r="BL594" s="52"/>
    </row>
    <row r="595" spans="1:64" ht="15">
      <c r="A595" s="44"/>
      <c r="B595" s="45"/>
      <c r="C595" s="45"/>
      <c r="D595" s="44"/>
      <c r="E595" s="45"/>
      <c r="F595" s="45"/>
      <c r="G595" s="45"/>
      <c r="H595" s="53"/>
      <c r="I595" s="45"/>
      <c r="J595" s="45"/>
      <c r="K595" s="45"/>
      <c r="L595" s="45"/>
      <c r="M595" s="45"/>
      <c r="N595" s="45"/>
      <c r="AQ595" s="52"/>
      <c r="BL595" s="52"/>
    </row>
    <row r="596" spans="1:64" ht="15">
      <c r="A596" s="44"/>
      <c r="B596" s="45"/>
      <c r="C596" s="45"/>
      <c r="D596" s="44"/>
      <c r="E596" s="45"/>
      <c r="F596" s="45"/>
      <c r="G596" s="45"/>
      <c r="H596" s="53"/>
      <c r="I596" s="45"/>
      <c r="J596" s="45"/>
      <c r="K596" s="45"/>
      <c r="L596" s="45"/>
      <c r="M596" s="45"/>
      <c r="N596" s="45"/>
      <c r="AQ596" s="52"/>
      <c r="BL596" s="52"/>
    </row>
    <row r="597" spans="1:64" ht="15">
      <c r="A597" s="44"/>
      <c r="B597" s="45"/>
      <c r="C597" s="45"/>
      <c r="D597" s="44"/>
      <c r="E597" s="45"/>
      <c r="F597" s="45"/>
      <c r="G597" s="45"/>
      <c r="H597" s="53"/>
      <c r="I597" s="45"/>
      <c r="J597" s="45"/>
      <c r="K597" s="45"/>
      <c r="L597" s="45"/>
      <c r="M597" s="45"/>
      <c r="N597" s="45"/>
      <c r="AQ597" s="52"/>
      <c r="BL597" s="52"/>
    </row>
    <row r="598" spans="1:64" ht="15">
      <c r="A598" s="44"/>
      <c r="B598" s="45"/>
      <c r="C598" s="45"/>
      <c r="D598" s="44"/>
      <c r="E598" s="45"/>
      <c r="F598" s="45"/>
      <c r="G598" s="45"/>
      <c r="H598" s="53"/>
      <c r="I598" s="45"/>
      <c r="J598" s="45"/>
      <c r="K598" s="45"/>
      <c r="L598" s="45"/>
      <c r="M598" s="45"/>
      <c r="N598" s="45"/>
      <c r="AQ598" s="52"/>
      <c r="BL598" s="52"/>
    </row>
    <row r="599" spans="1:64" ht="15">
      <c r="A599" s="44"/>
      <c r="B599" s="45"/>
      <c r="C599" s="45"/>
      <c r="D599" s="44"/>
      <c r="E599" s="45"/>
      <c r="F599" s="45"/>
      <c r="G599" s="45"/>
      <c r="H599" s="52"/>
      <c r="AQ599" s="52"/>
      <c r="BL599" s="52"/>
    </row>
    <row r="600" spans="1:64" ht="15">
      <c r="A600" s="44"/>
      <c r="B600" s="45"/>
      <c r="C600" s="45"/>
      <c r="D600" s="44"/>
      <c r="E600" s="45"/>
      <c r="F600" s="45"/>
      <c r="G600" s="45"/>
      <c r="H600" s="52"/>
      <c r="AQ600" s="52"/>
      <c r="BL600" s="52"/>
    </row>
    <row r="601" spans="1:64" ht="15">
      <c r="A601" s="44"/>
      <c r="B601" s="45"/>
      <c r="C601" s="45"/>
      <c r="D601" s="44"/>
      <c r="E601" s="45"/>
      <c r="F601" s="45"/>
      <c r="G601" s="45"/>
      <c r="H601" s="52"/>
      <c r="AQ601" s="52"/>
      <c r="BL601" s="52"/>
    </row>
    <row r="602" spans="1:64" ht="15">
      <c r="A602" s="44"/>
      <c r="B602" s="45"/>
      <c r="C602" s="45"/>
      <c r="D602" s="44"/>
      <c r="E602" s="45"/>
      <c r="F602" s="45"/>
      <c r="G602" s="45"/>
      <c r="H602" s="52"/>
      <c r="AQ602" s="52"/>
      <c r="BL602" s="52"/>
    </row>
    <row r="603" spans="1:64" ht="15">
      <c r="A603" s="44"/>
      <c r="B603" s="45"/>
      <c r="C603" s="45"/>
      <c r="D603" s="44"/>
      <c r="E603" s="45"/>
      <c r="F603" s="45"/>
      <c r="G603" s="45"/>
      <c r="H603" s="52"/>
      <c r="AQ603" s="52"/>
      <c r="BL603" s="52"/>
    </row>
    <row r="604" spans="1:64" ht="15">
      <c r="A604" s="44"/>
      <c r="B604" s="45"/>
      <c r="C604" s="45"/>
      <c r="D604" s="44"/>
      <c r="E604" s="45"/>
      <c r="F604" s="45"/>
      <c r="G604" s="45"/>
      <c r="H604" s="52"/>
      <c r="AQ604" s="52"/>
      <c r="BL604" s="52"/>
    </row>
    <row r="605" spans="1:64" ht="15">
      <c r="A605" s="44"/>
      <c r="B605" s="45"/>
      <c r="C605" s="45"/>
      <c r="D605" s="44"/>
      <c r="E605" s="45"/>
      <c r="F605" s="45"/>
      <c r="G605" s="45"/>
      <c r="H605" s="52"/>
      <c r="AQ605" s="52"/>
      <c r="BL605" s="52"/>
    </row>
    <row r="606" spans="1:64" ht="15">
      <c r="A606" s="44"/>
      <c r="B606" s="45"/>
      <c r="C606" s="45"/>
      <c r="D606" s="44"/>
      <c r="E606" s="45"/>
      <c r="F606" s="45"/>
      <c r="G606" s="45"/>
      <c r="H606" s="52"/>
      <c r="AQ606" s="52"/>
      <c r="BL606" s="52"/>
    </row>
    <row r="607" spans="1:64" ht="15">
      <c r="A607" s="44"/>
      <c r="B607" s="45"/>
      <c r="C607" s="45"/>
      <c r="D607" s="44"/>
      <c r="E607" s="45"/>
      <c r="F607" s="45"/>
      <c r="G607" s="45"/>
      <c r="H607" s="52"/>
      <c r="AQ607" s="52"/>
      <c r="BL607" s="52"/>
    </row>
    <row r="608" spans="1:64" ht="15">
      <c r="A608" s="44"/>
      <c r="B608" s="45"/>
      <c r="C608" s="45"/>
      <c r="D608" s="44"/>
      <c r="E608" s="45"/>
      <c r="F608" s="45"/>
      <c r="G608" s="45"/>
      <c r="H608" s="52"/>
      <c r="AQ608" s="52"/>
    </row>
    <row r="609" spans="1:43" ht="15">
      <c r="A609" s="44"/>
      <c r="B609" s="45"/>
      <c r="C609" s="45"/>
      <c r="D609" s="44"/>
      <c r="E609" s="45"/>
      <c r="F609" s="45"/>
      <c r="G609" s="45"/>
      <c r="H609" s="52"/>
      <c r="AQ609" s="52"/>
    </row>
    <row r="610" spans="1:43" ht="15">
      <c r="A610" s="44"/>
      <c r="B610" s="45"/>
      <c r="C610" s="45"/>
      <c r="D610" s="44"/>
      <c r="E610" s="45"/>
      <c r="F610" s="45"/>
      <c r="G610" s="45"/>
      <c r="H610" s="52"/>
      <c r="AQ610" s="52"/>
    </row>
    <row r="611" spans="1:43" ht="15">
      <c r="A611" s="44"/>
      <c r="B611" s="45"/>
      <c r="C611" s="45"/>
      <c r="D611" s="44"/>
      <c r="E611" s="45"/>
      <c r="F611" s="45"/>
      <c r="G611" s="45"/>
      <c r="H611" s="52"/>
      <c r="AQ611" s="52"/>
    </row>
    <row r="612" spans="1:43" ht="15">
      <c r="A612" s="44"/>
      <c r="B612" s="45"/>
      <c r="C612" s="45"/>
      <c r="D612" s="44"/>
      <c r="E612" s="45"/>
      <c r="F612" s="45"/>
      <c r="G612" s="45"/>
      <c r="H612" s="52"/>
      <c r="AQ612" s="52"/>
    </row>
    <row r="613" spans="1:43" ht="15">
      <c r="A613" s="44"/>
      <c r="B613" s="45"/>
      <c r="C613" s="45"/>
      <c r="D613" s="44"/>
      <c r="E613" s="45"/>
      <c r="F613" s="45"/>
      <c r="G613" s="45"/>
      <c r="H613" s="52"/>
      <c r="AQ613" s="52"/>
    </row>
    <row r="614" spans="1:43" ht="15">
      <c r="A614" s="44"/>
      <c r="B614" s="45"/>
      <c r="C614" s="45"/>
      <c r="D614" s="44"/>
      <c r="E614" s="45"/>
      <c r="F614" s="45"/>
      <c r="G614" s="45"/>
      <c r="H614" s="52"/>
      <c r="AQ614" s="52"/>
    </row>
    <row r="615" spans="1:43" ht="15">
      <c r="A615" s="44"/>
      <c r="B615" s="45"/>
      <c r="C615" s="45"/>
      <c r="D615" s="44"/>
      <c r="E615" s="45"/>
      <c r="F615" s="45"/>
      <c r="G615" s="45"/>
      <c r="H615" s="52"/>
      <c r="AQ615" s="52"/>
    </row>
    <row r="616" spans="1:43" ht="15">
      <c r="A616" s="44"/>
      <c r="B616" s="45"/>
      <c r="C616" s="45"/>
      <c r="D616" s="44"/>
      <c r="E616" s="45"/>
      <c r="F616" s="45"/>
      <c r="G616" s="45"/>
      <c r="H616" s="52"/>
      <c r="AQ616" s="52"/>
    </row>
    <row r="617" spans="1:43" ht="15">
      <c r="A617" s="44"/>
      <c r="B617" s="45"/>
      <c r="C617" s="45"/>
      <c r="D617" s="44"/>
      <c r="E617" s="45"/>
      <c r="F617" s="45"/>
      <c r="G617" s="45"/>
      <c r="H617" s="52"/>
      <c r="AQ617" s="52"/>
    </row>
    <row r="618" spans="1:43" ht="15">
      <c r="A618" s="44"/>
      <c r="B618" s="45"/>
      <c r="C618" s="45"/>
      <c r="D618" s="44"/>
      <c r="E618" s="45"/>
      <c r="F618" s="45"/>
      <c r="G618" s="45"/>
      <c r="H618" s="52"/>
      <c r="AQ618" s="52"/>
    </row>
    <row r="619" spans="1:43" ht="15">
      <c r="A619" s="44"/>
      <c r="B619" s="45"/>
      <c r="C619" s="45"/>
      <c r="D619" s="44"/>
      <c r="E619" s="45"/>
      <c r="F619" s="45"/>
      <c r="G619" s="45"/>
      <c r="H619" s="52"/>
      <c r="AQ619" s="52"/>
    </row>
    <row r="620" spans="1:43" ht="15">
      <c r="A620" s="44"/>
      <c r="B620" s="45"/>
      <c r="C620" s="45"/>
      <c r="D620" s="44"/>
      <c r="E620" s="45"/>
      <c r="F620" s="45"/>
      <c r="G620" s="45"/>
      <c r="H620" s="52"/>
      <c r="AQ620" s="52"/>
    </row>
    <row r="621" spans="1:43" ht="15">
      <c r="A621" s="44"/>
      <c r="B621" s="45"/>
      <c r="C621" s="45"/>
      <c r="D621" s="44"/>
      <c r="E621" s="45"/>
      <c r="F621" s="45"/>
      <c r="G621" s="45"/>
      <c r="H621" s="52"/>
      <c r="AQ621" s="52"/>
    </row>
    <row r="622" spans="1:43" ht="15">
      <c r="A622" s="44"/>
      <c r="B622" s="45"/>
      <c r="C622" s="45"/>
      <c r="D622" s="44"/>
      <c r="E622" s="45"/>
      <c r="F622" s="45"/>
      <c r="G622" s="45"/>
      <c r="H622" s="52"/>
      <c r="AQ622" s="52"/>
    </row>
    <row r="623" spans="1:43" ht="15">
      <c r="A623" s="44"/>
      <c r="B623" s="45"/>
      <c r="C623" s="45"/>
      <c r="D623" s="44"/>
      <c r="E623" s="45"/>
      <c r="F623" s="45"/>
      <c r="G623" s="45"/>
      <c r="H623" s="52"/>
      <c r="AQ623" s="52"/>
    </row>
    <row r="624" spans="1:43" ht="15">
      <c r="A624" s="44"/>
      <c r="B624" s="45"/>
      <c r="C624" s="45"/>
      <c r="D624" s="44"/>
      <c r="E624" s="45"/>
      <c r="F624" s="45"/>
      <c r="G624" s="45"/>
      <c r="H624" s="52"/>
      <c r="AQ624" s="52"/>
    </row>
    <row r="625" spans="1:43" ht="15">
      <c r="A625" s="44"/>
      <c r="B625" s="45"/>
      <c r="C625" s="45"/>
      <c r="D625" s="44"/>
      <c r="E625" s="45"/>
      <c r="F625" s="45"/>
      <c r="G625" s="45"/>
      <c r="H625" s="52"/>
      <c r="AQ625" s="52"/>
    </row>
    <row r="626" spans="1:43" ht="15">
      <c r="A626" s="44"/>
      <c r="B626" s="45"/>
      <c r="C626" s="45"/>
      <c r="D626" s="44"/>
      <c r="E626" s="45"/>
      <c r="F626" s="45"/>
      <c r="G626" s="45"/>
      <c r="H626" s="52"/>
      <c r="AQ626" s="52"/>
    </row>
    <row r="627" spans="1:43" ht="15">
      <c r="A627" s="44"/>
      <c r="B627" s="45"/>
      <c r="C627" s="45"/>
      <c r="D627" s="44"/>
      <c r="E627" s="45"/>
      <c r="F627" s="45"/>
      <c r="G627" s="45"/>
      <c r="H627" s="52"/>
      <c r="AQ627" s="52"/>
    </row>
    <row r="628" spans="1:43" ht="15">
      <c r="A628" s="44"/>
      <c r="B628" s="45"/>
      <c r="C628" s="45"/>
      <c r="D628" s="44"/>
      <c r="E628" s="45"/>
      <c r="F628" s="45"/>
      <c r="G628" s="45"/>
      <c r="H628" s="52"/>
      <c r="AQ628" s="52"/>
    </row>
    <row r="629" spans="1:43" ht="15">
      <c r="A629" s="44"/>
      <c r="B629" s="45"/>
      <c r="C629" s="45"/>
      <c r="D629" s="44"/>
      <c r="E629" s="45"/>
      <c r="F629" s="45"/>
      <c r="G629" s="45"/>
      <c r="H629" s="52"/>
      <c r="AQ629" s="52"/>
    </row>
    <row r="630" spans="1:43" ht="15">
      <c r="A630" s="44"/>
      <c r="B630" s="45"/>
      <c r="C630" s="45"/>
      <c r="D630" s="44"/>
      <c r="E630" s="45"/>
      <c r="F630" s="45"/>
      <c r="G630" s="45"/>
      <c r="H630" s="52"/>
      <c r="AQ630" s="52"/>
    </row>
    <row r="631" spans="1:43" ht="15">
      <c r="A631" s="44"/>
      <c r="B631" s="45"/>
      <c r="C631" s="45"/>
      <c r="D631" s="44"/>
      <c r="E631" s="45"/>
      <c r="F631" s="45"/>
      <c r="G631" s="45"/>
      <c r="H631" s="52"/>
      <c r="AQ631" s="52"/>
    </row>
    <row r="632" spans="1:43" ht="15">
      <c r="A632" s="44"/>
      <c r="B632" s="45"/>
      <c r="C632" s="45"/>
      <c r="D632" s="44"/>
      <c r="E632" s="45"/>
      <c r="F632" s="45"/>
      <c r="G632" s="45"/>
      <c r="H632" s="52"/>
      <c r="AQ632" s="52"/>
    </row>
    <row r="633" spans="1:43" ht="15">
      <c r="A633" s="44"/>
      <c r="B633" s="45"/>
      <c r="C633" s="45"/>
      <c r="D633" s="44"/>
      <c r="E633" s="45"/>
      <c r="F633" s="45"/>
      <c r="G633" s="45"/>
      <c r="H633" s="52"/>
      <c r="AQ633" s="52"/>
    </row>
    <row r="634" spans="1:43" ht="15">
      <c r="A634" s="44"/>
      <c r="B634" s="45"/>
      <c r="C634" s="45"/>
      <c r="D634" s="44"/>
      <c r="E634" s="45"/>
      <c r="F634" s="45"/>
      <c r="G634" s="45"/>
      <c r="H634" s="52"/>
      <c r="AQ634" s="52"/>
    </row>
    <row r="635" spans="1:43" ht="15">
      <c r="A635" s="44"/>
      <c r="B635" s="45"/>
      <c r="C635" s="45"/>
      <c r="D635" s="44"/>
      <c r="E635" s="45"/>
      <c r="F635" s="45"/>
      <c r="G635" s="45"/>
      <c r="H635" s="52"/>
      <c r="AQ635" s="52"/>
    </row>
    <row r="636" spans="1:43" ht="15">
      <c r="A636" s="44"/>
      <c r="B636" s="45"/>
      <c r="C636" s="45"/>
      <c r="D636" s="44"/>
      <c r="E636" s="45"/>
      <c r="F636" s="45"/>
      <c r="G636" s="45"/>
      <c r="H636" s="52"/>
      <c r="AQ636" s="52"/>
    </row>
    <row r="637" spans="1:43" ht="15">
      <c r="A637" s="44"/>
      <c r="B637" s="45"/>
      <c r="C637" s="45"/>
      <c r="D637" s="44"/>
      <c r="E637" s="45"/>
      <c r="F637" s="45"/>
      <c r="G637" s="45"/>
      <c r="H637" s="52"/>
      <c r="AQ637" s="52"/>
    </row>
    <row r="638" spans="1:43" ht="15">
      <c r="A638" s="44"/>
      <c r="B638" s="45"/>
      <c r="C638" s="45"/>
      <c r="D638" s="44"/>
      <c r="E638" s="45"/>
      <c r="F638" s="45"/>
      <c r="G638" s="45"/>
      <c r="H638" s="52"/>
      <c r="AQ638" s="52"/>
    </row>
    <row r="639" spans="1:43" ht="15">
      <c r="A639" s="44"/>
      <c r="B639" s="45"/>
      <c r="C639" s="45"/>
      <c r="D639" s="44"/>
      <c r="E639" s="45"/>
      <c r="F639" s="45"/>
      <c r="G639" s="45"/>
      <c r="H639" s="52"/>
      <c r="AQ639" s="52"/>
    </row>
    <row r="640" spans="1:43" ht="15">
      <c r="A640" s="44"/>
      <c r="B640" s="45"/>
      <c r="C640" s="45"/>
      <c r="D640" s="44"/>
      <c r="E640" s="45"/>
      <c r="F640" s="45"/>
      <c r="G640" s="45"/>
      <c r="H640" s="52"/>
      <c r="AQ640" s="52"/>
    </row>
    <row r="641" spans="1:43" ht="15">
      <c r="A641" s="44"/>
      <c r="B641" s="45"/>
      <c r="C641" s="45"/>
      <c r="D641" s="44"/>
      <c r="E641" s="45"/>
      <c r="F641" s="45"/>
      <c r="G641" s="45"/>
      <c r="H641" s="52"/>
      <c r="AQ641" s="52"/>
    </row>
    <row r="642" spans="1:43" ht="15">
      <c r="A642" s="44"/>
      <c r="B642" s="45"/>
      <c r="C642" s="45"/>
      <c r="D642" s="44"/>
      <c r="E642" s="45"/>
      <c r="F642" s="45"/>
      <c r="G642" s="45"/>
      <c r="H642" s="52"/>
      <c r="AQ642" s="52"/>
    </row>
    <row r="643" spans="1:43" ht="15">
      <c r="A643" s="44"/>
      <c r="B643" s="45"/>
      <c r="C643" s="45"/>
      <c r="D643" s="44"/>
      <c r="E643" s="45"/>
      <c r="F643" s="45"/>
      <c r="G643" s="45"/>
      <c r="H643" s="52"/>
      <c r="AQ643" s="52"/>
    </row>
    <row r="644" spans="1:43" ht="15">
      <c r="A644" s="44"/>
      <c r="B644" s="45"/>
      <c r="C644" s="45"/>
      <c r="D644" s="44"/>
      <c r="E644" s="45"/>
      <c r="F644" s="45"/>
      <c r="G644" s="45"/>
      <c r="H644" s="52"/>
      <c r="AQ644" s="52"/>
    </row>
    <row r="645" spans="1:43" ht="15">
      <c r="A645" s="44"/>
      <c r="B645" s="45"/>
      <c r="C645" s="45"/>
      <c r="D645" s="44"/>
      <c r="E645" s="45"/>
      <c r="F645" s="45"/>
      <c r="G645" s="45"/>
      <c r="H645" s="52"/>
      <c r="AQ645" s="52"/>
    </row>
    <row r="646" spans="1:43" ht="15">
      <c r="A646" s="44"/>
      <c r="C646" s="44"/>
      <c r="D646" s="44"/>
      <c r="E646" s="45"/>
      <c r="F646" s="45"/>
      <c r="G646" s="45"/>
      <c r="H646" s="52"/>
      <c r="AQ646" s="52"/>
    </row>
    <row r="647" spans="1:43">
      <c r="AQ647" s="52"/>
    </row>
    <row r="648" spans="1:43">
      <c r="AQ648" s="52"/>
    </row>
    <row r="649" spans="1:43">
      <c r="AQ649" s="52"/>
    </row>
    <row r="650" spans="1:43">
      <c r="AQ650" s="52"/>
    </row>
    <row r="651" spans="1:43">
      <c r="AQ651" s="52"/>
    </row>
    <row r="652" spans="1:43">
      <c r="AQ652" s="52"/>
    </row>
    <row r="653" spans="1:43">
      <c r="AQ653" s="52"/>
    </row>
    <row r="654" spans="1:43">
      <c r="AQ654" s="52"/>
    </row>
    <row r="655" spans="1:43">
      <c r="AQ655" s="52"/>
    </row>
    <row r="656" spans="1:43">
      <c r="AQ656" s="52"/>
    </row>
    <row r="657" spans="43:43">
      <c r="AQ657" s="52"/>
    </row>
    <row r="658" spans="43:43">
      <c r="AQ658" s="52"/>
    </row>
    <row r="659" spans="43:43">
      <c r="AQ659" s="52"/>
    </row>
    <row r="660" spans="43:43">
      <c r="AQ660" s="52"/>
    </row>
    <row r="661" spans="43:43">
      <c r="AQ661" s="52"/>
    </row>
    <row r="662" spans="43:43">
      <c r="AQ662" s="52"/>
    </row>
    <row r="663" spans="43:43">
      <c r="AQ663" s="52"/>
    </row>
    <row r="664" spans="43:43">
      <c r="AQ664" s="52"/>
    </row>
    <row r="665" spans="43:43">
      <c r="AQ665" s="52"/>
    </row>
    <row r="666" spans="43:43">
      <c r="AQ666" s="52"/>
    </row>
    <row r="667" spans="43:43">
      <c r="AQ667" s="52"/>
    </row>
    <row r="668" spans="43:43">
      <c r="AQ668" s="52"/>
    </row>
    <row r="669" spans="43:43">
      <c r="AQ669" s="52"/>
    </row>
    <row r="670" spans="43:43">
      <c r="AQ670" s="52"/>
    </row>
    <row r="671" spans="43:43">
      <c r="AQ671" s="52"/>
    </row>
    <row r="672" spans="43:43">
      <c r="AQ672" s="52"/>
    </row>
    <row r="673" spans="43:43">
      <c r="AQ673" s="52"/>
    </row>
    <row r="674" spans="43:43">
      <c r="AQ674" s="52"/>
    </row>
    <row r="675" spans="43:43">
      <c r="AQ675" s="52"/>
    </row>
    <row r="676" spans="43:43">
      <c r="AQ676" s="52"/>
    </row>
    <row r="677" spans="43:43">
      <c r="AQ677" s="52"/>
    </row>
    <row r="678" spans="43:43">
      <c r="AQ678" s="52"/>
    </row>
    <row r="679" spans="43:43">
      <c r="AQ679" s="52"/>
    </row>
    <row r="680" spans="43:43">
      <c r="AQ680" s="52"/>
    </row>
    <row r="681" spans="43:43">
      <c r="AQ681" s="52"/>
    </row>
    <row r="682" spans="43:43">
      <c r="AQ682" s="52"/>
    </row>
    <row r="683" spans="43:43">
      <c r="AQ683" s="52"/>
    </row>
    <row r="684" spans="43:43">
      <c r="AQ684" s="52"/>
    </row>
    <row r="685" spans="43:43">
      <c r="AQ685" s="52"/>
    </row>
    <row r="686" spans="43:43">
      <c r="AQ686" s="52"/>
    </row>
    <row r="687" spans="43:43">
      <c r="AQ687" s="52"/>
    </row>
    <row r="688" spans="43:43">
      <c r="AQ688" s="52"/>
    </row>
    <row r="689" spans="43:43">
      <c r="AQ689" s="52"/>
    </row>
    <row r="690" spans="43:43">
      <c r="AQ690" s="52"/>
    </row>
    <row r="691" spans="43:43">
      <c r="AQ691" s="52"/>
    </row>
    <row r="692" spans="43:43">
      <c r="AQ692" s="52"/>
    </row>
    <row r="693" spans="43:43">
      <c r="AQ693" s="52"/>
    </row>
    <row r="694" spans="43:43">
      <c r="AQ694" s="52"/>
    </row>
    <row r="695" spans="43:43">
      <c r="AQ695" s="52"/>
    </row>
    <row r="696" spans="43:43">
      <c r="AQ696" s="52"/>
    </row>
    <row r="697" spans="43:43">
      <c r="AQ697" s="52"/>
    </row>
    <row r="698" spans="43:43">
      <c r="AQ698" s="52"/>
    </row>
    <row r="699" spans="43:43">
      <c r="AQ699" s="52"/>
    </row>
  </sheetData>
  <hyperlinks>
    <hyperlink ref="E3" r:id="rId1" location="bib21" display="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 xr:uid="{00000000-0004-0000-0600-000000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Jon Stingel</cp:lastModifiedBy>
  <cp:revision>1</cp:revision>
  <dcterms:created xsi:type="dcterms:W3CDTF">2020-12-02T23:45:16Z</dcterms:created>
  <dcterms:modified xsi:type="dcterms:W3CDTF">2021-12-09T02:38:13Z</dcterms:modified>
  <dc:language>en-US</dc:language>
</cp:coreProperties>
</file>