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119766C3-FF83-4C0F-8C69-BCBF5342A1E9}" xr6:coauthVersionLast="47" xr6:coauthVersionMax="47" xr10:uidLastSave="{00000000-0000-0000-0000-000000000000}"/>
  <bookViews>
    <workbookView xWindow="3510" yWindow="3510" windowWidth="21600" windowHeight="11385" xr2:uid="{CE15F475-ED09-4E78-B0C4-C13E019F5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O26" i="1"/>
  <c r="N18" i="1"/>
  <c r="O18" i="1"/>
  <c r="N23" i="1"/>
  <c r="O23" i="1"/>
  <c r="N19" i="1"/>
  <c r="O19" i="1"/>
  <c r="N22" i="1"/>
  <c r="O22" i="1"/>
  <c r="N24" i="1"/>
  <c r="O24" i="1"/>
  <c r="N25" i="1"/>
  <c r="O25" i="1"/>
  <c r="N20" i="1"/>
  <c r="O20" i="1"/>
  <c r="O21" i="1"/>
  <c r="N21" i="1"/>
  <c r="O6" i="1"/>
  <c r="P6" i="1"/>
  <c r="Q6" i="1"/>
  <c r="N6" i="1"/>
  <c r="O7" i="1"/>
  <c r="P7" i="1"/>
  <c r="Q7" i="1"/>
  <c r="N7" i="1"/>
  <c r="O8" i="1"/>
  <c r="P8" i="1"/>
  <c r="Q8" i="1"/>
  <c r="N8" i="1"/>
  <c r="O11" i="1"/>
  <c r="P11" i="1"/>
  <c r="Q11" i="1"/>
  <c r="N11" i="1"/>
  <c r="N5" i="1"/>
  <c r="O5" i="1"/>
  <c r="P5" i="1"/>
  <c r="Q5" i="1"/>
  <c r="O4" i="1"/>
  <c r="P4" i="1"/>
  <c r="Q4" i="1"/>
  <c r="N4" i="1"/>
  <c r="O10" i="1"/>
  <c r="P10" i="1"/>
  <c r="Q10" i="1"/>
  <c r="N10" i="1"/>
  <c r="O9" i="1"/>
  <c r="P9" i="1"/>
  <c r="Q9" i="1"/>
  <c r="N9" i="1"/>
  <c r="O3" i="1"/>
  <c r="P3" i="1"/>
  <c r="Q3" i="1"/>
  <c r="N3" i="1"/>
  <c r="I17" i="1"/>
  <c r="J17" i="1"/>
  <c r="K17" i="1"/>
  <c r="H17" i="1"/>
  <c r="I15" i="1"/>
  <c r="J15" i="1"/>
  <c r="K15" i="1"/>
  <c r="H15" i="1"/>
  <c r="I14" i="1"/>
  <c r="J14" i="1"/>
  <c r="K14" i="1"/>
  <c r="H14" i="1"/>
  <c r="I13" i="1"/>
  <c r="J13" i="1"/>
  <c r="K13" i="1"/>
  <c r="H13" i="1"/>
  <c r="I12" i="1"/>
  <c r="J12" i="1"/>
  <c r="K12" i="1"/>
  <c r="H12" i="1"/>
  <c r="I5" i="1"/>
  <c r="J5" i="1"/>
  <c r="K5" i="1"/>
  <c r="H5" i="1"/>
  <c r="P22" i="1" l="1"/>
  <c r="P26" i="1"/>
  <c r="P25" i="1"/>
  <c r="P20" i="1"/>
  <c r="P19" i="1"/>
  <c r="P23" i="1"/>
  <c r="P24" i="1"/>
  <c r="P18" i="1"/>
  <c r="P21" i="1"/>
</calcChain>
</file>

<file path=xl/sharedStrings.xml><?xml version="1.0" encoding="utf-8"?>
<sst xmlns="http://schemas.openxmlformats.org/spreadsheetml/2006/main" count="110" uniqueCount="87">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</sst>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Sheet1!$M$18:$M$26</c:f>
              <c:strCache>
                <c:ptCount val="9"/>
                <c:pt idx="0">
                  <c:v>plantarflex_r</c:v>
                </c:pt>
                <c:pt idx="1">
                  <c:v>glmed_r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glmin_r</c:v>
                </c:pt>
                <c:pt idx="5">
                  <c:v>glmax_r</c:v>
                </c:pt>
                <c:pt idx="6">
                  <c:v>hamstrings_r</c:v>
                </c:pt>
                <c:pt idx="7">
                  <c:v>quads_r</c:v>
                </c:pt>
                <c:pt idx="8">
                  <c:v>dorsiflex_r</c:v>
                </c:pt>
              </c:strCache>
            </c:strRef>
          </c:cat>
          <c:val>
            <c:numRef>
              <c:f>Sheet1!$P$18:$P$26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Muscle Groups</a:t>
                </a:r>
              </a:p>
            </c:rich>
          </c:tx>
          <c:layout>
            <c:manualLayout>
              <c:xMode val="edge"/>
              <c:yMode val="edge"/>
              <c:x val="0.87707797048025782"/>
              <c:y val="0.39295708117367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1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535780</xdr:colOff>
      <xdr:row>28</xdr:row>
      <xdr:rowOff>110725</xdr:rowOff>
    </xdr:from>
    <xdr:to>
      <xdr:col>27</xdr:col>
      <xdr:colOff>551447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Q42"/>
  <sheetViews>
    <sheetView tabSelected="1" topLeftCell="J11" zoomScale="57" zoomScaleNormal="80" workbookViewId="0">
      <selection activeCell="R72" sqref="R72"/>
    </sheetView>
  </sheetViews>
  <sheetFormatPr defaultRowHeight="15" x14ac:dyDescent="0.25"/>
  <cols>
    <col min="1" max="1" width="42.85546875" bestFit="1" customWidth="1"/>
    <col min="2" max="3" width="15.140625" bestFit="1" customWidth="1"/>
    <col min="4" max="5" width="18.7109375" bestFit="1" customWidth="1"/>
    <col min="7" max="7" width="24.85546875" bestFit="1" customWidth="1"/>
    <col min="8" max="9" width="15.140625" bestFit="1" customWidth="1"/>
    <col min="10" max="11" width="18.7109375" bestFit="1" customWidth="1"/>
    <col min="13" max="13" width="19" bestFit="1" customWidth="1"/>
    <col min="14" max="15" width="15.140625" bestFit="1" customWidth="1"/>
    <col min="16" max="17" width="18.7109375" bestFit="1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 t="shared" ref="O3:Q3" si="0">SUM(I3:I5)</f>
        <v>0.27905160716980709</v>
      </c>
      <c r="P3">
        <f t="shared" si="0"/>
        <v>0.25836012473452652</v>
      </c>
      <c r="Q3">
        <f t="shared" si="0"/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 t="shared" ref="O4:Q4" si="1">SUM(I8:I9,I27)</f>
        <v>0.32815028097230969</v>
      </c>
      <c r="P4">
        <f t="shared" si="1"/>
        <v>0.37439383898446843</v>
      </c>
      <c r="Q4">
        <f t="shared" si="1"/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 t="shared" ref="I5:K5" si="2">SUM(C5:C8)</f>
        <v>9.3702599316393104E-2</v>
      </c>
      <c r="J5">
        <f t="shared" si="2"/>
        <v>9.091516430747501E-2</v>
      </c>
      <c r="K5">
        <f t="shared" si="2"/>
        <v>8.6101931699636494E-2</v>
      </c>
      <c r="M5" t="s">
        <v>78</v>
      </c>
      <c r="N5">
        <f>SUM(H10:H11,H12,H18:H19,H25,H28)</f>
        <v>0.95308205611647612</v>
      </c>
      <c r="O5">
        <f t="shared" ref="O5:Q5" si="3">SUM(I10:I11,I12,I18:I19,I25,I28)</f>
        <v>1.3576614469420909</v>
      </c>
      <c r="P5">
        <f t="shared" si="3"/>
        <v>0.89621038088486848</v>
      </c>
      <c r="Q5">
        <f t="shared" si="3"/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>H13</f>
        <v>0.13822277934839369</v>
      </c>
      <c r="O6">
        <f t="shared" ref="O6:Q6" si="4">I13</f>
        <v>0.14551864270180881</v>
      </c>
      <c r="P6">
        <f t="shared" si="4"/>
        <v>9.9327805688677814E-2</v>
      </c>
      <c r="Q6">
        <f t="shared" si="4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>H14</f>
        <v>0.54092588158624955</v>
      </c>
      <c r="O7">
        <f t="shared" ref="O7:Q7" si="5">I14</f>
        <v>0.50031033766522182</v>
      </c>
      <c r="P7">
        <f t="shared" si="5"/>
        <v>0.41494914003095218</v>
      </c>
      <c r="Q7">
        <f t="shared" si="5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 t="shared" ref="O8:Q8" si="6">SUM(I15,I20)</f>
        <v>0.1158879969683453</v>
      </c>
      <c r="P8">
        <f t="shared" si="6"/>
        <v>8.6602814671065176E-2</v>
      </c>
      <c r="Q8">
        <f t="shared" si="6"/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 t="shared" ref="O11:Q11" si="7">SUM(I16,I17,I22,I26)</f>
        <v>0.83549716832213838</v>
      </c>
      <c r="P11">
        <f t="shared" si="7"/>
        <v>0.67513399115283457</v>
      </c>
      <c r="Q11">
        <f t="shared" si="7"/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 t="shared" ref="I12:K12" si="8">SUM(C15:C16)</f>
        <v>0.52764076926951797</v>
      </c>
      <c r="J12">
        <f t="shared" si="8"/>
        <v>0.33527386284658189</v>
      </c>
      <c r="K12">
        <f t="shared" si="8"/>
        <v>0.43184496773363301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 t="shared" ref="I13:K13" si="9">SUM(C17:C19)</f>
        <v>0.14551864270180881</v>
      </c>
      <c r="J13">
        <f t="shared" si="9"/>
        <v>9.9327805688677814E-2</v>
      </c>
      <c r="K13">
        <f t="shared" si="9"/>
        <v>0.13822830244236101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 t="shared" ref="I14:M14" si="10">SUM(C20:C22)</f>
        <v>0.50031033766522182</v>
      </c>
      <c r="J14">
        <f t="shared" si="10"/>
        <v>0.41494914003095218</v>
      </c>
      <c r="K14">
        <f t="shared" si="10"/>
        <v>0.47586859516704128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 t="shared" ref="I15:K15" si="11">SUM(C23:C25)</f>
        <v>0.1026504929795066</v>
      </c>
      <c r="J15">
        <f t="shared" si="11"/>
        <v>7.6213822050185981E-2</v>
      </c>
      <c r="K15">
        <f t="shared" si="11"/>
        <v>9.7414178903024604E-2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</row>
    <row r="17" spans="1:17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 t="shared" ref="I17:K17" si="12">SUM(C27,C31)</f>
        <v>0.58867129043722</v>
      </c>
      <c r="J17">
        <f t="shared" si="12"/>
        <v>0.502745789150566</v>
      </c>
      <c r="K17">
        <f t="shared" si="12"/>
        <v>0.55791674241939693</v>
      </c>
      <c r="M17" s="1" t="s">
        <v>40</v>
      </c>
      <c r="N17" s="1" t="s">
        <v>84</v>
      </c>
      <c r="O17" s="1" t="s">
        <v>85</v>
      </c>
      <c r="P17" s="1" t="s">
        <v>86</v>
      </c>
      <c r="Q17" s="1"/>
    </row>
    <row r="18" spans="1:17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78</v>
      </c>
      <c r="N18">
        <f>N5-P5</f>
        <v>5.6871675231607632E-2</v>
      </c>
      <c r="O18">
        <f>O5-Q5</f>
        <v>0.12988823362877744</v>
      </c>
      <c r="P18">
        <f>AVERAGE(N18:O18)</f>
        <v>9.3379954430192535E-2</v>
      </c>
    </row>
    <row r="19" spans="1:17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58</v>
      </c>
      <c r="N19">
        <f>N7-P7</f>
        <v>0.12597674155529737</v>
      </c>
      <c r="O19">
        <f>O7-Q7</f>
        <v>2.4441742498180541E-2</v>
      </c>
      <c r="P19">
        <f>AVERAGE(N19:O19)</f>
        <v>7.5209242026738954E-2</v>
      </c>
    </row>
    <row r="20" spans="1:17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82</v>
      </c>
      <c r="N20">
        <f>N11-P11</f>
        <v>6.8797501596025823E-2</v>
      </c>
      <c r="O20">
        <f>O11-Q11</f>
        <v>4.5063223632549776E-2</v>
      </c>
      <c r="P20">
        <f>AVERAGE(N20:O20)</f>
        <v>5.6930362614287799E-2</v>
      </c>
    </row>
    <row r="21" spans="1:17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81</v>
      </c>
      <c r="N21">
        <f>N3-P3</f>
        <v>3.5734826095367989E-2</v>
      </c>
      <c r="O21">
        <f>O3-Q3</f>
        <v>5.7056719297585323E-2</v>
      </c>
      <c r="P21">
        <f>AVERAGE(N21:O21)</f>
        <v>4.6395772696476656E-2</v>
      </c>
    </row>
    <row r="22" spans="1:17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59</v>
      </c>
      <c r="N22">
        <f>N8-P8</f>
        <v>6.3878451140268411E-2</v>
      </c>
      <c r="O22">
        <f>O8-Q8</f>
        <v>6.0945044978397978E-3</v>
      </c>
      <c r="P22">
        <f>AVERAGE(N22:O22)</f>
        <v>3.4986477819054104E-2</v>
      </c>
    </row>
    <row r="23" spans="1:17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57</v>
      </c>
      <c r="N23">
        <f>N6-P6</f>
        <v>3.8894973659715879E-2</v>
      </c>
      <c r="O23">
        <f>O6-Q6</f>
        <v>7.2903402594478028E-3</v>
      </c>
      <c r="P23">
        <f>AVERAGE(N23:O23)</f>
        <v>2.3092656959581841E-2</v>
      </c>
    </row>
    <row r="24" spans="1:17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79</v>
      </c>
      <c r="N24">
        <f>N9-P9</f>
        <v>8.6533775148031511E-2</v>
      </c>
      <c r="O24">
        <f>O9-Q9</f>
        <v>-4.6194463185595003E-2</v>
      </c>
      <c r="P24">
        <f>AVERAGE(N24:O24)</f>
        <v>2.0169655981218254E-2</v>
      </c>
    </row>
    <row r="25" spans="1:17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80</v>
      </c>
      <c r="N25">
        <f>N10-P10</f>
        <v>-3.7888844801947208E-2</v>
      </c>
      <c r="O25">
        <f>O10-Q10</f>
        <v>6.5567098396749124E-2</v>
      </c>
      <c r="P25">
        <f>AVERAGE(N25:O25)</f>
        <v>1.3839126797400958E-2</v>
      </c>
    </row>
    <row r="26" spans="1:17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77</v>
      </c>
      <c r="N26">
        <f>N4-P4</f>
        <v>-6.360475338487126E-2</v>
      </c>
      <c r="O26">
        <f>O4-Q4</f>
        <v>-0.1047912080531932</v>
      </c>
      <c r="P26">
        <f>AVERAGE(N26:O26)</f>
        <v>-8.4197980719032228E-2</v>
      </c>
    </row>
    <row r="27" spans="1:17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17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17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</row>
    <row r="30" spans="1:17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</row>
    <row r="31" spans="1:17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</row>
    <row r="32" spans="1:17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</row>
    <row r="33" spans="1:5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</row>
    <row r="34" spans="1:5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</row>
    <row r="35" spans="1:5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</row>
    <row r="36" spans="1:5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</row>
    <row r="37" spans="1:5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</row>
    <row r="38" spans="1:5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</row>
    <row r="39" spans="1:5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</row>
    <row r="40" spans="1:5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</row>
    <row r="41" spans="1:5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</row>
    <row r="42" spans="1:5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2021-10-24T08:28:26Z</dcterms:modified>
</cp:coreProperties>
</file>