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\code\repos\Stanford\delplab\projects\muscleModel\muscleEnergyModel\"/>
    </mc:Choice>
  </mc:AlternateContent>
  <xr:revisionPtr revIDLastSave="0" documentId="8_{58A4135F-03CD-4287-BBBD-E829020225DE}" xr6:coauthVersionLast="47" xr6:coauthVersionMax="47" xr10:uidLastSave="{00000000-0000-0000-0000-000000000000}"/>
  <bookViews>
    <workbookView xWindow="-120" yWindow="-120" windowWidth="29040" windowHeight="15840" activeTab="3" xr2:uid="{DF3E28EC-FD9D-4AFC-B62D-B9F83680C992}"/>
  </bookViews>
  <sheets>
    <sheet name="swing t test" sheetId="2" r:id="rId1"/>
    <sheet name="stance t test" sheetId="3" r:id="rId2"/>
    <sheet name="alldata" sheetId="1" r:id="rId3"/>
    <sheet name="alldata_1step" sheetId="5" r:id="rId4"/>
    <sheet name="pythonout" sheetId="4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5" l="1"/>
  <c r="I9" i="5" s="1"/>
  <c r="F26" i="5"/>
  <c r="F22" i="5"/>
  <c r="I7" i="5" s="1"/>
  <c r="J7" i="5" s="1"/>
  <c r="F18" i="5"/>
  <c r="I6" i="5" s="1"/>
  <c r="F14" i="5"/>
  <c r="I5" i="5" s="1"/>
  <c r="J5" i="5" s="1"/>
  <c r="F10" i="5"/>
  <c r="I4" i="5" s="1"/>
  <c r="I8" i="5"/>
  <c r="J8" i="5" s="1"/>
  <c r="F6" i="5"/>
  <c r="I3" i="5" s="1"/>
  <c r="J3" i="5" s="1"/>
  <c r="N5" i="5"/>
  <c r="L5" i="5"/>
  <c r="N4" i="5"/>
  <c r="L4" i="5"/>
  <c r="N3" i="5"/>
  <c r="L3" i="5"/>
  <c r="N2" i="5"/>
  <c r="L2" i="5"/>
  <c r="F2" i="5"/>
  <c r="I2" i="5" s="1"/>
  <c r="P5" i="1"/>
  <c r="O5" i="1"/>
  <c r="N5" i="1"/>
  <c r="M5" i="1"/>
  <c r="L5" i="1"/>
  <c r="L3" i="1"/>
  <c r="L2" i="1"/>
  <c r="L4" i="1"/>
  <c r="F2" i="1"/>
  <c r="I2" i="1" s="1"/>
  <c r="M2" i="1" s="1"/>
  <c r="N4" i="1"/>
  <c r="N3" i="1"/>
  <c r="N2" i="1"/>
  <c r="F30" i="1"/>
  <c r="I9" i="1" s="1"/>
  <c r="J9" i="1" s="1"/>
  <c r="F26" i="1"/>
  <c r="I8" i="1" s="1"/>
  <c r="F22" i="1"/>
  <c r="I7" i="1" s="1"/>
  <c r="M4" i="1" s="1"/>
  <c r="F18" i="1"/>
  <c r="I6" i="1" s="1"/>
  <c r="J6" i="1" s="1"/>
  <c r="F14" i="1"/>
  <c r="I5" i="1" s="1"/>
  <c r="J5" i="1" s="1"/>
  <c r="F10" i="1"/>
  <c r="I4" i="1" s="1"/>
  <c r="J4" i="1" s="1"/>
  <c r="F6" i="1"/>
  <c r="I3" i="1" s="1"/>
  <c r="J3" i="1" s="1"/>
  <c r="M4" i="5" l="1"/>
  <c r="J2" i="5"/>
  <c r="P2" i="5" s="1"/>
  <c r="M2" i="5"/>
  <c r="O2" i="5"/>
  <c r="M3" i="5"/>
  <c r="J4" i="5"/>
  <c r="P3" i="5" s="1"/>
  <c r="O3" i="5"/>
  <c r="J9" i="5"/>
  <c r="P5" i="5" s="1"/>
  <c r="M5" i="5"/>
  <c r="O5" i="5"/>
  <c r="O4" i="5"/>
  <c r="J6" i="5"/>
  <c r="P4" i="5" s="1"/>
  <c r="M3" i="1"/>
  <c r="J8" i="1"/>
  <c r="O3" i="1"/>
  <c r="P3" i="1"/>
  <c r="O4" i="1"/>
  <c r="J7" i="1"/>
  <c r="P4" i="1" s="1"/>
  <c r="J2" i="1"/>
  <c r="P2" i="1" s="1"/>
  <c r="O2" i="1"/>
</calcChain>
</file>

<file path=xl/sharedStrings.xml><?xml version="1.0" encoding="utf-8"?>
<sst xmlns="http://schemas.openxmlformats.org/spreadsheetml/2006/main" count="372" uniqueCount="47">
  <si>
    <t>subjectname</t>
  </si>
  <si>
    <t>condname</t>
  </si>
  <si>
    <t>trialname</t>
  </si>
  <si>
    <t>metabolics_all_avg_mean_x</t>
  </si>
  <si>
    <t>metabolics_all_avg_mean_y</t>
  </si>
  <si>
    <t>welk001</t>
  </si>
  <si>
    <t>welkexo</t>
  </si>
  <si>
    <t>trial01</t>
  </si>
  <si>
    <t>trial02</t>
  </si>
  <si>
    <t>trial03</t>
  </si>
  <si>
    <t>trial04</t>
  </si>
  <si>
    <t>welknatural</t>
  </si>
  <si>
    <t>welk002</t>
  </si>
  <si>
    <t>welk003</t>
  </si>
  <si>
    <t>welk004</t>
  </si>
  <si>
    <t>averaged cycles</t>
  </si>
  <si>
    <t>experiment minus standing</t>
  </si>
  <si>
    <t>simulated</t>
  </si>
  <si>
    <t>simulated minus basal</t>
  </si>
  <si>
    <t>subj</t>
  </si>
  <si>
    <t>Percent reduction Experiment</t>
  </si>
  <si>
    <t>Percent reduction simulation</t>
  </si>
  <si>
    <t>for all combined</t>
  </si>
  <si>
    <t>for only exo and natural</t>
  </si>
  <si>
    <t>percent reduction experiment</t>
  </si>
  <si>
    <t>percent reduction simulation</t>
  </si>
  <si>
    <t>percent reduction without basal</t>
  </si>
  <si>
    <t>swing</t>
  </si>
  <si>
    <t>stance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</si>
  <si>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</si>
  <si>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</si>
  <si>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</si>
  <si>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</si>
  <si>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</si>
  <si>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</si>
  <si>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</si>
  <si>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</si>
  <si>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</si>
  <si>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</si>
  <si>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</si>
  <si>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</si>
  <si>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</si>
  <si>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</si>
  <si>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for swing</t>
  </si>
  <si>
    <t xml:space="preserve">stance </t>
  </si>
  <si>
    <t>natural</t>
  </si>
  <si>
    <t>exo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</si>
</sst>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Experimental vs Simulated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 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alldata!$I$2:$I$3</c:f>
              <c:numCache>
                <c:formatCode>General</c:formatCode>
                <c:ptCount val="2"/>
                <c:pt idx="0">
                  <c:v>10.656892499999998</c:v>
                </c:pt>
                <c:pt idx="1">
                  <c:v>11.796346249999999</c:v>
                </c:pt>
              </c:numCache>
            </c:numRef>
          </c:xVal>
          <c:yVal>
            <c:numRef>
              <c:f>alldata!$H$2:$H$3</c:f>
              <c:numCache>
                <c:formatCode>General</c:formatCode>
                <c:ptCount val="2"/>
                <c:pt idx="0">
                  <c:v>11.128983</c:v>
                </c:pt>
                <c:pt idx="1">
                  <c:v>11.340115000000001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3F-420D-BCB2-261175A11CE4}"/>
            </c:ext>
          </c:extLst>
        </c:ser>
        <c:ser>
          <c:idx val="1"/>
          <c:order val="1"/>
          <c:tx>
            <c:v>Subject 02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alldata!$I$4:$I$5</c:f>
              <c:numCache>
                <c:formatCode>General</c:formatCode>
                <c:ptCount val="2"/>
                <c:pt idx="0">
                  <c:v>10.903474500000002</c:v>
                </c:pt>
                <c:pt idx="1">
                  <c:v>11.914656000000001</c:v>
                </c:pt>
              </c:numCache>
            </c:numRef>
          </c:xVal>
          <c:yVal>
            <c:numRef>
              <c:f>alldata!$H$4:$H$5</c:f>
              <c:numCache>
                <c:formatCode>General</c:formatCode>
                <c:ptCount val="2"/>
                <c:pt idx="0">
                  <c:v>8.9903829999999996</c:v>
                </c:pt>
                <c:pt idx="1">
                  <c:v>9.3930849999999992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3F-420D-BCB2-261175A11CE4}"/>
            </c:ext>
          </c:extLst>
        </c:ser>
        <c:ser>
          <c:idx val="2"/>
          <c:order val="2"/>
          <c:tx>
            <c:v>Subject 03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alldata!$I$6:$I$7</c:f>
              <c:numCache>
                <c:formatCode>General</c:formatCode>
                <c:ptCount val="2"/>
                <c:pt idx="0">
                  <c:v>10.476286250000001</c:v>
                </c:pt>
                <c:pt idx="1">
                  <c:v>11.433801750000001</c:v>
                </c:pt>
              </c:numCache>
            </c:numRef>
          </c:xVal>
          <c:yVal>
            <c:numRef>
              <c:f>alldata!$H$6:$H$7</c:f>
              <c:numCache>
                <c:formatCode>General</c:formatCode>
                <c:ptCount val="2"/>
                <c:pt idx="0">
                  <c:v>9.5231130000000004</c:v>
                </c:pt>
                <c:pt idx="1">
                  <c:v>9.8415560000000006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3F-420D-BCB2-261175A11CE4}"/>
            </c:ext>
          </c:extLst>
        </c:ser>
        <c:ser>
          <c:idx val="3"/>
          <c:order val="3"/>
          <c:tx>
            <c:v>Subject 04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alldata!$I$8:$I$9</c:f>
              <c:numCache>
                <c:formatCode>General</c:formatCode>
                <c:ptCount val="2"/>
                <c:pt idx="0">
                  <c:v>10.9877445</c:v>
                </c:pt>
                <c:pt idx="1">
                  <c:v>11.62901725</c:v>
                </c:pt>
              </c:numCache>
            </c:numRef>
          </c:xVal>
          <c:yVal>
            <c:numRef>
              <c:f>alldata!$H$8:$H$9</c:f>
              <c:numCache>
                <c:formatCode>General</c:formatCode>
                <c:ptCount val="2"/>
                <c:pt idx="0">
                  <c:v>9.2095079999999996</c:v>
                </c:pt>
                <c:pt idx="1">
                  <c:v>9.1185259999999992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3F-420D-BCB2-261175A11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798840"/>
        <c:axId val="669801136"/>
      </c:scatterChart>
      <c:valAx>
        <c:axId val="669798840"/>
        <c:scaling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Simulated Cost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01136"/>
        <c:crosses val="autoZero"/>
        <c:crossBetween val="midCat"/>
      </c:valAx>
      <c:valAx>
        <c:axId val="669801136"/>
        <c:scaling>
          <c:orientation val="minMax"/>
          <c:max val="14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Experimental Cost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798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Experimental vs Simulated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 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alldata!$J$2:$J$3</c:f>
              <c:numCache>
                <c:formatCode>General</c:formatCode>
                <c:ptCount val="2"/>
                <c:pt idx="0">
                  <c:v>9.4568924999999986</c:v>
                </c:pt>
                <c:pt idx="1">
                  <c:v>10.59634625</c:v>
                </c:pt>
              </c:numCache>
            </c:numRef>
          </c:xVal>
          <c:yVal>
            <c:numRef>
              <c:f>alldata!$H$2:$H$3</c:f>
              <c:numCache>
                <c:formatCode>General</c:formatCode>
                <c:ptCount val="2"/>
                <c:pt idx="0">
                  <c:v>11.128983</c:v>
                </c:pt>
                <c:pt idx="1">
                  <c:v>11.340115000000001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3F-420D-BCB2-261175A11CE4}"/>
            </c:ext>
          </c:extLst>
        </c:ser>
        <c:ser>
          <c:idx val="1"/>
          <c:order val="1"/>
          <c:tx>
            <c:v>Subject 02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alldata!$J$4:$J$5</c:f>
              <c:numCache>
                <c:formatCode>General</c:formatCode>
                <c:ptCount val="2"/>
                <c:pt idx="0">
                  <c:v>9.7034745000000022</c:v>
                </c:pt>
                <c:pt idx="1">
                  <c:v>10.714656000000002</c:v>
                </c:pt>
              </c:numCache>
            </c:numRef>
          </c:xVal>
          <c:yVal>
            <c:numRef>
              <c:f>alldata!$H$4:$H$5</c:f>
              <c:numCache>
                <c:formatCode>General</c:formatCode>
                <c:ptCount val="2"/>
                <c:pt idx="0">
                  <c:v>8.9903829999999996</c:v>
                </c:pt>
                <c:pt idx="1">
                  <c:v>9.3930849999999992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3F-420D-BCB2-261175A11CE4}"/>
            </c:ext>
          </c:extLst>
        </c:ser>
        <c:ser>
          <c:idx val="2"/>
          <c:order val="2"/>
          <c:tx>
            <c:v>Subject 03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alldata!$J$6:$J$7</c:f>
              <c:numCache>
                <c:formatCode>General</c:formatCode>
                <c:ptCount val="2"/>
                <c:pt idx="0">
                  <c:v>9.2762862500000018</c:v>
                </c:pt>
                <c:pt idx="1">
                  <c:v>10.233801750000001</c:v>
                </c:pt>
              </c:numCache>
            </c:numRef>
          </c:xVal>
          <c:yVal>
            <c:numRef>
              <c:f>alldata!$H$6:$H$7</c:f>
              <c:numCache>
                <c:formatCode>General</c:formatCode>
                <c:ptCount val="2"/>
                <c:pt idx="0">
                  <c:v>9.5231130000000004</c:v>
                </c:pt>
                <c:pt idx="1">
                  <c:v>9.8415560000000006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3F-420D-BCB2-261175A11CE4}"/>
            </c:ext>
          </c:extLst>
        </c:ser>
        <c:ser>
          <c:idx val="3"/>
          <c:order val="3"/>
          <c:tx>
            <c:v>Subject 04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alldata!$J$8:$J$9</c:f>
              <c:numCache>
                <c:formatCode>General</c:formatCode>
                <c:ptCount val="2"/>
                <c:pt idx="0">
                  <c:v>9.7877445000000005</c:v>
                </c:pt>
                <c:pt idx="1">
                  <c:v>10.429017250000001</c:v>
                </c:pt>
              </c:numCache>
            </c:numRef>
          </c:xVal>
          <c:yVal>
            <c:numRef>
              <c:f>alldata!$H$8:$H$9</c:f>
              <c:numCache>
                <c:formatCode>General</c:formatCode>
                <c:ptCount val="2"/>
                <c:pt idx="0">
                  <c:v>9.2095079999999996</c:v>
                </c:pt>
                <c:pt idx="1">
                  <c:v>9.1185259999999992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3F-420D-BCB2-261175A11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798840"/>
        <c:axId val="669801136"/>
      </c:scatterChart>
      <c:valAx>
        <c:axId val="669798840"/>
        <c:scaling>
          <c:orientation val="minMax"/>
          <c:max val="13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Simulated Cost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01136"/>
        <c:crosses val="autoZero"/>
        <c:crossBetween val="midCat"/>
      </c:valAx>
      <c:valAx>
        <c:axId val="669801136"/>
        <c:scaling>
          <c:orientation val="minMax"/>
          <c:max val="13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Experimental Cost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79884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Metabolic Savings with Exotendon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Experimental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alldata!$L$2:$L$5</c:f>
              <c:numCache>
                <c:formatCode>General</c:formatCode>
                <c:ptCount val="4"/>
                <c:pt idx="0">
                  <c:v>-1.8618153343242196</c:v>
                </c:pt>
                <c:pt idx="1">
                  <c:v>-4.2872176712975527</c:v>
                </c:pt>
                <c:pt idx="2">
                  <c:v>-3.235697688454958</c:v>
                </c:pt>
                <c:pt idx="3">
                  <c:v>0.99777091165831355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F-4F21-A624-215D69F5A3A5}"/>
            </c:ext>
          </c:extLst>
        </c:ser>
        <c:ser>
          <c:idx val="1"/>
          <c:order val="1"/>
          <c:tx>
            <c:v>Simulation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alldata!$M$2:$M$5</c:f>
              <c:numCache>
                <c:formatCode>General</c:formatCode>
                <c:ptCount val="4"/>
                <c:pt idx="0">
                  <c:v>-9.6593786402293969</c:v>
                </c:pt>
                <c:pt idx="1">
                  <c:v>-8.4868711274584783</c:v>
                </c:pt>
                <c:pt idx="2">
                  <c:v>-8.3744280418365609</c:v>
                </c:pt>
                <c:pt idx="3">
                  <c:v>-5.5144191139625365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8F-4F21-A624-215D69F5A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654400"/>
        <c:axId val="678659320"/>
      </c:barChart>
      <c:catAx>
        <c:axId val="67865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Subjects</a:t>
                </a:r>
              </a:p>
            </c:rich>
          </c:tx>
          <c:layout>
            <c:manualLayout>
              <c:xMode val="edge"/>
              <c:yMode val="edge"/>
              <c:x val="0.51150333751665977"/>
              <c:y val="0.831436815645932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59320"/>
        <c:crosses val="autoZero"/>
        <c:auto val="1"/>
        <c:lblAlgn val="ctr"/>
        <c:lblOffset val="100"/>
        <c:noMultiLvlLbl val="0"/>
      </c:catAx>
      <c:valAx>
        <c:axId val="67865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Percent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5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Experiment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alldata!$N$2:$N$5</c:f>
              <c:numCache>
                <c:formatCode>General</c:formatCode>
                <c:ptCount val="4"/>
                <c:pt idx="0">
                  <c:v>-1.8618153343242196</c:v>
                </c:pt>
                <c:pt idx="1">
                  <c:v>-4.2872176712975527</c:v>
                </c:pt>
                <c:pt idx="2">
                  <c:v>-3.235697688454958</c:v>
                </c:pt>
                <c:pt idx="3">
                  <c:v>0.99777091165831355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E-41B5-BCFE-F43BBF1435FD}"/>
            </c:ext>
          </c:extLst>
        </c:ser>
        <c:ser>
          <c:idx val="1"/>
          <c:order val="1"/>
          <c:tx>
            <c:v>Simulation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alldata!$P$2:$P$5</c:f>
              <c:numCache>
                <c:formatCode>General</c:formatCode>
                <c:ptCount val="4"/>
                <c:pt idx="0">
                  <c:v>-10.753270260491925</c:v>
                </c:pt>
                <c:pt idx="1">
                  <c:v>-9.4373678445672837</c:v>
                </c:pt>
                <c:pt idx="2">
                  <c:v>-9.3564007139379992</c:v>
                </c:pt>
                <c:pt idx="3">
                  <c:v>-6.1489278867575043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EE-41B5-BCFE-F43BBF143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921608"/>
        <c:axId val="617922592"/>
      </c:barChart>
      <c:catAx>
        <c:axId val="617921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22592"/>
        <c:crosses val="autoZero"/>
        <c:auto val="1"/>
        <c:lblAlgn val="ctr"/>
        <c:lblOffset val="100"/>
        <c:noMultiLvlLbl val="0"/>
      </c:catAx>
      <c:valAx>
        <c:axId val="6179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2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Experimental vs Simulated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 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alldata_1step!$I$2:$I$3</c:f>
              <c:numCache>
                <c:formatCode>General</c:formatCode>
                <c:ptCount val="2"/>
                <c:pt idx="0">
                  <c:v>9.5513375000000007</c:v>
                </c:pt>
                <c:pt idx="1">
                  <c:v>10.381764500000001</c:v>
                </c:pt>
              </c:numCache>
            </c:numRef>
          </c:xVal>
          <c:yVal>
            <c:numRef>
              <c:f>alldata_1step!$H$2:$H$3</c:f>
              <c:numCache>
                <c:formatCode>General</c:formatCode>
                <c:ptCount val="2"/>
                <c:pt idx="0">
                  <c:v>11.128983</c:v>
                </c:pt>
                <c:pt idx="1">
                  <c:v>11.340115000000001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45-4669-AD13-4F005E880AF5}"/>
            </c:ext>
          </c:extLst>
        </c:ser>
        <c:ser>
          <c:idx val="1"/>
          <c:order val="1"/>
          <c:tx>
            <c:v>Subject 02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alldata_1step!$I$4:$I$5</c:f>
              <c:numCache>
                <c:formatCode>General</c:formatCode>
                <c:ptCount val="2"/>
                <c:pt idx="0">
                  <c:v>9.7860119999999995</c:v>
                </c:pt>
                <c:pt idx="1">
                  <c:v>10.53640075</c:v>
                </c:pt>
              </c:numCache>
            </c:numRef>
          </c:xVal>
          <c:yVal>
            <c:numRef>
              <c:f>alldata_1step!$H$4:$H$5</c:f>
              <c:numCache>
                <c:formatCode>General</c:formatCode>
                <c:ptCount val="2"/>
                <c:pt idx="0">
                  <c:v>8.9903829999999996</c:v>
                </c:pt>
                <c:pt idx="1">
                  <c:v>9.3930849999999992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45-4669-AD13-4F005E880AF5}"/>
            </c:ext>
          </c:extLst>
        </c:ser>
        <c:ser>
          <c:idx val="2"/>
          <c:order val="2"/>
          <c:tx>
            <c:v>Subject 03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alldata_1step!$I$6:$I$7</c:f>
              <c:numCache>
                <c:formatCode>General</c:formatCode>
                <c:ptCount val="2"/>
                <c:pt idx="0">
                  <c:v>10.720083000000001</c:v>
                </c:pt>
                <c:pt idx="1">
                  <c:v>11.088915249999999</c:v>
                </c:pt>
              </c:numCache>
            </c:numRef>
          </c:xVal>
          <c:yVal>
            <c:numRef>
              <c:f>alldata_1step!$H$6:$H$7</c:f>
              <c:numCache>
                <c:formatCode>General</c:formatCode>
                <c:ptCount val="2"/>
                <c:pt idx="0">
                  <c:v>9.5231130000000004</c:v>
                </c:pt>
                <c:pt idx="1">
                  <c:v>9.8415560000000006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45-4669-AD13-4F005E880AF5}"/>
            </c:ext>
          </c:extLst>
        </c:ser>
        <c:ser>
          <c:idx val="3"/>
          <c:order val="3"/>
          <c:tx>
            <c:v>Subject 04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alldata_1step!$I$8:$I$9</c:f>
              <c:numCache>
                <c:formatCode>General</c:formatCode>
                <c:ptCount val="2"/>
                <c:pt idx="0">
                  <c:v>9.4851139999999994</c:v>
                </c:pt>
                <c:pt idx="1">
                  <c:v>10.887213750000001</c:v>
                </c:pt>
              </c:numCache>
            </c:numRef>
          </c:xVal>
          <c:yVal>
            <c:numRef>
              <c:f>alldata_1step!$H$8:$H$9</c:f>
              <c:numCache>
                <c:formatCode>General</c:formatCode>
                <c:ptCount val="2"/>
                <c:pt idx="0">
                  <c:v>9.2095079999999996</c:v>
                </c:pt>
                <c:pt idx="1">
                  <c:v>9.1185259999999992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45-4669-AD13-4F005E880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798840"/>
        <c:axId val="669801136"/>
      </c:scatterChart>
      <c:valAx>
        <c:axId val="669798840"/>
        <c:scaling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Simulated Cost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01136"/>
        <c:crosses val="autoZero"/>
        <c:crossBetween val="midCat"/>
      </c:valAx>
      <c:valAx>
        <c:axId val="669801136"/>
        <c:scaling>
          <c:orientation val="minMax"/>
          <c:max val="14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Experimental Cost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798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Experimental vs Simulated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 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alldata_1step!$J$2:$J$3</c:f>
              <c:numCache>
                <c:formatCode>General</c:formatCode>
                <c:ptCount val="2"/>
                <c:pt idx="0">
                  <c:v>8.3513375000000014</c:v>
                </c:pt>
                <c:pt idx="1">
                  <c:v>9.1817645000000017</c:v>
                </c:pt>
              </c:numCache>
            </c:numRef>
          </c:xVal>
          <c:yVal>
            <c:numRef>
              <c:f>alldata_1step!$H$2:$H$3</c:f>
              <c:numCache>
                <c:formatCode>General</c:formatCode>
                <c:ptCount val="2"/>
                <c:pt idx="0">
                  <c:v>11.128983</c:v>
                </c:pt>
                <c:pt idx="1">
                  <c:v>11.340115000000001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70-4275-B0BA-F397971E406B}"/>
            </c:ext>
          </c:extLst>
        </c:ser>
        <c:ser>
          <c:idx val="1"/>
          <c:order val="1"/>
          <c:tx>
            <c:v>Subject 02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alldata_1step!$J$4:$J$5</c:f>
              <c:numCache>
                <c:formatCode>General</c:formatCode>
                <c:ptCount val="2"/>
                <c:pt idx="0">
                  <c:v>8.5860120000000002</c:v>
                </c:pt>
                <c:pt idx="1">
                  <c:v>9.336400750000001</c:v>
                </c:pt>
              </c:numCache>
            </c:numRef>
          </c:xVal>
          <c:yVal>
            <c:numRef>
              <c:f>alldata_1step!$H$4:$H$5</c:f>
              <c:numCache>
                <c:formatCode>General</c:formatCode>
                <c:ptCount val="2"/>
                <c:pt idx="0">
                  <c:v>8.9903829999999996</c:v>
                </c:pt>
                <c:pt idx="1">
                  <c:v>9.3930849999999992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70-4275-B0BA-F397971E406B}"/>
            </c:ext>
          </c:extLst>
        </c:ser>
        <c:ser>
          <c:idx val="2"/>
          <c:order val="2"/>
          <c:tx>
            <c:v>Subject 03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alldata_1step!$J$6:$J$7</c:f>
              <c:numCache>
                <c:formatCode>General</c:formatCode>
                <c:ptCount val="2"/>
                <c:pt idx="0">
                  <c:v>9.5200830000000014</c:v>
                </c:pt>
                <c:pt idx="1">
                  <c:v>9.8889152500000002</c:v>
                </c:pt>
              </c:numCache>
            </c:numRef>
          </c:xVal>
          <c:yVal>
            <c:numRef>
              <c:f>alldata_1step!$H$6:$H$7</c:f>
              <c:numCache>
                <c:formatCode>General</c:formatCode>
                <c:ptCount val="2"/>
                <c:pt idx="0">
                  <c:v>9.5231130000000004</c:v>
                </c:pt>
                <c:pt idx="1">
                  <c:v>9.8415560000000006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70-4275-B0BA-F397971E406B}"/>
            </c:ext>
          </c:extLst>
        </c:ser>
        <c:ser>
          <c:idx val="3"/>
          <c:order val="3"/>
          <c:tx>
            <c:v>Subject 04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alldata_1step!$J$8:$J$9</c:f>
              <c:numCache>
                <c:formatCode>General</c:formatCode>
                <c:ptCount val="2"/>
                <c:pt idx="0">
                  <c:v>8.2851140000000001</c:v>
                </c:pt>
                <c:pt idx="1">
                  <c:v>9.6872137500000015</c:v>
                </c:pt>
              </c:numCache>
            </c:numRef>
          </c:xVal>
          <c:yVal>
            <c:numRef>
              <c:f>alldata_1step!$H$8:$H$9</c:f>
              <c:numCache>
                <c:formatCode>General</c:formatCode>
                <c:ptCount val="2"/>
                <c:pt idx="0">
                  <c:v>9.2095079999999996</c:v>
                </c:pt>
                <c:pt idx="1">
                  <c:v>9.1185259999999992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70-4275-B0BA-F397971E4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798840"/>
        <c:axId val="669801136"/>
      </c:scatterChart>
      <c:valAx>
        <c:axId val="669798840"/>
        <c:scaling>
          <c:orientation val="minMax"/>
          <c:max val="13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Simulated Cost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01136"/>
        <c:crosses val="autoZero"/>
        <c:crossBetween val="midCat"/>
      </c:valAx>
      <c:valAx>
        <c:axId val="669801136"/>
        <c:scaling>
          <c:orientation val="minMax"/>
          <c:max val="13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Experimental Cost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79884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Metabolic Savings with Exotendon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Experimental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alldata_1step!$L$2:$L$5</c:f>
              <c:numCache>
                <c:formatCode>General</c:formatCode>
                <c:ptCount val="4"/>
                <c:pt idx="0">
                  <c:v>-1.8618153343242196</c:v>
                </c:pt>
                <c:pt idx="1">
                  <c:v>-4.2872176712975527</c:v>
                </c:pt>
                <c:pt idx="2">
                  <c:v>-3.235697688454958</c:v>
                </c:pt>
                <c:pt idx="3">
                  <c:v>0.99777091165831355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9-4466-BD94-B87DE6E1C554}"/>
            </c:ext>
          </c:extLst>
        </c:ser>
        <c:ser>
          <c:idx val="1"/>
          <c:order val="1"/>
          <c:tx>
            <c:v>Simulation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alldata_1step!$M$2:$M$5</c:f>
              <c:numCache>
                <c:formatCode>General</c:formatCode>
                <c:ptCount val="4"/>
                <c:pt idx="0">
                  <c:v>-7.9989003796031017</c:v>
                </c:pt>
                <c:pt idx="1">
                  <c:v>-7.1218698662349267</c:v>
                </c:pt>
                <c:pt idx="2">
                  <c:v>-3.3261346280015869</c:v>
                </c:pt>
                <c:pt idx="3">
                  <c:v>-12.878407480518156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9-4466-BD94-B87DE6E1C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654400"/>
        <c:axId val="678659320"/>
      </c:barChart>
      <c:catAx>
        <c:axId val="67865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Subjects</a:t>
                </a:r>
              </a:p>
            </c:rich>
          </c:tx>
          <c:layout>
            <c:manualLayout>
              <c:xMode val="edge"/>
              <c:yMode val="edge"/>
              <c:x val="0.51150333751665977"/>
              <c:y val="0.831436815645932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59320"/>
        <c:crosses val="autoZero"/>
        <c:auto val="1"/>
        <c:lblAlgn val="ctr"/>
        <c:lblOffset val="100"/>
        <c:noMultiLvlLbl val="0"/>
      </c:catAx>
      <c:valAx>
        <c:axId val="67865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Percent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5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Experiment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alldata_1step!$N$2:$N$5</c:f>
              <c:numCache>
                <c:formatCode>General</c:formatCode>
                <c:ptCount val="4"/>
                <c:pt idx="0">
                  <c:v>-1.8618153343242196</c:v>
                </c:pt>
                <c:pt idx="1">
                  <c:v>-4.2872176712975527</c:v>
                </c:pt>
                <c:pt idx="2">
                  <c:v>-3.235697688454958</c:v>
                </c:pt>
                <c:pt idx="3">
                  <c:v>0.99777091165831355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1-4A3E-839D-BBAAE1770936}"/>
            </c:ext>
          </c:extLst>
        </c:ser>
        <c:ser>
          <c:idx val="1"/>
          <c:order val="1"/>
          <c:tx>
            <c:v>Simulation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alldata_1step!$P$2:$P$5</c:f>
              <c:numCache>
                <c:formatCode>General</c:formatCode>
                <c:ptCount val="4"/>
                <c:pt idx="0">
                  <c:v>-9.044307333301786</c:v>
                </c:pt>
                <c:pt idx="1">
                  <c:v>-8.0372380116609783</c:v>
                </c:pt>
                <c:pt idx="2">
                  <c:v>-3.7297543833232742</c:v>
                </c:pt>
                <c:pt idx="3">
                  <c:v>-14.473715416881364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11-4A3E-839D-BBAAE1770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921608"/>
        <c:axId val="617922592"/>
      </c:barChart>
      <c:catAx>
        <c:axId val="617921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22592"/>
        <c:crosses val="autoZero"/>
        <c:auto val="1"/>
        <c:lblAlgn val="ctr"/>
        <c:lblOffset val="100"/>
        <c:noMultiLvlLbl val="0"/>
      </c:catAx>
      <c:valAx>
        <c:axId val="6179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2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505693</xdr:colOff>
      <xdr:row>20</xdr:row>
      <xdr:rowOff>66244</xdr:rowOff>
    </xdr:from>
    <xdr:to>
      <xdr:col>12</xdr:col>
      <xdr:colOff>1350818</xdr:colOff>
      <xdr:row>51</xdr:row>
      <xdr:rowOff>56717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220564-7427-4C3D-8CA1-1D7EF7648A6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1218214</xdr:colOff>
      <xdr:row>24</xdr:row>
      <xdr:rowOff>104962</xdr:rowOff>
    </xdr:from>
    <xdr:to>
      <xdr:col>22</xdr:col>
      <xdr:colOff>310863</xdr:colOff>
      <xdr:row>53</xdr:row>
      <xdr:rowOff>66862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3AAEA6-C84D-4B8B-97B4-D16F9D2D5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454415</xdr:colOff>
      <xdr:row>28</xdr:row>
      <xdr:rowOff>126122</xdr:rowOff>
    </xdr:from>
    <xdr:to>
      <xdr:col>32</xdr:col>
      <xdr:colOff>91432</xdr:colOff>
      <xdr:row>48</xdr:row>
      <xdr:rowOff>13952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72B239-CABD-4DF5-9B1A-40A1DE07C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41563</xdr:colOff>
      <xdr:row>0</xdr:row>
      <xdr:rowOff>87889</xdr:rowOff>
    </xdr:from>
    <xdr:to>
      <xdr:col>25</xdr:col>
      <xdr:colOff>368011</xdr:colOff>
      <xdr:row>14</xdr:row>
      <xdr:rowOff>164089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D30A11-FE11-401D-B20D-4065EF8CB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0.10048</cdr:x>
      <cdr:y>0.11801</cdr:y>
    </cdr:from>
    <cdr:to>
      <cdr:x>0.82887</cdr:x>
      <cdr:y>0.86701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1F007BF-E103-4CA8-9065-7CF6C06CFDB2}"/>
            </a:ext>
          </a:extLst>
        </cdr:cNvPr>
        <cdr:cNvCxnSpPr/>
      </cdr:nvCxnSpPr>
      <cdr:spPr>
        <a:xfrm xmlns:a="http://schemas.openxmlformats.org/drawingml/2006/main" flipH="1">
          <a:off x="793171" y="695756"/>
          <a:ext cx="5749637" cy="441613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0.12482</cdr:x>
      <cdr:y>0.12165</cdr:y>
    </cdr:from>
    <cdr:to>
      <cdr:x>0.79364</cdr:x>
      <cdr:y>0.85255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1F007BF-E103-4CA8-9065-7CF6C06CFDB2}"/>
            </a:ext>
          </a:extLst>
        </cdr:cNvPr>
        <cdr:cNvCxnSpPr/>
      </cdr:nvCxnSpPr>
      <cdr:spPr>
        <a:xfrm xmlns:a="http://schemas.openxmlformats.org/drawingml/2006/main" flipH="1">
          <a:off x="812343" y="667429"/>
          <a:ext cx="4352926" cy="4010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505693</xdr:colOff>
      <xdr:row>20</xdr:row>
      <xdr:rowOff>66244</xdr:rowOff>
    </xdr:from>
    <xdr:to>
      <xdr:col>12</xdr:col>
      <xdr:colOff>1350818</xdr:colOff>
      <xdr:row>51</xdr:row>
      <xdr:rowOff>56717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C979D2-D4C9-410C-A9A2-EAC75461C2B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1412810</xdr:colOff>
      <xdr:row>21</xdr:row>
      <xdr:rowOff>43511</xdr:rowOff>
    </xdr:from>
    <xdr:to>
      <xdr:col>22</xdr:col>
      <xdr:colOff>505459</xdr:colOff>
      <xdr:row>50</xdr:row>
      <xdr:rowOff>5410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0A733F-1BD4-405F-B0B4-4CE67C969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454415</xdr:colOff>
      <xdr:row>28</xdr:row>
      <xdr:rowOff>126122</xdr:rowOff>
    </xdr:from>
    <xdr:to>
      <xdr:col>32</xdr:col>
      <xdr:colOff>91432</xdr:colOff>
      <xdr:row>48</xdr:row>
      <xdr:rowOff>13952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D739FD-6445-4DB0-854E-05CCD9D37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41563</xdr:colOff>
      <xdr:row>0</xdr:row>
      <xdr:rowOff>87889</xdr:rowOff>
    </xdr:from>
    <xdr:to>
      <xdr:col>25</xdr:col>
      <xdr:colOff>368011</xdr:colOff>
      <xdr:row>14</xdr:row>
      <xdr:rowOff>164089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D03CF0-3779-42A1-B843-751CA3196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0.10048</cdr:x>
      <cdr:y>0.11801</cdr:y>
    </cdr:from>
    <cdr:to>
      <cdr:x>0.82887</cdr:x>
      <cdr:y>0.86701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1F007BF-E103-4CA8-9065-7CF6C06CFDB2}"/>
            </a:ext>
          </a:extLst>
        </cdr:cNvPr>
        <cdr:cNvCxnSpPr/>
      </cdr:nvCxnSpPr>
      <cdr:spPr>
        <a:xfrm xmlns:a="http://schemas.openxmlformats.org/drawingml/2006/main" flipH="1">
          <a:off x="793171" y="695756"/>
          <a:ext cx="5749637" cy="441613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0.12482</cdr:x>
      <cdr:y>0.12165</cdr:y>
    </cdr:from>
    <cdr:to>
      <cdr:x>0.79364</cdr:x>
      <cdr:y>0.85255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1F007BF-E103-4CA8-9065-7CF6C06CFDB2}"/>
            </a:ext>
          </a:extLst>
        </cdr:cNvPr>
        <cdr:cNvCxnSpPr/>
      </cdr:nvCxnSpPr>
      <cdr:spPr>
        <a:xfrm xmlns:a="http://schemas.openxmlformats.org/drawingml/2006/main" flipH="1">
          <a:off x="812343" y="667429"/>
          <a:ext cx="4352926" cy="4010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75CE7-F73F-4DA3-8F2F-67C3E3B82624}">
  <dimension ref="A1:E14"/>
  <sheetViews>
    <sheetView workbookViewId="0">
      <selection activeCell="E3" sqref="E3"/>
    </sheetView>
  </sheetViews>
  <sheetFormatPr defaultRowHeight="15" x14ac:dyDescent="0.25"/>
  <cols>
    <col min="1" max="1" width="34.140625" bestFit="1" customWidth="1"/>
  </cols>
  <sheetData>
    <row r="1" spans="1:5" x14ac:dyDescent="0.25">
      <c r="A1" t="s">
        <v>29</v>
      </c>
      <c r="E1" t="s">
        <v>43</v>
      </c>
    </row>
    <row r="2" spans="1:5" ht="15.75" thickBot="1" x14ac:dyDescent="0.3"/>
    <row r="3" spans="1:5" x14ac:dyDescent="0.25">
      <c r="A3" s="3"/>
      <c r="B3" s="3" t="s">
        <v>30</v>
      </c>
      <c r="C3" s="3" t="s">
        <v>31</v>
      </c>
    </row>
    <row r="4" spans="1:5" x14ac:dyDescent="0.25">
      <c r="A4" s="1" t="s">
        <v>32</v>
      </c>
      <c r="B4" s="1">
        <v>3.6677178421875007</v>
      </c>
      <c r="C4" s="1">
        <v>3.6576971806249996</v>
      </c>
    </row>
    <row r="5" spans="1:5" x14ac:dyDescent="0.25">
      <c r="A5" s="1" t="s">
        <v>33</v>
      </c>
      <c r="B5" s="1">
        <v>5.7865000722621428E-2</v>
      </c>
      <c r="C5" s="1">
        <v>4.7497065457483202E-2</v>
      </c>
    </row>
    <row r="6" spans="1:5" x14ac:dyDescent="0.25">
      <c r="A6" s="1" t="s">
        <v>34</v>
      </c>
      <c r="B6" s="1">
        <v>32</v>
      </c>
      <c r="C6" s="1">
        <v>32</v>
      </c>
    </row>
    <row r="7" spans="1:5" x14ac:dyDescent="0.25">
      <c r="A7" s="1" t="s">
        <v>35</v>
      </c>
      <c r="B7" s="1">
        <v>-0.1619239003857221</v>
      </c>
      <c r="C7" s="1"/>
    </row>
    <row r="8" spans="1:5" x14ac:dyDescent="0.25">
      <c r="A8" s="1" t="s">
        <v>36</v>
      </c>
      <c r="B8" s="1">
        <v>0</v>
      </c>
      <c r="C8" s="1"/>
    </row>
    <row r="9" spans="1:5" x14ac:dyDescent="0.25">
      <c r="A9" s="1" t="s">
        <v>37</v>
      </c>
      <c r="B9" s="1">
        <v>31</v>
      </c>
      <c r="C9" s="1"/>
    </row>
    <row r="10" spans="1:5" x14ac:dyDescent="0.25">
      <c r="A10" s="1" t="s">
        <v>38</v>
      </c>
      <c r="B10" s="1">
        <v>0.1620642859361642</v>
      </c>
      <c r="C10" s="1"/>
    </row>
    <row r="11" spans="1:5" x14ac:dyDescent="0.25">
      <c r="A11" s="1" t="s">
        <v>39</v>
      </c>
      <c r="B11" s="1">
        <v>0.43615348164768419</v>
      </c>
      <c r="C11" s="1"/>
    </row>
    <row r="12" spans="1:5" x14ac:dyDescent="0.25">
      <c r="A12" s="1" t="s">
        <v>40</v>
      </c>
      <c r="B12" s="1">
        <v>1.6955187825458664</v>
      </c>
      <c r="C12" s="1"/>
    </row>
    <row r="13" spans="1:5" x14ac:dyDescent="0.25">
      <c r="A13" s="1" t="s">
        <v>41</v>
      </c>
      <c r="B13" s="1">
        <v>0.87230696329536839</v>
      </c>
      <c r="C13" s="1"/>
    </row>
    <row r="14" spans="1:5" ht="15.75" thickBot="1" x14ac:dyDescent="0.3">
      <c r="A14" s="2" t="s">
        <v>42</v>
      </c>
      <c r="B14" s="2">
        <v>2.0395134463964082</v>
      </c>
      <c r="C14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2A0E9-11B1-4473-AE7F-D60D156C371E}">
  <dimension ref="A1:C14"/>
  <sheetViews>
    <sheetView workbookViewId="0"/>
  </sheetViews>
  <sheetFormatPr defaultRowHeight="15" x14ac:dyDescent="0.25"/>
  <cols>
    <col min="1" max="1" width="32.85546875" customWidth="1"/>
    <col min="2" max="2" width="14.7109375" customWidth="1"/>
    <col min="3" max="3" width="13.5703125" customWidth="1"/>
  </cols>
  <sheetData>
    <row r="1" spans="1:3" x14ac:dyDescent="0.25">
      <c r="A1" t="s">
        <v>29</v>
      </c>
    </row>
    <row r="2" spans="1:3" ht="15.75" thickBot="1" x14ac:dyDescent="0.3"/>
    <row r="3" spans="1:3" x14ac:dyDescent="0.25">
      <c r="A3" s="3"/>
      <c r="B3" s="3" t="s">
        <v>30</v>
      </c>
      <c r="C3" s="3" t="s">
        <v>31</v>
      </c>
    </row>
    <row r="4" spans="1:3" x14ac:dyDescent="0.25">
      <c r="A4" s="1" t="s">
        <v>32</v>
      </c>
      <c r="B4" s="1">
        <v>7.5656869234374993</v>
      </c>
      <c r="C4" s="1">
        <v>6.7500258471874997</v>
      </c>
    </row>
    <row r="5" spans="1:3" x14ac:dyDescent="0.25">
      <c r="A5" s="1" t="s">
        <v>33</v>
      </c>
      <c r="B5" s="1">
        <v>0.3312336049464828</v>
      </c>
      <c r="C5" s="1">
        <v>0.27048116175777109</v>
      </c>
    </row>
    <row r="6" spans="1:3" x14ac:dyDescent="0.25">
      <c r="A6" s="1" t="s">
        <v>34</v>
      </c>
      <c r="B6" s="1">
        <v>32</v>
      </c>
      <c r="C6" s="1">
        <v>32</v>
      </c>
    </row>
    <row r="7" spans="1:3" x14ac:dyDescent="0.25">
      <c r="A7" s="1" t="s">
        <v>35</v>
      </c>
      <c r="B7" s="1">
        <v>0.39097285387872166</v>
      </c>
      <c r="C7" s="1"/>
    </row>
    <row r="8" spans="1:3" x14ac:dyDescent="0.25">
      <c r="A8" s="1" t="s">
        <v>36</v>
      </c>
      <c r="B8" s="1">
        <v>0</v>
      </c>
      <c r="C8" s="1"/>
    </row>
    <row r="9" spans="1:3" x14ac:dyDescent="0.25">
      <c r="A9" s="1" t="s">
        <v>37</v>
      </c>
      <c r="B9" s="1">
        <v>31</v>
      </c>
      <c r="C9" s="1"/>
    </row>
    <row r="10" spans="1:3" x14ac:dyDescent="0.25">
      <c r="A10" s="1" t="s">
        <v>38</v>
      </c>
      <c r="B10" s="1">
        <v>7.6095659625680474</v>
      </c>
      <c r="C10" s="1"/>
    </row>
    <row r="11" spans="1:3" x14ac:dyDescent="0.25">
      <c r="A11" s="1" t="s">
        <v>39</v>
      </c>
      <c r="B11" s="1">
        <v>7.0104893182867416E-9</v>
      </c>
      <c r="C11" s="1"/>
    </row>
    <row r="12" spans="1:3" x14ac:dyDescent="0.25">
      <c r="A12" s="1" t="s">
        <v>40</v>
      </c>
      <c r="B12" s="1">
        <v>1.6955187825458664</v>
      </c>
      <c r="C12" s="1"/>
    </row>
    <row r="13" spans="1:3" x14ac:dyDescent="0.25">
      <c r="A13" s="1" t="s">
        <v>41</v>
      </c>
      <c r="B13" s="1">
        <v>1.4020978636573483E-8</v>
      </c>
      <c r="C13" s="1"/>
    </row>
    <row r="14" spans="1:3" ht="15.75" thickBot="1" x14ac:dyDescent="0.3">
      <c r="A14" s="2" t="s">
        <v>42</v>
      </c>
      <c r="B14" s="2">
        <v>2.0395134463964082</v>
      </c>
      <c r="C1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6D11A-8B53-4316-BA7C-41308C5B3014}">
  <dimension ref="B1:AP33"/>
  <sheetViews>
    <sheetView topLeftCell="H24" zoomScale="70" zoomScaleNormal="70" workbookViewId="0">
      <selection activeCell="H2" sqref="H2"/>
    </sheetView>
  </sheetViews>
  <sheetFormatPr defaultRowHeight="15" x14ac:dyDescent="0.25"/>
  <cols>
    <col min="1" max="1" width="3" bestFit="1" customWidth="1"/>
    <col min="2" max="2" width="12.42578125" bestFit="1" customWidth="1"/>
    <col min="3" max="3" width="18.140625" bestFit="1" customWidth="1"/>
    <col min="4" max="4" width="9.5703125" bestFit="1" customWidth="1"/>
    <col min="5" max="5" width="33.42578125" customWidth="1"/>
    <col min="6" max="6" width="16.28515625" customWidth="1"/>
    <col min="7" max="7" width="31.42578125" customWidth="1"/>
    <col min="8" max="8" width="25" customWidth="1"/>
    <col min="9" max="9" width="21.140625" customWidth="1"/>
    <col min="10" max="10" width="24.42578125" customWidth="1"/>
    <col min="12" max="12" width="29.7109375" bestFit="1" customWidth="1"/>
    <col min="13" max="13" width="28.7109375" bestFit="1" customWidth="1"/>
    <col min="14" max="14" width="29.85546875" customWidth="1"/>
    <col min="15" max="15" width="29.140625" customWidth="1"/>
    <col min="16" max="16" width="29.42578125" customWidth="1"/>
  </cols>
  <sheetData>
    <row r="1" spans="2:42" x14ac:dyDescent="0.25">
      <c r="B1" t="s">
        <v>0</v>
      </c>
      <c r="C1" t="s">
        <v>1</v>
      </c>
      <c r="D1" t="s">
        <v>2</v>
      </c>
      <c r="E1" t="s">
        <v>3</v>
      </c>
      <c r="F1" t="s">
        <v>15</v>
      </c>
      <c r="G1" t="s">
        <v>4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24</v>
      </c>
      <c r="O1" t="s">
        <v>25</v>
      </c>
      <c r="P1" t="s">
        <v>26</v>
      </c>
      <c r="AF1" t="s">
        <v>27</v>
      </c>
      <c r="AG1">
        <v>3.77461059</v>
      </c>
      <c r="AI1">
        <v>3.7516286299999999</v>
      </c>
      <c r="AJ1" t="s">
        <v>27</v>
      </c>
      <c r="AL1" t="s">
        <v>44</v>
      </c>
      <c r="AM1">
        <v>6.9261488900000003</v>
      </c>
      <c r="AO1">
        <v>6.7013630500000003</v>
      </c>
      <c r="AP1" t="s">
        <v>28</v>
      </c>
    </row>
    <row r="2" spans="2:42" x14ac:dyDescent="0.25">
      <c r="B2" t="s">
        <v>5</v>
      </c>
      <c r="C2" t="s">
        <v>6</v>
      </c>
      <c r="D2" t="s">
        <v>7</v>
      </c>
      <c r="E2">
        <v>10.658417999999999</v>
      </c>
      <c r="F2">
        <f>AVERAGE(E2:E5)</f>
        <v>10.656892499999998</v>
      </c>
      <c r="G2">
        <v>11.128983</v>
      </c>
      <c r="H2">
        <v>11.128983</v>
      </c>
      <c r="I2">
        <f>F2</f>
        <v>10.656892499999998</v>
      </c>
      <c r="J2">
        <f>I2-1.2</f>
        <v>9.4568924999999986</v>
      </c>
      <c r="K2">
        <v>1</v>
      </c>
      <c r="L2">
        <f>(AVERAGE(H2:H2)-AVERAGE(H3:H3))/(AVERAGE(H3:H3))*100</f>
        <v>-1.8618153343242196</v>
      </c>
      <c r="M2">
        <f>(AVERAGE(I2:I2)-AVERAGE(I3:I3))/(AVERAGE(I3:I3))*100</f>
        <v>-9.6593786402293969</v>
      </c>
      <c r="N2">
        <f>(H2-H3)/H3*100</f>
        <v>-1.8618153343242196</v>
      </c>
      <c r="O2">
        <f>(I2-I3)/I3*100</f>
        <v>-9.6593786402293969</v>
      </c>
      <c r="P2">
        <f>(J2-J3)/J3*100</f>
        <v>-10.753270260491925</v>
      </c>
      <c r="AF2" t="s">
        <v>45</v>
      </c>
      <c r="AG2">
        <v>4.2300951299999996</v>
      </c>
      <c r="AI2">
        <v>3.5749870600000002</v>
      </c>
      <c r="AJ2" t="s">
        <v>46</v>
      </c>
      <c r="AL2" t="s">
        <v>45</v>
      </c>
      <c r="AM2">
        <v>7.4632141599999997</v>
      </c>
      <c r="AO2">
        <v>6.74777776</v>
      </c>
      <c r="AP2" t="s">
        <v>46</v>
      </c>
    </row>
    <row r="3" spans="2:42" x14ac:dyDescent="0.25">
      <c r="B3" t="s">
        <v>5</v>
      </c>
      <c r="C3" t="s">
        <v>6</v>
      </c>
      <c r="D3" t="s">
        <v>8</v>
      </c>
      <c r="E3">
        <v>10.532114</v>
      </c>
      <c r="G3">
        <v>11.128983</v>
      </c>
      <c r="H3">
        <v>11.340115000000001</v>
      </c>
      <c r="I3">
        <f>F6</f>
        <v>11.796346249999999</v>
      </c>
      <c r="J3">
        <f t="shared" ref="J3:J9" si="0">I3-1.2</f>
        <v>10.59634625</v>
      </c>
      <c r="K3">
        <v>2</v>
      </c>
      <c r="L3">
        <f>(AVERAGE(H4:H4)-AVERAGE(H5:H5))/(AVERAGE(H5:H5))*100</f>
        <v>-4.2872176712975527</v>
      </c>
      <c r="M3">
        <f>(AVERAGE(I4:I4)-AVERAGE(I5:I5))/(AVERAGE(I5:I5))*100</f>
        <v>-8.4868711274584783</v>
      </c>
      <c r="N3">
        <f>(H4-H5)/(H5)*100</f>
        <v>-4.2872176712975527</v>
      </c>
      <c r="O3">
        <f>(I4-I5)/(I5)*100</f>
        <v>-8.4868711274584783</v>
      </c>
      <c r="P3">
        <f>(J4-J5)/(J5)*100</f>
        <v>-9.4373678445672837</v>
      </c>
      <c r="AG3">
        <v>3.5632122000000002</v>
      </c>
      <c r="AI3">
        <v>3.2811005600000001</v>
      </c>
      <c r="AM3">
        <v>7.4295345399999997</v>
      </c>
      <c r="AO3">
        <v>7.3178290199999996</v>
      </c>
    </row>
    <row r="4" spans="2:42" x14ac:dyDescent="0.25">
      <c r="B4" t="s">
        <v>5</v>
      </c>
      <c r="C4" t="s">
        <v>6</v>
      </c>
      <c r="D4" t="s">
        <v>9</v>
      </c>
      <c r="E4">
        <v>11.053943</v>
      </c>
      <c r="G4">
        <v>11.128983</v>
      </c>
      <c r="H4">
        <v>8.9903829999999996</v>
      </c>
      <c r="I4">
        <f>F10</f>
        <v>10.903474500000002</v>
      </c>
      <c r="J4">
        <f>I4-1.2</f>
        <v>9.7034745000000022</v>
      </c>
      <c r="K4">
        <v>3</v>
      </c>
      <c r="L4">
        <f>(AVERAGE(H6:H6)-AVERAGE(H7:H7))/(AVERAGE(H7:H7))*100</f>
        <v>-3.235697688454958</v>
      </c>
      <c r="M4">
        <f>(AVERAGE(I6:I6)-AVERAGE(I7:I7))/(AVERAGE(I7:I7))*100</f>
        <v>-8.3744280418365609</v>
      </c>
      <c r="N4">
        <f>(H6-H7)/H7*100</f>
        <v>-3.235697688454958</v>
      </c>
      <c r="O4">
        <f>(I6-I7)/I7*100</f>
        <v>-8.3744280418365609</v>
      </c>
      <c r="P4">
        <f>(J6-J7)/J7*100</f>
        <v>-9.3564007139379992</v>
      </c>
      <c r="AG4">
        <v>3.4214826299999999</v>
      </c>
      <c r="AI4">
        <v>3.4968128100000002</v>
      </c>
      <c r="AM4">
        <v>7.8010314300000001</v>
      </c>
      <c r="AO4">
        <v>7.07258122</v>
      </c>
    </row>
    <row r="5" spans="2:42" x14ac:dyDescent="0.25">
      <c r="B5" t="s">
        <v>5</v>
      </c>
      <c r="C5" t="s">
        <v>6</v>
      </c>
      <c r="D5" t="s">
        <v>10</v>
      </c>
      <c r="E5">
        <v>10.383095000000001</v>
      </c>
      <c r="G5">
        <v>11.128983</v>
      </c>
      <c r="H5">
        <v>9.3930849999999992</v>
      </c>
      <c r="I5">
        <f>F14</f>
        <v>11.914656000000001</v>
      </c>
      <c r="J5">
        <f t="shared" si="0"/>
        <v>10.714656000000002</v>
      </c>
      <c r="K5">
        <v>4</v>
      </c>
      <c r="L5">
        <f>(AVERAGE(H8:H8)-AVERAGE(H9:H9))/(AVERAGE(H9:H9))*100</f>
        <v>0.99777091165831355</v>
      </c>
      <c r="M5">
        <f>(AVERAGE(I8:I8)-AVERAGE(I9:I9))/(AVERAGE(I9:I9))*100</f>
        <v>-5.5144191139625365</v>
      </c>
      <c r="N5">
        <f>(H8-H9)/H9*100</f>
        <v>0.99777091165831355</v>
      </c>
      <c r="O5">
        <f>(I8-I9)/I9*100</f>
        <v>-5.5144191139625365</v>
      </c>
      <c r="P5">
        <f>(J8-J9)/J9*100</f>
        <v>-6.1489278867575043</v>
      </c>
      <c r="AG5">
        <v>4.13754621</v>
      </c>
      <c r="AI5">
        <v>3.6202895599999998</v>
      </c>
      <c r="AM5">
        <v>8.8978410300000004</v>
      </c>
      <c r="AO5">
        <v>6.2382439300000003</v>
      </c>
    </row>
    <row r="6" spans="2:42" x14ac:dyDescent="0.25">
      <c r="B6" t="s">
        <v>5</v>
      </c>
      <c r="C6" t="s">
        <v>11</v>
      </c>
      <c r="D6" t="s">
        <v>7</v>
      </c>
      <c r="E6">
        <v>11.446911</v>
      </c>
      <c r="F6">
        <f>AVERAGE(E6:E9)</f>
        <v>11.796346249999999</v>
      </c>
      <c r="G6">
        <v>11.340115000000001</v>
      </c>
      <c r="H6">
        <v>9.5231130000000004</v>
      </c>
      <c r="I6">
        <f>F18</f>
        <v>10.476286250000001</v>
      </c>
      <c r="J6">
        <f t="shared" si="0"/>
        <v>9.2762862500000018</v>
      </c>
      <c r="AG6">
        <v>3.6790780199999999</v>
      </c>
      <c r="AI6">
        <v>3.74917436</v>
      </c>
      <c r="AM6">
        <v>7.3308447299999999</v>
      </c>
      <c r="AO6">
        <v>6.5246155000000003</v>
      </c>
    </row>
    <row r="7" spans="2:42" x14ac:dyDescent="0.25">
      <c r="B7" t="s">
        <v>5</v>
      </c>
      <c r="C7" t="s">
        <v>11</v>
      </c>
      <c r="D7" t="s">
        <v>8</v>
      </c>
      <c r="E7">
        <v>12.276393000000001</v>
      </c>
      <c r="G7">
        <v>11.340115000000001</v>
      </c>
      <c r="H7">
        <v>9.8415560000000006</v>
      </c>
      <c r="I7">
        <f>F22</f>
        <v>11.433801750000001</v>
      </c>
      <c r="J7">
        <f t="shared" si="0"/>
        <v>10.233801750000001</v>
      </c>
      <c r="AG7">
        <v>3.5312441899999998</v>
      </c>
      <c r="AI7">
        <v>3.3463886</v>
      </c>
      <c r="AM7">
        <v>7.9432368599999998</v>
      </c>
      <c r="AO7">
        <v>6.8965170899999997</v>
      </c>
    </row>
    <row r="8" spans="2:42" x14ac:dyDescent="0.25">
      <c r="B8" t="s">
        <v>5</v>
      </c>
      <c r="C8" t="s">
        <v>11</v>
      </c>
      <c r="D8" t="s">
        <v>9</v>
      </c>
      <c r="E8">
        <v>11.966144999999999</v>
      </c>
      <c r="G8">
        <v>11.340115000000001</v>
      </c>
      <c r="H8">
        <v>9.2095079999999996</v>
      </c>
      <c r="I8">
        <f>F26</f>
        <v>10.9877445</v>
      </c>
      <c r="J8">
        <f t="shared" si="0"/>
        <v>9.7877445000000005</v>
      </c>
      <c r="L8" t="s">
        <v>22</v>
      </c>
      <c r="N8" t="s">
        <v>23</v>
      </c>
      <c r="AG8">
        <v>3.51295833</v>
      </c>
      <c r="AI8">
        <v>3.8492848099999999</v>
      </c>
      <c r="AM8">
        <v>6.3054460800000003</v>
      </c>
      <c r="AO8">
        <v>5.4538632099999997</v>
      </c>
    </row>
    <row r="9" spans="2:42" x14ac:dyDescent="0.25">
      <c r="B9" t="s">
        <v>5</v>
      </c>
      <c r="C9" t="s">
        <v>11</v>
      </c>
      <c r="D9" t="s">
        <v>10</v>
      </c>
      <c r="E9">
        <v>11.495936</v>
      </c>
      <c r="G9">
        <v>11.340115000000001</v>
      </c>
      <c r="H9">
        <v>9.1185259999999992</v>
      </c>
      <c r="I9">
        <f>F30</f>
        <v>11.62901725</v>
      </c>
      <c r="J9">
        <f t="shared" si="0"/>
        <v>10.429017250000001</v>
      </c>
      <c r="AG9">
        <v>3.8905419800000001</v>
      </c>
      <c r="AI9">
        <v>3.9169888799999999</v>
      </c>
      <c r="AM9">
        <v>7.45161228</v>
      </c>
      <c r="AO9">
        <v>6.3442403599999997</v>
      </c>
    </row>
    <row r="10" spans="2:42" x14ac:dyDescent="0.25">
      <c r="B10" t="s">
        <v>12</v>
      </c>
      <c r="C10" t="s">
        <v>6</v>
      </c>
      <c r="D10" t="s">
        <v>7</v>
      </c>
      <c r="E10">
        <v>10.583754000000001</v>
      </c>
      <c r="F10">
        <f>AVERAGE(E10:E13)</f>
        <v>10.903474500000002</v>
      </c>
      <c r="G10">
        <v>8.9903829999999996</v>
      </c>
      <c r="AG10">
        <v>4.2041776899999999</v>
      </c>
      <c r="AI10">
        <v>3.39284074</v>
      </c>
      <c r="AM10">
        <v>8.5099453</v>
      </c>
      <c r="AO10">
        <v>7.8911217300000001</v>
      </c>
    </row>
    <row r="11" spans="2:42" x14ac:dyDescent="0.25">
      <c r="B11" t="s">
        <v>12</v>
      </c>
      <c r="C11" t="s">
        <v>6</v>
      </c>
      <c r="D11" t="s">
        <v>8</v>
      </c>
      <c r="E11">
        <v>10.244412000000001</v>
      </c>
      <c r="G11">
        <v>8.9903829999999996</v>
      </c>
      <c r="AG11">
        <v>3.4208335999999999</v>
      </c>
      <c r="AI11">
        <v>3.7486296299999999</v>
      </c>
      <c r="AM11">
        <v>7.71653462</v>
      </c>
      <c r="AO11">
        <v>6.8202767900000003</v>
      </c>
    </row>
    <row r="12" spans="2:42" x14ac:dyDescent="0.25">
      <c r="B12" t="s">
        <v>12</v>
      </c>
      <c r="C12" t="s">
        <v>6</v>
      </c>
      <c r="D12" t="s">
        <v>9</v>
      </c>
      <c r="E12">
        <v>11.598451000000001</v>
      </c>
      <c r="G12">
        <v>8.9903829999999996</v>
      </c>
      <c r="AG12">
        <v>3.84958109</v>
      </c>
      <c r="AI12">
        <v>3.7801923799999999</v>
      </c>
      <c r="AM12">
        <v>7.1410283000000003</v>
      </c>
      <c r="AO12">
        <v>7.0296074600000003</v>
      </c>
    </row>
    <row r="13" spans="2:42" x14ac:dyDescent="0.25">
      <c r="B13" t="s">
        <v>12</v>
      </c>
      <c r="C13" t="s">
        <v>6</v>
      </c>
      <c r="D13" t="s">
        <v>10</v>
      </c>
      <c r="E13">
        <v>11.187281</v>
      </c>
      <c r="G13">
        <v>8.9903829999999996</v>
      </c>
      <c r="AG13">
        <v>3.7630398600000001</v>
      </c>
      <c r="AI13">
        <v>3.5865538400000001</v>
      </c>
      <c r="AM13">
        <v>7.2706483799999999</v>
      </c>
      <c r="AO13">
        <v>6.6520584300000003</v>
      </c>
    </row>
    <row r="14" spans="2:42" x14ac:dyDescent="0.25">
      <c r="B14" t="s">
        <v>12</v>
      </c>
      <c r="C14" t="s">
        <v>11</v>
      </c>
      <c r="D14" t="s">
        <v>7</v>
      </c>
      <c r="E14">
        <v>11.601487000000001</v>
      </c>
      <c r="F14">
        <f>AVERAGE(E14:E17)</f>
        <v>11.914656000000001</v>
      </c>
      <c r="G14">
        <v>9.3930849999999992</v>
      </c>
      <c r="AG14">
        <v>3.5539961799999999</v>
      </c>
      <c r="AI14">
        <v>3.4075026799999999</v>
      </c>
      <c r="AM14">
        <v>7.7638392200000004</v>
      </c>
      <c r="AO14">
        <v>7.2813205500000002</v>
      </c>
    </row>
    <row r="15" spans="2:42" x14ac:dyDescent="0.25">
      <c r="B15" t="s">
        <v>12</v>
      </c>
      <c r="C15" t="s">
        <v>11</v>
      </c>
      <c r="D15" t="s">
        <v>8</v>
      </c>
      <c r="E15">
        <v>12.314610999999999</v>
      </c>
      <c r="G15">
        <v>9.3930849999999992</v>
      </c>
      <c r="AG15">
        <v>3.6091930400000001</v>
      </c>
      <c r="AI15">
        <v>3.9793312599999999</v>
      </c>
      <c r="AM15">
        <v>8.5895983200000003</v>
      </c>
      <c r="AO15">
        <v>6.0784352999999998</v>
      </c>
    </row>
    <row r="16" spans="2:42" x14ac:dyDescent="0.25">
      <c r="B16" t="s">
        <v>12</v>
      </c>
      <c r="C16" t="s">
        <v>11</v>
      </c>
      <c r="D16" t="s">
        <v>9</v>
      </c>
      <c r="E16">
        <v>11.922836999999999</v>
      </c>
      <c r="G16">
        <v>9.3930849999999992</v>
      </c>
      <c r="AG16">
        <v>3.7746766599999999</v>
      </c>
      <c r="AI16">
        <v>3.6325574399999998</v>
      </c>
      <c r="AM16">
        <v>7.0329729900000002</v>
      </c>
      <c r="AO16">
        <v>6.6928659699999997</v>
      </c>
    </row>
    <row r="17" spans="2:41" x14ac:dyDescent="0.25">
      <c r="B17" t="s">
        <v>12</v>
      </c>
      <c r="C17" t="s">
        <v>11</v>
      </c>
      <c r="D17" t="s">
        <v>10</v>
      </c>
      <c r="E17">
        <v>11.819689</v>
      </c>
      <c r="G17">
        <v>9.3930849999999992</v>
      </c>
      <c r="AG17">
        <v>3.9757748799999999</v>
      </c>
      <c r="AI17">
        <v>3.6556929399999998</v>
      </c>
      <c r="AM17">
        <v>7.2698033000000004</v>
      </c>
      <c r="AO17">
        <v>7.4187933599999996</v>
      </c>
    </row>
    <row r="18" spans="2:41" x14ac:dyDescent="0.25">
      <c r="B18" t="s">
        <v>13</v>
      </c>
      <c r="C18" t="s">
        <v>6</v>
      </c>
      <c r="D18" t="s">
        <v>7</v>
      </c>
      <c r="E18">
        <v>10.962673000000001</v>
      </c>
      <c r="F18">
        <f>AVERAGE(E18:E21)</f>
        <v>10.476286250000001</v>
      </c>
      <c r="G18">
        <v>9.5231130000000004</v>
      </c>
      <c r="AG18">
        <v>3.5679529200000002</v>
      </c>
      <c r="AI18">
        <v>4.1436469100000002</v>
      </c>
      <c r="AM18">
        <v>8.6397268999999994</v>
      </c>
      <c r="AO18">
        <v>7.8126584000000001</v>
      </c>
    </row>
    <row r="19" spans="2:41" x14ac:dyDescent="0.25">
      <c r="B19" t="s">
        <v>13</v>
      </c>
      <c r="C19" t="s">
        <v>6</v>
      </c>
      <c r="D19" t="s">
        <v>8</v>
      </c>
      <c r="E19">
        <v>9.9579850000000008</v>
      </c>
      <c r="G19">
        <v>9.5231130000000004</v>
      </c>
      <c r="AG19">
        <v>3.42346358</v>
      </c>
      <c r="AI19">
        <v>3.5757834599999998</v>
      </c>
      <c r="AM19">
        <v>7.2964587300000003</v>
      </c>
      <c r="AO19">
        <v>6.4225231300000001</v>
      </c>
    </row>
    <row r="20" spans="2:41" x14ac:dyDescent="0.25">
      <c r="B20" t="s">
        <v>13</v>
      </c>
      <c r="C20" t="s">
        <v>6</v>
      </c>
      <c r="D20" t="s">
        <v>9</v>
      </c>
      <c r="E20">
        <v>10.374825</v>
      </c>
      <c r="G20">
        <v>9.5231130000000004</v>
      </c>
      <c r="AG20">
        <v>3.6131749800000001</v>
      </c>
      <c r="AI20">
        <v>3.87919561</v>
      </c>
      <c r="AM20">
        <v>7.1477358100000004</v>
      </c>
      <c r="AO20">
        <v>6.39048806</v>
      </c>
    </row>
    <row r="21" spans="2:41" x14ac:dyDescent="0.25">
      <c r="B21" t="s">
        <v>13</v>
      </c>
      <c r="C21" t="s">
        <v>6</v>
      </c>
      <c r="D21" t="s">
        <v>10</v>
      </c>
      <c r="E21">
        <v>10.609662</v>
      </c>
      <c r="G21">
        <v>9.5231130000000004</v>
      </c>
      <c r="AG21">
        <v>3.2786754400000002</v>
      </c>
      <c r="AI21">
        <v>3.4741308700000002</v>
      </c>
      <c r="AM21">
        <v>7.7131829099999996</v>
      </c>
      <c r="AO21">
        <v>6.8209360999999999</v>
      </c>
    </row>
    <row r="22" spans="2:41" x14ac:dyDescent="0.25">
      <c r="B22" t="s">
        <v>13</v>
      </c>
      <c r="C22" t="s">
        <v>11</v>
      </c>
      <c r="D22" t="s">
        <v>7</v>
      </c>
      <c r="E22">
        <v>11.537487</v>
      </c>
      <c r="F22">
        <f>AVERAGE(E22:E25)</f>
        <v>11.433801750000001</v>
      </c>
      <c r="G22">
        <v>9.8415560000000006</v>
      </c>
      <c r="AG22">
        <v>3.8943757099999998</v>
      </c>
      <c r="AI22">
        <v>3.3917959999999998</v>
      </c>
      <c r="AM22">
        <v>7.1884764399999996</v>
      </c>
      <c r="AO22">
        <v>7.3890472000000003</v>
      </c>
    </row>
    <row r="23" spans="2:41" x14ac:dyDescent="0.25">
      <c r="B23" t="s">
        <v>13</v>
      </c>
      <c r="C23" t="s">
        <v>11</v>
      </c>
      <c r="D23" t="s">
        <v>8</v>
      </c>
      <c r="E23">
        <v>11.15171</v>
      </c>
      <c r="G23">
        <v>9.8415560000000006</v>
      </c>
      <c r="AG23">
        <v>3.33288655</v>
      </c>
      <c r="AI23">
        <v>3.7116112800000001</v>
      </c>
      <c r="AM23">
        <v>7.7999279599999998</v>
      </c>
      <c r="AO23">
        <v>6.9881122400000004</v>
      </c>
    </row>
    <row r="24" spans="2:41" x14ac:dyDescent="0.25">
      <c r="B24" t="s">
        <v>13</v>
      </c>
      <c r="C24" t="s">
        <v>11</v>
      </c>
      <c r="D24" t="s">
        <v>9</v>
      </c>
      <c r="E24">
        <v>11.481657999999999</v>
      </c>
      <c r="G24">
        <v>9.8415560000000006</v>
      </c>
      <c r="AG24">
        <v>3.7273354300000001</v>
      </c>
      <c r="AI24">
        <v>3.5773416400000002</v>
      </c>
      <c r="AM24">
        <v>8.1384372700000007</v>
      </c>
      <c r="AO24">
        <v>6.7545728199999999</v>
      </c>
    </row>
    <row r="25" spans="2:41" x14ac:dyDescent="0.25">
      <c r="B25" t="s">
        <v>13</v>
      </c>
      <c r="C25" t="s">
        <v>11</v>
      </c>
      <c r="D25" t="s">
        <v>10</v>
      </c>
      <c r="E25">
        <v>11.564352</v>
      </c>
      <c r="G25">
        <v>9.8415560000000006</v>
      </c>
      <c r="AG25">
        <v>3.60817714</v>
      </c>
      <c r="AI25">
        <v>3.6709925000000001</v>
      </c>
      <c r="AM25">
        <v>7.3311719799999997</v>
      </c>
      <c r="AO25">
        <v>6.2589525100000003</v>
      </c>
    </row>
    <row r="26" spans="2:41" x14ac:dyDescent="0.25">
      <c r="B26" t="s">
        <v>14</v>
      </c>
      <c r="C26" t="s">
        <v>6</v>
      </c>
      <c r="D26" t="s">
        <v>7</v>
      </c>
      <c r="E26">
        <v>10.536429999999999</v>
      </c>
      <c r="F26">
        <f>AVERAGE(E26:E29)</f>
        <v>10.9877445</v>
      </c>
      <c r="G26">
        <v>9.2095079999999996</v>
      </c>
      <c r="AG26">
        <v>3.6076974000000002</v>
      </c>
      <c r="AI26">
        <v>3.4817003500000001</v>
      </c>
      <c r="AM26">
        <v>7.0537733500000002</v>
      </c>
      <c r="AO26">
        <v>6.5480097300000004</v>
      </c>
    </row>
    <row r="27" spans="2:41" x14ac:dyDescent="0.25">
      <c r="B27" t="s">
        <v>14</v>
      </c>
      <c r="C27" t="s">
        <v>6</v>
      </c>
      <c r="D27" t="s">
        <v>8</v>
      </c>
      <c r="E27">
        <v>10.896834</v>
      </c>
      <c r="G27">
        <v>9.2095079999999996</v>
      </c>
      <c r="AG27">
        <v>3.3287779500000001</v>
      </c>
      <c r="AI27">
        <v>3.9823936299999998</v>
      </c>
      <c r="AM27">
        <v>6.9030172199999997</v>
      </c>
      <c r="AO27">
        <v>5.8787987399999997</v>
      </c>
    </row>
    <row r="28" spans="2:41" x14ac:dyDescent="0.25">
      <c r="B28" t="s">
        <v>14</v>
      </c>
      <c r="C28" t="s">
        <v>6</v>
      </c>
      <c r="D28" t="s">
        <v>9</v>
      </c>
      <c r="E28">
        <v>11.385512</v>
      </c>
      <c r="G28">
        <v>9.2095079999999996</v>
      </c>
      <c r="AG28">
        <v>3.6742637999999999</v>
      </c>
      <c r="AI28">
        <v>3.7938930200000001</v>
      </c>
      <c r="AM28">
        <v>8.1754903799999994</v>
      </c>
      <c r="AO28">
        <v>7.1402137100000003</v>
      </c>
    </row>
    <row r="29" spans="2:41" x14ac:dyDescent="0.25">
      <c r="B29" t="s">
        <v>14</v>
      </c>
      <c r="C29" t="s">
        <v>6</v>
      </c>
      <c r="D29" t="s">
        <v>10</v>
      </c>
      <c r="E29">
        <v>11.132201999999999</v>
      </c>
      <c r="G29">
        <v>9.2095079999999996</v>
      </c>
      <c r="AG29">
        <v>3.6881153499999999</v>
      </c>
      <c r="AI29">
        <v>3.6456841600000001</v>
      </c>
      <c r="AM29">
        <v>8.0137810399999996</v>
      </c>
      <c r="AO29">
        <v>6.6219513499999998</v>
      </c>
    </row>
    <row r="30" spans="2:41" x14ac:dyDescent="0.25">
      <c r="B30" t="s">
        <v>14</v>
      </c>
      <c r="C30" t="s">
        <v>11</v>
      </c>
      <c r="D30" t="s">
        <v>7</v>
      </c>
      <c r="E30">
        <v>11.369529999999999</v>
      </c>
      <c r="F30">
        <f>AVERAGE(E30:E33)</f>
        <v>11.62901725</v>
      </c>
      <c r="G30">
        <v>9.1185259999999992</v>
      </c>
      <c r="AG30">
        <v>3.7109550800000002</v>
      </c>
      <c r="AI30">
        <v>3.4174558099999999</v>
      </c>
      <c r="AM30">
        <v>7.3919839600000001</v>
      </c>
      <c r="AO30">
        <v>6.4079736199999999</v>
      </c>
    </row>
    <row r="31" spans="2:41" x14ac:dyDescent="0.25">
      <c r="B31" t="s">
        <v>14</v>
      </c>
      <c r="C31" t="s">
        <v>11</v>
      </c>
      <c r="D31" t="s">
        <v>8</v>
      </c>
      <c r="E31">
        <v>11.808527</v>
      </c>
      <c r="G31">
        <v>9.1185259999999992</v>
      </c>
      <c r="AG31">
        <v>3.5448614900000002</v>
      </c>
      <c r="AI31">
        <v>3.47262183</v>
      </c>
      <c r="AM31">
        <v>7.35955315</v>
      </c>
      <c r="AO31">
        <v>6.5767779500000003</v>
      </c>
    </row>
    <row r="32" spans="2:41" x14ac:dyDescent="0.25">
      <c r="B32" t="s">
        <v>14</v>
      </c>
      <c r="C32" t="s">
        <v>11</v>
      </c>
      <c r="D32" t="s">
        <v>9</v>
      </c>
      <c r="E32">
        <v>11.893091999999999</v>
      </c>
      <c r="G32">
        <v>9.1185259999999992</v>
      </c>
      <c r="AG32">
        <v>3.4742158500000002</v>
      </c>
      <c r="AI32">
        <v>4.0581065299999999</v>
      </c>
      <c r="AM32">
        <v>7.1059840200000002</v>
      </c>
      <c r="AO32">
        <v>6.8283008199999999</v>
      </c>
    </row>
    <row r="33" spans="2:7" x14ac:dyDescent="0.25">
      <c r="B33" t="s">
        <v>14</v>
      </c>
      <c r="C33" t="s">
        <v>11</v>
      </c>
      <c r="D33" t="s">
        <v>10</v>
      </c>
      <c r="E33">
        <v>11.44492</v>
      </c>
      <c r="G33">
        <v>9.1185259999999992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5A4B-7900-4F38-A280-026AAD817FEE}">
  <dimension ref="B1:AP33"/>
  <sheetViews>
    <sheetView tabSelected="1" zoomScale="93" zoomScaleNormal="70" workbookViewId="0">
      <selection activeCell="I11" sqref="I11"/>
    </sheetView>
  </sheetViews>
  <sheetFormatPr defaultRowHeight="15" x14ac:dyDescent="0.25"/>
  <cols>
    <col min="1" max="1" width="3" bestFit="1" customWidth="1"/>
    <col min="2" max="2" width="12.42578125" bestFit="1" customWidth="1"/>
    <col min="3" max="3" width="18.140625" bestFit="1" customWidth="1"/>
    <col min="4" max="4" width="9.5703125" bestFit="1" customWidth="1"/>
    <col min="5" max="5" width="33.42578125" customWidth="1"/>
    <col min="6" max="6" width="16.28515625" customWidth="1"/>
    <col min="7" max="7" width="31.42578125" customWidth="1"/>
    <col min="8" max="8" width="29.42578125" customWidth="1"/>
    <col min="9" max="9" width="21.140625" customWidth="1"/>
    <col min="10" max="10" width="21" bestFit="1" customWidth="1"/>
    <col min="12" max="12" width="29.7109375" bestFit="1" customWidth="1"/>
    <col min="13" max="13" width="28.7109375" bestFit="1" customWidth="1"/>
    <col min="14" max="14" width="29.85546875" customWidth="1"/>
    <col min="15" max="15" width="29.140625" customWidth="1"/>
    <col min="16" max="16" width="29.42578125" customWidth="1"/>
  </cols>
  <sheetData>
    <row r="1" spans="2:42" x14ac:dyDescent="0.25">
      <c r="B1" t="s">
        <v>0</v>
      </c>
      <c r="C1" t="s">
        <v>1</v>
      </c>
      <c r="D1" t="s">
        <v>2</v>
      </c>
      <c r="E1" t="s">
        <v>3</v>
      </c>
      <c r="F1" t="s">
        <v>15</v>
      </c>
      <c r="G1" t="s">
        <v>4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24</v>
      </c>
      <c r="O1" t="s">
        <v>25</v>
      </c>
      <c r="P1" t="s">
        <v>26</v>
      </c>
      <c r="AF1" t="s">
        <v>27</v>
      </c>
      <c r="AG1">
        <v>3.77461059</v>
      </c>
      <c r="AI1">
        <v>3.7516286299999999</v>
      </c>
      <c r="AJ1" t="s">
        <v>27</v>
      </c>
      <c r="AL1" t="s">
        <v>44</v>
      </c>
      <c r="AM1">
        <v>6.9261488900000003</v>
      </c>
      <c r="AO1">
        <v>6.7013630500000003</v>
      </c>
      <c r="AP1" t="s">
        <v>28</v>
      </c>
    </row>
    <row r="2" spans="2:42" x14ac:dyDescent="0.25">
      <c r="B2" t="s">
        <v>5</v>
      </c>
      <c r="C2" t="s">
        <v>6</v>
      </c>
      <c r="D2" t="s">
        <v>7</v>
      </c>
      <c r="E2">
        <v>9.3871509999999994</v>
      </c>
      <c r="F2">
        <f>AVERAGE(E2:E5)</f>
        <v>9.5513375000000007</v>
      </c>
      <c r="G2">
        <v>11.128983</v>
      </c>
      <c r="H2">
        <v>11.128983</v>
      </c>
      <c r="I2">
        <f>F2</f>
        <v>9.5513375000000007</v>
      </c>
      <c r="J2">
        <f>I2-1.2</f>
        <v>8.3513375000000014</v>
      </c>
      <c r="K2">
        <v>1</v>
      </c>
      <c r="L2">
        <f>(AVERAGE(H2:H2)-AVERAGE(H3:H3))/(AVERAGE(H3:H3))*100</f>
        <v>-1.8618153343242196</v>
      </c>
      <c r="M2">
        <f>(AVERAGE(I2:I2)-AVERAGE(I3:I3))/(AVERAGE(I3:I3))*100</f>
        <v>-7.9989003796031017</v>
      </c>
      <c r="N2">
        <f>(H2-H3)/H3*100</f>
        <v>-1.8618153343242196</v>
      </c>
      <c r="O2">
        <f>(I2-I3)/I3*100</f>
        <v>-7.9989003796031017</v>
      </c>
      <c r="P2">
        <f>(J2-J3)/J3*100</f>
        <v>-9.044307333301786</v>
      </c>
      <c r="AF2" t="s">
        <v>45</v>
      </c>
      <c r="AG2">
        <v>4.2300951299999996</v>
      </c>
      <c r="AI2">
        <v>3.5749870600000002</v>
      </c>
      <c r="AJ2" t="s">
        <v>46</v>
      </c>
      <c r="AL2" t="s">
        <v>45</v>
      </c>
      <c r="AM2">
        <v>7.4632141599999997</v>
      </c>
      <c r="AO2">
        <v>6.74777776</v>
      </c>
      <c r="AP2" t="s">
        <v>46</v>
      </c>
    </row>
    <row r="3" spans="2:42" x14ac:dyDescent="0.25">
      <c r="B3" t="s">
        <v>5</v>
      </c>
      <c r="C3" t="s">
        <v>6</v>
      </c>
      <c r="D3" t="s">
        <v>8</v>
      </c>
      <c r="E3">
        <v>10.119400000000001</v>
      </c>
      <c r="G3">
        <v>11.128983</v>
      </c>
      <c r="H3">
        <v>11.340115000000001</v>
      </c>
      <c r="I3">
        <f>F6</f>
        <v>10.381764500000001</v>
      </c>
      <c r="J3">
        <f t="shared" ref="J3:J9" si="0">I3-1.2</f>
        <v>9.1817645000000017</v>
      </c>
      <c r="K3">
        <v>2</v>
      </c>
      <c r="L3">
        <f>(AVERAGE(H4:H4)-AVERAGE(H5:H5))/(AVERAGE(H5:H5))*100</f>
        <v>-4.2872176712975527</v>
      </c>
      <c r="M3">
        <f>(AVERAGE(I4:I4)-AVERAGE(I5:I5))/(AVERAGE(I5:I5))*100</f>
        <v>-7.1218698662349267</v>
      </c>
      <c r="N3">
        <f>(H4-H5)/(H5)*100</f>
        <v>-4.2872176712975527</v>
      </c>
      <c r="O3">
        <f>(I4-I5)/(I5)*100</f>
        <v>-7.1218698662349267</v>
      </c>
      <c r="P3">
        <f>(J4-J5)/(J5)*100</f>
        <v>-8.0372380116609783</v>
      </c>
      <c r="AG3">
        <v>3.5632122000000002</v>
      </c>
      <c r="AI3">
        <v>3.2811005600000001</v>
      </c>
      <c r="AM3">
        <v>7.4295345399999997</v>
      </c>
      <c r="AO3">
        <v>7.3178290199999996</v>
      </c>
    </row>
    <row r="4" spans="2:42" x14ac:dyDescent="0.25">
      <c r="B4" t="s">
        <v>5</v>
      </c>
      <c r="C4" t="s">
        <v>6</v>
      </c>
      <c r="D4" t="s">
        <v>9</v>
      </c>
      <c r="E4">
        <v>9.0773960000000002</v>
      </c>
      <c r="G4">
        <v>11.128983</v>
      </c>
      <c r="H4">
        <v>8.9903829999999996</v>
      </c>
      <c r="I4">
        <f>F10</f>
        <v>9.7860119999999995</v>
      </c>
      <c r="J4">
        <f>I4-1.2</f>
        <v>8.5860120000000002</v>
      </c>
      <c r="K4">
        <v>3</v>
      </c>
      <c r="L4">
        <f>(AVERAGE(H6:H6)-AVERAGE(H7:H7))/(AVERAGE(H7:H7))*100</f>
        <v>-3.235697688454958</v>
      </c>
      <c r="M4">
        <f>(AVERAGE(I6:I6)-AVERAGE(I7:I7))/(AVERAGE(I7:I7))*100</f>
        <v>-3.3261346280015869</v>
      </c>
      <c r="N4">
        <f>(H6-H7)/H7*100</f>
        <v>-3.235697688454958</v>
      </c>
      <c r="O4">
        <f>(I6-I7)/I7*100</f>
        <v>-3.3261346280015869</v>
      </c>
      <c r="P4">
        <f>(J6-J7)/J7*100</f>
        <v>-3.7297543833232742</v>
      </c>
      <c r="AG4">
        <v>3.4214826299999999</v>
      </c>
      <c r="AI4">
        <v>3.4968128100000002</v>
      </c>
      <c r="AM4">
        <v>7.8010314300000001</v>
      </c>
      <c r="AO4">
        <v>7.07258122</v>
      </c>
    </row>
    <row r="5" spans="2:42" x14ac:dyDescent="0.25">
      <c r="B5" t="s">
        <v>5</v>
      </c>
      <c r="C5" t="s">
        <v>6</v>
      </c>
      <c r="D5" t="s">
        <v>10</v>
      </c>
      <c r="E5">
        <v>9.6214030000000008</v>
      </c>
      <c r="G5">
        <v>11.128983</v>
      </c>
      <c r="H5">
        <v>9.3930849999999992</v>
      </c>
      <c r="I5">
        <f>F14</f>
        <v>10.53640075</v>
      </c>
      <c r="J5">
        <f t="shared" si="0"/>
        <v>9.336400750000001</v>
      </c>
      <c r="K5">
        <v>4</v>
      </c>
      <c r="L5">
        <f>(AVERAGE(H8:H8)-AVERAGE(H9:H9))/(AVERAGE(H9:H9))*100</f>
        <v>0.99777091165831355</v>
      </c>
      <c r="M5">
        <f>(AVERAGE(I8:I8)-AVERAGE(I9:I9))/(AVERAGE(I9:I9))*100</f>
        <v>-12.878407480518156</v>
      </c>
      <c r="N5">
        <f>(H8-H9)/H9*100</f>
        <v>0.99777091165831355</v>
      </c>
      <c r="O5">
        <f>(I8-I9)/I9*100</f>
        <v>-12.878407480518156</v>
      </c>
      <c r="P5">
        <f>(J8-J9)/J9*100</f>
        <v>-14.473715416881364</v>
      </c>
      <c r="AG5">
        <v>4.13754621</v>
      </c>
      <c r="AI5">
        <v>3.6202895599999998</v>
      </c>
      <c r="AM5">
        <v>8.8978410300000004</v>
      </c>
      <c r="AO5">
        <v>6.2382439300000003</v>
      </c>
    </row>
    <row r="6" spans="2:42" x14ac:dyDescent="0.25">
      <c r="B6" t="s">
        <v>5</v>
      </c>
      <c r="C6" t="s">
        <v>11</v>
      </c>
      <c r="D6" t="s">
        <v>7</v>
      </c>
      <c r="E6">
        <v>10.156669000000001</v>
      </c>
      <c r="F6">
        <f>AVERAGE(E6:E9)</f>
        <v>10.381764500000001</v>
      </c>
      <c r="G6">
        <v>11.340115000000001</v>
      </c>
      <c r="H6">
        <v>9.5231130000000004</v>
      </c>
      <c r="I6">
        <f>F18</f>
        <v>10.720083000000001</v>
      </c>
      <c r="J6">
        <f t="shared" si="0"/>
        <v>9.5200830000000014</v>
      </c>
      <c r="AG6">
        <v>3.6790780199999999</v>
      </c>
      <c r="AI6">
        <v>3.74917436</v>
      </c>
      <c r="AM6">
        <v>7.3308447299999999</v>
      </c>
      <c r="AO6">
        <v>6.5246155000000003</v>
      </c>
    </row>
    <row r="7" spans="2:42" x14ac:dyDescent="0.25">
      <c r="B7" t="s">
        <v>5</v>
      </c>
      <c r="C7" t="s">
        <v>11</v>
      </c>
      <c r="D7" t="s">
        <v>8</v>
      </c>
      <c r="E7">
        <v>10.552236000000001</v>
      </c>
      <c r="G7">
        <v>11.340115000000001</v>
      </c>
      <c r="H7">
        <v>9.8415560000000006</v>
      </c>
      <c r="I7">
        <f>F22</f>
        <v>11.088915249999999</v>
      </c>
      <c r="J7">
        <f t="shared" si="0"/>
        <v>9.8889152500000002</v>
      </c>
      <c r="AG7">
        <v>3.5312441899999998</v>
      </c>
      <c r="AI7">
        <v>3.3463886</v>
      </c>
      <c r="AM7">
        <v>7.9432368599999998</v>
      </c>
      <c r="AO7">
        <v>6.8965170899999997</v>
      </c>
    </row>
    <row r="8" spans="2:42" x14ac:dyDescent="0.25">
      <c r="B8" t="s">
        <v>5</v>
      </c>
      <c r="C8" t="s">
        <v>11</v>
      </c>
      <c r="D8" t="s">
        <v>9</v>
      </c>
      <c r="E8">
        <v>10.569394000000001</v>
      </c>
      <c r="G8">
        <v>11.340115000000001</v>
      </c>
      <c r="H8">
        <v>9.2095079999999996</v>
      </c>
      <c r="I8">
        <f>F26</f>
        <v>9.4851139999999994</v>
      </c>
      <c r="J8">
        <f t="shared" si="0"/>
        <v>8.2851140000000001</v>
      </c>
      <c r="L8" t="s">
        <v>22</v>
      </c>
      <c r="N8" t="s">
        <v>23</v>
      </c>
      <c r="AG8">
        <v>3.51295833</v>
      </c>
      <c r="AI8">
        <v>3.8492848099999999</v>
      </c>
      <c r="AM8">
        <v>6.3054460800000003</v>
      </c>
      <c r="AO8">
        <v>5.4538632099999997</v>
      </c>
    </row>
    <row r="9" spans="2:42" x14ac:dyDescent="0.25">
      <c r="B9" t="s">
        <v>5</v>
      </c>
      <c r="C9" t="s">
        <v>11</v>
      </c>
      <c r="D9" t="s">
        <v>10</v>
      </c>
      <c r="E9">
        <v>10.248759</v>
      </c>
      <c r="G9">
        <v>11.340115000000001</v>
      </c>
      <c r="H9">
        <v>9.1185259999999992</v>
      </c>
      <c r="I9">
        <f>F30</f>
        <v>10.887213750000001</v>
      </c>
      <c r="J9">
        <f t="shared" si="0"/>
        <v>9.6872137500000015</v>
      </c>
      <c r="AG9">
        <v>3.8905419800000001</v>
      </c>
      <c r="AI9">
        <v>3.9169888799999999</v>
      </c>
      <c r="AM9">
        <v>7.45161228</v>
      </c>
      <c r="AO9">
        <v>6.3442403599999997</v>
      </c>
    </row>
    <row r="10" spans="2:42" x14ac:dyDescent="0.25">
      <c r="B10" t="s">
        <v>12</v>
      </c>
      <c r="C10" t="s">
        <v>6</v>
      </c>
      <c r="D10" t="s">
        <v>7</v>
      </c>
      <c r="E10">
        <v>10.006568</v>
      </c>
      <c r="F10">
        <f>AVERAGE(E10:E13)</f>
        <v>9.7860119999999995</v>
      </c>
      <c r="G10">
        <v>8.9903829999999996</v>
      </c>
      <c r="AG10">
        <v>4.2041776899999999</v>
      </c>
      <c r="AI10">
        <v>3.39284074</v>
      </c>
      <c r="AM10">
        <v>8.5099453</v>
      </c>
      <c r="AO10">
        <v>7.8911217300000001</v>
      </c>
    </row>
    <row r="11" spans="2:42" x14ac:dyDescent="0.25">
      <c r="B11" t="s">
        <v>12</v>
      </c>
      <c r="C11" t="s">
        <v>6</v>
      </c>
      <c r="D11" t="s">
        <v>8</v>
      </c>
      <c r="E11">
        <v>9.5207770000000007</v>
      </c>
      <c r="G11">
        <v>8.9903829999999996</v>
      </c>
      <c r="AG11">
        <v>3.4208335999999999</v>
      </c>
      <c r="AI11">
        <v>3.7486296299999999</v>
      </c>
      <c r="AM11">
        <v>7.71653462</v>
      </c>
      <c r="AO11">
        <v>6.8202767900000003</v>
      </c>
    </row>
    <row r="12" spans="2:42" x14ac:dyDescent="0.25">
      <c r="B12" t="s">
        <v>12</v>
      </c>
      <c r="C12" t="s">
        <v>6</v>
      </c>
      <c r="D12" t="s">
        <v>9</v>
      </c>
      <c r="E12">
        <v>10.042546</v>
      </c>
      <c r="G12">
        <v>8.9903829999999996</v>
      </c>
      <c r="AG12">
        <v>3.84958109</v>
      </c>
      <c r="AI12">
        <v>3.7801923799999999</v>
      </c>
      <c r="AM12">
        <v>7.1410283000000003</v>
      </c>
      <c r="AO12">
        <v>7.0296074600000003</v>
      </c>
    </row>
    <row r="13" spans="2:42" x14ac:dyDescent="0.25">
      <c r="B13" t="s">
        <v>12</v>
      </c>
      <c r="C13" t="s">
        <v>6</v>
      </c>
      <c r="D13" t="s">
        <v>10</v>
      </c>
      <c r="E13">
        <v>9.5741569999999996</v>
      </c>
      <c r="G13">
        <v>8.9903829999999996</v>
      </c>
      <c r="AG13">
        <v>3.7630398600000001</v>
      </c>
      <c r="AI13">
        <v>3.5865538400000001</v>
      </c>
      <c r="AM13">
        <v>7.2706483799999999</v>
      </c>
      <c r="AO13">
        <v>6.6520584300000003</v>
      </c>
    </row>
    <row r="14" spans="2:42" x14ac:dyDescent="0.25">
      <c r="B14" t="s">
        <v>12</v>
      </c>
      <c r="C14" t="s">
        <v>11</v>
      </c>
      <c r="D14" t="s">
        <v>7</v>
      </c>
      <c r="E14">
        <v>10.400014000000001</v>
      </c>
      <c r="F14">
        <f>AVERAGE(E14:E17)</f>
        <v>10.53640075</v>
      </c>
      <c r="G14">
        <v>9.3930849999999992</v>
      </c>
      <c r="AG14">
        <v>3.5539961799999999</v>
      </c>
      <c r="AI14">
        <v>3.4075026799999999</v>
      </c>
      <c r="AM14">
        <v>7.7638392200000004</v>
      </c>
      <c r="AO14">
        <v>7.2813205500000002</v>
      </c>
    </row>
    <row r="15" spans="2:42" x14ac:dyDescent="0.25">
      <c r="B15" t="s">
        <v>12</v>
      </c>
      <c r="C15" t="s">
        <v>11</v>
      </c>
      <c r="D15" t="s">
        <v>8</v>
      </c>
      <c r="E15">
        <v>11.22617</v>
      </c>
      <c r="G15">
        <v>9.3930849999999992</v>
      </c>
      <c r="AG15">
        <v>3.6091930400000001</v>
      </c>
      <c r="AI15">
        <v>3.9793312599999999</v>
      </c>
      <c r="AM15">
        <v>8.5895983200000003</v>
      </c>
      <c r="AO15">
        <v>6.0784352999999998</v>
      </c>
    </row>
    <row r="16" spans="2:42" x14ac:dyDescent="0.25">
      <c r="B16" t="s">
        <v>12</v>
      </c>
      <c r="C16" t="s">
        <v>11</v>
      </c>
      <c r="D16" t="s">
        <v>9</v>
      </c>
      <c r="E16">
        <v>10.226703000000001</v>
      </c>
      <c r="G16">
        <v>9.3930849999999992</v>
      </c>
      <c r="AG16">
        <v>3.7746766599999999</v>
      </c>
      <c r="AI16">
        <v>3.6325574399999998</v>
      </c>
      <c r="AM16">
        <v>7.0329729900000002</v>
      </c>
      <c r="AO16">
        <v>6.6928659699999997</v>
      </c>
    </row>
    <row r="17" spans="2:41" x14ac:dyDescent="0.25">
      <c r="B17" t="s">
        <v>12</v>
      </c>
      <c r="C17" t="s">
        <v>11</v>
      </c>
      <c r="D17" t="s">
        <v>10</v>
      </c>
      <c r="E17">
        <v>10.292716</v>
      </c>
      <c r="G17">
        <v>9.3930849999999992</v>
      </c>
      <c r="AG17">
        <v>3.9757748799999999</v>
      </c>
      <c r="AI17">
        <v>3.6556929399999998</v>
      </c>
      <c r="AM17">
        <v>7.2698033000000004</v>
      </c>
      <c r="AO17">
        <v>7.4187933599999996</v>
      </c>
    </row>
    <row r="18" spans="2:41" x14ac:dyDescent="0.25">
      <c r="B18" t="s">
        <v>13</v>
      </c>
      <c r="C18" t="s">
        <v>6</v>
      </c>
      <c r="D18" t="s">
        <v>7</v>
      </c>
      <c r="E18">
        <v>10.827400000000001</v>
      </c>
      <c r="F18">
        <f>AVERAGE(E18:E21)</f>
        <v>10.720083000000001</v>
      </c>
      <c r="G18">
        <v>9.5231130000000004</v>
      </c>
      <c r="AG18">
        <v>3.5679529200000002</v>
      </c>
      <c r="AI18">
        <v>4.1436469100000002</v>
      </c>
      <c r="AM18">
        <v>8.6397268999999994</v>
      </c>
      <c r="AO18">
        <v>7.8126584000000001</v>
      </c>
    </row>
    <row r="19" spans="2:41" x14ac:dyDescent="0.25">
      <c r="B19" t="s">
        <v>13</v>
      </c>
      <c r="C19" t="s">
        <v>6</v>
      </c>
      <c r="D19" t="s">
        <v>8</v>
      </c>
      <c r="E19">
        <v>10.524960999999999</v>
      </c>
      <c r="G19">
        <v>9.5231130000000004</v>
      </c>
      <c r="AG19">
        <v>3.42346358</v>
      </c>
      <c r="AI19">
        <v>3.5757834599999998</v>
      </c>
      <c r="AM19">
        <v>7.2964587300000003</v>
      </c>
      <c r="AO19">
        <v>6.4225231300000001</v>
      </c>
    </row>
    <row r="20" spans="2:41" x14ac:dyDescent="0.25">
      <c r="B20" t="s">
        <v>13</v>
      </c>
      <c r="C20" t="s">
        <v>6</v>
      </c>
      <c r="D20" t="s">
        <v>9</v>
      </c>
      <c r="E20">
        <v>10.395058000000001</v>
      </c>
      <c r="G20">
        <v>9.5231130000000004</v>
      </c>
      <c r="AG20">
        <v>3.6131749800000001</v>
      </c>
      <c r="AI20">
        <v>3.87919561</v>
      </c>
      <c r="AM20">
        <v>7.1477358100000004</v>
      </c>
      <c r="AO20">
        <v>6.39048806</v>
      </c>
    </row>
    <row r="21" spans="2:41" x14ac:dyDescent="0.25">
      <c r="B21" t="s">
        <v>13</v>
      </c>
      <c r="C21" t="s">
        <v>6</v>
      </c>
      <c r="D21" t="s">
        <v>10</v>
      </c>
      <c r="E21">
        <v>11.132913</v>
      </c>
      <c r="G21">
        <v>9.5231130000000004</v>
      </c>
      <c r="AG21">
        <v>3.2786754400000002</v>
      </c>
      <c r="AI21">
        <v>3.4741308700000002</v>
      </c>
      <c r="AM21">
        <v>7.7131829099999996</v>
      </c>
      <c r="AO21">
        <v>6.8209360999999999</v>
      </c>
    </row>
    <row r="22" spans="2:41" x14ac:dyDescent="0.25">
      <c r="B22" t="s">
        <v>13</v>
      </c>
      <c r="C22" t="s">
        <v>11</v>
      </c>
      <c r="D22" t="s">
        <v>7</v>
      </c>
      <c r="E22">
        <v>11.04608</v>
      </c>
      <c r="F22">
        <f>AVERAGE(E22:E25)</f>
        <v>11.088915249999999</v>
      </c>
      <c r="G22">
        <v>9.8415560000000006</v>
      </c>
      <c r="AG22">
        <v>3.8943757099999998</v>
      </c>
      <c r="AI22">
        <v>3.3917959999999998</v>
      </c>
      <c r="AM22">
        <v>7.1884764399999996</v>
      </c>
      <c r="AO22">
        <v>7.3890472000000003</v>
      </c>
    </row>
    <row r="23" spans="2:41" x14ac:dyDescent="0.25">
      <c r="B23" t="s">
        <v>13</v>
      </c>
      <c r="C23" t="s">
        <v>11</v>
      </c>
      <c r="D23" t="s">
        <v>8</v>
      </c>
      <c r="E23">
        <v>11.047166000000001</v>
      </c>
      <c r="G23">
        <v>9.8415560000000006</v>
      </c>
      <c r="AG23">
        <v>3.33288655</v>
      </c>
      <c r="AI23">
        <v>3.7116112800000001</v>
      </c>
      <c r="AM23">
        <v>7.7999279599999998</v>
      </c>
      <c r="AO23">
        <v>6.9881122400000004</v>
      </c>
    </row>
    <row r="24" spans="2:41" x14ac:dyDescent="0.25">
      <c r="B24" t="s">
        <v>13</v>
      </c>
      <c r="C24" t="s">
        <v>11</v>
      </c>
      <c r="D24" t="s">
        <v>9</v>
      </c>
      <c r="E24">
        <v>11.052873</v>
      </c>
      <c r="G24">
        <v>9.8415560000000006</v>
      </c>
      <c r="AG24">
        <v>3.7273354300000001</v>
      </c>
      <c r="AI24">
        <v>3.5773416400000002</v>
      </c>
      <c r="AM24">
        <v>8.1384372700000007</v>
      </c>
      <c r="AO24">
        <v>6.7545728199999999</v>
      </c>
    </row>
    <row r="25" spans="2:41" x14ac:dyDescent="0.25">
      <c r="B25" t="s">
        <v>13</v>
      </c>
      <c r="C25" t="s">
        <v>11</v>
      </c>
      <c r="D25" t="s">
        <v>10</v>
      </c>
      <c r="E25">
        <v>11.209542000000001</v>
      </c>
      <c r="G25">
        <v>9.8415560000000006</v>
      </c>
      <c r="AG25">
        <v>3.60817714</v>
      </c>
      <c r="AI25">
        <v>3.6709925000000001</v>
      </c>
      <c r="AM25">
        <v>7.3311719799999997</v>
      </c>
      <c r="AO25">
        <v>6.2589525100000003</v>
      </c>
    </row>
    <row r="26" spans="2:41" x14ac:dyDescent="0.25">
      <c r="B26" t="s">
        <v>14</v>
      </c>
      <c r="C26" t="s">
        <v>6</v>
      </c>
      <c r="D26" t="s">
        <v>7</v>
      </c>
      <c r="E26">
        <v>9.584301</v>
      </c>
      <c r="F26">
        <f>AVERAGE(E26:E29)</f>
        <v>9.4851139999999994</v>
      </c>
      <c r="G26">
        <v>9.2095079999999996</v>
      </c>
      <c r="AG26">
        <v>3.6076974000000002</v>
      </c>
      <c r="AI26">
        <v>3.4817003500000001</v>
      </c>
      <c r="AM26">
        <v>7.0537733500000002</v>
      </c>
      <c r="AO26">
        <v>6.5480097300000004</v>
      </c>
    </row>
    <row r="27" spans="2:41" x14ac:dyDescent="0.25">
      <c r="B27" t="s">
        <v>14</v>
      </c>
      <c r="C27" t="s">
        <v>6</v>
      </c>
      <c r="D27" t="s">
        <v>8</v>
      </c>
      <c r="E27">
        <v>9.0162069999999996</v>
      </c>
      <c r="G27">
        <v>9.2095079999999996</v>
      </c>
      <c r="AG27">
        <v>3.3287779500000001</v>
      </c>
      <c r="AI27">
        <v>3.9823936299999998</v>
      </c>
      <c r="AM27">
        <v>6.9030172199999997</v>
      </c>
      <c r="AO27">
        <v>5.8787987399999997</v>
      </c>
    </row>
    <row r="28" spans="2:41" x14ac:dyDescent="0.25">
      <c r="B28" t="s">
        <v>14</v>
      </c>
      <c r="C28" t="s">
        <v>6</v>
      </c>
      <c r="D28" t="s">
        <v>9</v>
      </c>
      <c r="E28">
        <v>9.5586479999999998</v>
      </c>
      <c r="G28">
        <v>9.2095079999999996</v>
      </c>
      <c r="AG28">
        <v>3.6742637999999999</v>
      </c>
      <c r="AI28">
        <v>3.7938930200000001</v>
      </c>
      <c r="AM28">
        <v>8.1754903799999994</v>
      </c>
      <c r="AO28">
        <v>7.1402137100000003</v>
      </c>
    </row>
    <row r="29" spans="2:41" x14ac:dyDescent="0.25">
      <c r="B29" t="s">
        <v>14</v>
      </c>
      <c r="C29" t="s">
        <v>6</v>
      </c>
      <c r="D29" t="s">
        <v>10</v>
      </c>
      <c r="E29">
        <v>9.7812999999999999</v>
      </c>
      <c r="G29">
        <v>9.2095079999999996</v>
      </c>
      <c r="AG29">
        <v>3.6881153499999999</v>
      </c>
      <c r="AI29">
        <v>3.6456841600000001</v>
      </c>
      <c r="AM29">
        <v>8.0137810399999996</v>
      </c>
      <c r="AO29">
        <v>6.6219513499999998</v>
      </c>
    </row>
    <row r="30" spans="2:41" x14ac:dyDescent="0.25">
      <c r="B30" t="s">
        <v>14</v>
      </c>
      <c r="C30" t="s">
        <v>11</v>
      </c>
      <c r="D30" t="s">
        <v>7</v>
      </c>
      <c r="E30">
        <v>13.220052000000001</v>
      </c>
      <c r="F30">
        <f>AVERAGE(E30:E33)</f>
        <v>10.887213750000001</v>
      </c>
      <c r="G30">
        <v>9.1185259999999992</v>
      </c>
      <c r="AG30">
        <v>3.7109550800000002</v>
      </c>
      <c r="AI30">
        <v>3.4174558099999999</v>
      </c>
      <c r="AM30">
        <v>7.3919839600000001</v>
      </c>
      <c r="AO30">
        <v>6.4079736199999999</v>
      </c>
    </row>
    <row r="31" spans="2:41" x14ac:dyDescent="0.25">
      <c r="B31" t="s">
        <v>14</v>
      </c>
      <c r="C31" t="s">
        <v>11</v>
      </c>
      <c r="D31" t="s">
        <v>8</v>
      </c>
      <c r="E31">
        <v>9.8514009999999992</v>
      </c>
      <c r="G31">
        <v>9.1185259999999992</v>
      </c>
      <c r="AG31">
        <v>3.5448614900000002</v>
      </c>
      <c r="AI31">
        <v>3.47262183</v>
      </c>
      <c r="AM31">
        <v>7.35955315</v>
      </c>
      <c r="AO31">
        <v>6.5767779500000003</v>
      </c>
    </row>
    <row r="32" spans="2:41" x14ac:dyDescent="0.25">
      <c r="B32" t="s">
        <v>14</v>
      </c>
      <c r="C32" t="s">
        <v>11</v>
      </c>
      <c r="D32" t="s">
        <v>9</v>
      </c>
      <c r="E32">
        <v>10.149334</v>
      </c>
      <c r="G32">
        <v>9.1185259999999992</v>
      </c>
      <c r="AG32">
        <v>3.4742158500000002</v>
      </c>
      <c r="AI32">
        <v>4.0581065299999999</v>
      </c>
      <c r="AM32">
        <v>7.1059840200000002</v>
      </c>
      <c r="AO32">
        <v>6.8283008199999999</v>
      </c>
    </row>
    <row r="33" spans="2:7" x14ac:dyDescent="0.25">
      <c r="B33" t="s">
        <v>14</v>
      </c>
      <c r="C33" t="s">
        <v>11</v>
      </c>
      <c r="D33" t="s">
        <v>10</v>
      </c>
      <c r="E33">
        <v>10.328068</v>
      </c>
      <c r="G33">
        <v>9.1185259999999992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FA1A2-1AF8-4BA0-BF0A-5FD5B7FEC2FD}">
  <dimension ref="A1:F33"/>
  <sheetViews>
    <sheetView workbookViewId="0">
      <selection activeCell="B2" sqref="B2:E33"/>
    </sheetView>
  </sheetViews>
  <sheetFormatPr defaultRowHeight="15" x14ac:dyDescent="0.25"/>
  <cols>
    <col min="3" max="3" width="11.5703125" bestFit="1" customWidth="1"/>
    <col min="5" max="5" width="30.85546875" customWidth="1"/>
    <col min="6" max="6" width="24.710937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481</v>
      </c>
      <c r="B2" t="s">
        <v>5</v>
      </c>
      <c r="C2" t="s">
        <v>6</v>
      </c>
      <c r="D2" t="s">
        <v>7</v>
      </c>
      <c r="E2">
        <v>9.3871509999999994</v>
      </c>
      <c r="F2">
        <v>11.128983</v>
      </c>
    </row>
    <row r="3" spans="1:6" x14ac:dyDescent="0.25">
      <c r="A3">
        <v>482</v>
      </c>
      <c r="B3" t="s">
        <v>5</v>
      </c>
      <c r="C3" t="s">
        <v>6</v>
      </c>
      <c r="D3" t="s">
        <v>8</v>
      </c>
      <c r="E3">
        <v>10.119400000000001</v>
      </c>
      <c r="F3">
        <v>11.128983</v>
      </c>
    </row>
    <row r="4" spans="1:6" x14ac:dyDescent="0.25">
      <c r="A4">
        <v>483</v>
      </c>
      <c r="B4" t="s">
        <v>5</v>
      </c>
      <c r="C4" t="s">
        <v>6</v>
      </c>
      <c r="D4" t="s">
        <v>9</v>
      </c>
      <c r="E4">
        <v>9.0773960000000002</v>
      </c>
      <c r="F4">
        <v>11.128983</v>
      </c>
    </row>
    <row r="5" spans="1:6" x14ac:dyDescent="0.25">
      <c r="A5">
        <v>484</v>
      </c>
      <c r="B5" t="s">
        <v>5</v>
      </c>
      <c r="C5" t="s">
        <v>6</v>
      </c>
      <c r="D5" t="s">
        <v>10</v>
      </c>
      <c r="E5">
        <v>9.6214030000000008</v>
      </c>
      <c r="F5">
        <v>11.128983</v>
      </c>
    </row>
    <row r="6" spans="1:6" x14ac:dyDescent="0.25">
      <c r="A6">
        <v>497</v>
      </c>
      <c r="B6" t="s">
        <v>5</v>
      </c>
      <c r="C6" t="s">
        <v>11</v>
      </c>
      <c r="D6" t="s">
        <v>7</v>
      </c>
      <c r="E6">
        <v>10.156669000000001</v>
      </c>
      <c r="F6">
        <v>11.340115000000001</v>
      </c>
    </row>
    <row r="7" spans="1:6" x14ac:dyDescent="0.25">
      <c r="A7">
        <v>498</v>
      </c>
      <c r="B7" t="s">
        <v>5</v>
      </c>
      <c r="C7" t="s">
        <v>11</v>
      </c>
      <c r="D7" t="s">
        <v>8</v>
      </c>
      <c r="E7">
        <v>10.552236000000001</v>
      </c>
      <c r="F7">
        <v>11.340115000000001</v>
      </c>
    </row>
    <row r="8" spans="1:6" x14ac:dyDescent="0.25">
      <c r="A8">
        <v>499</v>
      </c>
      <c r="B8" t="s">
        <v>5</v>
      </c>
      <c r="C8" t="s">
        <v>11</v>
      </c>
      <c r="D8" t="s">
        <v>9</v>
      </c>
      <c r="E8">
        <v>10.569394000000001</v>
      </c>
      <c r="F8">
        <v>11.340115000000001</v>
      </c>
    </row>
    <row r="9" spans="1:6" x14ac:dyDescent="0.25">
      <c r="A9">
        <v>500</v>
      </c>
      <c r="B9" t="s">
        <v>5</v>
      </c>
      <c r="C9" t="s">
        <v>11</v>
      </c>
      <c r="D9" t="s">
        <v>10</v>
      </c>
      <c r="E9">
        <v>10.248759</v>
      </c>
      <c r="F9">
        <v>11.340115000000001</v>
      </c>
    </row>
    <row r="10" spans="1:6" x14ac:dyDescent="0.25">
      <c r="A10">
        <v>513</v>
      </c>
      <c r="B10" t="s">
        <v>12</v>
      </c>
      <c r="C10" t="s">
        <v>6</v>
      </c>
      <c r="D10" t="s">
        <v>7</v>
      </c>
      <c r="E10">
        <v>10.006568</v>
      </c>
      <c r="F10">
        <v>8.9903829999999996</v>
      </c>
    </row>
    <row r="11" spans="1:6" x14ac:dyDescent="0.25">
      <c r="A11">
        <v>514</v>
      </c>
      <c r="B11" t="s">
        <v>12</v>
      </c>
      <c r="C11" t="s">
        <v>6</v>
      </c>
      <c r="D11" t="s">
        <v>8</v>
      </c>
      <c r="E11">
        <v>9.5207770000000007</v>
      </c>
      <c r="F11">
        <v>8.9903829999999996</v>
      </c>
    </row>
    <row r="12" spans="1:6" x14ac:dyDescent="0.25">
      <c r="A12">
        <v>515</v>
      </c>
      <c r="B12" t="s">
        <v>12</v>
      </c>
      <c r="C12" t="s">
        <v>6</v>
      </c>
      <c r="D12" t="s">
        <v>9</v>
      </c>
      <c r="E12">
        <v>10.042546</v>
      </c>
      <c r="F12">
        <v>8.9903829999999996</v>
      </c>
    </row>
    <row r="13" spans="1:6" x14ac:dyDescent="0.25">
      <c r="A13">
        <v>516</v>
      </c>
      <c r="B13" t="s">
        <v>12</v>
      </c>
      <c r="C13" t="s">
        <v>6</v>
      </c>
      <c r="D13" t="s">
        <v>10</v>
      </c>
      <c r="E13">
        <v>9.5741569999999996</v>
      </c>
      <c r="F13">
        <v>8.9903829999999996</v>
      </c>
    </row>
    <row r="14" spans="1:6" x14ac:dyDescent="0.25">
      <c r="A14">
        <v>529</v>
      </c>
      <c r="B14" t="s">
        <v>12</v>
      </c>
      <c r="C14" t="s">
        <v>11</v>
      </c>
      <c r="D14" t="s">
        <v>7</v>
      </c>
      <c r="E14">
        <v>10.400014000000001</v>
      </c>
      <c r="F14">
        <v>9.3930849999999992</v>
      </c>
    </row>
    <row r="15" spans="1:6" x14ac:dyDescent="0.25">
      <c r="A15">
        <v>530</v>
      </c>
      <c r="B15" t="s">
        <v>12</v>
      </c>
      <c r="C15" t="s">
        <v>11</v>
      </c>
      <c r="D15" t="s">
        <v>8</v>
      </c>
      <c r="E15">
        <v>11.22617</v>
      </c>
      <c r="F15">
        <v>9.3930849999999992</v>
      </c>
    </row>
    <row r="16" spans="1:6" x14ac:dyDescent="0.25">
      <c r="A16">
        <v>531</v>
      </c>
      <c r="B16" t="s">
        <v>12</v>
      </c>
      <c r="C16" t="s">
        <v>11</v>
      </c>
      <c r="D16" t="s">
        <v>9</v>
      </c>
      <c r="E16">
        <v>10.226703000000001</v>
      </c>
      <c r="F16">
        <v>9.3930849999999992</v>
      </c>
    </row>
    <row r="17" spans="1:6" x14ac:dyDescent="0.25">
      <c r="A17">
        <v>532</v>
      </c>
      <c r="B17" t="s">
        <v>12</v>
      </c>
      <c r="C17" t="s">
        <v>11</v>
      </c>
      <c r="D17" t="s">
        <v>10</v>
      </c>
      <c r="E17">
        <v>10.292716</v>
      </c>
      <c r="F17">
        <v>9.3930849999999992</v>
      </c>
    </row>
    <row r="18" spans="1:6" x14ac:dyDescent="0.25">
      <c r="A18">
        <v>545</v>
      </c>
      <c r="B18" t="s">
        <v>13</v>
      </c>
      <c r="C18" t="s">
        <v>6</v>
      </c>
      <c r="D18" t="s">
        <v>7</v>
      </c>
      <c r="E18">
        <v>10.827400000000001</v>
      </c>
      <c r="F18">
        <v>9.5231130000000004</v>
      </c>
    </row>
    <row r="19" spans="1:6" x14ac:dyDescent="0.25">
      <c r="A19">
        <v>546</v>
      </c>
      <c r="B19" t="s">
        <v>13</v>
      </c>
      <c r="C19" t="s">
        <v>6</v>
      </c>
      <c r="D19" t="s">
        <v>8</v>
      </c>
      <c r="E19">
        <v>10.524960999999999</v>
      </c>
      <c r="F19">
        <v>9.5231130000000004</v>
      </c>
    </row>
    <row r="20" spans="1:6" x14ac:dyDescent="0.25">
      <c r="A20">
        <v>547</v>
      </c>
      <c r="B20" t="s">
        <v>13</v>
      </c>
      <c r="C20" t="s">
        <v>6</v>
      </c>
      <c r="D20" t="s">
        <v>9</v>
      </c>
      <c r="E20">
        <v>10.395058000000001</v>
      </c>
      <c r="F20">
        <v>9.5231130000000004</v>
      </c>
    </row>
    <row r="21" spans="1:6" x14ac:dyDescent="0.25">
      <c r="A21">
        <v>548</v>
      </c>
      <c r="B21" t="s">
        <v>13</v>
      </c>
      <c r="C21" t="s">
        <v>6</v>
      </c>
      <c r="D21" t="s">
        <v>10</v>
      </c>
      <c r="E21">
        <v>11.132913</v>
      </c>
      <c r="F21">
        <v>9.5231130000000004</v>
      </c>
    </row>
    <row r="22" spans="1:6" x14ac:dyDescent="0.25">
      <c r="A22">
        <v>561</v>
      </c>
      <c r="B22" t="s">
        <v>13</v>
      </c>
      <c r="C22" t="s">
        <v>11</v>
      </c>
      <c r="D22" t="s">
        <v>7</v>
      </c>
      <c r="E22">
        <v>11.04608</v>
      </c>
      <c r="F22">
        <v>9.8415560000000006</v>
      </c>
    </row>
    <row r="23" spans="1:6" x14ac:dyDescent="0.25">
      <c r="A23">
        <v>562</v>
      </c>
      <c r="B23" t="s">
        <v>13</v>
      </c>
      <c r="C23" t="s">
        <v>11</v>
      </c>
      <c r="D23" t="s">
        <v>8</v>
      </c>
      <c r="E23">
        <v>11.047166000000001</v>
      </c>
      <c r="F23">
        <v>9.8415560000000006</v>
      </c>
    </row>
    <row r="24" spans="1:6" x14ac:dyDescent="0.25">
      <c r="A24">
        <v>563</v>
      </c>
      <c r="B24" t="s">
        <v>13</v>
      </c>
      <c r="C24" t="s">
        <v>11</v>
      </c>
      <c r="D24" t="s">
        <v>9</v>
      </c>
      <c r="E24">
        <v>11.052873</v>
      </c>
      <c r="F24">
        <v>9.8415560000000006</v>
      </c>
    </row>
    <row r="25" spans="1:6" x14ac:dyDescent="0.25">
      <c r="A25">
        <v>564</v>
      </c>
      <c r="B25" t="s">
        <v>13</v>
      </c>
      <c r="C25" t="s">
        <v>11</v>
      </c>
      <c r="D25" t="s">
        <v>10</v>
      </c>
      <c r="E25">
        <v>11.209542000000001</v>
      </c>
      <c r="F25">
        <v>9.8415560000000006</v>
      </c>
    </row>
    <row r="26" spans="1:6" x14ac:dyDescent="0.25">
      <c r="A26">
        <v>577</v>
      </c>
      <c r="B26" t="s">
        <v>14</v>
      </c>
      <c r="C26" t="s">
        <v>6</v>
      </c>
      <c r="D26" t="s">
        <v>7</v>
      </c>
      <c r="E26">
        <v>9.584301</v>
      </c>
      <c r="F26">
        <v>9.2095079999999996</v>
      </c>
    </row>
    <row r="27" spans="1:6" x14ac:dyDescent="0.25">
      <c r="A27">
        <v>578</v>
      </c>
      <c r="B27" t="s">
        <v>14</v>
      </c>
      <c r="C27" t="s">
        <v>6</v>
      </c>
      <c r="D27" t="s">
        <v>8</v>
      </c>
      <c r="E27">
        <v>9.0162069999999996</v>
      </c>
      <c r="F27">
        <v>9.2095079999999996</v>
      </c>
    </row>
    <row r="28" spans="1:6" x14ac:dyDescent="0.25">
      <c r="A28">
        <v>579</v>
      </c>
      <c r="B28" t="s">
        <v>14</v>
      </c>
      <c r="C28" t="s">
        <v>6</v>
      </c>
      <c r="D28" t="s">
        <v>9</v>
      </c>
      <c r="E28">
        <v>9.5586479999999998</v>
      </c>
      <c r="F28">
        <v>9.2095079999999996</v>
      </c>
    </row>
    <row r="29" spans="1:6" x14ac:dyDescent="0.25">
      <c r="A29">
        <v>580</v>
      </c>
      <c r="B29" t="s">
        <v>14</v>
      </c>
      <c r="C29" t="s">
        <v>6</v>
      </c>
      <c r="D29" t="s">
        <v>10</v>
      </c>
      <c r="E29">
        <v>9.7812999999999999</v>
      </c>
      <c r="F29">
        <v>9.2095079999999996</v>
      </c>
    </row>
    <row r="30" spans="1:6" x14ac:dyDescent="0.25">
      <c r="A30">
        <v>593</v>
      </c>
      <c r="B30" t="s">
        <v>14</v>
      </c>
      <c r="C30" t="s">
        <v>11</v>
      </c>
      <c r="D30" t="s">
        <v>7</v>
      </c>
      <c r="E30">
        <v>13.220052000000001</v>
      </c>
      <c r="F30">
        <v>9.1185259999999992</v>
      </c>
    </row>
    <row r="31" spans="1:6" x14ac:dyDescent="0.25">
      <c r="A31">
        <v>594</v>
      </c>
      <c r="B31" t="s">
        <v>14</v>
      </c>
      <c r="C31" t="s">
        <v>11</v>
      </c>
      <c r="D31" t="s">
        <v>8</v>
      </c>
      <c r="E31">
        <v>9.8514009999999992</v>
      </c>
      <c r="F31">
        <v>9.1185259999999992</v>
      </c>
    </row>
    <row r="32" spans="1:6" x14ac:dyDescent="0.25">
      <c r="A32">
        <v>595</v>
      </c>
      <c r="B32" t="s">
        <v>14</v>
      </c>
      <c r="C32" t="s">
        <v>11</v>
      </c>
      <c r="D32" t="s">
        <v>9</v>
      </c>
      <c r="E32">
        <v>10.149334</v>
      </c>
      <c r="F32">
        <v>9.1185259999999992</v>
      </c>
    </row>
    <row r="33" spans="1:6" x14ac:dyDescent="0.25">
      <c r="A33">
        <v>596</v>
      </c>
      <c r="B33" t="s">
        <v>14</v>
      </c>
      <c r="C33" t="s">
        <v>11</v>
      </c>
      <c r="D33" t="s">
        <v>10</v>
      </c>
      <c r="E33">
        <v>10.328068</v>
      </c>
      <c r="F33">
        <v>9.1185259999999992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swing t test</vt:lpstr>
      <vt:lpstr>stance t test</vt:lpstr>
      <vt:lpstr>alldata</vt:lpstr>
      <vt:lpstr>alldata_1step</vt:lpstr>
      <vt:lpstr>pythonout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Stingel</dc:creator>
  <cp:lastModifiedBy>Jon Stingel</cp:lastModifiedBy>
  <dcterms:created xsi:type="dcterms:W3CDTF">2021-04-26T23:38:39Z</dcterms:created>
  <dcterms:modified xsi:type="dcterms:W3CDTF">2021-08-03T21:48:08Z</dcterms:modified>
</cp:coreProperties>
</file>