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756FDE61-F7B4-4B72-95DA-457DF34DFC6B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4" l="1"/>
  <c r="BM4" i="4"/>
  <c r="BD8" i="4"/>
  <c r="BD4" i="4"/>
  <c r="AU4" i="4"/>
  <c r="AU8" i="4"/>
  <c r="AL8" i="4"/>
  <c r="AL4" i="4"/>
  <c r="BM5" i="4"/>
  <c r="BM9" i="4"/>
  <c r="BD9" i="4"/>
  <c r="BD5" i="4"/>
  <c r="AL9" i="4"/>
  <c r="AL5" i="4"/>
  <c r="AU5" i="4"/>
  <c r="AU9" i="4"/>
  <c r="Q4" i="4"/>
  <c r="Q3" i="4"/>
  <c r="AN3" i="4"/>
  <c r="AN7" i="4"/>
  <c r="BF7" i="4"/>
  <c r="BF3" i="4"/>
  <c r="BE7" i="4"/>
  <c r="BE3" i="4"/>
  <c r="AM7" i="4"/>
  <c r="AM3" i="4"/>
  <c r="P12" i="4"/>
  <c r="P13" i="4"/>
  <c r="P14" i="4"/>
  <c r="P15" i="4"/>
  <c r="O15" i="4"/>
  <c r="O14" i="4"/>
  <c r="O13" i="4"/>
  <c r="O12" i="4"/>
  <c r="N15" i="4"/>
  <c r="N14" i="4"/>
  <c r="N13" i="4"/>
  <c r="M3" i="4"/>
  <c r="N12" i="4"/>
  <c r="M2" i="4"/>
  <c r="BM7" i="4"/>
  <c r="BM3" i="4"/>
  <c r="BD7" i="4"/>
  <c r="BD3" i="4"/>
  <c r="AU7" i="4"/>
  <c r="AU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H2" i="4" l="1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K4" i="4" s="1"/>
  <c r="I9" i="4"/>
  <c r="I8" i="4"/>
  <c r="O5" i="4" s="1"/>
  <c r="I7" i="4"/>
  <c r="I6" i="4"/>
  <c r="M4" i="4" s="1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O2" i="4" l="1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L16" i="4"/>
  <c r="K6" i="4"/>
  <c r="O5" i="3"/>
  <c r="Q5" i="4" l="1"/>
  <c r="Q2" i="4"/>
  <c r="I12" i="4"/>
</calcChain>
</file>

<file path=xl/sharedStrings.xml><?xml version="1.0" encoding="utf-8"?>
<sst xmlns="http://schemas.openxmlformats.org/spreadsheetml/2006/main" count="1042" uniqueCount="99">
  <si>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</si>
  <si>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</si>
  <si>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</si>
  <si>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</si>
  <si>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</si>
  <si>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</si>
  <si>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</si>
  <si>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</si>
  <si>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</si>
  <si>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</si>
  <si>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</si>
  <si>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</si>
  <si>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</si>
  <si>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</si>
  <si>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</si>
  <si>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</si>
  <si>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</si>
  <si>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</si>
  <si>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</si>
  <si>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</si>
  <si>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</si>
  <si>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</si>
  <si>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</si>
  <si>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</si>
  <si>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</si>
  <si>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</si>
  <si>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</si>
  <si>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</si>
  <si>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</si>
  <si>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</si>
  <si>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</si>
  <si>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</si>
  <si>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</si>
  <si>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</si>
  <si>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</si>
  <si>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</si>
  <si>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</si>
  <si>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</si>
  <si>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</si>
  <si>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</si>
  <si>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</si>
  <si>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</si>
  <si>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</si>
  <si>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</si>
  <si>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</si>
  <si>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</si>
  <si>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</si>
  <si>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</si>
  <si>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</si>
  <si>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</si>
  <si>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</si>
  <si>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</si>
  <si>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</si>
  <si>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</si>
  <si>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</si>
  <si>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</si>
  <si>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</si>
  <si>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</si>
  <si>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</si>
  <si>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</si>
  <si>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</si>
  <si>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</si>
  <si>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</si>
  <si>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</si>
  <si>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</si>
  <si>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</si>
  <si>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</si>
  <si>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</si>
  <si>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</si>
  <si>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</si>
  <si>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</si>
  <si>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</si>
  <si>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</si>
  <si>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</si>
  <si>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</si>
  <si>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</si>
  <si>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</si>
  <si>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</si>
  <si>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</si>
  <si>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</si>
  <si>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</si>
  <si>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</si>
  <si>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</si>
  <si>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</si>
  <si>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</si>
  <si>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</si>
  <si>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</si>
  <si>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</si>
  <si>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</si>
  <si>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</si>
  <si>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</si>
  <si>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</si>
  <si>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</si>
  <si>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</si>
  <si>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</si>
  <si>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</si>
  <si>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</si>
  <si>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delta perc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</si>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</sst>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Metabolic Savings with Exotendon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(alldata_1step!$AU$3,alldata_1step!$AU$7)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(alldata_1step!$BM$3,alldata_1step!$BM$7)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(alldata_1step!$BD$3,alldata_1step!$BD$7)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54</xdr:col>
      <xdr:colOff>333297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55</xdr:col>
      <xdr:colOff>495061</xdr:colOff>
      <xdr:row>20</xdr:row>
      <xdr:rowOff>158882</xdr:rowOff>
    </xdr:from>
    <xdr:to>
      <xdr:col>72</xdr:col>
      <xdr:colOff>476250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N33"/>
  <sheetViews>
    <sheetView tabSelected="1" topLeftCell="AL10" zoomScale="70" zoomScaleNormal="70" workbookViewId="0">
      <selection activeCell="BN8" sqref="BN8:BN9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41" max="41" width="12.85546875" bestFit="1" customWidth="1"/>
    <col min="50" max="50" width="10.42578125" bestFit="1" customWidth="1"/>
    <col min="59" max="59" width="13.5703125" bestFit="1" customWidth="1"/>
  </cols>
  <sheetData>
    <row r="1" spans="2:66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88</v>
      </c>
      <c r="AX1" t="s">
        <v>89</v>
      </c>
      <c r="AY1" t="s">
        <v>51</v>
      </c>
      <c r="BE1" t="s">
        <v>95</v>
      </c>
      <c r="BF1" t="s">
        <v>97</v>
      </c>
      <c r="BG1" t="s">
        <v>90</v>
      </c>
    </row>
    <row r="2" spans="2:66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Q2" t="s">
        <v>14</v>
      </c>
      <c r="AR2" t="s">
        <v>15</v>
      </c>
      <c r="AS2" t="s">
        <v>16</v>
      </c>
      <c r="AT2" t="s">
        <v>54</v>
      </c>
      <c r="AZ2" t="s">
        <v>14</v>
      </c>
      <c r="BA2" t="s">
        <v>15</v>
      </c>
      <c r="BB2" t="s">
        <v>16</v>
      </c>
      <c r="BC2" t="s">
        <v>53</v>
      </c>
      <c r="BI2" t="s">
        <v>14</v>
      </c>
      <c r="BJ2" t="s">
        <v>15</v>
      </c>
      <c r="BK2" t="s">
        <v>16</v>
      </c>
      <c r="BL2" t="s">
        <v>53</v>
      </c>
    </row>
    <row r="3" spans="2:66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AL3-AU3</f>
        <v>-5.135199999999962E-2</v>
      </c>
      <c r="AN3">
        <f>AM3/K5*100</f>
        <v>-0.55001923519617146</v>
      </c>
      <c r="AP3">
        <v>4</v>
      </c>
      <c r="AQ3" t="s">
        <v>43</v>
      </c>
      <c r="AR3" t="s">
        <v>40</v>
      </c>
      <c r="AS3" t="s">
        <v>34</v>
      </c>
      <c r="AT3">
        <v>2.670731</v>
      </c>
      <c r="AU3" s="16">
        <f>AVERAGE(AT3:AT6)</f>
        <v>2.8009620000000002</v>
      </c>
      <c r="AY3">
        <v>0</v>
      </c>
      <c r="AZ3" t="s">
        <v>43</v>
      </c>
      <c r="BA3" t="s">
        <v>33</v>
      </c>
      <c r="BB3" t="s">
        <v>34</v>
      </c>
      <c r="BC3">
        <v>6.6376109999999997</v>
      </c>
      <c r="BD3" s="16">
        <f>AVERAGE(BC3:BC6)</f>
        <v>6.2705475000000002</v>
      </c>
      <c r="BE3" s="16">
        <f>BD3-BM3</f>
        <v>-0.94676099999999952</v>
      </c>
      <c r="BF3">
        <f>BE3/K5*100</f>
        <v>-10.140535152156996</v>
      </c>
      <c r="BH3">
        <v>4</v>
      </c>
      <c r="BI3" t="s">
        <v>43</v>
      </c>
      <c r="BJ3" t="s">
        <v>40</v>
      </c>
      <c r="BK3" t="s">
        <v>34</v>
      </c>
      <c r="BL3">
        <v>7.4643920000000001</v>
      </c>
      <c r="BM3" s="16">
        <f>AVERAGE(BL3:BL6)</f>
        <v>7.2173084999999997</v>
      </c>
    </row>
    <row r="4" spans="2:66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P4">
        <v>5</v>
      </c>
      <c r="AQ4" t="s">
        <v>43</v>
      </c>
      <c r="AR4" t="s">
        <v>40</v>
      </c>
      <c r="AS4" t="s">
        <v>37</v>
      </c>
      <c r="AT4">
        <v>3.1026220000000002</v>
      </c>
      <c r="AU4">
        <f>AU5/SQRT(COUNT(AT3:AT6))</f>
        <v>9.0008547311491521E-2</v>
      </c>
      <c r="AV4" t="s">
        <v>56</v>
      </c>
      <c r="AY4">
        <v>1</v>
      </c>
      <c r="AZ4" t="s">
        <v>43</v>
      </c>
      <c r="BA4" t="s">
        <v>33</v>
      </c>
      <c r="BB4" t="s">
        <v>37</v>
      </c>
      <c r="BC4">
        <v>5.9639850000000001</v>
      </c>
      <c r="BD4">
        <f>BD5/SQRT(COUNT(BC3:BC6))</f>
        <v>0.18956143587419758</v>
      </c>
      <c r="BE4" t="s">
        <v>56</v>
      </c>
      <c r="BH4">
        <v>5</v>
      </c>
      <c r="BI4" t="s">
        <v>43</v>
      </c>
      <c r="BJ4" t="s">
        <v>40</v>
      </c>
      <c r="BK4" t="s">
        <v>37</v>
      </c>
      <c r="BL4">
        <v>7.6236660000000001</v>
      </c>
      <c r="BM4">
        <f>BM5/SQRT(COUNT(BL3:BL6))</f>
        <v>0.16605101624406729</v>
      </c>
      <c r="BN4" t="s">
        <v>56</v>
      </c>
    </row>
    <row r="5" spans="2:66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98</v>
      </c>
      <c r="AP5">
        <v>6</v>
      </c>
      <c r="AQ5" t="s">
        <v>43</v>
      </c>
      <c r="AR5" t="s">
        <v>40</v>
      </c>
      <c r="AS5" t="s">
        <v>38</v>
      </c>
      <c r="AT5">
        <v>2.6562060000000001</v>
      </c>
      <c r="AU5">
        <f>_xlfn.STDEV.P(AT3:AT6)</f>
        <v>0.18001709462298304</v>
      </c>
      <c r="AV5" t="s">
        <v>98</v>
      </c>
      <c r="AY5">
        <v>2</v>
      </c>
      <c r="AZ5" t="s">
        <v>43</v>
      </c>
      <c r="BA5" t="s">
        <v>33</v>
      </c>
      <c r="BB5" t="s">
        <v>38</v>
      </c>
      <c r="BC5">
        <v>6.6552610000000003</v>
      </c>
      <c r="BD5">
        <f>_xlfn.STDEV.P(BC3:BC6)</f>
        <v>0.37912287174839515</v>
      </c>
      <c r="BE5" t="s">
        <v>98</v>
      </c>
      <c r="BH5">
        <v>6</v>
      </c>
      <c r="BI5" t="s">
        <v>43</v>
      </c>
      <c r="BJ5" t="s">
        <v>40</v>
      </c>
      <c r="BK5" t="s">
        <v>38</v>
      </c>
      <c r="BL5">
        <v>6.9179539999999999</v>
      </c>
      <c r="BM5">
        <f>_xlfn.STDEV.P(BL3:BL6)</f>
        <v>0.33210203248813458</v>
      </c>
      <c r="BN5" t="s">
        <v>98</v>
      </c>
    </row>
    <row r="6" spans="2:66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P6">
        <v>7</v>
      </c>
      <c r="AQ6" t="s">
        <v>43</v>
      </c>
      <c r="AR6" t="s">
        <v>40</v>
      </c>
      <c r="AS6" t="s">
        <v>39</v>
      </c>
      <c r="AT6">
        <v>2.774289</v>
      </c>
      <c r="AY6">
        <v>3</v>
      </c>
      <c r="AZ6" t="s">
        <v>43</v>
      </c>
      <c r="BA6" t="s">
        <v>33</v>
      </c>
      <c r="BB6" t="s">
        <v>39</v>
      </c>
      <c r="BC6">
        <v>5.8253329999999997</v>
      </c>
      <c r="BH6">
        <v>7</v>
      </c>
      <c r="BI6" t="s">
        <v>43</v>
      </c>
      <c r="BJ6" t="s">
        <v>40</v>
      </c>
      <c r="BK6" t="s">
        <v>39</v>
      </c>
      <c r="BL6">
        <v>6.8632220000000004</v>
      </c>
    </row>
    <row r="7" spans="2:66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AL7-AU7</f>
        <v>9.9565750000000008E-2</v>
      </c>
      <c r="AN7">
        <f>AM7/K7*100</f>
        <v>1.0068419789521406</v>
      </c>
      <c r="AP7">
        <v>12</v>
      </c>
      <c r="AQ7" t="s">
        <v>44</v>
      </c>
      <c r="AR7" t="s">
        <v>40</v>
      </c>
      <c r="AS7" t="s">
        <v>34</v>
      </c>
      <c r="AT7">
        <v>3.3469850000000001</v>
      </c>
      <c r="AU7" s="16">
        <f>AVERAGE(AT7:AT10)</f>
        <v>3.1688182500000002</v>
      </c>
      <c r="AY7">
        <v>8</v>
      </c>
      <c r="AZ7" t="s">
        <v>44</v>
      </c>
      <c r="BA7" t="s">
        <v>33</v>
      </c>
      <c r="BB7" t="s">
        <v>34</v>
      </c>
      <c r="BC7">
        <v>6.9033720000000001</v>
      </c>
      <c r="BD7" s="16">
        <f>AVERAGE(BC7:BC10)</f>
        <v>6.6877407499999997</v>
      </c>
      <c r="BE7" s="16">
        <f>BD7-BM7</f>
        <v>-0.90556500000000106</v>
      </c>
      <c r="BF7">
        <f>BE7/K7*100</f>
        <v>-9.1573744653135858</v>
      </c>
      <c r="BH7">
        <v>12</v>
      </c>
      <c r="BI7" t="s">
        <v>44</v>
      </c>
      <c r="BJ7" t="s">
        <v>40</v>
      </c>
      <c r="BK7" t="s">
        <v>34</v>
      </c>
      <c r="BL7">
        <v>7.3225720000000001</v>
      </c>
      <c r="BM7" s="16">
        <f>AVERAGE(BL7:BL10)</f>
        <v>7.5933057500000007</v>
      </c>
    </row>
    <row r="8" spans="2:66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P8">
        <v>13</v>
      </c>
      <c r="AQ8" t="s">
        <v>44</v>
      </c>
      <c r="AR8" t="s">
        <v>40</v>
      </c>
      <c r="AS8" t="s">
        <v>37</v>
      </c>
      <c r="AT8">
        <v>3.0652469999999998</v>
      </c>
      <c r="AU8">
        <f>AU9/SQRT(COUNT(AT7:AT10))</f>
        <v>5.5662879589290733E-2</v>
      </c>
      <c r="AV8" t="s">
        <v>56</v>
      </c>
      <c r="AY8">
        <v>9</v>
      </c>
      <c r="AZ8" t="s">
        <v>44</v>
      </c>
      <c r="BA8" t="s">
        <v>33</v>
      </c>
      <c r="BB8" t="s">
        <v>37</v>
      </c>
      <c r="BC8">
        <v>6.647322</v>
      </c>
      <c r="BD8">
        <f>BD9/SQRT(COUNT(BC7:BC10))</f>
        <v>0.12293927464879519</v>
      </c>
      <c r="BE8" t="s">
        <v>56</v>
      </c>
      <c r="BH8">
        <v>13</v>
      </c>
      <c r="BI8" t="s">
        <v>44</v>
      </c>
      <c r="BJ8" t="s">
        <v>40</v>
      </c>
      <c r="BK8" t="s">
        <v>37</v>
      </c>
      <c r="BL8">
        <v>7.7138470000000003</v>
      </c>
      <c r="BM8">
        <f>BM9/SQRT(COUNT(BL7:BL10))</f>
        <v>9.2047158499987847E-2</v>
      </c>
      <c r="BN8" t="s">
        <v>56</v>
      </c>
    </row>
    <row r="9" spans="2:66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98</v>
      </c>
      <c r="AP9">
        <v>14</v>
      </c>
      <c r="AQ9" t="s">
        <v>44</v>
      </c>
      <c r="AR9" t="s">
        <v>40</v>
      </c>
      <c r="AS9" t="s">
        <v>38</v>
      </c>
      <c r="AT9">
        <v>3.0850390000000001</v>
      </c>
      <c r="AU9">
        <f>_xlfn.STDEV.P(AT7:AT10)</f>
        <v>0.11132575917858147</v>
      </c>
      <c r="AV9" t="s">
        <v>98</v>
      </c>
      <c r="AY9">
        <v>10</v>
      </c>
      <c r="AZ9" t="s">
        <v>44</v>
      </c>
      <c r="BA9" t="s">
        <v>33</v>
      </c>
      <c r="BB9" t="s">
        <v>38</v>
      </c>
      <c r="BC9">
        <v>6.3015169999999996</v>
      </c>
      <c r="BD9">
        <f>_xlfn.STDEV.P(BC7:BC10)</f>
        <v>0.24587854929759037</v>
      </c>
      <c r="BE9" t="s">
        <v>98</v>
      </c>
      <c r="BH9">
        <v>14</v>
      </c>
      <c r="BI9" t="s">
        <v>44</v>
      </c>
      <c r="BJ9" t="s">
        <v>40</v>
      </c>
      <c r="BK9" t="s">
        <v>38</v>
      </c>
      <c r="BL9">
        <v>7.5333889999999997</v>
      </c>
      <c r="BM9">
        <f>_xlfn.STDEV.P(BL7:BL10)</f>
        <v>0.18409431699997569</v>
      </c>
      <c r="BN9" t="s">
        <v>98</v>
      </c>
    </row>
    <row r="10" spans="2:66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P10">
        <v>15</v>
      </c>
      <c r="AQ10" t="s">
        <v>44</v>
      </c>
      <c r="AR10" t="s">
        <v>40</v>
      </c>
      <c r="AS10" t="s">
        <v>39</v>
      </c>
      <c r="AT10">
        <v>3.1780020000000002</v>
      </c>
      <c r="AY10">
        <v>11</v>
      </c>
      <c r="AZ10" t="s">
        <v>44</v>
      </c>
      <c r="BA10" t="s">
        <v>33</v>
      </c>
      <c r="BB10" t="s">
        <v>39</v>
      </c>
      <c r="BC10">
        <v>6.898752</v>
      </c>
      <c r="BH10">
        <v>15</v>
      </c>
      <c r="BI10" t="s">
        <v>44</v>
      </c>
      <c r="BJ10" t="s">
        <v>40</v>
      </c>
      <c r="BK10" t="s">
        <v>39</v>
      </c>
      <c r="BL10">
        <v>7.8034150000000002</v>
      </c>
    </row>
    <row r="11" spans="2:66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66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  <c r="N12">
        <f>I2-I3</f>
        <v>-0.21504700000000021</v>
      </c>
      <c r="O12" t="e">
        <f>J2-J3</f>
        <v>#DIV/0!</v>
      </c>
      <c r="P12" t="e">
        <f>K2-K3</f>
        <v>#DIV/0!</v>
      </c>
    </row>
    <row r="13" spans="2:66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  <c r="N13">
        <f>I4-I5</f>
        <v>-0.41765799999999942</v>
      </c>
      <c r="O13">
        <f>J4-J5</f>
        <v>-0.75038875000000083</v>
      </c>
      <c r="P13">
        <f>K4-K5</f>
        <v>-0.75038875000000083</v>
      </c>
    </row>
    <row r="14" spans="2:66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66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 t="e">
        <f>J8-J9</f>
        <v>#DIV/0!</v>
      </c>
      <c r="P15" t="e">
        <f>K8-K9</f>
        <v>#DIV/0!</v>
      </c>
    </row>
    <row r="16" spans="2:66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2021-10-12T18:35:54Z</dcterms:modified>
  <dc:language>en-US</dc:language>
</cp:coreProperties>
</file>