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IPRO\stipro\corpmym\"/>
    </mc:Choice>
  </mc:AlternateContent>
  <xr:revisionPtr revIDLastSave="0" documentId="13_ncr:1_{8F4548CB-62B5-4033-8C86-E32B9D511BA5}" xr6:coauthVersionLast="45" xr6:coauthVersionMax="45" xr10:uidLastSave="{00000000-0000-0000-0000-000000000000}"/>
  <bookViews>
    <workbookView xWindow="0" yWindow="810" windowWidth="21600" windowHeight="11880" activeTab="1" xr2:uid="{07441D26-F493-4C2B-96D3-271EE3D77284}"/>
  </bookViews>
  <sheets>
    <sheet name="PRODUCTO" sheetId="4" r:id="rId1"/>
    <sheet name="KARDEX GENERAL" sheetId="1" r:id="rId2"/>
    <sheet name="KARDEX X ALMACEN" sheetId="5" r:id="rId3"/>
    <sheet name="KARDEX PRODUCTO" sheetId="2" r:id="rId4"/>
    <sheet name="KARDEX X PROVEEDOR" sheetId="3" r:id="rId5"/>
  </sheets>
  <definedNames>
    <definedName name="_xlnm._FilterDatabase" localSheetId="1" hidden="1">'KARDEX GENERAL'!$A$2:$P$18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1" l="1"/>
  <c r="L8" i="1" l="1"/>
  <c r="L9" i="1" s="1"/>
  <c r="L10" i="1" s="1"/>
  <c r="L11" i="1" s="1"/>
  <c r="L18" i="1"/>
  <c r="Q5" i="1"/>
  <c r="L14" i="1" l="1"/>
  <c r="L12" i="1"/>
  <c r="L13" i="1" s="1"/>
  <c r="L19" i="1"/>
  <c r="L20" i="1" l="1"/>
  <c r="L21" i="1" l="1"/>
</calcChain>
</file>

<file path=xl/sharedStrings.xml><?xml version="1.0" encoding="utf-8"?>
<sst xmlns="http://schemas.openxmlformats.org/spreadsheetml/2006/main" count="388" uniqueCount="165">
  <si>
    <t>ENTRADA</t>
  </si>
  <si>
    <t>SALIDA</t>
  </si>
  <si>
    <t>SALDO</t>
  </si>
  <si>
    <t>PRODUCTO</t>
  </si>
  <si>
    <t>ALMACEN</t>
  </si>
  <si>
    <t>RECEPCION</t>
  </si>
  <si>
    <t>SISTEMAS</t>
  </si>
  <si>
    <t>LAPICEROS</t>
  </si>
  <si>
    <t>PROVEEDOR</t>
  </si>
  <si>
    <t>MARCA</t>
  </si>
  <si>
    <t>CATEGORIA</t>
  </si>
  <si>
    <t>UNIDAD DE MEDIDA</t>
  </si>
  <si>
    <t>PROVEEDOR1</t>
  </si>
  <si>
    <t>PROVEEDOR2</t>
  </si>
  <si>
    <t>15*25*52</t>
  </si>
  <si>
    <t>FECHA</t>
  </si>
  <si>
    <t>PAILO</t>
  </si>
  <si>
    <t>FABER CASTELL</t>
  </si>
  <si>
    <t>25*30*5</t>
  </si>
  <si>
    <t>UTILES</t>
  </si>
  <si>
    <t>PAPEL BOND A4</t>
  </si>
  <si>
    <t>MEDIDAS</t>
  </si>
  <si>
    <t>CJ</t>
  </si>
  <si>
    <t>PQ</t>
  </si>
  <si>
    <t>1 PAQUETE</t>
  </si>
  <si>
    <t>500 HOJAS</t>
  </si>
  <si>
    <t>1 CAJA</t>
  </si>
  <si>
    <t>10 PAQUETE</t>
  </si>
  <si>
    <t>SOBRE MANILA MEDIO OFFICE</t>
  </si>
  <si>
    <t>SBE. MANILA A4</t>
  </si>
  <si>
    <t>Cod. Producto</t>
  </si>
  <si>
    <t>PROPAPEL01</t>
  </si>
  <si>
    <t>N°</t>
  </si>
  <si>
    <t>ARCHIVADORES OFICIO</t>
  </si>
  <si>
    <t>ARCHIVADORES PEQUEÑOS</t>
  </si>
  <si>
    <t>ARCHIVADOR OFICIO - LOMO DELGADO</t>
  </si>
  <si>
    <t>BORRADOR DE LAPIZ</t>
  </si>
  <si>
    <t>CALCULADORA GRANDE</t>
  </si>
  <si>
    <t>CALCULADORA PEQUEÑA</t>
  </si>
  <si>
    <t>CINTA EMBALAJE 220</t>
  </si>
  <si>
    <t>CINTA ADHESIVA PEQUEÑA</t>
  </si>
  <si>
    <t>CLIPS</t>
  </si>
  <si>
    <t>CLIPS MARIPOSA</t>
  </si>
  <si>
    <t>CORRECTOR</t>
  </si>
  <si>
    <t>CUADERNO ANILLADO A-4 CUADRICULADO</t>
  </si>
  <si>
    <t>CUADERNO CUADRICULADO A4</t>
  </si>
  <si>
    <t>CUADERNO DE COLORES A4</t>
  </si>
  <si>
    <t>CUCHILLAS PARA CUTTERS</t>
  </si>
  <si>
    <t>CUTTERS</t>
  </si>
  <si>
    <t>ENGRAPADOR grande x 100 hojas</t>
  </si>
  <si>
    <t>FASTENERS</t>
  </si>
  <si>
    <t>FILES</t>
  </si>
  <si>
    <t>GRAPAS</t>
  </si>
  <si>
    <t>LAPICERO AZUL</t>
  </si>
  <si>
    <t>LAPICERO NEGRO</t>
  </si>
  <si>
    <t>LAPICERO ROJO</t>
  </si>
  <si>
    <t>LAPICERO ROJO PILOT TINTA LÍQUIDA</t>
  </si>
  <si>
    <t>LAPIZ NEGRO</t>
  </si>
  <si>
    <t>LIGAS ALIANZA X 1 LIBRA</t>
  </si>
  <si>
    <t>MICAS</t>
  </si>
  <si>
    <t>PAPEL LUSTRE AZUL</t>
  </si>
  <si>
    <t>PAPEL LUSTRE AMARILLO</t>
  </si>
  <si>
    <t>PAPEL LUSTRE VERDE LIMON</t>
  </si>
  <si>
    <t>PAPEL LUSTRE NEGRO</t>
  </si>
  <si>
    <t>PAPEL LUSTRE VERDE NARANJA</t>
  </si>
  <si>
    <t>PAPEL LUSTRE TURQUESA</t>
  </si>
  <si>
    <t>PAPEL LUSTRE ROSADO / FUCSIA</t>
  </si>
  <si>
    <t>PAPEL LUSTRE VERDE CLARO/ROJO</t>
  </si>
  <si>
    <t>PAPEL BOND A-4</t>
  </si>
  <si>
    <t>PAPEL FAX</t>
  </si>
  <si>
    <t>PERFORADOR</t>
  </si>
  <si>
    <t>PLUMÓN AZUL PARA CARTÓN</t>
  </si>
  <si>
    <t>PLUMÓN INDELEBLE AZUL - ARTLINE 70</t>
  </si>
  <si>
    <t>PLUMÓN NEGRO PARA CARTÓN</t>
  </si>
  <si>
    <t>PLUMÓN PIZARRA ACRÍLICA NEGRO</t>
  </si>
  <si>
    <t>PORTAMINAS</t>
  </si>
  <si>
    <t>REGLA</t>
  </si>
  <si>
    <t>RESALTADOR AMARILLO</t>
  </si>
  <si>
    <t>RESALTADOR ANARANJADO</t>
  </si>
  <si>
    <t>RESALTADOR VERDE</t>
  </si>
  <si>
    <t>SACAGRAPAS</t>
  </si>
  <si>
    <t>SOBRES DE MANILA OFICIO</t>
  </si>
  <si>
    <t>SOBRES MANILA A4</t>
  </si>
  <si>
    <t>SOBRES MANILA MEDIO OFICIO</t>
  </si>
  <si>
    <t>SOBRES RADIOGRÁFICOS</t>
  </si>
  <si>
    <t>TAJADOR</t>
  </si>
  <si>
    <t>TAMPÓN PEQUEÑO PARA HUELLA NEGRO</t>
  </si>
  <si>
    <t>TAMPÓN NORMAL AZUL</t>
  </si>
  <si>
    <t>TIJERA GRANDE</t>
  </si>
  <si>
    <t>TINTA PARA RECARGAR PLUMONES 305 negro</t>
  </si>
  <si>
    <t>TINTA PARA TAMPÓN (1 NEGRO, 1 AZUL, 1 ROJO)</t>
  </si>
  <si>
    <t>UHU (barra)</t>
  </si>
  <si>
    <t>VINIFÁN OFICIO</t>
  </si>
  <si>
    <t>000001</t>
  </si>
  <si>
    <t>000002</t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</si>
  <si>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</si>
  <si>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</si>
  <si>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</si>
  <si>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</si>
  <si>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</si>
  <si>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</si>
  <si>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</si>
  <si>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</si>
  <si>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000011</t>
  </si>
  <si>
    <t>000012</t>
  </si>
  <si>
    <t>000013</t>
  </si>
  <si>
    <t>000014</t>
  </si>
  <si>
    <t>000015</t>
  </si>
  <si>
    <t>000016</t>
  </si>
  <si>
    <t>000017</t>
  </si>
  <si>
    <t>000018</t>
  </si>
  <si>
    <t>000019</t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</si>
  <si>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</si>
  <si>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</si>
  <si>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</si>
  <si>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</si>
  <si>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</si>
  <si>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</si>
  <si>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</si>
  <si>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</si>
  <si>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</si>
  <si>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</si>
  <si>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</si>
  <si>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</si>
  <si>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</si>
  <si>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</si>
  <si>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</si>
  <si>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</si>
  <si>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</si>
  <si>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</si>
  <si>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</si>
  <si>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</si>
  <si>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</si>
  <si>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</si>
  <si>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</si>
  <si>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</si>
  <si>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</si>
  <si>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</si>
  <si>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</si>
  <si>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</si>
  <si>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</si>
  <si>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</si>
  <si>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</si>
  <si>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</si>
  <si>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</si>
  <si>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</si>
  <si>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</si>
  <si>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</si>
  <si>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</si>
  <si>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</si>
  <si>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</si>
  <si>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</si>
  <si>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</si>
  <si>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</si>
  <si>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</si>
  <si>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UND</t>
  </si>
  <si>
    <t>CAJA</t>
  </si>
  <si>
    <t>UNID</t>
  </si>
  <si>
    <t>MILLAR</t>
  </si>
  <si>
    <t>PAQUETE</t>
  </si>
  <si>
    <t>UNIDAD</t>
  </si>
  <si>
    <t>Cantidad</t>
  </si>
  <si>
    <t>UNIDAD 1</t>
  </si>
  <si>
    <t>UNIDAD 2</t>
  </si>
  <si>
    <t>LAP001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</si>
</sst>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\ hh:mm:ss\ AM/PM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22" fontId="0" fillId="0" borderId="0" xfId="0" applyNumberFormat="1"/>
    <xf numFmtId="164" fontId="0" fillId="2" borderId="1" xfId="0" applyNumberFormat="1" applyFill="1" applyBorder="1"/>
    <xf numFmtId="164" fontId="0" fillId="0" borderId="0" xfId="0" applyNumberFormat="1"/>
    <xf numFmtId="0" fontId="0" fillId="3" borderId="2" xfId="0" applyFill="1" applyBorder="1"/>
    <xf numFmtId="164" fontId="0" fillId="3" borderId="1" xfId="0" applyNumberFormat="1" applyFill="1" applyBorder="1"/>
    <xf numFmtId="0" fontId="2" fillId="3" borderId="1" xfId="0" applyFont="1" applyFill="1" applyBorder="1" applyAlignment="1">
      <alignment vertical="center" wrapText="1"/>
    </xf>
    <xf numFmtId="49" fontId="0" fillId="2" borderId="1" xfId="0" applyNumberFormat="1" applyFill="1" applyBorder="1"/>
    <xf numFmtId="49" fontId="0" fillId="3" borderId="1" xfId="0" applyNumberFormat="1" applyFill="1" applyBorder="1"/>
    <xf numFmtId="49" fontId="0" fillId="0" borderId="0" xfId="0" applyNumberFormat="1"/>
    <xf numFmtId="0" fontId="0" fillId="3" borderId="3" xfId="0" applyFill="1" applyBorder="1"/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3" borderId="0" xfId="0" applyFill="1" applyBorder="1"/>
    <xf numFmtId="0" fontId="0" fillId="0" borderId="4" xfId="0" applyBorder="1" applyAlignment="1">
      <alignment horizontal="center"/>
    </xf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3" borderId="1" xfId="1" applyNumberFormat="1" applyFont="1" applyFill="1" applyBorder="1"/>
    <xf numFmtId="0" fontId="0" fillId="3" borderId="0" xfId="0" applyNumberFormat="1" applyFill="1" applyBorder="1"/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7E177-AFB5-4363-9F2D-D7AB34F6A080}">
  <dimension ref="A1:E64"/>
  <sheetViews>
    <sheetView workbookViewId="0">
      <selection activeCell="C4" sqref="C4"/>
    </sheetView>
  </sheetViews>
  <sheetFormatPr baseColWidth="10" defaultRowHeight="15" x14ac:dyDescent="0.25"/>
  <cols>
    <col min="1" max="1" width="3.140625" bestFit="1" customWidth="1"/>
    <col min="2" max="2" width="13.42578125" style="11" bestFit="1" customWidth="1"/>
    <col min="3" max="3" width="43.140625" customWidth="1"/>
  </cols>
  <sheetData>
    <row r="1" spans="1:5" x14ac:dyDescent="0.25">
      <c r="A1" s="1" t="s">
        <v>32</v>
      </c>
      <c r="B1" s="9" t="s">
        <v>30</v>
      </c>
      <c r="C1" s="1" t="s">
        <v>3</v>
      </c>
      <c r="D1" t="s">
        <v>160</v>
      </c>
      <c r="E1" t="s">
        <v>4</v>
      </c>
    </row>
    <row r="2" spans="1:5" x14ac:dyDescent="0.25">
      <c r="A2" s="2">
        <v>1</v>
      </c>
      <c r="B2" s="10" t="s">
        <v>93</v>
      </c>
      <c r="C2" s="12" t="s">
        <v>20</v>
      </c>
      <c r="D2" s="15" t="s">
        <v>155</v>
      </c>
      <c r="E2" t="s">
        <v>5</v>
      </c>
    </row>
    <row r="3" spans="1:5" x14ac:dyDescent="0.25">
      <c r="A3" s="2">
        <v>1</v>
      </c>
      <c r="B3" s="10" t="s">
        <v>93</v>
      </c>
      <c r="C3" s="12" t="s">
        <v>20</v>
      </c>
      <c r="D3" s="15" t="s">
        <v>155</v>
      </c>
      <c r="E3" t="s">
        <v>6</v>
      </c>
    </row>
    <row r="4" spans="1:5" x14ac:dyDescent="0.25">
      <c r="A4" s="2">
        <v>2</v>
      </c>
      <c r="B4" s="10" t="s">
        <v>94</v>
      </c>
      <c r="C4" s="13" t="s">
        <v>33</v>
      </c>
      <c r="D4" s="15" t="s">
        <v>155</v>
      </c>
      <c r="E4" t="s">
        <v>5</v>
      </c>
    </row>
    <row r="5" spans="1:5" x14ac:dyDescent="0.25">
      <c r="A5" s="2">
        <v>3</v>
      </c>
      <c r="B5" s="10" t="s">
        <v>95</v>
      </c>
      <c r="C5" s="13" t="s">
        <v>34</v>
      </c>
      <c r="D5" s="15" t="s">
        <v>155</v>
      </c>
      <c r="E5" t="s">
        <v>5</v>
      </c>
    </row>
    <row r="6" spans="1:5" x14ac:dyDescent="0.25">
      <c r="A6" s="2">
        <v>4</v>
      </c>
      <c r="B6" s="10" t="s">
        <v>96</v>
      </c>
      <c r="C6" s="13" t="s">
        <v>35</v>
      </c>
      <c r="D6" s="15" t="s">
        <v>155</v>
      </c>
      <c r="E6" t="s">
        <v>5</v>
      </c>
    </row>
    <row r="7" spans="1:5" x14ac:dyDescent="0.25">
      <c r="A7" s="2">
        <v>5</v>
      </c>
      <c r="B7" s="10" t="s">
        <v>97</v>
      </c>
      <c r="C7" s="13" t="s">
        <v>36</v>
      </c>
      <c r="D7" s="15" t="s">
        <v>155</v>
      </c>
      <c r="E7" t="s">
        <v>5</v>
      </c>
    </row>
    <row r="8" spans="1:5" x14ac:dyDescent="0.25">
      <c r="A8" s="2">
        <v>6</v>
      </c>
      <c r="B8" s="10" t="s">
        <v>98</v>
      </c>
      <c r="C8" s="13" t="s">
        <v>37</v>
      </c>
      <c r="D8" s="15" t="s">
        <v>155</v>
      </c>
      <c r="E8" t="s">
        <v>5</v>
      </c>
    </row>
    <row r="9" spans="1:5" x14ac:dyDescent="0.25">
      <c r="A9" s="2">
        <v>7</v>
      </c>
      <c r="B9" s="10" t="s">
        <v>99</v>
      </c>
      <c r="C9" s="13" t="s">
        <v>38</v>
      </c>
      <c r="D9" s="15" t="s">
        <v>155</v>
      </c>
      <c r="E9" t="s">
        <v>5</v>
      </c>
    </row>
    <row r="10" spans="1:5" x14ac:dyDescent="0.25">
      <c r="A10" s="2">
        <v>8</v>
      </c>
      <c r="B10" s="10" t="s">
        <v>100</v>
      </c>
      <c r="C10" s="13" t="s">
        <v>39</v>
      </c>
      <c r="D10" s="15" t="s">
        <v>155</v>
      </c>
      <c r="E10" t="s">
        <v>5</v>
      </c>
    </row>
    <row r="11" spans="1:5" x14ac:dyDescent="0.25">
      <c r="A11" s="2">
        <v>9</v>
      </c>
      <c r="B11" s="10" t="s">
        <v>101</v>
      </c>
      <c r="C11" s="13" t="s">
        <v>40</v>
      </c>
      <c r="D11" s="15" t="s">
        <v>156</v>
      </c>
      <c r="E11" t="s">
        <v>5</v>
      </c>
    </row>
    <row r="12" spans="1:5" x14ac:dyDescent="0.25">
      <c r="A12" s="2">
        <v>10</v>
      </c>
      <c r="B12" s="10" t="s">
        <v>102</v>
      </c>
      <c r="C12" s="13" t="s">
        <v>41</v>
      </c>
      <c r="D12" s="15" t="s">
        <v>156</v>
      </c>
      <c r="E12" t="s">
        <v>5</v>
      </c>
    </row>
    <row r="13" spans="1:5" x14ac:dyDescent="0.25">
      <c r="A13" s="2">
        <v>11</v>
      </c>
      <c r="B13" s="10" t="s">
        <v>103</v>
      </c>
      <c r="C13" s="13" t="s">
        <v>42</v>
      </c>
      <c r="D13" s="15" t="s">
        <v>157</v>
      </c>
      <c r="E13" t="s">
        <v>5</v>
      </c>
    </row>
    <row r="14" spans="1:5" x14ac:dyDescent="0.25">
      <c r="A14" s="2">
        <v>12</v>
      </c>
      <c r="B14" s="10" t="s">
        <v>104</v>
      </c>
      <c r="C14" s="13" t="s">
        <v>43</v>
      </c>
      <c r="D14" s="15" t="s">
        <v>155</v>
      </c>
      <c r="E14" t="s">
        <v>5</v>
      </c>
    </row>
    <row r="15" spans="1:5" x14ac:dyDescent="0.25">
      <c r="A15" s="2">
        <v>13</v>
      </c>
      <c r="B15" s="10" t="s">
        <v>105</v>
      </c>
      <c r="C15" s="13" t="s">
        <v>44</v>
      </c>
      <c r="D15" s="15" t="s">
        <v>155</v>
      </c>
      <c r="E15" t="s">
        <v>5</v>
      </c>
    </row>
    <row r="16" spans="1:5" x14ac:dyDescent="0.25">
      <c r="A16" s="2">
        <v>14</v>
      </c>
      <c r="B16" s="10" t="s">
        <v>106</v>
      </c>
      <c r="C16" s="13" t="s">
        <v>45</v>
      </c>
      <c r="D16" s="15" t="s">
        <v>155</v>
      </c>
      <c r="E16" t="s">
        <v>5</v>
      </c>
    </row>
    <row r="17" spans="1:5" x14ac:dyDescent="0.25">
      <c r="A17" s="2">
        <v>15</v>
      </c>
      <c r="B17" s="10" t="s">
        <v>107</v>
      </c>
      <c r="C17" s="13" t="s">
        <v>46</v>
      </c>
      <c r="D17" s="15" t="s">
        <v>156</v>
      </c>
      <c r="E17" t="s">
        <v>5</v>
      </c>
    </row>
    <row r="18" spans="1:5" x14ac:dyDescent="0.25">
      <c r="A18" s="2">
        <v>16</v>
      </c>
      <c r="B18" s="10" t="s">
        <v>108</v>
      </c>
      <c r="C18" s="13" t="s">
        <v>47</v>
      </c>
      <c r="D18" s="15" t="s">
        <v>155</v>
      </c>
      <c r="E18" t="s">
        <v>5</v>
      </c>
    </row>
    <row r="19" spans="1:5" x14ac:dyDescent="0.25">
      <c r="A19" s="2">
        <v>17</v>
      </c>
      <c r="B19" s="10" t="s">
        <v>109</v>
      </c>
      <c r="C19" s="13" t="s">
        <v>48</v>
      </c>
      <c r="D19" s="15" t="s">
        <v>155</v>
      </c>
      <c r="E19" t="s">
        <v>5</v>
      </c>
    </row>
    <row r="20" spans="1:5" x14ac:dyDescent="0.25">
      <c r="A20" s="2">
        <v>18</v>
      </c>
      <c r="B20" s="10" t="s">
        <v>110</v>
      </c>
      <c r="C20" s="13" t="s">
        <v>49</v>
      </c>
      <c r="D20" s="15" t="s">
        <v>156</v>
      </c>
      <c r="E20" t="s">
        <v>5</v>
      </c>
    </row>
    <row r="21" spans="1:5" x14ac:dyDescent="0.25">
      <c r="A21" s="2">
        <v>19</v>
      </c>
      <c r="B21" s="10" t="s">
        <v>111</v>
      </c>
      <c r="C21" s="13" t="s">
        <v>50</v>
      </c>
      <c r="D21" s="15" t="s">
        <v>155</v>
      </c>
      <c r="E21" t="s">
        <v>5</v>
      </c>
    </row>
    <row r="22" spans="1:5" x14ac:dyDescent="0.25">
      <c r="A22" s="2">
        <v>20</v>
      </c>
      <c r="B22" s="10" t="s">
        <v>112</v>
      </c>
      <c r="C22" s="13" t="s">
        <v>51</v>
      </c>
      <c r="D22" s="15" t="s">
        <v>156</v>
      </c>
      <c r="E22" t="s">
        <v>5</v>
      </c>
    </row>
    <row r="23" spans="1:5" x14ac:dyDescent="0.25">
      <c r="A23" s="2">
        <v>21</v>
      </c>
      <c r="B23" s="10" t="s">
        <v>113</v>
      </c>
      <c r="C23" s="13" t="s">
        <v>52</v>
      </c>
      <c r="D23" s="15" t="s">
        <v>155</v>
      </c>
      <c r="E23" t="s">
        <v>5</v>
      </c>
    </row>
    <row r="24" spans="1:5" x14ac:dyDescent="0.25">
      <c r="A24" s="2">
        <v>22</v>
      </c>
      <c r="B24" s="10" t="s">
        <v>114</v>
      </c>
      <c r="C24" s="13" t="s">
        <v>53</v>
      </c>
      <c r="D24" s="15" t="s">
        <v>155</v>
      </c>
      <c r="E24" t="s">
        <v>5</v>
      </c>
    </row>
    <row r="25" spans="1:5" x14ac:dyDescent="0.25">
      <c r="A25" s="2">
        <v>23</v>
      </c>
      <c r="B25" s="10" t="s">
        <v>115</v>
      </c>
      <c r="C25" s="13" t="s">
        <v>54</v>
      </c>
      <c r="D25" s="15" t="s">
        <v>155</v>
      </c>
      <c r="E25" t="s">
        <v>5</v>
      </c>
    </row>
    <row r="26" spans="1:5" x14ac:dyDescent="0.25">
      <c r="A26" s="2">
        <v>24</v>
      </c>
      <c r="B26" s="10" t="s">
        <v>116</v>
      </c>
      <c r="C26" s="13" t="s">
        <v>55</v>
      </c>
      <c r="D26" s="15" t="s">
        <v>155</v>
      </c>
      <c r="E26" t="s">
        <v>5</v>
      </c>
    </row>
    <row r="27" spans="1:5" x14ac:dyDescent="0.25">
      <c r="A27" s="2">
        <v>25</v>
      </c>
      <c r="B27" s="10" t="s">
        <v>117</v>
      </c>
      <c r="C27" s="13" t="s">
        <v>56</v>
      </c>
      <c r="D27" s="15" t="s">
        <v>155</v>
      </c>
      <c r="E27" t="s">
        <v>5</v>
      </c>
    </row>
    <row r="28" spans="1:5" x14ac:dyDescent="0.25">
      <c r="A28" s="2">
        <v>26</v>
      </c>
      <c r="B28" s="10" t="s">
        <v>118</v>
      </c>
      <c r="C28" s="13" t="s">
        <v>57</v>
      </c>
      <c r="D28" s="15" t="s">
        <v>156</v>
      </c>
      <c r="E28" t="s">
        <v>5</v>
      </c>
    </row>
    <row r="29" spans="1:5" x14ac:dyDescent="0.25">
      <c r="A29" s="2">
        <v>27</v>
      </c>
      <c r="B29" s="10" t="s">
        <v>119</v>
      </c>
      <c r="C29" s="13" t="s">
        <v>58</v>
      </c>
      <c r="D29" s="15" t="s">
        <v>155</v>
      </c>
      <c r="E29" t="s">
        <v>5</v>
      </c>
    </row>
    <row r="30" spans="1:5" x14ac:dyDescent="0.25">
      <c r="A30" s="2">
        <v>28</v>
      </c>
      <c r="B30" s="10" t="s">
        <v>120</v>
      </c>
      <c r="C30" s="13" t="s">
        <v>59</v>
      </c>
      <c r="D30" s="16" t="s">
        <v>158</v>
      </c>
      <c r="E30" t="s">
        <v>5</v>
      </c>
    </row>
    <row r="31" spans="1:5" x14ac:dyDescent="0.25">
      <c r="A31" s="2">
        <v>29</v>
      </c>
      <c r="B31" s="10" t="s">
        <v>121</v>
      </c>
      <c r="C31" s="14" t="s">
        <v>20</v>
      </c>
      <c r="D31" s="15" t="s">
        <v>155</v>
      </c>
      <c r="E31" t="s">
        <v>5</v>
      </c>
    </row>
    <row r="32" spans="1:5" x14ac:dyDescent="0.25">
      <c r="A32" s="2">
        <v>30</v>
      </c>
      <c r="B32" s="10" t="s">
        <v>122</v>
      </c>
      <c r="C32" s="13" t="s">
        <v>60</v>
      </c>
      <c r="D32" s="15" t="s">
        <v>155</v>
      </c>
      <c r="E32" t="s">
        <v>5</v>
      </c>
    </row>
    <row r="33" spans="1:5" x14ac:dyDescent="0.25">
      <c r="A33" s="2">
        <v>31</v>
      </c>
      <c r="B33" s="10" t="s">
        <v>123</v>
      </c>
      <c r="C33" s="13" t="s">
        <v>61</v>
      </c>
      <c r="D33" s="15" t="s">
        <v>155</v>
      </c>
      <c r="E33" t="s">
        <v>5</v>
      </c>
    </row>
    <row r="34" spans="1:5" x14ac:dyDescent="0.25">
      <c r="A34" s="2">
        <v>32</v>
      </c>
      <c r="B34" s="10" t="s">
        <v>124</v>
      </c>
      <c r="C34" s="13" t="s">
        <v>62</v>
      </c>
      <c r="D34" s="15" t="s">
        <v>155</v>
      </c>
      <c r="E34" t="s">
        <v>5</v>
      </c>
    </row>
    <row r="35" spans="1:5" x14ac:dyDescent="0.25">
      <c r="A35" s="2">
        <v>33</v>
      </c>
      <c r="B35" s="10" t="s">
        <v>125</v>
      </c>
      <c r="C35" s="13" t="s">
        <v>63</v>
      </c>
      <c r="D35" s="15" t="s">
        <v>155</v>
      </c>
      <c r="E35" t="s">
        <v>5</v>
      </c>
    </row>
    <row r="36" spans="1:5" x14ac:dyDescent="0.25">
      <c r="A36" s="2">
        <v>34</v>
      </c>
      <c r="B36" s="10" t="s">
        <v>126</v>
      </c>
      <c r="C36" s="13" t="s">
        <v>64</v>
      </c>
      <c r="D36" s="15" t="s">
        <v>155</v>
      </c>
      <c r="E36" t="s">
        <v>5</v>
      </c>
    </row>
    <row r="37" spans="1:5" x14ac:dyDescent="0.25">
      <c r="A37" s="2">
        <v>35</v>
      </c>
      <c r="B37" s="10" t="s">
        <v>127</v>
      </c>
      <c r="C37" s="13" t="s">
        <v>65</v>
      </c>
      <c r="D37" s="15" t="s">
        <v>155</v>
      </c>
      <c r="E37" t="s">
        <v>5</v>
      </c>
    </row>
    <row r="38" spans="1:5" x14ac:dyDescent="0.25">
      <c r="A38" s="2">
        <v>36</v>
      </c>
      <c r="B38" s="10" t="s">
        <v>128</v>
      </c>
      <c r="C38" s="13" t="s">
        <v>66</v>
      </c>
      <c r="D38" s="15" t="s">
        <v>155</v>
      </c>
      <c r="E38" t="s">
        <v>5</v>
      </c>
    </row>
    <row r="39" spans="1:5" x14ac:dyDescent="0.25">
      <c r="A39" s="2">
        <v>37</v>
      </c>
      <c r="B39" s="10" t="s">
        <v>129</v>
      </c>
      <c r="C39" s="13" t="s">
        <v>67</v>
      </c>
      <c r="D39" s="16" t="s">
        <v>159</v>
      </c>
      <c r="E39" t="s">
        <v>5</v>
      </c>
    </row>
    <row r="40" spans="1:5" x14ac:dyDescent="0.25">
      <c r="A40" s="2">
        <v>38</v>
      </c>
      <c r="B40" s="10" t="s">
        <v>130</v>
      </c>
      <c r="C40" s="14" t="s">
        <v>68</v>
      </c>
      <c r="D40" s="15" t="s">
        <v>155</v>
      </c>
      <c r="E40" t="s">
        <v>5</v>
      </c>
    </row>
    <row r="41" spans="1:5" x14ac:dyDescent="0.25">
      <c r="A41" s="2">
        <v>39</v>
      </c>
      <c r="B41" s="10" t="s">
        <v>131</v>
      </c>
      <c r="C41" s="13" t="s">
        <v>69</v>
      </c>
      <c r="D41" s="15" t="s">
        <v>155</v>
      </c>
      <c r="E41" t="s">
        <v>5</v>
      </c>
    </row>
    <row r="42" spans="1:5" x14ac:dyDescent="0.25">
      <c r="A42" s="2">
        <v>40</v>
      </c>
      <c r="B42" s="10" t="s">
        <v>132</v>
      </c>
      <c r="C42" s="13" t="s">
        <v>70</v>
      </c>
      <c r="D42" s="15" t="s">
        <v>155</v>
      </c>
      <c r="E42" t="s">
        <v>5</v>
      </c>
    </row>
    <row r="43" spans="1:5" x14ac:dyDescent="0.25">
      <c r="A43" s="2">
        <v>41</v>
      </c>
      <c r="B43" s="10" t="s">
        <v>133</v>
      </c>
      <c r="C43" s="13" t="s">
        <v>71</v>
      </c>
      <c r="D43" s="15" t="s">
        <v>155</v>
      </c>
      <c r="E43" t="s">
        <v>5</v>
      </c>
    </row>
    <row r="44" spans="1:5" x14ac:dyDescent="0.25">
      <c r="A44" s="2">
        <v>42</v>
      </c>
      <c r="B44" s="10" t="s">
        <v>134</v>
      </c>
      <c r="C44" s="13" t="s">
        <v>72</v>
      </c>
      <c r="D44" s="15" t="s">
        <v>155</v>
      </c>
      <c r="E44" t="s">
        <v>5</v>
      </c>
    </row>
    <row r="45" spans="1:5" x14ac:dyDescent="0.25">
      <c r="A45" s="2">
        <v>43</v>
      </c>
      <c r="B45" s="10" t="s">
        <v>135</v>
      </c>
      <c r="C45" s="13" t="s">
        <v>73</v>
      </c>
      <c r="D45" s="15" t="s">
        <v>155</v>
      </c>
      <c r="E45" t="s">
        <v>5</v>
      </c>
    </row>
    <row r="46" spans="1:5" x14ac:dyDescent="0.25">
      <c r="A46" s="2">
        <v>44</v>
      </c>
      <c r="B46" s="10" t="s">
        <v>136</v>
      </c>
      <c r="C46" s="13" t="s">
        <v>74</v>
      </c>
      <c r="D46" s="15" t="s">
        <v>155</v>
      </c>
      <c r="E46" t="s">
        <v>5</v>
      </c>
    </row>
    <row r="47" spans="1:5" x14ac:dyDescent="0.25">
      <c r="A47" s="2">
        <v>45</v>
      </c>
      <c r="B47" s="10" t="s">
        <v>137</v>
      </c>
      <c r="C47" s="13" t="s">
        <v>75</v>
      </c>
      <c r="D47" s="15" t="s">
        <v>155</v>
      </c>
      <c r="E47" t="s">
        <v>5</v>
      </c>
    </row>
    <row r="48" spans="1:5" x14ac:dyDescent="0.25">
      <c r="A48" s="2">
        <v>46</v>
      </c>
      <c r="B48" s="10" t="s">
        <v>138</v>
      </c>
      <c r="C48" s="13" t="s">
        <v>76</v>
      </c>
      <c r="D48" s="15" t="s">
        <v>155</v>
      </c>
      <c r="E48" t="s">
        <v>5</v>
      </c>
    </row>
    <row r="49" spans="1:5" x14ac:dyDescent="0.25">
      <c r="A49" s="2">
        <v>47</v>
      </c>
      <c r="B49" s="10" t="s">
        <v>139</v>
      </c>
      <c r="C49" s="13" t="s">
        <v>77</v>
      </c>
      <c r="D49" s="15" t="s">
        <v>155</v>
      </c>
      <c r="E49" t="s">
        <v>5</v>
      </c>
    </row>
    <row r="50" spans="1:5" x14ac:dyDescent="0.25">
      <c r="A50" s="2">
        <v>48</v>
      </c>
      <c r="B50" s="10" t="s">
        <v>140</v>
      </c>
      <c r="C50" s="13" t="s">
        <v>78</v>
      </c>
      <c r="D50" s="15" t="s">
        <v>155</v>
      </c>
      <c r="E50" t="s">
        <v>5</v>
      </c>
    </row>
    <row r="51" spans="1:5" x14ac:dyDescent="0.25">
      <c r="A51" s="2">
        <v>49</v>
      </c>
      <c r="B51" s="10" t="s">
        <v>141</v>
      </c>
      <c r="C51" s="13" t="s">
        <v>79</v>
      </c>
      <c r="D51" s="15" t="s">
        <v>155</v>
      </c>
      <c r="E51" t="s">
        <v>5</v>
      </c>
    </row>
    <row r="52" spans="1:5" x14ac:dyDescent="0.25">
      <c r="A52" s="2">
        <v>50</v>
      </c>
      <c r="B52" s="10" t="s">
        <v>142</v>
      </c>
      <c r="C52" s="13" t="s">
        <v>80</v>
      </c>
      <c r="D52" s="15" t="s">
        <v>155</v>
      </c>
      <c r="E52" t="s">
        <v>5</v>
      </c>
    </row>
    <row r="53" spans="1:5" x14ac:dyDescent="0.25">
      <c r="A53" s="2">
        <v>51</v>
      </c>
      <c r="B53" s="10" t="s">
        <v>143</v>
      </c>
      <c r="C53" s="13" t="s">
        <v>81</v>
      </c>
      <c r="D53" s="15" t="s">
        <v>155</v>
      </c>
      <c r="E53" t="s">
        <v>5</v>
      </c>
    </row>
    <row r="54" spans="1:5" x14ac:dyDescent="0.25">
      <c r="A54" s="2">
        <v>52</v>
      </c>
      <c r="B54" s="10" t="s">
        <v>144</v>
      </c>
      <c r="C54" s="13" t="s">
        <v>82</v>
      </c>
      <c r="D54" s="15" t="s">
        <v>155</v>
      </c>
      <c r="E54" t="s">
        <v>5</v>
      </c>
    </row>
    <row r="55" spans="1:5" x14ac:dyDescent="0.25">
      <c r="A55" s="2">
        <v>53</v>
      </c>
      <c r="B55" s="10" t="s">
        <v>145</v>
      </c>
      <c r="C55" s="13" t="s">
        <v>83</v>
      </c>
      <c r="D55" s="15" t="s">
        <v>155</v>
      </c>
      <c r="E55" t="s">
        <v>5</v>
      </c>
    </row>
    <row r="56" spans="1:5" x14ac:dyDescent="0.25">
      <c r="A56" s="2">
        <v>54</v>
      </c>
      <c r="B56" s="10" t="s">
        <v>146</v>
      </c>
      <c r="C56" s="13" t="s">
        <v>84</v>
      </c>
      <c r="D56" s="15" t="s">
        <v>155</v>
      </c>
      <c r="E56" t="s">
        <v>5</v>
      </c>
    </row>
    <row r="57" spans="1:5" x14ac:dyDescent="0.25">
      <c r="A57" s="2">
        <v>55</v>
      </c>
      <c r="B57" s="10" t="s">
        <v>147</v>
      </c>
      <c r="C57" s="13" t="s">
        <v>85</v>
      </c>
      <c r="D57" s="15" t="s">
        <v>155</v>
      </c>
      <c r="E57" t="s">
        <v>5</v>
      </c>
    </row>
    <row r="58" spans="1:5" x14ac:dyDescent="0.25">
      <c r="A58" s="2">
        <v>56</v>
      </c>
      <c r="B58" s="10" t="s">
        <v>148</v>
      </c>
      <c r="C58" s="13" t="s">
        <v>86</v>
      </c>
      <c r="D58" s="15" t="s">
        <v>155</v>
      </c>
      <c r="E58" t="s">
        <v>5</v>
      </c>
    </row>
    <row r="59" spans="1:5" x14ac:dyDescent="0.25">
      <c r="A59" s="2">
        <v>57</v>
      </c>
      <c r="B59" s="10" t="s">
        <v>149</v>
      </c>
      <c r="C59" s="13" t="s">
        <v>87</v>
      </c>
      <c r="D59" s="15" t="s">
        <v>155</v>
      </c>
      <c r="E59" t="s">
        <v>5</v>
      </c>
    </row>
    <row r="60" spans="1:5" x14ac:dyDescent="0.25">
      <c r="A60" s="2">
        <v>58</v>
      </c>
      <c r="B60" s="10" t="s">
        <v>150</v>
      </c>
      <c r="C60" s="13" t="s">
        <v>88</v>
      </c>
      <c r="D60" s="15" t="s">
        <v>155</v>
      </c>
      <c r="E60" t="s">
        <v>5</v>
      </c>
    </row>
    <row r="61" spans="1:5" x14ac:dyDescent="0.25">
      <c r="A61" s="2">
        <v>59</v>
      </c>
      <c r="B61" s="10" t="s">
        <v>151</v>
      </c>
      <c r="C61" s="13" t="s">
        <v>89</v>
      </c>
      <c r="D61" s="15" t="s">
        <v>155</v>
      </c>
      <c r="E61" t="s">
        <v>5</v>
      </c>
    </row>
    <row r="62" spans="1:5" x14ac:dyDescent="0.25">
      <c r="A62" s="2">
        <v>60</v>
      </c>
      <c r="B62" s="10" t="s">
        <v>152</v>
      </c>
      <c r="C62" s="13" t="s">
        <v>90</v>
      </c>
      <c r="D62" s="15" t="s">
        <v>155</v>
      </c>
      <c r="E62" t="s">
        <v>5</v>
      </c>
    </row>
    <row r="63" spans="1:5" x14ac:dyDescent="0.25">
      <c r="A63" s="2">
        <v>61</v>
      </c>
      <c r="B63" s="10" t="s">
        <v>153</v>
      </c>
      <c r="C63" s="13" t="s">
        <v>91</v>
      </c>
      <c r="D63" s="15" t="s">
        <v>155</v>
      </c>
      <c r="E63" t="s">
        <v>5</v>
      </c>
    </row>
    <row r="64" spans="1:5" x14ac:dyDescent="0.25">
      <c r="A64" s="2">
        <v>62</v>
      </c>
      <c r="B64" s="10" t="s">
        <v>154</v>
      </c>
      <c r="C64" s="8" t="s">
        <v>92</v>
      </c>
      <c r="D64" s="15" t="s">
        <v>155</v>
      </c>
      <c r="E64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84AB-7739-4833-B64D-D3D3E871989E}">
  <dimension ref="A1:R27"/>
  <sheetViews>
    <sheetView tabSelected="1" topLeftCell="H1" workbookViewId="0">
      <selection activeCell="N12" sqref="N12"/>
    </sheetView>
  </sheetViews>
  <sheetFormatPr baseColWidth="10" defaultRowHeight="15" x14ac:dyDescent="0.25"/>
  <cols>
    <col min="2" max="2" width="12.85546875" bestFit="1" customWidth="1"/>
    <col min="3" max="3" width="11.42578125" bestFit="1" customWidth="1"/>
    <col min="4" max="4" width="13.42578125" bestFit="1" customWidth="1"/>
    <col min="5" max="5" width="14.140625" bestFit="1" customWidth="1"/>
    <col min="6" max="6" width="14.140625" customWidth="1"/>
    <col min="7" max="7" width="27.7109375" bestFit="1" customWidth="1"/>
    <col min="8" max="8" width="10" customWidth="1"/>
    <col min="9" max="9" width="11.140625" bestFit="1" customWidth="1"/>
    <col min="10" max="10" width="11.7109375" bestFit="1" customWidth="1"/>
    <col min="11" max="11" width="9.5703125" bestFit="1" customWidth="1"/>
    <col min="12" max="12" width="11.85546875" bestFit="1" customWidth="1"/>
    <col min="13" max="13" width="5.42578125" bestFit="1" customWidth="1"/>
    <col min="14" max="14" width="12" style="23" customWidth="1"/>
    <col min="15" max="15" width="9.140625" bestFit="1" customWidth="1"/>
    <col min="16" max="16" width="24.5703125" style="5" bestFit="1" customWidth="1"/>
    <col min="17" max="17" width="15.7109375" bestFit="1" customWidth="1"/>
  </cols>
  <sheetData>
    <row r="1" spans="1:17" x14ac:dyDescent="0.25">
      <c r="L1" s="18" t="s">
        <v>2</v>
      </c>
      <c r="M1" s="18"/>
      <c r="N1" s="18"/>
      <c r="O1" s="18"/>
    </row>
    <row r="2" spans="1:17" x14ac:dyDescent="0.25">
      <c r="A2" s="1" t="s">
        <v>4</v>
      </c>
      <c r="B2" s="1" t="s">
        <v>8</v>
      </c>
      <c r="C2" s="1" t="s">
        <v>21</v>
      </c>
      <c r="D2" s="1" t="s">
        <v>10</v>
      </c>
      <c r="E2" s="1" t="s">
        <v>9</v>
      </c>
      <c r="F2" s="1" t="s">
        <v>30</v>
      </c>
      <c r="G2" s="1" t="s">
        <v>3</v>
      </c>
      <c r="H2" s="1" t="s">
        <v>11</v>
      </c>
      <c r="I2" s="1" t="s">
        <v>161</v>
      </c>
      <c r="J2" s="1" t="s">
        <v>0</v>
      </c>
      <c r="K2" s="1" t="s">
        <v>1</v>
      </c>
      <c r="L2" s="1" t="s">
        <v>162</v>
      </c>
      <c r="M2" s="1"/>
      <c r="N2" s="19" t="s">
        <v>163</v>
      </c>
      <c r="O2" s="1"/>
      <c r="P2" s="4" t="s">
        <v>15</v>
      </c>
    </row>
    <row r="3" spans="1:17" x14ac:dyDescent="0.25">
      <c r="A3" s="2" t="s">
        <v>5</v>
      </c>
      <c r="B3" s="2" t="s">
        <v>12</v>
      </c>
      <c r="C3" s="2" t="s">
        <v>14</v>
      </c>
      <c r="D3" s="2"/>
      <c r="E3" s="2"/>
      <c r="F3" s="2"/>
      <c r="G3" s="2" t="s">
        <v>7</v>
      </c>
      <c r="H3" s="2"/>
      <c r="I3" s="2"/>
      <c r="J3" s="2">
        <v>15</v>
      </c>
      <c r="K3" s="2">
        <v>0</v>
      </c>
      <c r="L3" s="2"/>
      <c r="M3" s="2"/>
      <c r="N3" s="20"/>
      <c r="O3" s="2"/>
      <c r="P3" s="7">
        <v>44002</v>
      </c>
    </row>
    <row r="4" spans="1:17" x14ac:dyDescent="0.25">
      <c r="A4" s="2" t="s">
        <v>6</v>
      </c>
      <c r="B4" s="2" t="s">
        <v>13</v>
      </c>
      <c r="C4" s="2" t="s">
        <v>14</v>
      </c>
      <c r="D4" s="2"/>
      <c r="E4" s="2" t="s">
        <v>17</v>
      </c>
      <c r="F4" s="2"/>
      <c r="G4" s="2" t="s">
        <v>7</v>
      </c>
      <c r="H4" s="2"/>
      <c r="I4" s="2"/>
      <c r="J4" s="2">
        <v>4</v>
      </c>
      <c r="K4" s="2">
        <v>0</v>
      </c>
      <c r="L4" s="2"/>
      <c r="M4" s="2"/>
      <c r="N4" s="20"/>
      <c r="O4" s="2"/>
      <c r="P4" s="7">
        <v>44003.375</v>
      </c>
    </row>
    <row r="5" spans="1:17" x14ac:dyDescent="0.25">
      <c r="A5" s="2" t="s">
        <v>6</v>
      </c>
      <c r="B5" s="2" t="s">
        <v>13</v>
      </c>
      <c r="C5" s="2" t="s">
        <v>14</v>
      </c>
      <c r="D5" s="2"/>
      <c r="E5" s="2" t="s">
        <v>16</v>
      </c>
      <c r="F5" s="2" t="s">
        <v>164</v>
      </c>
      <c r="G5" s="2" t="s">
        <v>7</v>
      </c>
      <c r="H5" s="2"/>
      <c r="I5" s="2"/>
      <c r="J5" s="2">
        <v>4</v>
      </c>
      <c r="K5" s="2">
        <v>0</v>
      </c>
      <c r="L5" s="2"/>
      <c r="M5" s="2"/>
      <c r="N5" s="20"/>
      <c r="O5" s="2"/>
      <c r="P5" s="7">
        <v>44003.475694444445</v>
      </c>
      <c r="Q5" s="3">
        <f ca="1">NOW()</f>
        <v>44007.411242592592</v>
      </c>
    </row>
    <row r="6" spans="1:17" x14ac:dyDescent="0.25">
      <c r="A6" s="2" t="s">
        <v>5</v>
      </c>
      <c r="B6" s="2" t="s">
        <v>12</v>
      </c>
      <c r="C6" s="2" t="s">
        <v>18</v>
      </c>
      <c r="D6" s="2" t="s">
        <v>19</v>
      </c>
      <c r="E6" s="2"/>
      <c r="F6" s="2" t="s">
        <v>31</v>
      </c>
      <c r="G6" s="2" t="s">
        <v>20</v>
      </c>
      <c r="H6" s="2" t="s">
        <v>22</v>
      </c>
      <c r="I6" s="2">
        <v>1</v>
      </c>
      <c r="J6" s="2">
        <v>2</v>
      </c>
      <c r="K6" s="2">
        <v>0</v>
      </c>
      <c r="L6" s="2">
        <v>2</v>
      </c>
      <c r="M6" s="2" t="s">
        <v>156</v>
      </c>
      <c r="N6" s="20"/>
      <c r="O6" s="2" t="s">
        <v>159</v>
      </c>
      <c r="P6" s="7">
        <v>44006</v>
      </c>
    </row>
    <row r="7" spans="1:17" x14ac:dyDescent="0.25">
      <c r="A7" s="2" t="s">
        <v>5</v>
      </c>
      <c r="B7" s="2" t="s">
        <v>12</v>
      </c>
      <c r="C7" s="2" t="s">
        <v>18</v>
      </c>
      <c r="D7" s="2" t="s">
        <v>19</v>
      </c>
      <c r="E7" s="2"/>
      <c r="F7" s="2" t="s">
        <v>31</v>
      </c>
      <c r="G7" s="2" t="s">
        <v>20</v>
      </c>
      <c r="H7" s="2" t="s">
        <v>22</v>
      </c>
      <c r="I7" s="2">
        <v>1</v>
      </c>
      <c r="J7" s="2">
        <v>0</v>
      </c>
      <c r="K7" s="2">
        <v>1</v>
      </c>
      <c r="L7" s="2">
        <f>IF(EXACT(H7,"CJ"),L6+J7-K7,0)</f>
        <v>1</v>
      </c>
      <c r="M7" s="2" t="s">
        <v>156</v>
      </c>
      <c r="N7" s="20"/>
      <c r="O7" s="2" t="s">
        <v>159</v>
      </c>
      <c r="P7" s="7">
        <v>44006.541666666664</v>
      </c>
    </row>
    <row r="8" spans="1:17" x14ac:dyDescent="0.25">
      <c r="A8" s="2" t="s">
        <v>5</v>
      </c>
      <c r="B8" s="2" t="s">
        <v>12</v>
      </c>
      <c r="C8" s="2" t="s">
        <v>18</v>
      </c>
      <c r="D8" s="2" t="s">
        <v>19</v>
      </c>
      <c r="E8" s="2"/>
      <c r="F8" s="2" t="s">
        <v>31</v>
      </c>
      <c r="G8" s="2" t="s">
        <v>20</v>
      </c>
      <c r="H8" s="2" t="s">
        <v>22</v>
      </c>
      <c r="I8" s="2">
        <v>1</v>
      </c>
      <c r="J8" s="2">
        <v>2</v>
      </c>
      <c r="K8" s="2">
        <v>1</v>
      </c>
      <c r="L8" s="2">
        <f>IF(EXACT(H8,"CJ"),L7+J8-K8,0)</f>
        <v>2</v>
      </c>
      <c r="M8" s="2" t="s">
        <v>156</v>
      </c>
      <c r="N8" s="20"/>
      <c r="O8" s="2" t="s">
        <v>159</v>
      </c>
      <c r="P8" s="7">
        <v>44006.625</v>
      </c>
    </row>
    <row r="9" spans="1:17" x14ac:dyDescent="0.25">
      <c r="A9" s="2" t="s">
        <v>6</v>
      </c>
      <c r="B9" s="2" t="s">
        <v>12</v>
      </c>
      <c r="C9" s="2" t="s">
        <v>18</v>
      </c>
      <c r="D9" s="2" t="s">
        <v>19</v>
      </c>
      <c r="E9" s="2"/>
      <c r="F9" s="2" t="s">
        <v>31</v>
      </c>
      <c r="G9" s="2" t="s">
        <v>20</v>
      </c>
      <c r="H9" s="2" t="s">
        <v>22</v>
      </c>
      <c r="I9" s="2">
        <v>1</v>
      </c>
      <c r="J9" s="2">
        <v>2</v>
      </c>
      <c r="K9" s="2">
        <v>0</v>
      </c>
      <c r="L9" s="2">
        <f>IF(EXACT(H9,"CJ"),L8+J9-K9,0)</f>
        <v>4</v>
      </c>
      <c r="M9" s="2" t="s">
        <v>156</v>
      </c>
      <c r="N9" s="20"/>
      <c r="O9" s="2" t="s">
        <v>159</v>
      </c>
      <c r="P9" s="7">
        <v>44006</v>
      </c>
    </row>
    <row r="10" spans="1:17" x14ac:dyDescent="0.25">
      <c r="A10" s="2" t="s">
        <v>6</v>
      </c>
      <c r="B10" s="2" t="s">
        <v>12</v>
      </c>
      <c r="C10" s="2" t="s">
        <v>18</v>
      </c>
      <c r="D10" s="2" t="s">
        <v>19</v>
      </c>
      <c r="E10" s="2"/>
      <c r="F10" s="2" t="s">
        <v>31</v>
      </c>
      <c r="G10" s="2" t="s">
        <v>20</v>
      </c>
      <c r="H10" s="2" t="s">
        <v>22</v>
      </c>
      <c r="I10" s="2">
        <v>1</v>
      </c>
      <c r="J10" s="2">
        <v>0</v>
      </c>
      <c r="K10" s="2">
        <v>1</v>
      </c>
      <c r="L10" s="2">
        <f>IF(EXACT(H10,"CJ"),L9+J10-K10,0)</f>
        <v>3</v>
      </c>
      <c r="M10" s="2" t="s">
        <v>156</v>
      </c>
      <c r="N10" s="20"/>
      <c r="O10" s="2" t="s">
        <v>159</v>
      </c>
      <c r="P10" s="7">
        <v>44006.541666666664</v>
      </c>
    </row>
    <row r="11" spans="1:17" x14ac:dyDescent="0.25">
      <c r="A11" s="2"/>
      <c r="B11" s="2"/>
      <c r="C11" s="2"/>
      <c r="D11" s="2" t="s">
        <v>19</v>
      </c>
      <c r="E11" s="2"/>
      <c r="F11" s="2" t="s">
        <v>31</v>
      </c>
      <c r="G11" s="2" t="s">
        <v>20</v>
      </c>
      <c r="H11" s="2" t="s">
        <v>22</v>
      </c>
      <c r="I11" s="2">
        <v>1</v>
      </c>
      <c r="J11" s="2">
        <v>0</v>
      </c>
      <c r="K11" s="2">
        <v>2</v>
      </c>
      <c r="L11" s="2">
        <f>IF(EXACT(H11,"CJ"),L10+J11-K11,0)</f>
        <v>1</v>
      </c>
      <c r="M11" s="2" t="s">
        <v>156</v>
      </c>
      <c r="N11" s="20"/>
      <c r="O11" s="2" t="s">
        <v>159</v>
      </c>
      <c r="P11" s="7"/>
    </row>
    <row r="12" spans="1:17" x14ac:dyDescent="0.25">
      <c r="A12" s="2"/>
      <c r="B12" s="2"/>
      <c r="C12" s="2"/>
      <c r="D12" s="2" t="s">
        <v>19</v>
      </c>
      <c r="E12" s="2"/>
      <c r="F12" s="2" t="s">
        <v>31</v>
      </c>
      <c r="G12" s="2" t="s">
        <v>20</v>
      </c>
      <c r="H12" s="2" t="s">
        <v>23</v>
      </c>
      <c r="I12" s="2">
        <v>5</v>
      </c>
      <c r="J12" s="2"/>
      <c r="K12" s="2">
        <v>1</v>
      </c>
      <c r="L12" s="2">
        <f>IF(EXACT(H12,"CJ"),L11+J12-K12,IF(EXACT(H12,"PQ"),L11-1,"NOSE RECONOCE UNIDAD"))</f>
        <v>0</v>
      </c>
      <c r="M12" s="2" t="s">
        <v>156</v>
      </c>
      <c r="N12" s="21">
        <v>4</v>
      </c>
      <c r="O12" s="2" t="s">
        <v>159</v>
      </c>
      <c r="P12" s="7"/>
    </row>
    <row r="13" spans="1:17" x14ac:dyDescent="0.25">
      <c r="A13" s="2"/>
      <c r="B13" s="2"/>
      <c r="C13" s="2"/>
      <c r="D13" s="2" t="s">
        <v>19</v>
      </c>
      <c r="E13" s="2"/>
      <c r="F13" s="2" t="s">
        <v>31</v>
      </c>
      <c r="G13" s="2" t="s">
        <v>20</v>
      </c>
      <c r="H13" s="2" t="s">
        <v>23</v>
      </c>
      <c r="I13" s="2">
        <v>5</v>
      </c>
      <c r="J13" s="2"/>
      <c r="K13" s="2">
        <v>1</v>
      </c>
      <c r="L13" s="2">
        <f>IF(EXACT(H13,"CJ"),L12+J13-K13,IF(EXACT(H13,"PQ"),IF(L12=0,0,L12-1),"NOSE RECONOCE UNIDAD"))</f>
        <v>0</v>
      </c>
      <c r="M13" s="2" t="s">
        <v>156</v>
      </c>
      <c r="N13" s="21">
        <v>3</v>
      </c>
      <c r="O13" s="2" t="s">
        <v>159</v>
      </c>
      <c r="P13" s="7"/>
    </row>
    <row r="14" spans="1:17" x14ac:dyDescent="0.25">
      <c r="A14" s="2"/>
      <c r="B14" s="2"/>
      <c r="C14" s="2"/>
      <c r="D14" s="2" t="s">
        <v>19</v>
      </c>
      <c r="E14" s="2"/>
      <c r="F14" s="2" t="s">
        <v>31</v>
      </c>
      <c r="G14" s="2" t="s">
        <v>20</v>
      </c>
      <c r="H14" s="2" t="s">
        <v>23</v>
      </c>
      <c r="I14" s="2">
        <v>5</v>
      </c>
      <c r="J14" s="2"/>
      <c r="K14" s="2">
        <v>1</v>
      </c>
      <c r="L14" s="2">
        <f>IF(EXACT(H14,"CJ"),L13+J14-K14,IF(EXACT(H14,"PQ"),IF(L13=0,0,L13-1),"NOSE RECONOCE UNIDAD"))</f>
        <v>0</v>
      </c>
      <c r="M14" s="2" t="s">
        <v>156</v>
      </c>
      <c r="N14" s="21">
        <v>1</v>
      </c>
      <c r="O14" s="2" t="s">
        <v>159</v>
      </c>
      <c r="P14" s="7"/>
    </row>
    <row r="15" spans="1:17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1"/>
      <c r="O15" s="2"/>
      <c r="P15" s="7"/>
    </row>
    <row r="16" spans="1:17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0"/>
      <c r="O16" s="2"/>
      <c r="P16" s="7"/>
    </row>
    <row r="17" spans="1:18" x14ac:dyDescent="0.25">
      <c r="A17" s="2" t="s">
        <v>5</v>
      </c>
      <c r="B17" s="2" t="s">
        <v>12</v>
      </c>
      <c r="C17" s="2" t="s">
        <v>18</v>
      </c>
      <c r="D17" s="2" t="s">
        <v>19</v>
      </c>
      <c r="E17" s="2"/>
      <c r="F17" s="2"/>
      <c r="G17" s="2" t="s">
        <v>20</v>
      </c>
      <c r="H17" s="2" t="s">
        <v>23</v>
      </c>
      <c r="I17" s="2">
        <v>1</v>
      </c>
      <c r="J17" s="2">
        <v>3</v>
      </c>
      <c r="K17" s="2">
        <v>0</v>
      </c>
      <c r="L17" s="2"/>
      <c r="M17" s="2"/>
      <c r="N17" s="20"/>
      <c r="O17" s="2"/>
      <c r="P17" s="7">
        <v>44007.333333333336</v>
      </c>
    </row>
    <row r="18" spans="1:18" x14ac:dyDescent="0.25">
      <c r="A18" s="2" t="s">
        <v>5</v>
      </c>
      <c r="B18" s="2" t="s">
        <v>12</v>
      </c>
      <c r="C18" s="2" t="s">
        <v>18</v>
      </c>
      <c r="D18" s="2" t="s">
        <v>19</v>
      </c>
      <c r="E18" s="2"/>
      <c r="F18" s="2"/>
      <c r="G18" s="2" t="s">
        <v>20</v>
      </c>
      <c r="H18" s="2" t="s">
        <v>23</v>
      </c>
      <c r="I18" s="2">
        <v>1</v>
      </c>
      <c r="J18" s="2">
        <v>7</v>
      </c>
      <c r="K18" s="2">
        <v>0</v>
      </c>
      <c r="L18" s="2" t="e">
        <f>IF(#REF!+J18-K18&gt;=5,CONCATENATE((#REF!+J18-K18)/5," CAJAS"),"AUN NO SUPERA")</f>
        <v>#REF!</v>
      </c>
      <c r="M18" s="2"/>
      <c r="N18" s="20"/>
      <c r="O18" s="2"/>
      <c r="P18" s="7">
        <v>44008</v>
      </c>
    </row>
    <row r="19" spans="1:18" x14ac:dyDescent="0.25">
      <c r="I19" s="2"/>
      <c r="J19" s="2"/>
      <c r="K19" s="2">
        <v>3</v>
      </c>
      <c r="L19" s="2" t="e">
        <f>IF(#REF!+J19-K19&gt;=5,CONCATENATE((#REF!+J19-K19)/5," CAJAS"),"AUN NO SUPERA")</f>
        <v>#REF!</v>
      </c>
      <c r="M19" s="17"/>
      <c r="N19" s="22"/>
      <c r="O19" s="17"/>
    </row>
    <row r="20" spans="1:18" x14ac:dyDescent="0.25">
      <c r="I20" s="2"/>
      <c r="J20" s="2"/>
      <c r="K20" s="2">
        <v>2</v>
      </c>
      <c r="L20" s="2" t="e">
        <f>IF(#REF!+J20-K20&gt;=5,CONCATENATE((#REF!+J20-K20)/5," CAJAS"),"AUN NO SUPERA")</f>
        <v>#REF!</v>
      </c>
      <c r="M20" s="17"/>
      <c r="N20" s="22"/>
      <c r="O20" s="17"/>
    </row>
    <row r="21" spans="1:18" x14ac:dyDescent="0.25">
      <c r="K21" s="6">
        <v>3</v>
      </c>
      <c r="L21" s="2" t="e">
        <f>IF(#REF!+J21-K21&gt;=5,CONCATENATE((#REF!+J21-K21)/5," CAJAS"),"PAQUETES")</f>
        <v>#REF!</v>
      </c>
      <c r="M21" s="17"/>
    </row>
    <row r="22" spans="1:18" x14ac:dyDescent="0.25">
      <c r="Q22" t="s">
        <v>24</v>
      </c>
      <c r="R22" t="s">
        <v>25</v>
      </c>
    </row>
    <row r="23" spans="1:18" x14ac:dyDescent="0.25">
      <c r="Q23" t="s">
        <v>26</v>
      </c>
      <c r="R23" t="s">
        <v>27</v>
      </c>
    </row>
    <row r="26" spans="1:18" x14ac:dyDescent="0.25">
      <c r="G26" s="6" t="s">
        <v>28</v>
      </c>
      <c r="H26" s="6" t="s">
        <v>23</v>
      </c>
      <c r="I26" s="17"/>
    </row>
    <row r="27" spans="1:18" x14ac:dyDescent="0.25">
      <c r="G27" s="6" t="s">
        <v>29</v>
      </c>
      <c r="H27" s="6" t="s">
        <v>23</v>
      </c>
      <c r="I27" s="17"/>
    </row>
  </sheetData>
  <autoFilter ref="A2:P18" xr:uid="{E05C593C-D3C9-442B-9F16-015AD841D075}"/>
  <mergeCells count="1">
    <mergeCell ref="L1:O1"/>
  </mergeCells>
  <phoneticPr fontId="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FB560-682E-4496-8230-E4D745F37D26}">
  <dimension ref="A1:L1"/>
  <sheetViews>
    <sheetView workbookViewId="0">
      <selection activeCell="A2" sqref="A2"/>
    </sheetView>
  </sheetViews>
  <sheetFormatPr baseColWidth="10" defaultRowHeight="15" x14ac:dyDescent="0.25"/>
  <sheetData>
    <row r="1" spans="1:12" x14ac:dyDescent="0.25">
      <c r="A1" s="1" t="s">
        <v>4</v>
      </c>
      <c r="B1" s="1" t="s">
        <v>8</v>
      </c>
      <c r="C1" s="1" t="s">
        <v>21</v>
      </c>
      <c r="D1" s="1" t="s">
        <v>10</v>
      </c>
      <c r="E1" s="1" t="s">
        <v>9</v>
      </c>
      <c r="F1" s="1" t="s">
        <v>30</v>
      </c>
      <c r="G1" s="1" t="s">
        <v>3</v>
      </c>
      <c r="H1" s="1" t="s">
        <v>11</v>
      </c>
      <c r="I1" s="1" t="s">
        <v>0</v>
      </c>
      <c r="J1" s="1" t="s">
        <v>1</v>
      </c>
      <c r="K1" s="1" t="s">
        <v>2</v>
      </c>
      <c r="L1" s="4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C3FD-7BD4-431F-AF04-6329ECD42C3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BC649-B8C2-4AA7-B92B-C5DE6E3EFD5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PRODUCTO</vt:lpstr>
      <vt:lpstr>KARDEX GENERAL</vt:lpstr>
      <vt:lpstr>KARDEX X ALMACEN</vt:lpstr>
      <vt:lpstr>KARDEX PRODUCTO</vt:lpstr>
      <vt:lpstr>KARDEX X PROVEEDOR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TIPROGRAMADOR-2</dc:creator>
  <cp:lastModifiedBy>TIPROGRAMADOR-2</cp:lastModifiedBy>
  <cp:lastPrinted>2020-06-24T17:13:23Z</cp:lastPrinted>
  <dcterms:created xsi:type="dcterms:W3CDTF">2020-06-24T16:45:20Z</dcterms:created>
  <dcterms:modified xsi:type="dcterms:W3CDTF">2020-06-25T16:10:46Z</dcterms:modified>
</cp:coreProperties>
</file>