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api-consulter-home\storage\plantillas\"/>
    </mc:Choice>
  </mc:AlternateContent>
  <xr:revisionPtr revIDLastSave="0" documentId="13_ncr:1_{0B22EB04-65D0-435C-B1EF-0008B61C93F8}" xr6:coauthVersionLast="47" xr6:coauthVersionMax="47" xr10:uidLastSave="{00000000-0000-0000-0000-000000000000}"/>
  <bookViews>
    <workbookView xWindow="60570" yWindow="2250" windowWidth="21600" windowHeight="11295" activeTab="2" xr2:uid="{00000000-000D-0000-FFFF-FFFF00000000}"/>
  </bookViews>
  <sheets>
    <sheet name="EDWARDS" sheetId="2" r:id="rId1"/>
    <sheet name="CORRECCION" sheetId="3" r:id="rId2"/>
    <sheet name="PERFIL" sheetId="5" r:id="rId3"/>
  </sheets>
  <definedNames>
    <definedName name="AD">CORRECCION!$K$40</definedName>
    <definedName name="AGR">CORRECCION!$K$52</definedName>
    <definedName name="AUT">CORRECCION!$K$36</definedName>
    <definedName name="CAM">CORRECCION!$K$49</definedName>
    <definedName name="CONSISTENCIA">CORRECCION!$N$47</definedName>
    <definedName name="DE">CORRECCION!$K$33</definedName>
    <definedName name="DEG">CORRECCION!$K$44</definedName>
    <definedName name="DOM">CORRECCION!$K$43</definedName>
    <definedName name="EX">CORRECCION!$K$35</definedName>
    <definedName name="HET">CORRECCION!$K$51</definedName>
    <definedName name="INT">CORRECCION!$K$41</definedName>
    <definedName name="LO">CORRECCION!$K$32</definedName>
    <definedName name="OR">CORRECCION!$K$34</definedName>
    <definedName name="PER">CORRECCION!$K$50</definedName>
    <definedName name="PRO">CORRECCION!$K$48</definedName>
    <definedName name="SP">CORRECCION!$K$42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5" l="1"/>
  <c r="BD3" i="3"/>
  <c r="D3" i="5"/>
  <c r="BG27" i="3"/>
  <c r="BG26" i="3"/>
  <c r="BG25" i="3"/>
  <c r="BG24" i="3"/>
  <c r="BE27" i="3"/>
  <c r="BE26" i="3"/>
  <c r="BE25" i="3"/>
  <c r="BE24" i="3"/>
  <c r="BC28" i="3"/>
  <c r="BC26" i="3"/>
  <c r="BC25" i="3"/>
  <c r="BC24" i="3"/>
  <c r="BA28" i="3"/>
  <c r="BA26" i="3"/>
  <c r="BA25" i="3"/>
  <c r="BA24" i="3"/>
  <c r="AY28" i="3"/>
  <c r="AY27" i="3"/>
  <c r="AY25" i="3"/>
  <c r="AY24" i="3"/>
  <c r="AW28" i="3"/>
  <c r="AW27" i="3"/>
  <c r="AW25" i="3"/>
  <c r="AW24" i="3"/>
  <c r="AU28" i="3"/>
  <c r="AU27" i="3"/>
  <c r="AU26" i="3"/>
  <c r="AU24" i="3"/>
  <c r="AS24" i="3"/>
  <c r="AS28" i="3"/>
  <c r="AS27" i="3"/>
  <c r="AS26" i="3"/>
  <c r="AQ28" i="3"/>
  <c r="AQ27" i="3"/>
  <c r="AQ26" i="3"/>
  <c r="AQ25" i="3"/>
  <c r="AO28" i="3"/>
  <c r="AO27" i="3"/>
  <c r="AO26" i="3"/>
  <c r="AO25" i="3"/>
  <c r="AM28" i="3"/>
  <c r="AM27" i="3"/>
  <c r="AM26" i="3"/>
  <c r="AM25" i="3"/>
  <c r="AM24" i="3"/>
  <c r="AK28" i="3"/>
  <c r="AK27" i="3"/>
  <c r="AK26" i="3"/>
  <c r="AK25" i="3"/>
  <c r="AK24" i="3"/>
  <c r="AI28" i="3"/>
  <c r="AI27" i="3"/>
  <c r="AI26" i="3"/>
  <c r="AI25" i="3"/>
  <c r="AI24" i="3"/>
  <c r="AG28" i="3"/>
  <c r="AG27" i="3"/>
  <c r="AG26" i="3"/>
  <c r="AG25" i="3"/>
  <c r="AG24" i="3"/>
  <c r="AE28" i="3"/>
  <c r="AE27" i="3"/>
  <c r="AE26" i="3"/>
  <c r="AE25" i="3"/>
  <c r="AE24" i="3"/>
  <c r="AC28" i="3"/>
  <c r="AC27" i="3"/>
  <c r="AC26" i="3"/>
  <c r="AC25" i="3"/>
  <c r="AC24" i="3"/>
  <c r="AA28" i="3"/>
  <c r="AA27" i="3"/>
  <c r="AA26" i="3"/>
  <c r="AA25" i="3"/>
  <c r="AA24" i="3"/>
  <c r="Y28" i="3"/>
  <c r="Y27" i="3"/>
  <c r="Y26" i="3"/>
  <c r="Y25" i="3"/>
  <c r="Y24" i="3"/>
  <c r="W28" i="3"/>
  <c r="W27" i="3"/>
  <c r="W26" i="3"/>
  <c r="W25" i="3"/>
  <c r="W24" i="3"/>
  <c r="U28" i="3"/>
  <c r="U27" i="3"/>
  <c r="U26" i="3"/>
  <c r="U25" i="3"/>
  <c r="U24" i="3"/>
  <c r="S27" i="3"/>
  <c r="S26" i="3"/>
  <c r="S25" i="3"/>
  <c r="S24" i="3"/>
  <c r="Q27" i="3"/>
  <c r="Q26" i="3"/>
  <c r="Q25" i="3"/>
  <c r="Q24" i="3"/>
  <c r="O28" i="3"/>
  <c r="O26" i="3"/>
  <c r="O25" i="3"/>
  <c r="O24" i="3"/>
  <c r="M28" i="3"/>
  <c r="M26" i="3"/>
  <c r="M25" i="3"/>
  <c r="M24" i="3"/>
  <c r="K28" i="3"/>
  <c r="K27" i="3"/>
  <c r="K25" i="3"/>
  <c r="K24" i="3"/>
  <c r="I28" i="3"/>
  <c r="I27" i="3"/>
  <c r="I25" i="3"/>
  <c r="I24" i="3"/>
  <c r="G28" i="3"/>
  <c r="G27" i="3"/>
  <c r="G26" i="3"/>
  <c r="G24" i="3"/>
  <c r="E28" i="3"/>
  <c r="E27" i="3"/>
  <c r="E26" i="3"/>
  <c r="E24" i="3"/>
  <c r="C28" i="3"/>
  <c r="C27" i="3"/>
  <c r="C26" i="3"/>
  <c r="C25" i="3"/>
  <c r="A28" i="3"/>
  <c r="A27" i="3"/>
  <c r="A26" i="3"/>
  <c r="A25" i="3"/>
  <c r="BG20" i="3"/>
  <c r="BG19" i="3"/>
  <c r="BG18" i="3"/>
  <c r="BG17" i="3"/>
  <c r="BG16" i="3"/>
  <c r="BE20" i="3"/>
  <c r="BE19" i="3"/>
  <c r="BE18" i="3"/>
  <c r="BE17" i="3"/>
  <c r="BE16" i="3"/>
  <c r="BC20" i="3"/>
  <c r="BC19" i="3"/>
  <c r="BC18" i="3"/>
  <c r="BC17" i="3"/>
  <c r="BC16" i="3"/>
  <c r="BA20" i="3"/>
  <c r="BA19" i="3"/>
  <c r="BA18" i="3"/>
  <c r="BA17" i="3"/>
  <c r="BA16" i="3"/>
  <c r="AY20" i="3"/>
  <c r="AY19" i="3"/>
  <c r="AY18" i="3"/>
  <c r="AY17" i="3"/>
  <c r="AY16" i="3"/>
  <c r="AW20" i="3"/>
  <c r="AW19" i="3"/>
  <c r="AW18" i="3"/>
  <c r="AW17" i="3"/>
  <c r="AW16" i="3"/>
  <c r="AU20" i="3"/>
  <c r="AU19" i="3"/>
  <c r="AU18" i="3"/>
  <c r="AU17" i="3"/>
  <c r="AU16" i="3"/>
  <c r="AS20" i="3"/>
  <c r="AS19" i="3"/>
  <c r="AS18" i="3"/>
  <c r="AS17" i="3"/>
  <c r="AS16" i="3"/>
  <c r="AQ20" i="3"/>
  <c r="AQ19" i="3"/>
  <c r="AQ18" i="3"/>
  <c r="AQ17" i="3"/>
  <c r="AQ16" i="3"/>
  <c r="AO20" i="3"/>
  <c r="AO19" i="3"/>
  <c r="AO18" i="3"/>
  <c r="AO17" i="3"/>
  <c r="AO16" i="3"/>
  <c r="AM19" i="3"/>
  <c r="AM18" i="3"/>
  <c r="AM17" i="3"/>
  <c r="AM16" i="3"/>
  <c r="AK19" i="3"/>
  <c r="AK18" i="3"/>
  <c r="AK17" i="3"/>
  <c r="AK16" i="3"/>
  <c r="AI20" i="3"/>
  <c r="AI18" i="3"/>
  <c r="AI17" i="3"/>
  <c r="AI16" i="3"/>
  <c r="AG20" i="3"/>
  <c r="AG18" i="3"/>
  <c r="AG17" i="3"/>
  <c r="AG16" i="3"/>
  <c r="AE20" i="3"/>
  <c r="AE19" i="3"/>
  <c r="AE17" i="3"/>
  <c r="AE16" i="3"/>
  <c r="AC20" i="3"/>
  <c r="AC19" i="3"/>
  <c r="AC17" i="3"/>
  <c r="AC16" i="3"/>
  <c r="AA20" i="3"/>
  <c r="AA19" i="3"/>
  <c r="AA18" i="3"/>
  <c r="AA16" i="3"/>
  <c r="Y20" i="3"/>
  <c r="Y19" i="3"/>
  <c r="Y18" i="3"/>
  <c r="Y16" i="3"/>
  <c r="W20" i="3"/>
  <c r="W19" i="3"/>
  <c r="W18" i="3"/>
  <c r="W17" i="3"/>
  <c r="U20" i="3"/>
  <c r="U19" i="3"/>
  <c r="U18" i="3"/>
  <c r="U17" i="3"/>
  <c r="S20" i="3"/>
  <c r="S19" i="3"/>
  <c r="S18" i="3"/>
  <c r="S17" i="3"/>
  <c r="S16" i="3"/>
  <c r="Q20" i="3"/>
  <c r="Q19" i="3"/>
  <c r="Q18" i="3"/>
  <c r="Q17" i="3"/>
  <c r="Q16" i="3"/>
  <c r="O20" i="3"/>
  <c r="O19" i="3"/>
  <c r="O18" i="3"/>
  <c r="O17" i="3"/>
  <c r="O16" i="3"/>
  <c r="M20" i="3"/>
  <c r="M19" i="3"/>
  <c r="M18" i="3"/>
  <c r="M17" i="3"/>
  <c r="M16" i="3"/>
  <c r="K20" i="3"/>
  <c r="K19" i="3"/>
  <c r="K18" i="3"/>
  <c r="K17" i="3"/>
  <c r="K16" i="3"/>
  <c r="I20" i="3"/>
  <c r="I19" i="3"/>
  <c r="I18" i="3"/>
  <c r="I17" i="3"/>
  <c r="I16" i="3"/>
  <c r="G20" i="3"/>
  <c r="G19" i="3"/>
  <c r="G18" i="3"/>
  <c r="G17" i="3"/>
  <c r="G16" i="3"/>
  <c r="E20" i="3"/>
  <c r="E19" i="3"/>
  <c r="E18" i="3"/>
  <c r="E17" i="3"/>
  <c r="E16" i="3"/>
  <c r="C20" i="3"/>
  <c r="C19" i="3"/>
  <c r="C18" i="3"/>
  <c r="C17" i="3"/>
  <c r="C16" i="3"/>
  <c r="A20" i="3"/>
  <c r="A19" i="3"/>
  <c r="A18" i="3"/>
  <c r="A17" i="3"/>
  <c r="A16" i="3"/>
  <c r="BG11" i="3"/>
  <c r="BG10" i="3"/>
  <c r="BG9" i="3"/>
  <c r="BG8" i="3"/>
  <c r="BE11" i="3"/>
  <c r="BE10" i="3"/>
  <c r="BE9" i="3"/>
  <c r="BE8" i="3"/>
  <c r="BC12" i="3"/>
  <c r="BC10" i="3"/>
  <c r="BC9" i="3"/>
  <c r="BC8" i="3"/>
  <c r="BA12" i="3"/>
  <c r="BA10" i="3"/>
  <c r="BA9" i="3"/>
  <c r="BA8" i="3"/>
  <c r="AY12" i="3"/>
  <c r="AY11" i="3"/>
  <c r="AY9" i="3"/>
  <c r="AY8" i="3"/>
  <c r="AW12" i="3"/>
  <c r="AW11" i="3"/>
  <c r="AW9" i="3"/>
  <c r="AW8" i="3"/>
  <c r="AU12" i="3"/>
  <c r="AU11" i="3"/>
  <c r="AU10" i="3"/>
  <c r="AU8" i="3"/>
  <c r="AS12" i="3"/>
  <c r="AS11" i="3"/>
  <c r="AS10" i="3"/>
  <c r="AS8" i="3"/>
  <c r="AQ12" i="3"/>
  <c r="AQ11" i="3"/>
  <c r="AQ10" i="3"/>
  <c r="AQ9" i="3"/>
  <c r="AO12" i="3"/>
  <c r="AO11" i="3"/>
  <c r="AO10" i="3"/>
  <c r="AO9" i="3"/>
  <c r="AM11" i="3"/>
  <c r="AM10" i="3"/>
  <c r="AM9" i="3"/>
  <c r="AM8" i="3"/>
  <c r="AK11" i="3"/>
  <c r="AK10" i="3"/>
  <c r="AK9" i="3"/>
  <c r="AK8" i="3"/>
  <c r="AI12" i="3"/>
  <c r="AI10" i="3"/>
  <c r="AI9" i="3"/>
  <c r="AI8" i="3"/>
  <c r="AG12" i="3"/>
  <c r="AG10" i="3"/>
  <c r="AG9" i="3"/>
  <c r="AG8" i="3"/>
  <c r="AE12" i="3"/>
  <c r="AE11" i="3"/>
  <c r="AE9" i="3"/>
  <c r="AE8" i="3"/>
  <c r="AC12" i="3"/>
  <c r="AC11" i="3"/>
  <c r="AC9" i="3"/>
  <c r="AC8" i="3"/>
  <c r="AA12" i="3"/>
  <c r="AA11" i="3"/>
  <c r="AA10" i="3"/>
  <c r="AA8" i="3"/>
  <c r="Y12" i="3"/>
  <c r="Y11" i="3"/>
  <c r="Y10" i="3"/>
  <c r="Y8" i="3"/>
  <c r="W12" i="3"/>
  <c r="W11" i="3"/>
  <c r="W10" i="3"/>
  <c r="W9" i="3"/>
  <c r="U12" i="3"/>
  <c r="U11" i="3"/>
  <c r="U10" i="3"/>
  <c r="U9" i="3"/>
  <c r="S11" i="3"/>
  <c r="S10" i="3"/>
  <c r="S9" i="3"/>
  <c r="S8" i="3"/>
  <c r="Q11" i="3"/>
  <c r="Q10" i="3"/>
  <c r="Q9" i="3"/>
  <c r="Q8" i="3"/>
  <c r="O12" i="3"/>
  <c r="O10" i="3"/>
  <c r="O9" i="3"/>
  <c r="O8" i="3"/>
  <c r="M12" i="3"/>
  <c r="M10" i="3"/>
  <c r="M9" i="3"/>
  <c r="M8" i="3"/>
  <c r="K9" i="3"/>
  <c r="K8" i="3"/>
  <c r="K12" i="3"/>
  <c r="K11" i="3"/>
  <c r="I12" i="3"/>
  <c r="I11" i="3"/>
  <c r="I9" i="3"/>
  <c r="I8" i="3"/>
  <c r="G8" i="3"/>
  <c r="G12" i="3"/>
  <c r="G11" i="3"/>
  <c r="G10" i="3"/>
  <c r="E12" i="3"/>
  <c r="E11" i="3"/>
  <c r="E10" i="3"/>
  <c r="E8" i="3"/>
  <c r="S28" i="3"/>
  <c r="Q28" i="3"/>
  <c r="O27" i="3"/>
  <c r="M27" i="3"/>
  <c r="K26" i="3"/>
  <c r="I26" i="3"/>
  <c r="G25" i="3"/>
  <c r="E25" i="3"/>
  <c r="C24" i="3"/>
  <c r="A24" i="3"/>
  <c r="BG12" i="3"/>
  <c r="BE12" i="3"/>
  <c r="BC11" i="3"/>
  <c r="BA11" i="3"/>
  <c r="AY10" i="3"/>
  <c r="AW10" i="3"/>
  <c r="AU9" i="3"/>
  <c r="AS9" i="3"/>
  <c r="AQ8" i="3"/>
  <c r="AO8" i="3"/>
  <c r="AM12" i="3"/>
  <c r="AK12" i="3"/>
  <c r="AI11" i="3"/>
  <c r="AG11" i="3"/>
  <c r="AE10" i="3"/>
  <c r="AC10" i="3"/>
  <c r="AA9" i="3"/>
  <c r="Y9" i="3"/>
  <c r="W8" i="3"/>
  <c r="U8" i="3"/>
  <c r="BG28" i="3"/>
  <c r="BE28" i="3"/>
  <c r="BC27" i="3"/>
  <c r="BA27" i="3"/>
  <c r="AY26" i="3"/>
  <c r="AW26" i="3"/>
  <c r="AU25" i="3"/>
  <c r="AS25" i="3"/>
  <c r="AQ24" i="3"/>
  <c r="AO24" i="3"/>
  <c r="AM20" i="3"/>
  <c r="AK20" i="3"/>
  <c r="AI19" i="3"/>
  <c r="AG19" i="3"/>
  <c r="AE18" i="3"/>
  <c r="AC18" i="3"/>
  <c r="AA17" i="3"/>
  <c r="Y17" i="3"/>
  <c r="W16" i="3"/>
  <c r="U16" i="3"/>
  <c r="S12" i="3"/>
  <c r="Q12" i="3"/>
  <c r="O11" i="3"/>
  <c r="M11" i="3"/>
  <c r="K10" i="3"/>
  <c r="I10" i="3"/>
  <c r="G9" i="3"/>
  <c r="E9" i="3"/>
  <c r="C8" i="3"/>
  <c r="C12" i="3"/>
  <c r="C11" i="3"/>
  <c r="C10" i="3"/>
  <c r="C9" i="3"/>
  <c r="A9" i="3"/>
  <c r="A10" i="3"/>
  <c r="A11" i="3"/>
  <c r="A12" i="3"/>
  <c r="A8" i="3"/>
  <c r="N46" i="3" l="1"/>
  <c r="N45" i="3"/>
  <c r="N44" i="3"/>
  <c r="N43" i="3"/>
  <c r="N42" i="3"/>
  <c r="N41" i="3"/>
  <c r="N40" i="3"/>
  <c r="N38" i="3"/>
  <c r="N39" i="3"/>
  <c r="N37" i="3"/>
  <c r="N36" i="3"/>
  <c r="N35" i="3"/>
  <c r="N34" i="3"/>
  <c r="N33" i="3"/>
  <c r="N32" i="3"/>
  <c r="F52" i="3"/>
  <c r="K52" i="3" s="1"/>
  <c r="D22" i="5" s="1"/>
  <c r="J22" i="5" s="1"/>
  <c r="F51" i="3"/>
  <c r="F50" i="3"/>
  <c r="F49" i="3"/>
  <c r="F48" i="3"/>
  <c r="F44" i="3"/>
  <c r="F36" i="3"/>
  <c r="F43" i="3"/>
  <c r="F42" i="3"/>
  <c r="F41" i="3"/>
  <c r="F40" i="3"/>
  <c r="F35" i="3"/>
  <c r="F34" i="3"/>
  <c r="F33" i="3"/>
  <c r="F32" i="3"/>
  <c r="B52" i="3"/>
  <c r="B51" i="3"/>
  <c r="B50" i="3"/>
  <c r="B49" i="3"/>
  <c r="B48" i="3"/>
  <c r="B44" i="3"/>
  <c r="B43" i="3"/>
  <c r="B42" i="3"/>
  <c r="B41" i="3"/>
  <c r="B40" i="3"/>
  <c r="B36" i="3"/>
  <c r="B35" i="3"/>
  <c r="B34" i="3"/>
  <c r="B33" i="3"/>
  <c r="B32" i="3"/>
  <c r="AU3" i="3"/>
  <c r="AC3" i="3"/>
  <c r="G3" i="3"/>
  <c r="K51" i="3" l="1"/>
  <c r="D21" i="5" s="1"/>
  <c r="J21" i="5" s="1"/>
  <c r="M21" i="5" s="1"/>
  <c r="T62" i="5" s="1"/>
  <c r="K49" i="3"/>
  <c r="D19" i="5" s="1"/>
  <c r="J19" i="5" s="1"/>
  <c r="N19" i="5" s="1"/>
  <c r="L22" i="5"/>
  <c r="T32" i="5" s="1"/>
  <c r="N22" i="5"/>
  <c r="P22" i="5"/>
  <c r="T31" i="5" s="1"/>
  <c r="M22" i="5"/>
  <c r="T64" i="5" s="1"/>
  <c r="O22" i="5"/>
  <c r="T63" i="5" s="1"/>
  <c r="K40" i="3"/>
  <c r="D13" i="5" s="1"/>
  <c r="J13" i="5" s="1"/>
  <c r="K42" i="3"/>
  <c r="D15" i="5" s="1"/>
  <c r="J15" i="5" s="1"/>
  <c r="K41" i="3"/>
  <c r="D14" i="5" s="1"/>
  <c r="J14" i="5" s="1"/>
  <c r="K43" i="3"/>
  <c r="D16" i="5" s="1"/>
  <c r="J16" i="5" s="1"/>
  <c r="J27" i="5" s="1"/>
  <c r="K44" i="3"/>
  <c r="D17" i="5" s="1"/>
  <c r="J17" i="5" s="1"/>
  <c r="K48" i="3"/>
  <c r="D18" i="5" s="1"/>
  <c r="J18" i="5" s="1"/>
  <c r="K50" i="3"/>
  <c r="D20" i="5" s="1"/>
  <c r="J20" i="5" s="1"/>
  <c r="N27" i="5" s="1"/>
  <c r="K34" i="3"/>
  <c r="D10" i="5" s="1"/>
  <c r="J10" i="5" s="1"/>
  <c r="K36" i="3"/>
  <c r="D12" i="5" s="1"/>
  <c r="J12" i="5" s="1"/>
  <c r="P27" i="5"/>
  <c r="K35" i="3"/>
  <c r="D11" i="5" s="1"/>
  <c r="J11" i="5" s="1"/>
  <c r="N47" i="3"/>
  <c r="D23" i="5" s="1"/>
  <c r="J23" i="5" s="1"/>
  <c r="K32" i="3"/>
  <c r="D8" i="5" s="1"/>
  <c r="J8" i="5" s="1"/>
  <c r="K33" i="3"/>
  <c r="D9" i="5" s="1"/>
  <c r="J9" i="5" s="1"/>
  <c r="L19" i="5" l="1"/>
  <c r="T26" i="5" s="1"/>
  <c r="O19" i="5"/>
  <c r="T57" i="5" s="1"/>
  <c r="M19" i="5"/>
  <c r="T58" i="5" s="1"/>
  <c r="N21" i="5"/>
  <c r="L21" i="5"/>
  <c r="T30" i="5" s="1"/>
  <c r="O21" i="5"/>
  <c r="T61" i="5" s="1"/>
  <c r="P21" i="5"/>
  <c r="T29" i="5" s="1"/>
  <c r="M27" i="5"/>
  <c r="O27" i="5"/>
  <c r="P19" i="5"/>
  <c r="T25" i="5" s="1"/>
  <c r="P8" i="5"/>
  <c r="T3" i="5" s="1"/>
  <c r="O8" i="5"/>
  <c r="T35" i="5" s="1"/>
  <c r="N8" i="5"/>
  <c r="L8" i="5"/>
  <c r="T4" i="5" s="1"/>
  <c r="M8" i="5"/>
  <c r="T36" i="5" s="1"/>
  <c r="M11" i="5"/>
  <c r="T42" i="5" s="1"/>
  <c r="O11" i="5"/>
  <c r="T41" i="5" s="1"/>
  <c r="L11" i="5"/>
  <c r="T10" i="5" s="1"/>
  <c r="N11" i="5"/>
  <c r="P11" i="5"/>
  <c r="T9" i="5" s="1"/>
  <c r="L12" i="5"/>
  <c r="T12" i="5" s="1"/>
  <c r="N12" i="5"/>
  <c r="P12" i="5"/>
  <c r="T11" i="5" s="1"/>
  <c r="M12" i="5"/>
  <c r="T44" i="5" s="1"/>
  <c r="O12" i="5"/>
  <c r="T43" i="5" s="1"/>
  <c r="L20" i="5"/>
  <c r="T28" i="5" s="1"/>
  <c r="N20" i="5"/>
  <c r="P20" i="5"/>
  <c r="T27" i="5" s="1"/>
  <c r="M20" i="5"/>
  <c r="T60" i="5" s="1"/>
  <c r="O20" i="5"/>
  <c r="T59" i="5" s="1"/>
  <c r="M17" i="5"/>
  <c r="T54" i="5" s="1"/>
  <c r="O17" i="5"/>
  <c r="T53" i="5" s="1"/>
  <c r="L17" i="5"/>
  <c r="T22" i="5" s="1"/>
  <c r="N17" i="5"/>
  <c r="P17" i="5"/>
  <c r="T21" i="5" s="1"/>
  <c r="L14" i="5"/>
  <c r="T16" i="5" s="1"/>
  <c r="N14" i="5"/>
  <c r="P14" i="5"/>
  <c r="T15" i="5" s="1"/>
  <c r="M14" i="5"/>
  <c r="T48" i="5" s="1"/>
  <c r="O14" i="5"/>
  <c r="T47" i="5" s="1"/>
  <c r="M13" i="5"/>
  <c r="T46" i="5" s="1"/>
  <c r="O13" i="5"/>
  <c r="T45" i="5" s="1"/>
  <c r="L13" i="5"/>
  <c r="T14" i="5" s="1"/>
  <c r="N13" i="5"/>
  <c r="P13" i="5"/>
  <c r="T13" i="5" s="1"/>
  <c r="M9" i="5"/>
  <c r="T38" i="5" s="1"/>
  <c r="O9" i="5"/>
  <c r="L9" i="5"/>
  <c r="T6" i="5" s="1"/>
  <c r="N9" i="5"/>
  <c r="P9" i="5"/>
  <c r="T5" i="5" s="1"/>
  <c r="L10" i="5"/>
  <c r="T8" i="5" s="1"/>
  <c r="N10" i="5"/>
  <c r="P10" i="5"/>
  <c r="T7" i="5" s="1"/>
  <c r="M10" i="5"/>
  <c r="T40" i="5" s="1"/>
  <c r="O10" i="5"/>
  <c r="L18" i="5"/>
  <c r="T24" i="5" s="1"/>
  <c r="N18" i="5"/>
  <c r="P18" i="5"/>
  <c r="T23" i="5" s="1"/>
  <c r="M18" i="5"/>
  <c r="T56" i="5" s="1"/>
  <c r="O18" i="5"/>
  <c r="T55" i="5" s="1"/>
  <c r="L16" i="5"/>
  <c r="T20" i="5" s="1"/>
  <c r="N16" i="5"/>
  <c r="P16" i="5"/>
  <c r="T19" i="5" s="1"/>
  <c r="M16" i="5"/>
  <c r="T52" i="5" s="1"/>
  <c r="O16" i="5"/>
  <c r="T51" i="5" s="1"/>
  <c r="M15" i="5"/>
  <c r="T50" i="5" s="1"/>
  <c r="O15" i="5"/>
  <c r="T49" i="5" s="1"/>
  <c r="L15" i="5"/>
  <c r="T18" i="5" s="1"/>
  <c r="N15" i="5"/>
  <c r="P15" i="5"/>
  <c r="T17" i="5" s="1"/>
  <c r="L23" i="5"/>
  <c r="N23" i="5"/>
  <c r="P23" i="5"/>
  <c r="M23" i="5"/>
  <c r="O23" i="5"/>
  <c r="F27" i="5"/>
  <c r="K27" i="5"/>
  <c r="H27" i="5"/>
  <c r="D27" i="5"/>
  <c r="L27" i="5"/>
  <c r="I27" i="5"/>
  <c r="G27" i="5"/>
  <c r="B27" i="5"/>
  <c r="C27" i="5"/>
  <c r="E27" i="5"/>
  <c r="T37" i="5" l="1"/>
  <c r="T39" i="5"/>
</calcChain>
</file>

<file path=xl/sharedStrings.xml><?xml version="1.0" encoding="utf-8"?>
<sst xmlns="http://schemas.openxmlformats.org/spreadsheetml/2006/main" count="548" uniqueCount="156">
  <si>
    <t>EDAD:</t>
  </si>
  <si>
    <t>NOMBRE COMPLETO:</t>
  </si>
  <si>
    <t>ESCALAS DE PREFERENCIAS PERSONALES DE EDWARDS
(HOJA DE RESPUESTAS)</t>
  </si>
  <si>
    <t>A</t>
  </si>
  <si>
    <t>B</t>
  </si>
  <si>
    <t>FECHA</t>
  </si>
  <si>
    <t>#</t>
  </si>
  <si>
    <t>LOGRO</t>
  </si>
  <si>
    <t>DEFERENCIA</t>
  </si>
  <si>
    <t>ORDEN</t>
  </si>
  <si>
    <t>EXHIBICIONISMO</t>
  </si>
  <si>
    <t>AUTONOMIA</t>
  </si>
  <si>
    <t>AFILIACION</t>
  </si>
  <si>
    <t>INTRACEPCION</t>
  </si>
  <si>
    <t>SER PROTEGIDO</t>
  </si>
  <si>
    <t>DOMINIO</t>
  </si>
  <si>
    <t>DEGRADACION</t>
  </si>
  <si>
    <t>PROTEGER</t>
  </si>
  <si>
    <t>CAMBIO</t>
  </si>
  <si>
    <t>PERSISTENCIA</t>
  </si>
  <si>
    <t>HETEROSEXIALIDAD</t>
  </si>
  <si>
    <t>AGRESION</t>
  </si>
  <si>
    <t>ΣA
r</t>
  </si>
  <si>
    <t>ΣB
c</t>
  </si>
  <si>
    <t>ΣA+B</t>
  </si>
  <si>
    <t>LO</t>
  </si>
  <si>
    <t>DE</t>
  </si>
  <si>
    <t>OR</t>
  </si>
  <si>
    <t>EX</t>
  </si>
  <si>
    <t>AUT</t>
  </si>
  <si>
    <t>AD</t>
  </si>
  <si>
    <t>INT</t>
  </si>
  <si>
    <t>SP</t>
  </si>
  <si>
    <t>DOM</t>
  </si>
  <si>
    <t>DEG</t>
  </si>
  <si>
    <t>PRO</t>
  </si>
  <si>
    <t>CAM</t>
  </si>
  <si>
    <t>PER</t>
  </si>
  <si>
    <t>HET</t>
  </si>
  <si>
    <t>AGR</t>
  </si>
  <si>
    <t>GENERO</t>
  </si>
  <si>
    <t>MASCULINO</t>
  </si>
  <si>
    <t>FEMENINO</t>
  </si>
  <si>
    <t>CON</t>
  </si>
  <si>
    <t>CONSISTENCIA</t>
  </si>
  <si>
    <t>Σ</t>
  </si>
  <si>
    <t>FACTORES</t>
  </si>
  <si>
    <t>ESCALAS DE PREFERENCIAS PERSONALES DE EDWARDS</t>
  </si>
  <si>
    <t>ESCALA</t>
  </si>
  <si>
    <t>P-BRUTO</t>
  </si>
  <si>
    <t>NOMBRE:</t>
  </si>
  <si>
    <t>PUNTAJE</t>
  </si>
  <si>
    <t>HETEROSEXUALIDAD</t>
  </si>
  <si>
    <t>Logro</t>
  </si>
  <si>
    <t>Deferencia</t>
  </si>
  <si>
    <t>Orden</t>
  </si>
  <si>
    <t>Exhibicionismo</t>
  </si>
  <si>
    <t>Autonomia</t>
  </si>
  <si>
    <t>Afiliacion</t>
  </si>
  <si>
    <t>Intracepcion</t>
  </si>
  <si>
    <t>Ser Protegido</t>
  </si>
  <si>
    <t>Dominio</t>
  </si>
  <si>
    <t>Degradacion</t>
  </si>
  <si>
    <t>Proteger</t>
  </si>
  <si>
    <t>Cambio</t>
  </si>
  <si>
    <t>Persistencia</t>
  </si>
  <si>
    <t>Heterosexualidad</t>
  </si>
  <si>
    <t>Agresion</t>
  </si>
  <si>
    <t>Ptje</t>
  </si>
  <si>
    <t>Defer</t>
  </si>
  <si>
    <t>Exhib</t>
  </si>
  <si>
    <t>Auton</t>
  </si>
  <si>
    <t>Afili</t>
  </si>
  <si>
    <t>Intra</t>
  </si>
  <si>
    <t>Ser P</t>
  </si>
  <si>
    <t>Domin</t>
  </si>
  <si>
    <t>Degr</t>
  </si>
  <si>
    <t>Prot</t>
  </si>
  <si>
    <t>Camb</t>
  </si>
  <si>
    <t>Pers</t>
  </si>
  <si>
    <t>Hete</t>
  </si>
  <si>
    <t>Agre</t>
  </si>
  <si>
    <t>Con</t>
  </si>
  <si>
    <t>M</t>
  </si>
  <si>
    <t>F</t>
  </si>
  <si>
    <t>INTERPRETACION</t>
  </si>
  <si>
    <t>Muy Alto</t>
  </si>
  <si>
    <t>Alto</t>
  </si>
  <si>
    <t>Promedio</t>
  </si>
  <si>
    <t>Bajo</t>
  </si>
  <si>
    <t>Muy Bajo</t>
  </si>
  <si>
    <t>Favor de contestar con el numero "1" en la opcion que usted elija, ya sea inciso A o inciso B en cada una de las preguntas.</t>
  </si>
  <si>
    <t>PUNTAJE BRUTO</t>
  </si>
  <si>
    <t>LO+</t>
  </si>
  <si>
    <t xml:space="preserve">-Persistencia, ambición, competitividad, iniciativa y energía disponible para logros </t>
  </si>
  <si>
    <t>LO-</t>
  </si>
  <si>
    <t>-Inconstancia; poca energía disponible y autoestima disminuída</t>
  </si>
  <si>
    <t>DE+</t>
  </si>
  <si>
    <t>-Complacencia, sugestionabilidad, cooperación, dependencia y respeto</t>
  </si>
  <si>
    <t>DE-</t>
  </si>
  <si>
    <t>-Individualismo, dominancia, agresividad, independencia. Baja cooperación tolerancia</t>
  </si>
  <si>
    <t>OR+</t>
  </si>
  <si>
    <t>-Planificación, metodicidad; detallismo y  escrupulosidad</t>
  </si>
  <si>
    <t>0R-</t>
  </si>
  <si>
    <t>-Ausencia de método; persona con capacidad de planificación disminuída</t>
  </si>
  <si>
    <t>EX+</t>
  </si>
  <si>
    <t>-Búsqueda de reconocimiento externo; egocentrismo; estilo histriónico; autoconfianza</t>
  </si>
  <si>
    <t>EX-</t>
  </si>
  <si>
    <t>-Prudencia, mesura, aislamiento; temor a mostrarse, autoreclusión e intimismo</t>
  </si>
  <si>
    <t>AU+</t>
  </si>
  <si>
    <t>-Independ., impulsividad, voluntad; resistencia a restricciones; crítica a la autoridad; difícil obediencia</t>
  </si>
  <si>
    <t>AU-</t>
  </si>
  <si>
    <t>-Sumisión; conflicto dependencia-independencia; contradependencia; conformismo y cautela</t>
  </si>
  <si>
    <t>AF+</t>
  </si>
  <si>
    <t>-Sociabilidad, cooperación, lealtad, afecto y amistad</t>
  </si>
  <si>
    <t>AF-</t>
  </si>
  <si>
    <t>-Individualismo, deslealtad, envidia; agente disociador y poco cooperador</t>
  </si>
  <si>
    <t>IC+</t>
  </si>
  <si>
    <t>-Introspección, individualismo, sensibilidad; alta auto-observación y hetero-observación intuitiva</t>
  </si>
  <si>
    <t>IC-</t>
  </si>
  <si>
    <t>-Auto y hetero-observación bajas; estilo práctico; lealismo convencional; indiferencia</t>
  </si>
  <si>
    <t>SP+</t>
  </si>
  <si>
    <t>-Dependencia, inseguridad; alta necesidad de sustento y acogida externos; temor a la soledad</t>
  </si>
  <si>
    <t>SP-</t>
  </si>
  <si>
    <t>-Contradependencia racionalista; distancia; autosuficiencia; independ. apoyo externo; imagen de seguridad</t>
  </si>
  <si>
    <t>DO+</t>
  </si>
  <si>
    <t>-Control y liderazgo; persuasión, autoritarismo y coacción; disciplinador, organizador y normativo</t>
  </si>
  <si>
    <t>DO-</t>
  </si>
  <si>
    <t>-Sumisión, dependencia, indecisión, pasividad, obediencia, sugestionabilidad; baja autoconfianza</t>
  </si>
  <si>
    <t>DG+</t>
  </si>
  <si>
    <t>-Autoestima disminuída, pasividad, timidez, sumisión, resignación, congraciaciatoriedad</t>
  </si>
  <si>
    <t>DG-</t>
  </si>
  <si>
    <t>-Dominio, autoconfianza, autonomía, asertividad, actividad.</t>
  </si>
  <si>
    <t>PR+</t>
  </si>
  <si>
    <t>-Estilo acogedor, consolador, gentil, tolerante, afectuoso, cooperador gratificante. Ayuda y defensa del débil</t>
  </si>
  <si>
    <t>PR-</t>
  </si>
  <si>
    <t xml:space="preserve">-Individualismo, apatía, intolerancia, indolencia, aislamiento, agresividad </t>
  </si>
  <si>
    <t>CA+</t>
  </si>
  <si>
    <t>-Estilo innovador, flexible, cambiante, inconstante, impredecible, aventurero, inquieto, adaptable, variable</t>
  </si>
  <si>
    <t>CA-</t>
  </si>
  <si>
    <t>-Rigidez, estabilidad, constancia, fidelidad, predectibilidad; estilo conservador</t>
  </si>
  <si>
    <t>PE+</t>
  </si>
  <si>
    <t>-Perseverancia, esfuerzo, voluntariedad, metodicidad, constancia, continuidad, responsabilidad, insistencia</t>
  </si>
  <si>
    <t>PE-</t>
  </si>
  <si>
    <t>-Inconstancia, falta de método, pasividad, distracción, discontinuidad; autoimagen de incapacidad</t>
  </si>
  <si>
    <t>HS+</t>
  </si>
  <si>
    <t>-Sensibilidad erótica, sensualidad; identidad sexual; búsqueda de reconocimiento en las relaciones intersex.</t>
  </si>
  <si>
    <t>HS-</t>
  </si>
  <si>
    <t>-Negación sexual; dificultad heterosexual; distancia, aislamiento, inseguridad, pasividad</t>
  </si>
  <si>
    <t>AG+</t>
  </si>
  <si>
    <t>-Agresividad, autoritarismo, irritabilidad, criticidad, beligerancia, avasallamiento, severidad</t>
  </si>
  <si>
    <t>AG-</t>
  </si>
  <si>
    <t>-Paciencia, flexibilidad, cautela, tranquilidad; estilo conciliador</t>
  </si>
  <si>
    <t>RASGOS DE PERSONALIDAD MAS DESTACADOS (MA-MB)</t>
  </si>
  <si>
    <t>RASGOS DE PERSONALIDAD SECUNDARIOS (A-B)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</si>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</sst>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b/>
      <sz val="12"/>
      <color indexed="17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11"/>
      <color indexed="17"/>
      <name val="Arial"/>
      <family val="2"/>
    </font>
    <font>
      <b/>
      <sz val="20"/>
      <color indexed="17"/>
      <name val="Calibri"/>
      <family val="2"/>
      <scheme val="minor"/>
    </font>
    <font>
      <b/>
      <sz val="10"/>
      <color theme="0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u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Times New Roman"/>
      <family val="1"/>
    </font>
    <font>
      <b/>
      <sz val="10"/>
      <name val="Geneva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Geneva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9" fillId="0" borderId="0"/>
  </cellStyleXfs>
  <cellXfs count="124">
    <xf numFmtId="0" fontId="0" fillId="0" borderId="0" xfId="0"/>
    <xf numFmtId="0" fontId="2" fillId="0" borderId="1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 shrinkToFit="1"/>
    </xf>
    <xf numFmtId="0" fontId="6" fillId="3" borderId="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center" vertical="center" shrinkToFit="1"/>
    </xf>
    <xf numFmtId="0" fontId="6" fillId="5" borderId="1" xfId="0" applyFont="1" applyFill="1" applyBorder="1" applyAlignment="1">
      <alignment horizontal="center" vertical="center" shrinkToFi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2" fillId="6" borderId="0" xfId="1" applyFill="1"/>
    <xf numFmtId="0" fontId="12" fillId="6" borderId="0" xfId="1" applyFont="1" applyFill="1"/>
    <xf numFmtId="0" fontId="9" fillId="6" borderId="0" xfId="1" applyFont="1" applyFill="1"/>
    <xf numFmtId="0" fontId="13" fillId="6" borderId="0" xfId="1" applyFont="1" applyFill="1" applyAlignment="1">
      <alignment horizontal="left"/>
    </xf>
    <xf numFmtId="0" fontId="10" fillId="6" borderId="0" xfId="1" applyFont="1" applyFill="1" applyAlignment="1">
      <alignment horizontal="left"/>
    </xf>
    <xf numFmtId="0" fontId="13" fillId="6" borderId="0" xfId="1" applyFont="1" applyFill="1"/>
    <xf numFmtId="0" fontId="2" fillId="6" borderId="0" xfId="1" applyFill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2" fillId="6" borderId="8" xfId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0" xfId="0" applyFont="1"/>
    <xf numFmtId="1" fontId="18" fillId="0" borderId="0" xfId="2" applyNumberFormat="1" applyFont="1" applyAlignment="1">
      <alignment horizontal="center"/>
    </xf>
    <xf numFmtId="0" fontId="17" fillId="0" borderId="1" xfId="2" applyFont="1" applyBorder="1" applyAlignment="1">
      <alignment horizontal="center"/>
    </xf>
    <xf numFmtId="0" fontId="17" fillId="0" borderId="7" xfId="2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 shrinkToFit="1"/>
    </xf>
    <xf numFmtId="0" fontId="3" fillId="3" borderId="7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0" xfId="0" applyFont="1" applyFill="1" applyAlignment="1">
      <alignment horizontal="center" vertical="center" wrapText="1" shrinkToFi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6" borderId="2" xfId="1" applyFill="1" applyBorder="1" applyAlignment="1">
      <alignment horizontal="center"/>
    </xf>
    <xf numFmtId="0" fontId="2" fillId="6" borderId="3" xfId="1" applyFill="1" applyBorder="1" applyAlignment="1">
      <alignment horizont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2" fillId="6" borderId="10" xfId="1" applyFill="1" applyBorder="1" applyAlignment="1">
      <alignment horizontal="center"/>
    </xf>
    <xf numFmtId="0" fontId="2" fillId="6" borderId="11" xfId="1" applyFill="1" applyBorder="1" applyAlignment="1">
      <alignment horizontal="center"/>
    </xf>
    <xf numFmtId="0" fontId="2" fillId="6" borderId="12" xfId="1" applyFill="1" applyBorder="1" applyAlignment="1">
      <alignment horizontal="center"/>
    </xf>
    <xf numFmtId="0" fontId="11" fillId="6" borderId="0" xfId="1" applyFont="1" applyFill="1" applyAlignment="1">
      <alignment horizontal="center" wrapText="1"/>
    </xf>
    <xf numFmtId="0" fontId="11" fillId="6" borderId="0" xfId="1" applyFont="1" applyFill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2" fillId="6" borderId="9" xfId="1" applyFill="1" applyBorder="1" applyAlignment="1">
      <alignment horizontal="center"/>
    </xf>
    <xf numFmtId="0" fontId="2" fillId="6" borderId="14" xfId="1" applyFill="1" applyBorder="1" applyAlignment="1">
      <alignment horizontal="center"/>
    </xf>
    <xf numFmtId="0" fontId="2" fillId="6" borderId="29" xfId="1" applyFill="1" applyBorder="1" applyAlignment="1">
      <alignment horizontal="center"/>
    </xf>
    <xf numFmtId="0" fontId="2" fillId="6" borderId="6" xfId="1" applyFill="1" applyBorder="1" applyAlignment="1">
      <alignment horizontal="center"/>
    </xf>
    <xf numFmtId="0" fontId="2" fillId="6" borderId="17" xfId="1" applyFill="1" applyBorder="1" applyAlignment="1">
      <alignment horizontal="center"/>
    </xf>
    <xf numFmtId="0" fontId="2" fillId="6" borderId="35" xfId="1" applyFill="1" applyBorder="1" applyAlignment="1">
      <alignment horizontal="center"/>
    </xf>
    <xf numFmtId="0" fontId="14" fillId="6" borderId="34" xfId="1" applyFont="1" applyFill="1" applyBorder="1" applyAlignment="1">
      <alignment horizontal="center"/>
    </xf>
    <xf numFmtId="0" fontId="2" fillId="6" borderId="30" xfId="1" applyFill="1" applyBorder="1" applyAlignment="1">
      <alignment horizontal="left"/>
    </xf>
    <xf numFmtId="0" fontId="2" fillId="6" borderId="31" xfId="1" applyFill="1" applyBorder="1" applyAlignment="1">
      <alignment horizontal="left"/>
    </xf>
    <xf numFmtId="0" fontId="2" fillId="6" borderId="32" xfId="1" applyFill="1" applyBorder="1" applyAlignment="1">
      <alignment horizontal="left"/>
    </xf>
    <xf numFmtId="0" fontId="2" fillId="6" borderId="2" xfId="1" applyFill="1" applyBorder="1" applyAlignment="1">
      <alignment horizontal="left"/>
    </xf>
    <xf numFmtId="0" fontId="2" fillId="6" borderId="3" xfId="1" applyFill="1" applyBorder="1" applyAlignment="1">
      <alignment horizontal="left"/>
    </xf>
    <xf numFmtId="0" fontId="2" fillId="6" borderId="4" xfId="1" applyFill="1" applyBorder="1" applyAlignment="1">
      <alignment horizontal="left"/>
    </xf>
    <xf numFmtId="0" fontId="18" fillId="0" borderId="1" xfId="0" applyFont="1" applyBorder="1"/>
    <xf numFmtId="49" fontId="0" fillId="2" borderId="2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0" fontId="16" fillId="0" borderId="34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4" fillId="6" borderId="22" xfId="1" applyFont="1" applyFill="1" applyBorder="1" applyAlignment="1">
      <alignment horizontal="center"/>
    </xf>
    <xf numFmtId="0" fontId="14" fillId="6" borderId="33" xfId="1" applyFont="1" applyFill="1" applyBorder="1" applyAlignment="1">
      <alignment horizontal="center"/>
    </xf>
    <xf numFmtId="0" fontId="2" fillId="6" borderId="19" xfId="1" applyFill="1" applyBorder="1" applyAlignment="1">
      <alignment horizontal="center"/>
    </xf>
    <xf numFmtId="0" fontId="2" fillId="6" borderId="20" xfId="1" applyFill="1" applyBorder="1" applyAlignment="1">
      <alignment horizontal="center"/>
    </xf>
    <xf numFmtId="0" fontId="2" fillId="6" borderId="21" xfId="1" applyFill="1" applyBorder="1" applyAlignment="1">
      <alignment horizontal="left"/>
    </xf>
    <xf numFmtId="0" fontId="2" fillId="6" borderId="22" xfId="1" applyFill="1" applyBorder="1" applyAlignment="1">
      <alignment horizontal="left"/>
    </xf>
    <xf numFmtId="0" fontId="2" fillId="6" borderId="23" xfId="1" applyFill="1" applyBorder="1" applyAlignment="1">
      <alignment horizontal="left"/>
    </xf>
    <xf numFmtId="0" fontId="2" fillId="6" borderId="21" xfId="1" applyFill="1" applyBorder="1" applyAlignment="1">
      <alignment horizontal="center"/>
    </xf>
    <xf numFmtId="0" fontId="2" fillId="6" borderId="22" xfId="1" applyFill="1" applyBorder="1" applyAlignment="1">
      <alignment horizontal="center"/>
    </xf>
    <xf numFmtId="0" fontId="2" fillId="6" borderId="11" xfId="1" applyFill="1" applyBorder="1" applyAlignment="1">
      <alignment horizontal="left"/>
    </xf>
    <xf numFmtId="0" fontId="2" fillId="6" borderId="12" xfId="1" applyFill="1" applyBorder="1" applyAlignment="1">
      <alignment horizontal="left"/>
    </xf>
    <xf numFmtId="0" fontId="2" fillId="6" borderId="13" xfId="1" applyFill="1" applyBorder="1" applyAlignment="1">
      <alignment horizontal="left"/>
    </xf>
    <xf numFmtId="0" fontId="2" fillId="6" borderId="15" xfId="1" applyFill="1" applyBorder="1" applyAlignment="1">
      <alignment horizontal="center"/>
    </xf>
    <xf numFmtId="0" fontId="2" fillId="6" borderId="4" xfId="1" applyFill="1" applyBorder="1" applyAlignment="1">
      <alignment horizontal="center"/>
    </xf>
    <xf numFmtId="1" fontId="20" fillId="0" borderId="42" xfId="2" applyNumberFormat="1" applyFont="1" applyBorder="1" applyAlignment="1">
      <alignment horizontal="center"/>
    </xf>
    <xf numFmtId="1" fontId="18" fillId="0" borderId="1" xfId="2" applyNumberFormat="1" applyFont="1" applyBorder="1" applyAlignment="1">
      <alignment horizontal="left" vertical="center" wrapText="1"/>
    </xf>
    <xf numFmtId="1" fontId="18" fillId="0" borderId="2" xfId="2" applyNumberFormat="1" applyFont="1" applyBorder="1" applyAlignment="1">
      <alignment horizontal="left" vertical="center" wrapText="1"/>
    </xf>
    <xf numFmtId="1" fontId="18" fillId="0" borderId="3" xfId="2" applyNumberFormat="1" applyFont="1" applyBorder="1" applyAlignment="1">
      <alignment horizontal="left" vertical="center" wrapText="1"/>
    </xf>
    <xf numFmtId="1" fontId="18" fillId="0" borderId="4" xfId="2" applyNumberFormat="1" applyFont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2000000}"/>
    <cellStyle name="Normal 3" xfId="2" xr:uid="{4F713586-A6F7-4ACE-9F23-5443AE5F086E}"/>
  </cellStyles>
  <dxfs count="0"/>
  <tableStyles count="0" defaultTableStyle="TableStyleMedium9" defaultPivotStyle="PivotStyleLight16"/>
  <colors>
    <mruColors>
      <color rgb="FF0080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PERFIL DE PERSONALIDAD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09326875040728E-2"/>
          <c:y val="0.18251928020565558"/>
          <c:w val="0.88968048828167423"/>
          <c:h val="0.4704370179948588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PERFIL!$B$26:$P$26</c:f>
              <c:strCache>
                <c:ptCount val="15"/>
                <c:pt idx="0">
                  <c:v>Logro</c:v>
                </c:pt>
                <c:pt idx="1">
                  <c:v>Deferencia</c:v>
                </c:pt>
                <c:pt idx="2">
                  <c:v>Orden</c:v>
                </c:pt>
                <c:pt idx="3">
                  <c:v>Exhibicionismo</c:v>
                </c:pt>
                <c:pt idx="4">
                  <c:v>Autonomia</c:v>
                </c:pt>
                <c:pt idx="5">
                  <c:v>Afiliacion</c:v>
                </c:pt>
                <c:pt idx="6">
                  <c:v>Intracepcion</c:v>
                </c:pt>
                <c:pt idx="7">
                  <c:v>Ser Protegido</c:v>
                </c:pt>
                <c:pt idx="8">
                  <c:v>Dominio</c:v>
                </c:pt>
                <c:pt idx="9">
                  <c:v>Degradacion</c:v>
                </c:pt>
                <c:pt idx="10">
                  <c:v>Proteger</c:v>
                </c:pt>
                <c:pt idx="11">
                  <c:v>Cambio</c:v>
                </c:pt>
                <c:pt idx="12">
                  <c:v>Persistencia</c:v>
                </c:pt>
                <c:pt idx="13">
                  <c:v>Heterosexualidad</c:v>
                </c:pt>
                <c:pt idx="14">
                  <c:v>Agresion</c:v>
                </c:pt>
              </c:strCache>
            </c:strRef>
          </c:cat>
          <c:val>
            <c:numRef>
              <c:f>PERFIL!$B$27:$P$27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19</c:v>
                </c:pt>
                <c:pt idx="3">
                  <c:v>22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13</c:v>
                </c:pt>
                <c:pt idx="8">
                  <c:v>19</c:v>
                </c:pt>
                <c:pt idx="9">
                  <c:v>15</c:v>
                </c:pt>
                <c:pt idx="10">
                  <c:v>7</c:v>
                </c:pt>
                <c:pt idx="11">
                  <c:v>5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C-4B5B-805F-AAEEC7D362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0275872"/>
        <c:axId val="280279400"/>
      </c:lineChart>
      <c:catAx>
        <c:axId val="280275872"/>
        <c:scaling>
          <c:orientation val="minMax"/>
        </c:scaling>
        <c:delete val="0"/>
        <c:axPos val="b"/>
        <c:minorGridlines>
          <c:spPr>
            <a:ln w="3175">
              <a:solidFill>
                <a:srgbClr val="FFFF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279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0279400"/>
        <c:scaling>
          <c:orientation val="minMax"/>
        </c:scaling>
        <c:delete val="0"/>
        <c:axPos val="l"/>
        <c:majorGridlines>
          <c:spPr>
            <a:ln w="3175">
              <a:solidFill>
                <a:srgbClr val="FF00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275872"/>
        <c:crosses val="autoZero"/>
        <c:crossBetween val="between"/>
      </c:valAx>
      <c:spPr>
        <a:solidFill>
          <a:srgbClr val="69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248369</xdr:colOff>
      <xdr:row>27</xdr:row>
      <xdr:rowOff>150559</xdr:rowOff>
    </xdr:from>
    <xdr:to>
      <xdr:col>16</xdr:col>
      <xdr:colOff>183376</xdr:colOff>
      <xdr:row>47</xdr:row>
      <xdr:rowOff>55870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A817BC5-5C95-4C01-B163-D754C625B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E9559-F82D-4D18-A03A-1052AA757087}">
  <sheetPr codeName="Hoja1">
    <pageSetUpPr fitToPage="1"/>
  </sheetPr>
  <dimension ref="A1:BI94"/>
  <sheetViews>
    <sheetView showGridLines="0" zoomScale="67" zoomScaleNormal="67" workbookViewId="0">
      <selection activeCell="BD3" sqref="BD3:BG3"/>
    </sheetView>
  </sheetViews>
  <sheetFormatPr baseColWidth="10" defaultColWidth="11.42578125" defaultRowHeight="12.75"/>
  <cols>
    <col min="1" max="1" width="3.28515625" style="2" customWidth="1"/>
    <col min="2" max="2" width="8.85546875" style="2" bestFit="1" customWidth="1"/>
    <col min="3" max="3" width="3.28515625" style="2" customWidth="1"/>
    <col min="4" max="4" width="1.7109375" customWidth="1"/>
    <col min="5" max="5" width="3.28515625" style="2" customWidth="1"/>
    <col min="6" max="6" width="9.5703125" style="2" bestFit="1" customWidth="1"/>
    <col min="7" max="7" width="3.28515625" style="2" customWidth="1"/>
    <col min="8" max="8" width="1.7109375" customWidth="1"/>
    <col min="9" max="9" width="3.28515625" style="2" customWidth="1"/>
    <col min="10" max="10" width="8.85546875" style="2" bestFit="1" customWidth="1"/>
    <col min="11" max="11" width="3.28515625" style="2" customWidth="1"/>
    <col min="12" max="12" width="1.7109375" customWidth="1"/>
    <col min="13" max="13" width="3.28515625" style="2" customWidth="1"/>
    <col min="14" max="14" width="8.85546875" style="2" bestFit="1" customWidth="1"/>
    <col min="15" max="15" width="3.28515625" style="2" customWidth="1"/>
    <col min="16" max="16" width="1.7109375" customWidth="1"/>
    <col min="17" max="17" width="3.28515625" style="2" customWidth="1"/>
    <col min="18" max="18" width="8.85546875" style="2" bestFit="1" customWidth="1"/>
    <col min="19" max="19" width="3.28515625" style="2" customWidth="1"/>
    <col min="20" max="20" width="1.7109375" customWidth="1"/>
    <col min="21" max="21" width="3.28515625" style="2" customWidth="1"/>
    <col min="22" max="22" width="8.85546875" style="2" bestFit="1" customWidth="1"/>
    <col min="23" max="23" width="3.28515625" style="2" customWidth="1"/>
    <col min="24" max="24" width="1.7109375" customWidth="1"/>
    <col min="25" max="25" width="3.28515625" style="2" customWidth="1"/>
    <col min="26" max="26" width="8.85546875" style="2" bestFit="1" customWidth="1"/>
    <col min="27" max="27" width="3.28515625" style="2" customWidth="1"/>
    <col min="28" max="28" width="1.7109375" customWidth="1"/>
    <col min="29" max="29" width="3.28515625" style="2" customWidth="1"/>
    <col min="30" max="30" width="8.85546875" style="2" bestFit="1" customWidth="1"/>
    <col min="31" max="31" width="3.28515625" style="2" customWidth="1"/>
    <col min="32" max="32" width="1.7109375" customWidth="1"/>
    <col min="33" max="33" width="3.28515625" customWidth="1"/>
    <col min="34" max="34" width="8.85546875" bestFit="1" customWidth="1"/>
    <col min="35" max="35" width="3.28515625" customWidth="1"/>
    <col min="36" max="36" width="1.7109375" customWidth="1"/>
    <col min="37" max="37" width="3.28515625" customWidth="1"/>
    <col min="38" max="38" width="9.85546875" bestFit="1" customWidth="1"/>
    <col min="39" max="39" width="3.28515625" customWidth="1"/>
    <col min="40" max="40" width="1.7109375" customWidth="1"/>
    <col min="41" max="41" width="3.28515625" customWidth="1"/>
    <col min="42" max="42" width="9.85546875" bestFit="1" customWidth="1"/>
    <col min="43" max="43" width="3.28515625" customWidth="1"/>
    <col min="44" max="44" width="1.7109375" customWidth="1"/>
    <col min="45" max="45" width="3.28515625" customWidth="1"/>
    <col min="46" max="46" width="9.85546875" bestFit="1" customWidth="1"/>
    <col min="47" max="47" width="3.28515625" customWidth="1"/>
    <col min="48" max="48" width="1.7109375" customWidth="1"/>
    <col min="49" max="49" width="3.28515625" customWidth="1"/>
    <col min="50" max="50" width="9.85546875" bestFit="1" customWidth="1"/>
    <col min="51" max="51" width="3.28515625" customWidth="1"/>
    <col min="52" max="52" width="1.7109375" customWidth="1"/>
    <col min="53" max="53" width="3.28515625" customWidth="1"/>
    <col min="54" max="54" width="9.85546875" bestFit="1" customWidth="1"/>
    <col min="55" max="55" width="3.28515625" customWidth="1"/>
    <col min="56" max="56" width="1.7109375" customWidth="1"/>
    <col min="57" max="57" width="3.28515625" customWidth="1"/>
    <col min="58" max="58" width="9.85546875" bestFit="1" customWidth="1"/>
    <col min="59" max="59" width="3.28515625" customWidth="1"/>
  </cols>
  <sheetData>
    <row r="1" spans="1:61" ht="57" customHeight="1">
      <c r="A1" s="64" t="s">
        <v>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</row>
    <row r="2" spans="1:61" ht="18" customHeight="1">
      <c r="A2" s="3"/>
      <c r="B2" s="3"/>
      <c r="C2" s="3"/>
      <c r="E2" s="3"/>
      <c r="F2" s="3"/>
      <c r="G2" s="3"/>
      <c r="I2" s="3"/>
      <c r="J2" s="3"/>
      <c r="K2" s="3"/>
      <c r="M2" s="3"/>
      <c r="N2" s="3"/>
      <c r="O2" s="3"/>
      <c r="Q2" s="3"/>
      <c r="R2" s="3"/>
      <c r="S2" s="3"/>
      <c r="U2" s="3"/>
      <c r="V2" s="3"/>
      <c r="W2" s="3"/>
      <c r="Y2" s="3"/>
      <c r="Z2" s="3"/>
      <c r="AA2" s="3"/>
      <c r="AC2" s="3"/>
      <c r="AD2" s="3"/>
      <c r="AE2" s="3"/>
      <c r="BI2" s="18" t="s">
        <v>42</v>
      </c>
    </row>
    <row r="3" spans="1:61" ht="24.75" customHeight="1">
      <c r="A3" s="65" t="s">
        <v>1</v>
      </c>
      <c r="B3" s="65"/>
      <c r="C3" s="65"/>
      <c r="D3" s="65"/>
      <c r="E3" s="65"/>
      <c r="F3" s="65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X3" s="2"/>
      <c r="Y3"/>
      <c r="Z3" s="61" t="s">
        <v>0</v>
      </c>
      <c r="AA3" s="62"/>
      <c r="AB3" s="63"/>
      <c r="AC3" s="66"/>
      <c r="AD3" s="66"/>
      <c r="AE3" s="66"/>
      <c r="AF3" s="66"/>
      <c r="AG3" s="66"/>
      <c r="AH3" s="66"/>
      <c r="AI3" s="66"/>
      <c r="AS3" s="65" t="s">
        <v>5</v>
      </c>
      <c r="AT3" s="65"/>
      <c r="AU3" s="67"/>
      <c r="AV3" s="67"/>
      <c r="AW3" s="67"/>
      <c r="AX3" s="67"/>
      <c r="BB3" s="65" t="s">
        <v>40</v>
      </c>
      <c r="BC3" s="65"/>
      <c r="BD3" s="67" t="s">
        <v>42</v>
      </c>
      <c r="BE3" s="67"/>
      <c r="BF3" s="67"/>
      <c r="BG3" s="67"/>
      <c r="BI3" s="18" t="s">
        <v>41</v>
      </c>
    </row>
    <row r="4" spans="1:61" ht="20.100000000000001" customHeight="1">
      <c r="A4" s="5"/>
      <c r="B4" s="5"/>
      <c r="C4" s="5"/>
      <c r="E4" s="5"/>
      <c r="F4" s="5"/>
      <c r="G4" s="5"/>
      <c r="I4" s="5"/>
      <c r="J4" s="5"/>
      <c r="K4" s="5"/>
      <c r="M4" s="5"/>
      <c r="N4" s="5"/>
      <c r="O4" s="5"/>
      <c r="Q4" s="5"/>
      <c r="R4" s="5"/>
      <c r="S4" s="5"/>
      <c r="U4" s="5"/>
      <c r="V4" s="5"/>
      <c r="W4" s="5"/>
      <c r="Y4" s="5"/>
      <c r="Z4" s="5"/>
      <c r="AA4" s="5"/>
      <c r="AC4" s="5"/>
      <c r="AD4" s="5"/>
      <c r="AE4" s="4"/>
    </row>
    <row r="5" spans="1:61" ht="20.25" customHeight="1">
      <c r="A5" s="61" t="s">
        <v>91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3"/>
    </row>
    <row r="6" spans="1:61" ht="24.75" customHeight="1">
      <c r="A6" s="3"/>
      <c r="B6" s="3"/>
      <c r="C6" s="3"/>
      <c r="E6" s="3"/>
      <c r="F6" s="3"/>
      <c r="G6" s="3"/>
      <c r="I6" s="3"/>
      <c r="J6" s="3"/>
      <c r="K6" s="5"/>
      <c r="M6" s="5"/>
      <c r="N6" s="4"/>
      <c r="O6" s="4"/>
      <c r="Q6" s="4"/>
      <c r="R6" s="3"/>
      <c r="S6" s="3"/>
      <c r="U6" s="3"/>
      <c r="V6" s="3"/>
      <c r="W6" s="3"/>
      <c r="Y6" s="3"/>
      <c r="Z6" s="3"/>
      <c r="AA6" s="3"/>
      <c r="AC6" s="3"/>
      <c r="AD6" s="3"/>
      <c r="AE6" s="3"/>
    </row>
    <row r="7" spans="1:61" ht="15.75">
      <c r="A7" s="6" t="s">
        <v>3</v>
      </c>
      <c r="B7" s="6" t="s">
        <v>6</v>
      </c>
      <c r="C7" s="6" t="s">
        <v>4</v>
      </c>
      <c r="E7" s="6" t="s">
        <v>3</v>
      </c>
      <c r="F7" s="6" t="s">
        <v>6</v>
      </c>
      <c r="G7" s="6" t="s">
        <v>4</v>
      </c>
      <c r="I7" s="6" t="s">
        <v>3</v>
      </c>
      <c r="J7" s="6" t="s">
        <v>6</v>
      </c>
      <c r="K7" s="6" t="s">
        <v>4</v>
      </c>
      <c r="M7" s="6" t="s">
        <v>3</v>
      </c>
      <c r="N7" s="6" t="s">
        <v>6</v>
      </c>
      <c r="O7" s="6" t="s">
        <v>4</v>
      </c>
      <c r="Q7" s="6" t="s">
        <v>3</v>
      </c>
      <c r="R7" s="6" t="s">
        <v>6</v>
      </c>
      <c r="S7" s="6" t="s">
        <v>4</v>
      </c>
      <c r="U7" s="6" t="s">
        <v>3</v>
      </c>
      <c r="V7" s="6" t="s">
        <v>6</v>
      </c>
      <c r="W7" s="6" t="s">
        <v>4</v>
      </c>
      <c r="Y7" s="6" t="s">
        <v>3</v>
      </c>
      <c r="Z7" s="6" t="s">
        <v>6</v>
      </c>
      <c r="AA7" s="6" t="s">
        <v>4</v>
      </c>
      <c r="AC7" s="6" t="s">
        <v>3</v>
      </c>
      <c r="AD7" s="6" t="s">
        <v>6</v>
      </c>
      <c r="AE7" s="6" t="s">
        <v>4</v>
      </c>
      <c r="AG7" s="6" t="s">
        <v>3</v>
      </c>
      <c r="AH7" s="6" t="s">
        <v>6</v>
      </c>
      <c r="AI7" s="6" t="s">
        <v>4</v>
      </c>
      <c r="AK7" s="6" t="s">
        <v>3</v>
      </c>
      <c r="AL7" s="6" t="s">
        <v>6</v>
      </c>
      <c r="AM7" s="6" t="s">
        <v>4</v>
      </c>
      <c r="AO7" s="6" t="s">
        <v>3</v>
      </c>
      <c r="AP7" s="6" t="s">
        <v>6</v>
      </c>
      <c r="AQ7" s="6" t="s">
        <v>4</v>
      </c>
      <c r="AS7" s="6" t="s">
        <v>3</v>
      </c>
      <c r="AT7" s="6" t="s">
        <v>6</v>
      </c>
      <c r="AU7" s="6" t="s">
        <v>4</v>
      </c>
      <c r="AW7" s="6" t="s">
        <v>3</v>
      </c>
      <c r="AX7" s="6" t="s">
        <v>6</v>
      </c>
      <c r="AY7" s="6" t="s">
        <v>4</v>
      </c>
      <c r="BA7" s="6" t="s">
        <v>3</v>
      </c>
      <c r="BB7" s="6" t="s">
        <v>6</v>
      </c>
      <c r="BC7" s="6" t="s">
        <v>4</v>
      </c>
      <c r="BE7" s="6" t="s">
        <v>3</v>
      </c>
      <c r="BF7" s="6" t="s">
        <v>6</v>
      </c>
      <c r="BG7" s="6" t="s">
        <v>4</v>
      </c>
    </row>
    <row r="8" spans="1:61" ht="15" customHeight="1">
      <c r="A8" s="1"/>
      <c r="B8" s="7">
        <v>1</v>
      </c>
      <c r="C8" s="1"/>
      <c r="E8" s="1"/>
      <c r="F8" s="7">
        <v>6</v>
      </c>
      <c r="G8" s="1"/>
      <c r="I8" s="1"/>
      <c r="J8" s="7">
        <v>11</v>
      </c>
      <c r="K8" s="1"/>
      <c r="M8" s="1"/>
      <c r="N8" s="7">
        <v>16</v>
      </c>
      <c r="O8" s="1"/>
      <c r="Q8" s="1"/>
      <c r="R8" s="7">
        <v>21</v>
      </c>
      <c r="S8" s="1"/>
      <c r="U8" s="1"/>
      <c r="V8" s="7">
        <v>26</v>
      </c>
      <c r="W8" s="1"/>
      <c r="Y8" s="1"/>
      <c r="Z8" s="7">
        <v>31</v>
      </c>
      <c r="AA8" s="1"/>
      <c r="AC8" s="1"/>
      <c r="AD8" s="7">
        <v>36</v>
      </c>
      <c r="AE8" s="1"/>
      <c r="AG8" s="1"/>
      <c r="AH8" s="7">
        <v>41</v>
      </c>
      <c r="AI8" s="1"/>
      <c r="AK8" s="1"/>
      <c r="AL8" s="7">
        <v>46</v>
      </c>
      <c r="AM8" s="1"/>
      <c r="AO8" s="1"/>
      <c r="AP8" s="7">
        <v>51</v>
      </c>
      <c r="AQ8" s="1"/>
      <c r="AS8" s="1"/>
      <c r="AT8" s="7">
        <v>56</v>
      </c>
      <c r="AU8" s="1"/>
      <c r="AW8" s="1"/>
      <c r="AX8" s="7">
        <v>61</v>
      </c>
      <c r="AY8" s="1"/>
      <c r="BA8" s="1"/>
      <c r="BB8" s="7">
        <v>66</v>
      </c>
      <c r="BC8" s="1"/>
      <c r="BE8" s="1"/>
      <c r="BF8" s="7">
        <v>71</v>
      </c>
      <c r="BG8" s="1"/>
    </row>
    <row r="9" spans="1:61" ht="15" customHeight="1">
      <c r="A9" s="1"/>
      <c r="B9" s="7">
        <v>2</v>
      </c>
      <c r="C9" s="1"/>
      <c r="E9" s="1"/>
      <c r="F9" s="7">
        <v>7</v>
      </c>
      <c r="G9" s="1"/>
      <c r="I9" s="1"/>
      <c r="J9" s="7">
        <v>12</v>
      </c>
      <c r="K9" s="1"/>
      <c r="M9" s="1"/>
      <c r="N9" s="7">
        <v>17</v>
      </c>
      <c r="O9" s="1"/>
      <c r="Q9" s="1"/>
      <c r="R9" s="7">
        <v>22</v>
      </c>
      <c r="S9" s="1"/>
      <c r="U9" s="1"/>
      <c r="V9" s="7">
        <v>27</v>
      </c>
      <c r="W9" s="1"/>
      <c r="Y9" s="1"/>
      <c r="Z9" s="7">
        <v>32</v>
      </c>
      <c r="AA9" s="1"/>
      <c r="AC9" s="1"/>
      <c r="AD9" s="7">
        <v>37</v>
      </c>
      <c r="AE9" s="1"/>
      <c r="AG9" s="1"/>
      <c r="AH9" s="7">
        <v>42</v>
      </c>
      <c r="AI9" s="1"/>
      <c r="AK9" s="1"/>
      <c r="AL9" s="7">
        <v>47</v>
      </c>
      <c r="AM9" s="1"/>
      <c r="AO9" s="1"/>
      <c r="AP9" s="7">
        <v>52</v>
      </c>
      <c r="AQ9" s="1"/>
      <c r="AS9" s="1"/>
      <c r="AT9" s="7">
        <v>57</v>
      </c>
      <c r="AU9" s="1"/>
      <c r="AW9" s="1"/>
      <c r="AX9" s="7">
        <v>62</v>
      </c>
      <c r="AY9" s="1"/>
      <c r="BA9" s="1"/>
      <c r="BB9" s="7">
        <v>67</v>
      </c>
      <c r="BC9" s="1"/>
      <c r="BE9" s="1"/>
      <c r="BF9" s="7">
        <v>72</v>
      </c>
      <c r="BG9" s="1"/>
    </row>
    <row r="10" spans="1:61" ht="15" customHeight="1">
      <c r="A10" s="1"/>
      <c r="B10" s="7">
        <v>3</v>
      </c>
      <c r="C10" s="1"/>
      <c r="E10" s="1"/>
      <c r="F10" s="7">
        <v>8</v>
      </c>
      <c r="G10" s="1"/>
      <c r="I10" s="1"/>
      <c r="J10" s="7">
        <v>13</v>
      </c>
      <c r="K10" s="1"/>
      <c r="M10" s="1"/>
      <c r="N10" s="7">
        <v>18</v>
      </c>
      <c r="O10" s="1"/>
      <c r="Q10" s="1"/>
      <c r="R10" s="7">
        <v>23</v>
      </c>
      <c r="S10" s="1"/>
      <c r="U10" s="1"/>
      <c r="V10" s="7">
        <v>28</v>
      </c>
      <c r="W10" s="1"/>
      <c r="Y10" s="1"/>
      <c r="Z10" s="7">
        <v>33</v>
      </c>
      <c r="AA10" s="1"/>
      <c r="AC10" s="1"/>
      <c r="AD10" s="7">
        <v>38</v>
      </c>
      <c r="AE10" s="1"/>
      <c r="AG10" s="1"/>
      <c r="AH10" s="7">
        <v>43</v>
      </c>
      <c r="AI10" s="1"/>
      <c r="AK10" s="1"/>
      <c r="AL10" s="7">
        <v>48</v>
      </c>
      <c r="AM10" s="1"/>
      <c r="AO10" s="1"/>
      <c r="AP10" s="7">
        <v>53</v>
      </c>
      <c r="AQ10" s="1"/>
      <c r="AS10" s="1"/>
      <c r="AT10" s="7">
        <v>58</v>
      </c>
      <c r="AU10" s="1"/>
      <c r="AW10" s="1"/>
      <c r="AX10" s="7">
        <v>63</v>
      </c>
      <c r="AY10" s="1"/>
      <c r="BA10" s="1"/>
      <c r="BB10" s="7">
        <v>68</v>
      </c>
      <c r="BC10" s="1"/>
      <c r="BE10" s="1"/>
      <c r="BF10" s="7">
        <v>73</v>
      </c>
      <c r="BG10" s="1"/>
    </row>
    <row r="11" spans="1:61" ht="15" customHeight="1">
      <c r="A11" s="1"/>
      <c r="B11" s="7">
        <v>4</v>
      </c>
      <c r="C11" s="1"/>
      <c r="E11" s="1"/>
      <c r="F11" s="7">
        <v>9</v>
      </c>
      <c r="G11" s="1"/>
      <c r="I11" s="1"/>
      <c r="J11" s="7">
        <v>14</v>
      </c>
      <c r="K11" s="1"/>
      <c r="M11" s="1"/>
      <c r="N11" s="7">
        <v>19</v>
      </c>
      <c r="O11" s="1"/>
      <c r="Q11" s="1"/>
      <c r="R11" s="7">
        <v>24</v>
      </c>
      <c r="S11" s="1"/>
      <c r="U11" s="1"/>
      <c r="V11" s="7">
        <v>29</v>
      </c>
      <c r="W11" s="1"/>
      <c r="Y11" s="1"/>
      <c r="Z11" s="7">
        <v>34</v>
      </c>
      <c r="AA11" s="1"/>
      <c r="AC11" s="1"/>
      <c r="AD11" s="7">
        <v>39</v>
      </c>
      <c r="AE11" s="1"/>
      <c r="AG11" s="1"/>
      <c r="AH11" s="7">
        <v>44</v>
      </c>
      <c r="AI11" s="1"/>
      <c r="AK11" s="1"/>
      <c r="AL11" s="7">
        <v>49</v>
      </c>
      <c r="AM11" s="1"/>
      <c r="AO11" s="1"/>
      <c r="AP11" s="7">
        <v>54</v>
      </c>
      <c r="AQ11" s="1"/>
      <c r="AS11" s="1"/>
      <c r="AT11" s="7">
        <v>59</v>
      </c>
      <c r="AU11" s="1"/>
      <c r="AW11" s="1"/>
      <c r="AX11" s="7">
        <v>64</v>
      </c>
      <c r="AY11" s="1"/>
      <c r="BA11" s="1"/>
      <c r="BB11" s="7">
        <v>69</v>
      </c>
      <c r="BC11" s="1"/>
      <c r="BE11" s="1"/>
      <c r="BF11" s="7">
        <v>74</v>
      </c>
      <c r="BG11" s="1"/>
    </row>
    <row r="12" spans="1:61" ht="15" customHeight="1">
      <c r="A12" s="1"/>
      <c r="B12" s="7">
        <v>5</v>
      </c>
      <c r="C12" s="1"/>
      <c r="E12" s="1"/>
      <c r="F12" s="7">
        <v>10</v>
      </c>
      <c r="G12" s="1"/>
      <c r="I12" s="1"/>
      <c r="J12" s="7">
        <v>15</v>
      </c>
      <c r="K12" s="1"/>
      <c r="M12" s="1"/>
      <c r="N12" s="7">
        <v>20</v>
      </c>
      <c r="O12" s="1"/>
      <c r="Q12" s="1"/>
      <c r="R12" s="7">
        <v>25</v>
      </c>
      <c r="S12" s="1"/>
      <c r="U12" s="1"/>
      <c r="V12" s="7">
        <v>30</v>
      </c>
      <c r="W12" s="1"/>
      <c r="Y12" s="1"/>
      <c r="Z12" s="7">
        <v>35</v>
      </c>
      <c r="AA12" s="1"/>
      <c r="AC12" s="1"/>
      <c r="AD12" s="7">
        <v>40</v>
      </c>
      <c r="AE12" s="1"/>
      <c r="AG12" s="1"/>
      <c r="AH12" s="7">
        <v>45</v>
      </c>
      <c r="AI12" s="1"/>
      <c r="AK12" s="1"/>
      <c r="AL12" s="7">
        <v>50</v>
      </c>
      <c r="AM12" s="1"/>
      <c r="AO12" s="1"/>
      <c r="AP12" s="7">
        <v>55</v>
      </c>
      <c r="AQ12" s="1"/>
      <c r="AS12" s="1"/>
      <c r="AT12" s="7">
        <v>60</v>
      </c>
      <c r="AU12" s="1"/>
      <c r="AW12" s="1"/>
      <c r="AX12" s="7">
        <v>65</v>
      </c>
      <c r="AY12" s="1"/>
      <c r="BA12" s="1"/>
      <c r="BB12" s="7">
        <v>70</v>
      </c>
      <c r="BC12" s="1"/>
      <c r="BE12" s="1"/>
      <c r="BF12" s="7">
        <v>75</v>
      </c>
      <c r="BG12" s="1"/>
    </row>
    <row r="13" spans="1:61" ht="15" customHeight="1">
      <c r="A13"/>
      <c r="B13"/>
      <c r="C13"/>
      <c r="E13"/>
      <c r="F13"/>
      <c r="G13"/>
      <c r="I13"/>
      <c r="J13"/>
      <c r="K13"/>
      <c r="M13"/>
      <c r="N13"/>
      <c r="O13"/>
      <c r="Q13"/>
      <c r="R13"/>
      <c r="S13"/>
      <c r="U13"/>
      <c r="V13"/>
      <c r="W13"/>
      <c r="Y13"/>
      <c r="Z13"/>
      <c r="AA13"/>
      <c r="AC13"/>
      <c r="AD13"/>
      <c r="AE13"/>
    </row>
    <row r="14" spans="1:61" ht="15" customHeight="1">
      <c r="A14"/>
      <c r="B14"/>
      <c r="C14"/>
      <c r="E14"/>
      <c r="F14"/>
      <c r="G14"/>
      <c r="I14"/>
      <c r="J14"/>
      <c r="K14"/>
      <c r="M14"/>
      <c r="N14"/>
      <c r="O14"/>
      <c r="Q14"/>
      <c r="R14"/>
      <c r="S14"/>
      <c r="U14"/>
      <c r="V14"/>
      <c r="W14"/>
      <c r="Y14"/>
      <c r="Z14"/>
      <c r="AA14"/>
      <c r="AC14"/>
      <c r="AD14"/>
      <c r="AE14"/>
    </row>
    <row r="15" spans="1:61" ht="15" customHeight="1">
      <c r="A15" s="6" t="s">
        <v>3</v>
      </c>
      <c r="B15" s="6" t="s">
        <v>6</v>
      </c>
      <c r="C15" s="6" t="s">
        <v>4</v>
      </c>
      <c r="E15" s="6" t="s">
        <v>3</v>
      </c>
      <c r="F15" s="6" t="s">
        <v>6</v>
      </c>
      <c r="G15" s="6" t="s">
        <v>4</v>
      </c>
      <c r="I15" s="6" t="s">
        <v>3</v>
      </c>
      <c r="J15" s="6" t="s">
        <v>6</v>
      </c>
      <c r="K15" s="6" t="s">
        <v>4</v>
      </c>
      <c r="M15" s="6" t="s">
        <v>3</v>
      </c>
      <c r="N15" s="6" t="s">
        <v>6</v>
      </c>
      <c r="O15" s="6" t="s">
        <v>4</v>
      </c>
      <c r="Q15" s="6" t="s">
        <v>3</v>
      </c>
      <c r="R15" s="6" t="s">
        <v>6</v>
      </c>
      <c r="S15" s="6" t="s">
        <v>4</v>
      </c>
      <c r="U15" s="6" t="s">
        <v>3</v>
      </c>
      <c r="V15" s="6" t="s">
        <v>6</v>
      </c>
      <c r="W15" s="6" t="s">
        <v>4</v>
      </c>
      <c r="Y15" s="6" t="s">
        <v>3</v>
      </c>
      <c r="Z15" s="6" t="s">
        <v>6</v>
      </c>
      <c r="AA15" s="6" t="s">
        <v>4</v>
      </c>
      <c r="AC15" s="6" t="s">
        <v>3</v>
      </c>
      <c r="AD15" s="6" t="s">
        <v>6</v>
      </c>
      <c r="AE15" s="6" t="s">
        <v>4</v>
      </c>
      <c r="AG15" s="6" t="s">
        <v>3</v>
      </c>
      <c r="AH15" s="6" t="s">
        <v>6</v>
      </c>
      <c r="AI15" s="6" t="s">
        <v>4</v>
      </c>
      <c r="AK15" s="6" t="s">
        <v>3</v>
      </c>
      <c r="AL15" s="6" t="s">
        <v>6</v>
      </c>
      <c r="AM15" s="6" t="s">
        <v>4</v>
      </c>
      <c r="AO15" s="6" t="s">
        <v>3</v>
      </c>
      <c r="AP15" s="6" t="s">
        <v>6</v>
      </c>
      <c r="AQ15" s="6" t="s">
        <v>4</v>
      </c>
      <c r="AS15" s="6" t="s">
        <v>3</v>
      </c>
      <c r="AT15" s="6" t="s">
        <v>6</v>
      </c>
      <c r="AU15" s="6" t="s">
        <v>4</v>
      </c>
      <c r="AW15" s="6" t="s">
        <v>3</v>
      </c>
      <c r="AX15" s="6" t="s">
        <v>6</v>
      </c>
      <c r="AY15" s="6" t="s">
        <v>4</v>
      </c>
      <c r="BA15" s="6" t="s">
        <v>3</v>
      </c>
      <c r="BB15" s="6" t="s">
        <v>6</v>
      </c>
      <c r="BC15" s="6" t="s">
        <v>4</v>
      </c>
      <c r="BE15" s="6" t="s">
        <v>3</v>
      </c>
      <c r="BF15" s="6" t="s">
        <v>6</v>
      </c>
      <c r="BG15" s="6" t="s">
        <v>4</v>
      </c>
    </row>
    <row r="16" spans="1:61" ht="15" customHeight="1">
      <c r="A16" s="1"/>
      <c r="B16" s="7">
        <v>76</v>
      </c>
      <c r="C16" s="1"/>
      <c r="E16" s="1"/>
      <c r="F16" s="7">
        <v>81</v>
      </c>
      <c r="G16" s="1"/>
      <c r="I16" s="1"/>
      <c r="J16" s="7">
        <v>86</v>
      </c>
      <c r="K16" s="1"/>
      <c r="M16" s="1"/>
      <c r="N16" s="7">
        <v>91</v>
      </c>
      <c r="O16" s="1"/>
      <c r="Q16" s="1"/>
      <c r="R16" s="7">
        <v>96</v>
      </c>
      <c r="S16" s="1"/>
      <c r="U16" s="1"/>
      <c r="V16" s="7">
        <v>101</v>
      </c>
      <c r="W16" s="1"/>
      <c r="Y16" s="1"/>
      <c r="Z16" s="7">
        <v>106</v>
      </c>
      <c r="AA16" s="1"/>
      <c r="AC16" s="1"/>
      <c r="AD16" s="7">
        <v>111</v>
      </c>
      <c r="AE16" s="1"/>
      <c r="AG16" s="1"/>
      <c r="AH16" s="7">
        <v>116</v>
      </c>
      <c r="AI16" s="1"/>
      <c r="AK16" s="1"/>
      <c r="AL16" s="7">
        <v>121</v>
      </c>
      <c r="AM16" s="1"/>
      <c r="AO16" s="1"/>
      <c r="AP16" s="7">
        <v>126</v>
      </c>
      <c r="AQ16" s="1"/>
      <c r="AS16" s="1"/>
      <c r="AT16" s="7">
        <v>131</v>
      </c>
      <c r="AU16" s="1"/>
      <c r="AW16" s="1"/>
      <c r="AX16" s="7">
        <v>136</v>
      </c>
      <c r="AY16" s="1"/>
      <c r="BA16" s="1"/>
      <c r="BB16" s="7">
        <v>141</v>
      </c>
      <c r="BC16" s="1"/>
      <c r="BE16" s="1"/>
      <c r="BF16" s="7">
        <v>146</v>
      </c>
      <c r="BG16" s="1"/>
    </row>
    <row r="17" spans="1:59" ht="15" customHeight="1">
      <c r="A17" s="1"/>
      <c r="B17" s="7">
        <v>77</v>
      </c>
      <c r="C17" s="1"/>
      <c r="E17" s="1"/>
      <c r="F17" s="7">
        <v>82</v>
      </c>
      <c r="G17" s="1"/>
      <c r="I17" s="1"/>
      <c r="J17" s="7">
        <v>87</v>
      </c>
      <c r="K17" s="1"/>
      <c r="M17" s="1"/>
      <c r="N17" s="7">
        <v>92</v>
      </c>
      <c r="O17" s="1"/>
      <c r="Q17" s="1"/>
      <c r="R17" s="7">
        <v>97</v>
      </c>
      <c r="S17" s="1"/>
      <c r="U17" s="1"/>
      <c r="V17" s="7">
        <v>102</v>
      </c>
      <c r="W17" s="1"/>
      <c r="Y17" s="1"/>
      <c r="Z17" s="7">
        <v>107</v>
      </c>
      <c r="AA17" s="1"/>
      <c r="AC17" s="1"/>
      <c r="AD17" s="7">
        <v>112</v>
      </c>
      <c r="AE17" s="1"/>
      <c r="AG17" s="1"/>
      <c r="AH17" s="7">
        <v>117</v>
      </c>
      <c r="AI17" s="1"/>
      <c r="AK17" s="1"/>
      <c r="AL17" s="7">
        <v>122</v>
      </c>
      <c r="AM17" s="1"/>
      <c r="AO17" s="1"/>
      <c r="AP17" s="7">
        <v>127</v>
      </c>
      <c r="AQ17" s="1"/>
      <c r="AS17" s="1"/>
      <c r="AT17" s="7">
        <v>132</v>
      </c>
      <c r="AU17" s="1"/>
      <c r="AW17" s="1"/>
      <c r="AX17" s="7">
        <v>137</v>
      </c>
      <c r="AY17" s="1"/>
      <c r="BA17" s="1"/>
      <c r="BB17" s="7">
        <v>142</v>
      </c>
      <c r="BC17" s="1"/>
      <c r="BE17" s="1"/>
      <c r="BF17" s="7">
        <v>147</v>
      </c>
      <c r="BG17" s="1"/>
    </row>
    <row r="18" spans="1:59" ht="15" customHeight="1">
      <c r="A18" s="1"/>
      <c r="B18" s="7">
        <v>78</v>
      </c>
      <c r="C18" s="1"/>
      <c r="E18" s="1"/>
      <c r="F18" s="7">
        <v>83</v>
      </c>
      <c r="G18" s="1"/>
      <c r="I18" s="1"/>
      <c r="J18" s="7">
        <v>88</v>
      </c>
      <c r="K18" s="1"/>
      <c r="M18" s="1"/>
      <c r="N18" s="7">
        <v>93</v>
      </c>
      <c r="O18" s="1"/>
      <c r="Q18" s="1"/>
      <c r="R18" s="7">
        <v>98</v>
      </c>
      <c r="S18" s="1"/>
      <c r="U18" s="1"/>
      <c r="V18" s="7">
        <v>103</v>
      </c>
      <c r="W18" s="1"/>
      <c r="Y18" s="1"/>
      <c r="Z18" s="7">
        <v>108</v>
      </c>
      <c r="AA18" s="1"/>
      <c r="AC18" s="1"/>
      <c r="AD18" s="7">
        <v>113</v>
      </c>
      <c r="AE18" s="1"/>
      <c r="AG18" s="1"/>
      <c r="AH18" s="7">
        <v>118</v>
      </c>
      <c r="AI18" s="1"/>
      <c r="AK18" s="1"/>
      <c r="AL18" s="7">
        <v>12</v>
      </c>
      <c r="AM18" s="1"/>
      <c r="AO18" s="1"/>
      <c r="AP18" s="7">
        <v>128</v>
      </c>
      <c r="AQ18" s="1"/>
      <c r="AS18" s="1"/>
      <c r="AT18" s="7">
        <v>133</v>
      </c>
      <c r="AU18" s="1"/>
      <c r="AW18" s="1"/>
      <c r="AX18" s="7">
        <v>138</v>
      </c>
      <c r="AY18" s="1"/>
      <c r="BA18" s="1"/>
      <c r="BB18" s="7">
        <v>143</v>
      </c>
      <c r="BC18" s="1"/>
      <c r="BE18" s="1"/>
      <c r="BF18" s="7">
        <v>148</v>
      </c>
      <c r="BG18" s="1"/>
    </row>
    <row r="19" spans="1:59" ht="15" customHeight="1">
      <c r="A19" s="1"/>
      <c r="B19" s="7">
        <v>79</v>
      </c>
      <c r="C19" s="1"/>
      <c r="E19" s="1"/>
      <c r="F19" s="7">
        <v>84</v>
      </c>
      <c r="G19" s="1"/>
      <c r="I19" s="1"/>
      <c r="J19" s="7">
        <v>89</v>
      </c>
      <c r="K19" s="1"/>
      <c r="M19" s="1"/>
      <c r="N19" s="7">
        <v>94</v>
      </c>
      <c r="O19" s="1"/>
      <c r="Q19" s="1"/>
      <c r="R19" s="7">
        <v>99</v>
      </c>
      <c r="S19" s="1"/>
      <c r="U19" s="1"/>
      <c r="V19" s="7">
        <v>104</v>
      </c>
      <c r="W19" s="1"/>
      <c r="Y19" s="1"/>
      <c r="Z19" s="7">
        <v>109</v>
      </c>
      <c r="AA19" s="1"/>
      <c r="AC19" s="1"/>
      <c r="AD19" s="7">
        <v>114</v>
      </c>
      <c r="AE19" s="1"/>
      <c r="AG19" s="1"/>
      <c r="AH19" s="7">
        <v>119</v>
      </c>
      <c r="AI19" s="1"/>
      <c r="AK19" s="1"/>
      <c r="AL19" s="7">
        <v>124</v>
      </c>
      <c r="AM19" s="1"/>
      <c r="AO19" s="1"/>
      <c r="AP19" s="7">
        <v>129</v>
      </c>
      <c r="AQ19" s="1"/>
      <c r="AS19" s="1"/>
      <c r="AT19" s="7">
        <v>134</v>
      </c>
      <c r="AU19" s="1"/>
      <c r="AW19" s="1"/>
      <c r="AX19" s="7">
        <v>139</v>
      </c>
      <c r="AY19" s="1"/>
      <c r="BA19" s="1"/>
      <c r="BB19" s="7">
        <v>144</v>
      </c>
      <c r="BC19" s="1"/>
      <c r="BE19" s="1"/>
      <c r="BF19" s="7">
        <v>149</v>
      </c>
      <c r="BG19" s="1"/>
    </row>
    <row r="20" spans="1:59" ht="15" customHeight="1">
      <c r="A20" s="1"/>
      <c r="B20" s="7">
        <v>80</v>
      </c>
      <c r="C20" s="1"/>
      <c r="E20" s="1"/>
      <c r="F20" s="7">
        <v>85</v>
      </c>
      <c r="G20" s="1"/>
      <c r="I20" s="1"/>
      <c r="J20" s="7">
        <v>90</v>
      </c>
      <c r="K20" s="1"/>
      <c r="M20" s="1"/>
      <c r="N20" s="7">
        <v>95</v>
      </c>
      <c r="O20" s="1"/>
      <c r="Q20" s="1"/>
      <c r="R20" s="7">
        <v>100</v>
      </c>
      <c r="S20" s="1"/>
      <c r="U20" s="1"/>
      <c r="V20" s="7">
        <v>105</v>
      </c>
      <c r="W20" s="1"/>
      <c r="Y20" s="1"/>
      <c r="Z20" s="7">
        <v>110</v>
      </c>
      <c r="AA20" s="1"/>
      <c r="AC20" s="1"/>
      <c r="AD20" s="7">
        <v>115</v>
      </c>
      <c r="AE20" s="1"/>
      <c r="AG20" s="1"/>
      <c r="AH20" s="7">
        <v>120</v>
      </c>
      <c r="AI20" s="1"/>
      <c r="AK20" s="1"/>
      <c r="AL20" s="7">
        <v>125</v>
      </c>
      <c r="AM20" s="1"/>
      <c r="AO20" s="1"/>
      <c r="AP20" s="7">
        <v>130</v>
      </c>
      <c r="AQ20" s="1"/>
      <c r="AS20" s="1"/>
      <c r="AT20" s="7">
        <v>135</v>
      </c>
      <c r="AU20" s="1"/>
      <c r="AW20" s="1"/>
      <c r="AX20" s="7">
        <v>140</v>
      </c>
      <c r="AY20" s="1"/>
      <c r="BA20" s="1"/>
      <c r="BB20" s="7">
        <v>145</v>
      </c>
      <c r="BC20" s="1"/>
      <c r="BE20" s="1"/>
      <c r="BF20" s="7">
        <v>150</v>
      </c>
      <c r="BG20" s="1"/>
    </row>
    <row r="21" spans="1:59" ht="15" customHeight="1">
      <c r="A21"/>
      <c r="B21"/>
      <c r="C21"/>
      <c r="E21"/>
      <c r="F21"/>
      <c r="G21"/>
      <c r="I21"/>
      <c r="J21"/>
      <c r="K21"/>
      <c r="M21"/>
      <c r="N21"/>
      <c r="O21"/>
      <c r="Q21"/>
      <c r="R21"/>
      <c r="S21"/>
      <c r="U21"/>
      <c r="V21"/>
      <c r="W21"/>
      <c r="Y21"/>
      <c r="Z21"/>
      <c r="AA21"/>
      <c r="AC21"/>
      <c r="AD21"/>
      <c r="AE21"/>
    </row>
    <row r="22" spans="1:59" ht="15" customHeight="1">
      <c r="A22"/>
      <c r="B22"/>
      <c r="C22"/>
      <c r="E22"/>
      <c r="F22"/>
      <c r="G22"/>
      <c r="I22"/>
      <c r="J22"/>
      <c r="K22"/>
      <c r="M22"/>
      <c r="N22"/>
      <c r="O22"/>
      <c r="Q22"/>
      <c r="R22"/>
      <c r="S22"/>
      <c r="U22"/>
      <c r="V22"/>
      <c r="W22"/>
      <c r="Y22"/>
      <c r="Z22"/>
      <c r="AA22"/>
      <c r="AC22"/>
      <c r="AD22"/>
      <c r="AE22"/>
    </row>
    <row r="23" spans="1:59" ht="15" customHeight="1">
      <c r="A23" s="6" t="s">
        <v>3</v>
      </c>
      <c r="B23" s="6" t="s">
        <v>6</v>
      </c>
      <c r="C23" s="6" t="s">
        <v>4</v>
      </c>
      <c r="E23" s="6" t="s">
        <v>3</v>
      </c>
      <c r="F23" s="6" t="s">
        <v>6</v>
      </c>
      <c r="G23" s="6" t="s">
        <v>4</v>
      </c>
      <c r="I23" s="6" t="s">
        <v>3</v>
      </c>
      <c r="J23" s="6" t="s">
        <v>6</v>
      </c>
      <c r="K23" s="6" t="s">
        <v>4</v>
      </c>
      <c r="M23" s="6" t="s">
        <v>3</v>
      </c>
      <c r="N23" s="6" t="s">
        <v>6</v>
      </c>
      <c r="O23" s="6" t="s">
        <v>4</v>
      </c>
      <c r="Q23" s="6" t="s">
        <v>3</v>
      </c>
      <c r="R23" s="6" t="s">
        <v>6</v>
      </c>
      <c r="S23" s="6" t="s">
        <v>4</v>
      </c>
      <c r="U23" s="6" t="s">
        <v>3</v>
      </c>
      <c r="V23" s="6" t="s">
        <v>6</v>
      </c>
      <c r="W23" s="6" t="s">
        <v>4</v>
      </c>
      <c r="Y23" s="6" t="s">
        <v>3</v>
      </c>
      <c r="Z23" s="6" t="s">
        <v>6</v>
      </c>
      <c r="AA23" s="6" t="s">
        <v>4</v>
      </c>
      <c r="AC23" s="6" t="s">
        <v>3</v>
      </c>
      <c r="AD23" s="6" t="s">
        <v>6</v>
      </c>
      <c r="AE23" s="6" t="s">
        <v>4</v>
      </c>
      <c r="AG23" s="6" t="s">
        <v>3</v>
      </c>
      <c r="AH23" s="6" t="s">
        <v>6</v>
      </c>
      <c r="AI23" s="6" t="s">
        <v>4</v>
      </c>
      <c r="AK23" s="6" t="s">
        <v>3</v>
      </c>
      <c r="AL23" s="6" t="s">
        <v>6</v>
      </c>
      <c r="AM23" s="6" t="s">
        <v>4</v>
      </c>
      <c r="AO23" s="6" t="s">
        <v>3</v>
      </c>
      <c r="AP23" s="6" t="s">
        <v>6</v>
      </c>
      <c r="AQ23" s="6" t="s">
        <v>4</v>
      </c>
      <c r="AS23" s="6" t="s">
        <v>3</v>
      </c>
      <c r="AT23" s="6" t="s">
        <v>6</v>
      </c>
      <c r="AU23" s="6" t="s">
        <v>4</v>
      </c>
      <c r="AW23" s="6" t="s">
        <v>3</v>
      </c>
      <c r="AX23" s="6" t="s">
        <v>6</v>
      </c>
      <c r="AY23" s="6" t="s">
        <v>4</v>
      </c>
      <c r="BA23" s="6" t="s">
        <v>3</v>
      </c>
      <c r="BB23" s="6" t="s">
        <v>6</v>
      </c>
      <c r="BC23" s="6" t="s">
        <v>4</v>
      </c>
      <c r="BE23" s="6" t="s">
        <v>3</v>
      </c>
      <c r="BF23" s="6" t="s">
        <v>6</v>
      </c>
      <c r="BG23" s="6" t="s">
        <v>4</v>
      </c>
    </row>
    <row r="24" spans="1:59" ht="15" customHeight="1">
      <c r="A24" s="1"/>
      <c r="B24" s="7">
        <v>151</v>
      </c>
      <c r="C24" s="1"/>
      <c r="E24" s="1"/>
      <c r="F24" s="7">
        <v>156</v>
      </c>
      <c r="G24" s="1"/>
      <c r="I24" s="1"/>
      <c r="J24" s="7">
        <v>161</v>
      </c>
      <c r="K24" s="1"/>
      <c r="M24" s="1"/>
      <c r="N24" s="7">
        <v>166</v>
      </c>
      <c r="O24" s="1"/>
      <c r="Q24" s="1"/>
      <c r="R24" s="7">
        <v>171</v>
      </c>
      <c r="S24" s="1"/>
      <c r="U24" s="1"/>
      <c r="V24" s="7">
        <v>176</v>
      </c>
      <c r="W24" s="1"/>
      <c r="Y24" s="1"/>
      <c r="Z24" s="7">
        <v>181</v>
      </c>
      <c r="AA24" s="1"/>
      <c r="AC24" s="1"/>
      <c r="AD24" s="7">
        <v>186</v>
      </c>
      <c r="AE24" s="1"/>
      <c r="AG24" s="1"/>
      <c r="AH24" s="7">
        <v>191</v>
      </c>
      <c r="AI24" s="1"/>
      <c r="AK24" s="1"/>
      <c r="AL24" s="7">
        <v>196</v>
      </c>
      <c r="AM24" s="1"/>
      <c r="AO24" s="1"/>
      <c r="AP24" s="7">
        <v>201</v>
      </c>
      <c r="AQ24" s="1"/>
      <c r="AS24" s="1"/>
      <c r="AT24" s="7">
        <v>206</v>
      </c>
      <c r="AU24" s="1"/>
      <c r="AW24" s="1"/>
      <c r="AX24" s="7">
        <v>211</v>
      </c>
      <c r="AY24" s="1"/>
      <c r="BA24" s="1"/>
      <c r="BB24" s="7">
        <v>216</v>
      </c>
      <c r="BC24" s="1"/>
      <c r="BE24" s="1"/>
      <c r="BF24" s="7">
        <v>221</v>
      </c>
      <c r="BG24" s="1"/>
    </row>
    <row r="25" spans="1:59" ht="15" customHeight="1">
      <c r="A25" s="1"/>
      <c r="B25" s="7">
        <v>152</v>
      </c>
      <c r="C25" s="1"/>
      <c r="E25" s="1"/>
      <c r="F25" s="7">
        <v>157</v>
      </c>
      <c r="G25" s="1"/>
      <c r="I25" s="1"/>
      <c r="J25" s="7">
        <v>162</v>
      </c>
      <c r="K25" s="1"/>
      <c r="M25" s="1"/>
      <c r="N25" s="7">
        <v>167</v>
      </c>
      <c r="O25" s="1"/>
      <c r="Q25" s="1"/>
      <c r="R25" s="7">
        <v>172</v>
      </c>
      <c r="S25" s="1"/>
      <c r="U25" s="1"/>
      <c r="V25" s="7">
        <v>177</v>
      </c>
      <c r="W25" s="1"/>
      <c r="Y25" s="1"/>
      <c r="Z25" s="7">
        <v>182</v>
      </c>
      <c r="AA25" s="1"/>
      <c r="AC25" s="1"/>
      <c r="AD25" s="7">
        <v>187</v>
      </c>
      <c r="AE25" s="1"/>
      <c r="AG25" s="1"/>
      <c r="AH25" s="7">
        <v>192</v>
      </c>
      <c r="AI25" s="1"/>
      <c r="AK25" s="1"/>
      <c r="AL25" s="7">
        <v>197</v>
      </c>
      <c r="AM25" s="1"/>
      <c r="AO25" s="1"/>
      <c r="AP25" s="7">
        <v>202</v>
      </c>
      <c r="AQ25" s="1"/>
      <c r="AS25" s="1"/>
      <c r="AT25" s="7">
        <v>207</v>
      </c>
      <c r="AU25" s="1"/>
      <c r="AW25" s="1"/>
      <c r="AX25" s="7">
        <v>212</v>
      </c>
      <c r="AY25" s="1"/>
      <c r="BA25" s="1"/>
      <c r="BB25" s="7">
        <v>217</v>
      </c>
      <c r="BC25" s="1"/>
      <c r="BE25" s="1"/>
      <c r="BF25" s="7">
        <v>222</v>
      </c>
      <c r="BG25" s="1"/>
    </row>
    <row r="26" spans="1:59" ht="15" customHeight="1">
      <c r="A26" s="1"/>
      <c r="B26" s="7">
        <v>153</v>
      </c>
      <c r="C26" s="1"/>
      <c r="E26" s="1"/>
      <c r="F26" s="7">
        <v>158</v>
      </c>
      <c r="G26" s="1"/>
      <c r="I26" s="1"/>
      <c r="J26" s="7">
        <v>163</v>
      </c>
      <c r="K26" s="1"/>
      <c r="M26" s="1"/>
      <c r="N26" s="7">
        <v>168</v>
      </c>
      <c r="O26" s="1"/>
      <c r="Q26" s="1"/>
      <c r="R26" s="7">
        <v>173</v>
      </c>
      <c r="S26" s="1"/>
      <c r="U26" s="1"/>
      <c r="V26" s="7">
        <v>178</v>
      </c>
      <c r="W26" s="1"/>
      <c r="Y26" s="1"/>
      <c r="Z26" s="7">
        <v>183</v>
      </c>
      <c r="AA26" s="1"/>
      <c r="AC26" s="1"/>
      <c r="AD26" s="7">
        <v>188</v>
      </c>
      <c r="AE26" s="1"/>
      <c r="AG26" s="1"/>
      <c r="AH26" s="7">
        <v>193</v>
      </c>
      <c r="AI26" s="1"/>
      <c r="AK26" s="1"/>
      <c r="AL26" s="7">
        <v>198</v>
      </c>
      <c r="AM26" s="1"/>
      <c r="AO26" s="1"/>
      <c r="AP26" s="7">
        <v>203</v>
      </c>
      <c r="AQ26" s="1"/>
      <c r="AS26" s="1"/>
      <c r="AT26" s="7">
        <v>208</v>
      </c>
      <c r="AU26" s="1"/>
      <c r="AW26" s="1"/>
      <c r="AX26" s="7">
        <v>213</v>
      </c>
      <c r="AY26" s="1"/>
      <c r="BA26" s="1"/>
      <c r="BB26" s="7">
        <v>218</v>
      </c>
      <c r="BC26" s="1"/>
      <c r="BE26" s="1"/>
      <c r="BF26" s="7">
        <v>223</v>
      </c>
      <c r="BG26" s="1"/>
    </row>
    <row r="27" spans="1:59" ht="15" customHeight="1">
      <c r="A27" s="1"/>
      <c r="B27" s="7">
        <v>154</v>
      </c>
      <c r="C27" s="1"/>
      <c r="E27" s="1"/>
      <c r="F27" s="7">
        <v>159</v>
      </c>
      <c r="G27" s="1"/>
      <c r="I27" s="1"/>
      <c r="J27" s="7">
        <v>164</v>
      </c>
      <c r="K27" s="1"/>
      <c r="M27" s="1"/>
      <c r="N27" s="7">
        <v>169</v>
      </c>
      <c r="O27" s="1"/>
      <c r="Q27" s="1"/>
      <c r="R27" s="7">
        <v>174</v>
      </c>
      <c r="S27" s="1"/>
      <c r="U27" s="1"/>
      <c r="V27" s="7">
        <v>179</v>
      </c>
      <c r="W27" s="1"/>
      <c r="Y27" s="1"/>
      <c r="Z27" s="7">
        <v>184</v>
      </c>
      <c r="AA27" s="1"/>
      <c r="AC27" s="1"/>
      <c r="AD27" s="7">
        <v>189</v>
      </c>
      <c r="AE27" s="1"/>
      <c r="AG27" s="1"/>
      <c r="AH27" s="7">
        <v>194</v>
      </c>
      <c r="AI27" s="1"/>
      <c r="AK27" s="1"/>
      <c r="AL27" s="7">
        <v>199</v>
      </c>
      <c r="AM27" s="1"/>
      <c r="AO27" s="1"/>
      <c r="AP27" s="7">
        <v>204</v>
      </c>
      <c r="AQ27" s="1"/>
      <c r="AS27" s="1"/>
      <c r="AT27" s="7">
        <v>209</v>
      </c>
      <c r="AU27" s="1"/>
      <c r="AW27" s="1"/>
      <c r="AX27" s="7">
        <v>214</v>
      </c>
      <c r="AY27" s="1"/>
      <c r="BA27" s="1"/>
      <c r="BB27" s="7">
        <v>219</v>
      </c>
      <c r="BC27" s="1"/>
      <c r="BE27" s="1"/>
      <c r="BF27" s="7">
        <v>224</v>
      </c>
      <c r="BG27" s="1"/>
    </row>
    <row r="28" spans="1:59" ht="15" customHeight="1">
      <c r="A28" s="1"/>
      <c r="B28" s="7">
        <v>155</v>
      </c>
      <c r="C28" s="1"/>
      <c r="E28" s="1"/>
      <c r="F28" s="7">
        <v>160</v>
      </c>
      <c r="G28" s="1"/>
      <c r="I28" s="1"/>
      <c r="J28" s="7">
        <v>165</v>
      </c>
      <c r="K28" s="1"/>
      <c r="M28" s="1"/>
      <c r="N28" s="7">
        <v>170</v>
      </c>
      <c r="O28" s="1"/>
      <c r="Q28" s="1"/>
      <c r="R28" s="7">
        <v>175</v>
      </c>
      <c r="S28" s="1"/>
      <c r="U28" s="1"/>
      <c r="V28" s="7">
        <v>180</v>
      </c>
      <c r="W28" s="1"/>
      <c r="Y28" s="1"/>
      <c r="Z28" s="7">
        <v>185</v>
      </c>
      <c r="AA28" s="1"/>
      <c r="AC28" s="1"/>
      <c r="AD28" s="7">
        <v>190</v>
      </c>
      <c r="AE28" s="1"/>
      <c r="AG28" s="1"/>
      <c r="AH28" s="7">
        <v>195</v>
      </c>
      <c r="AI28" s="1"/>
      <c r="AK28" s="1"/>
      <c r="AL28" s="7">
        <v>200</v>
      </c>
      <c r="AM28" s="1"/>
      <c r="AO28" s="1"/>
      <c r="AP28" s="7">
        <v>205</v>
      </c>
      <c r="AQ28" s="1"/>
      <c r="AS28" s="1"/>
      <c r="AT28" s="7">
        <v>210</v>
      </c>
      <c r="AU28" s="1"/>
      <c r="AW28" s="1"/>
      <c r="AX28" s="7">
        <v>215</v>
      </c>
      <c r="AY28" s="1"/>
      <c r="BA28" s="1"/>
      <c r="BB28" s="7">
        <v>220</v>
      </c>
      <c r="BC28" s="1"/>
      <c r="BE28" s="1"/>
      <c r="BF28" s="7">
        <v>225</v>
      </c>
      <c r="BG28" s="1"/>
    </row>
    <row r="29" spans="1:59" ht="15" customHeight="1">
      <c r="A29"/>
      <c r="C29"/>
      <c r="E29"/>
      <c r="F29"/>
      <c r="G29"/>
      <c r="I29"/>
      <c r="J29"/>
      <c r="K29"/>
      <c r="M29"/>
      <c r="N29"/>
      <c r="O29"/>
      <c r="Q29"/>
      <c r="R29"/>
      <c r="S29"/>
      <c r="U29"/>
      <c r="V29"/>
      <c r="W29"/>
      <c r="Y29"/>
      <c r="Z29"/>
      <c r="AA29"/>
      <c r="AC29"/>
      <c r="AD29"/>
      <c r="AE29"/>
    </row>
    <row r="30" spans="1:59" ht="15" customHeight="1">
      <c r="A30"/>
      <c r="C30"/>
      <c r="E30"/>
      <c r="F30"/>
      <c r="G30"/>
      <c r="I30"/>
      <c r="J30"/>
      <c r="K30"/>
      <c r="M30"/>
      <c r="N30"/>
      <c r="O30"/>
      <c r="Q30"/>
      <c r="R30"/>
      <c r="S30"/>
      <c r="U30"/>
      <c r="V30"/>
      <c r="W30"/>
      <c r="Y30"/>
      <c r="Z30"/>
      <c r="AA30"/>
      <c r="AC30"/>
      <c r="AD30"/>
      <c r="AE30"/>
    </row>
    <row r="31" spans="1:59" ht="15" customHeight="1">
      <c r="A31"/>
      <c r="C31"/>
      <c r="E31"/>
      <c r="F31"/>
      <c r="G31"/>
      <c r="I31"/>
      <c r="J31"/>
      <c r="K31"/>
      <c r="M31"/>
      <c r="N31"/>
      <c r="O31"/>
      <c r="Q31"/>
      <c r="R31"/>
      <c r="S31"/>
      <c r="U31"/>
      <c r="V31"/>
      <c r="W31"/>
      <c r="Y31"/>
      <c r="Z31"/>
      <c r="AA31"/>
      <c r="AC31"/>
      <c r="AD31"/>
      <c r="AE31"/>
    </row>
    <row r="32" spans="1:59" ht="15" customHeight="1">
      <c r="A32"/>
      <c r="C32"/>
      <c r="E32"/>
      <c r="F32"/>
      <c r="G32"/>
      <c r="I32"/>
      <c r="J32"/>
      <c r="K32"/>
      <c r="M32"/>
      <c r="N32"/>
      <c r="O32"/>
      <c r="Q32"/>
      <c r="R32"/>
      <c r="S32"/>
      <c r="U32"/>
      <c r="V32"/>
      <c r="W32"/>
      <c r="Y32"/>
      <c r="Z32"/>
      <c r="AA32"/>
      <c r="AC32"/>
      <c r="AD32"/>
      <c r="AE32"/>
    </row>
    <row r="33" spans="2:2" customFormat="1" ht="15" customHeight="1">
      <c r="B33" s="2"/>
    </row>
    <row r="34" spans="2:2" customFormat="1" ht="15" customHeight="1">
      <c r="B34" s="2"/>
    </row>
    <row r="35" spans="2:2" customFormat="1" ht="15" customHeight="1">
      <c r="B35" s="2"/>
    </row>
    <row r="36" spans="2:2" customFormat="1" ht="15" customHeight="1">
      <c r="B36" s="2"/>
    </row>
    <row r="37" spans="2:2" customFormat="1" ht="15" customHeight="1">
      <c r="B37" s="2"/>
    </row>
    <row r="38" spans="2:2" customFormat="1" ht="15" customHeight="1">
      <c r="B38" s="2"/>
    </row>
    <row r="39" spans="2:2" customFormat="1" ht="15" customHeight="1">
      <c r="B39" s="2"/>
    </row>
    <row r="40" spans="2:2" customFormat="1" ht="15" customHeight="1">
      <c r="B40" s="2"/>
    </row>
    <row r="41" spans="2:2" customFormat="1" ht="15" customHeight="1">
      <c r="B41" s="2"/>
    </row>
    <row r="42" spans="2:2" customFormat="1" ht="15" customHeight="1">
      <c r="B42" s="2"/>
    </row>
    <row r="43" spans="2:2" customFormat="1" ht="15" customHeight="1">
      <c r="B43" s="2"/>
    </row>
    <row r="44" spans="2:2" customFormat="1" ht="15" customHeight="1">
      <c r="B44" s="2"/>
    </row>
    <row r="45" spans="2:2" customFormat="1" ht="15" customHeight="1">
      <c r="B45" s="2"/>
    </row>
    <row r="46" spans="2:2" customFormat="1" ht="15" customHeight="1">
      <c r="B46" s="2"/>
    </row>
    <row r="47" spans="2:2" customFormat="1" ht="15" customHeight="1">
      <c r="B47" s="2"/>
    </row>
    <row r="48" spans="2:2" customFormat="1">
      <c r="B48" s="2"/>
    </row>
    <row r="49" spans="2:2" customFormat="1">
      <c r="B49" s="2"/>
    </row>
    <row r="50" spans="2:2" customFormat="1">
      <c r="B50" s="2"/>
    </row>
    <row r="51" spans="2:2" customFormat="1">
      <c r="B51" s="2"/>
    </row>
    <row r="52" spans="2:2" customFormat="1">
      <c r="B52" s="2"/>
    </row>
    <row r="53" spans="2:2" customFormat="1">
      <c r="B53" s="2"/>
    </row>
    <row r="54" spans="2:2" customFormat="1">
      <c r="B54" s="2"/>
    </row>
    <row r="55" spans="2:2" customFormat="1">
      <c r="B55" s="2"/>
    </row>
    <row r="56" spans="2:2" customFormat="1">
      <c r="B56" s="2"/>
    </row>
    <row r="57" spans="2:2" customFormat="1">
      <c r="B57" s="2"/>
    </row>
    <row r="58" spans="2:2" customFormat="1">
      <c r="B58" s="2"/>
    </row>
    <row r="59" spans="2:2" customFormat="1">
      <c r="B59" s="2"/>
    </row>
    <row r="60" spans="2:2" customFormat="1">
      <c r="B60" s="2"/>
    </row>
    <row r="61" spans="2:2" customFormat="1">
      <c r="B61" s="2"/>
    </row>
    <row r="62" spans="2:2" customFormat="1">
      <c r="B62" s="2"/>
    </row>
    <row r="63" spans="2:2" customFormat="1">
      <c r="B63" s="2"/>
    </row>
    <row r="64" spans="2:2" customFormat="1">
      <c r="B64" s="2"/>
    </row>
    <row r="65" spans="2:2" customFormat="1">
      <c r="B65" s="2"/>
    </row>
    <row r="66" spans="2:2" customFormat="1">
      <c r="B66" s="2"/>
    </row>
    <row r="67" spans="2:2" customFormat="1">
      <c r="B67" s="2"/>
    </row>
    <row r="68" spans="2:2" customFormat="1">
      <c r="B68" s="2"/>
    </row>
    <row r="69" spans="2:2" customFormat="1">
      <c r="B69" s="2"/>
    </row>
    <row r="70" spans="2:2" customFormat="1">
      <c r="B70" s="2"/>
    </row>
    <row r="71" spans="2:2" customFormat="1">
      <c r="B71" s="2"/>
    </row>
    <row r="72" spans="2:2" customFormat="1">
      <c r="B72" s="2"/>
    </row>
    <row r="73" spans="2:2" customFormat="1">
      <c r="B73" s="2"/>
    </row>
    <row r="74" spans="2:2" customFormat="1">
      <c r="B74" s="2"/>
    </row>
    <row r="75" spans="2:2" customFormat="1">
      <c r="B75" s="2"/>
    </row>
    <row r="76" spans="2:2" customFormat="1">
      <c r="B76" s="2"/>
    </row>
    <row r="77" spans="2:2" customFormat="1">
      <c r="B77" s="2"/>
    </row>
    <row r="78" spans="2:2" customFormat="1">
      <c r="B78" s="2"/>
    </row>
    <row r="79" spans="2:2" customFormat="1">
      <c r="B79" s="2"/>
    </row>
    <row r="80" spans="2:2" customFormat="1">
      <c r="B80" s="2"/>
    </row>
    <row r="81" spans="2:2" customFormat="1">
      <c r="B81" s="2"/>
    </row>
    <row r="82" spans="2:2" customFormat="1">
      <c r="B82" s="2"/>
    </row>
    <row r="83" spans="2:2" customFormat="1">
      <c r="B83" s="2"/>
    </row>
    <row r="84" spans="2:2" customFormat="1">
      <c r="B84" s="2"/>
    </row>
    <row r="85" spans="2:2" customFormat="1">
      <c r="B85" s="2"/>
    </row>
    <row r="86" spans="2:2" customFormat="1">
      <c r="B86" s="2"/>
    </row>
    <row r="87" spans="2:2" customFormat="1">
      <c r="B87" s="2"/>
    </row>
    <row r="88" spans="2:2" customFormat="1">
      <c r="B88" s="2"/>
    </row>
    <row r="89" spans="2:2" customFormat="1">
      <c r="B89" s="2"/>
    </row>
    <row r="90" spans="2:2" customFormat="1">
      <c r="B90" s="2"/>
    </row>
    <row r="91" spans="2:2" customFormat="1">
      <c r="B91" s="2"/>
    </row>
    <row r="92" spans="2:2" customFormat="1">
      <c r="B92" s="2"/>
    </row>
    <row r="93" spans="2:2" customFormat="1">
      <c r="B93" s="2"/>
    </row>
    <row r="94" spans="2:2" customFormat="1">
      <c r="B94" s="2"/>
    </row>
  </sheetData>
  <sortState xmlns:xlrd2="http://schemas.microsoft.com/office/spreadsheetml/2017/richdata2" ref="BI2:BI3">
    <sortCondition ref="BI2:BI3"/>
  </sortState>
  <mergeCells count="10">
    <mergeCell ref="A5:BG5"/>
    <mergeCell ref="A1:BG1"/>
    <mergeCell ref="Z3:AB3"/>
    <mergeCell ref="A3:F3"/>
    <mergeCell ref="G3:S3"/>
    <mergeCell ref="AC3:AI3"/>
    <mergeCell ref="BB3:BC3"/>
    <mergeCell ref="BD3:BG3"/>
    <mergeCell ref="AS3:AT3"/>
    <mergeCell ref="AU3:AX3"/>
  </mergeCells>
  <dataValidations count="1">
    <dataValidation type="list" allowBlank="1" showInputMessage="1" showErrorMessage="1" sqref="BD3:BG3" xr:uid="{FA3D583A-28BE-4B54-89F0-00220AE850CA}">
      <formula1>$BI$2:$BI$3</formula1>
    </dataValidation>
  </dataValidations>
  <printOptions horizontalCentered="1"/>
  <pageMargins left="0.74803149606299213" right="0.74803149606299213" top="0.98425196850393704" bottom="0.98425196850393704" header="0" footer="0"/>
  <pageSetup scale="4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0C5E-E9AE-4A8B-9D00-5B187254DA57}">
  <sheetPr codeName="Hoja2">
    <pageSetUpPr fitToPage="1"/>
  </sheetPr>
  <dimension ref="A1:BJ94"/>
  <sheetViews>
    <sheetView showGridLines="0" zoomScale="70" zoomScaleNormal="70" workbookViewId="0">
      <selection activeCell="BD3" sqref="BD3:BG3"/>
    </sheetView>
  </sheetViews>
  <sheetFormatPr baseColWidth="10" defaultColWidth="11.42578125" defaultRowHeight="12.75"/>
  <cols>
    <col min="1" max="1" width="3.28515625" style="2" customWidth="1"/>
    <col min="2" max="2" width="8.85546875" style="2" bestFit="1" customWidth="1"/>
    <col min="3" max="3" width="3.28515625" style="2" customWidth="1"/>
    <col min="4" max="4" width="1.7109375" customWidth="1"/>
    <col min="5" max="5" width="3.28515625" style="2" customWidth="1"/>
    <col min="6" max="6" width="9.5703125" style="2" bestFit="1" customWidth="1"/>
    <col min="7" max="7" width="3.28515625" style="2" customWidth="1"/>
    <col min="8" max="8" width="1.7109375" customWidth="1"/>
    <col min="9" max="9" width="3.28515625" style="2" customWidth="1"/>
    <col min="10" max="10" width="8.85546875" style="2" bestFit="1" customWidth="1"/>
    <col min="11" max="11" width="3.28515625" style="2" customWidth="1"/>
    <col min="12" max="12" width="1.7109375" customWidth="1"/>
    <col min="13" max="13" width="3.28515625" style="2" customWidth="1"/>
    <col min="14" max="14" width="8.85546875" style="2" bestFit="1" customWidth="1"/>
    <col min="15" max="15" width="3.28515625" style="2" customWidth="1"/>
    <col min="16" max="16" width="1.7109375" customWidth="1"/>
    <col min="17" max="17" width="3.28515625" style="2" customWidth="1"/>
    <col min="18" max="18" width="8.85546875" style="2" bestFit="1" customWidth="1"/>
    <col min="19" max="19" width="3.28515625" style="2" customWidth="1"/>
    <col min="20" max="20" width="1.7109375" customWidth="1"/>
    <col min="21" max="21" width="3.28515625" style="2" customWidth="1"/>
    <col min="22" max="22" width="8.85546875" style="2" bestFit="1" customWidth="1"/>
    <col min="23" max="23" width="3.28515625" style="2" customWidth="1"/>
    <col min="24" max="24" width="1.7109375" customWidth="1"/>
    <col min="25" max="25" width="3.28515625" style="2" customWidth="1"/>
    <col min="26" max="26" width="8.85546875" style="2" bestFit="1" customWidth="1"/>
    <col min="27" max="27" width="3.28515625" style="2" customWidth="1"/>
    <col min="28" max="28" width="1.7109375" customWidth="1"/>
    <col min="29" max="29" width="3.28515625" style="2" customWidth="1"/>
    <col min="30" max="30" width="8.85546875" style="2" bestFit="1" customWidth="1"/>
    <col min="31" max="31" width="3.28515625" style="2" customWidth="1"/>
    <col min="32" max="32" width="1.7109375" customWidth="1"/>
    <col min="33" max="33" width="3.28515625" customWidth="1"/>
    <col min="34" max="34" width="8.85546875" bestFit="1" customWidth="1"/>
    <col min="35" max="35" width="3.28515625" customWidth="1"/>
    <col min="36" max="36" width="1.7109375" customWidth="1"/>
    <col min="37" max="37" width="3.28515625" customWidth="1"/>
    <col min="38" max="38" width="9.85546875" bestFit="1" customWidth="1"/>
    <col min="39" max="39" width="3.28515625" customWidth="1"/>
    <col min="40" max="40" width="1.7109375" customWidth="1"/>
    <col min="41" max="41" width="3.28515625" customWidth="1"/>
    <col min="42" max="42" width="9.85546875" bestFit="1" customWidth="1"/>
    <col min="43" max="43" width="3.28515625" customWidth="1"/>
    <col min="44" max="44" width="1.7109375" customWidth="1"/>
    <col min="45" max="45" width="3.28515625" customWidth="1"/>
    <col min="46" max="46" width="9.85546875" bestFit="1" customWidth="1"/>
    <col min="47" max="47" width="3.28515625" customWidth="1"/>
    <col min="48" max="48" width="1.7109375" customWidth="1"/>
    <col min="49" max="49" width="3.28515625" customWidth="1"/>
    <col min="50" max="50" width="9.85546875" bestFit="1" customWidth="1"/>
    <col min="51" max="51" width="3.28515625" customWidth="1"/>
    <col min="52" max="52" width="1.7109375" customWidth="1"/>
    <col min="53" max="53" width="3.28515625" customWidth="1"/>
    <col min="54" max="54" width="9.85546875" bestFit="1" customWidth="1"/>
    <col min="55" max="55" width="3.28515625" customWidth="1"/>
    <col min="56" max="56" width="1.7109375" customWidth="1"/>
    <col min="57" max="57" width="3.28515625" customWidth="1"/>
    <col min="58" max="58" width="9.85546875" bestFit="1" customWidth="1"/>
    <col min="59" max="59" width="3.28515625" customWidth="1"/>
    <col min="60" max="60" width="1.7109375" customWidth="1"/>
    <col min="62" max="62" width="1.7109375" customWidth="1"/>
  </cols>
  <sheetData>
    <row r="1" spans="1:62" ht="57" customHeight="1">
      <c r="A1" s="64" t="s">
        <v>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</row>
    <row r="2" spans="1:62" ht="18" customHeight="1">
      <c r="A2" s="3"/>
      <c r="B2" s="3"/>
      <c r="C2" s="3"/>
      <c r="E2" s="3"/>
      <c r="F2" s="3"/>
      <c r="G2" s="3"/>
      <c r="I2" s="3"/>
      <c r="J2" s="3"/>
      <c r="K2" s="3"/>
      <c r="M2" s="3"/>
      <c r="N2" s="3"/>
      <c r="O2" s="3"/>
      <c r="Q2" s="3"/>
      <c r="R2" s="3"/>
      <c r="S2" s="3"/>
      <c r="U2" s="3"/>
      <c r="V2" s="3"/>
      <c r="W2" s="3"/>
      <c r="Y2" s="3"/>
      <c r="Z2" s="3"/>
      <c r="AA2" s="3"/>
      <c r="AC2" s="3"/>
      <c r="AD2" s="3"/>
      <c r="AE2" s="3"/>
    </row>
    <row r="3" spans="1:62" ht="24.75" customHeight="1">
      <c r="A3" s="65" t="s">
        <v>1</v>
      </c>
      <c r="B3" s="65"/>
      <c r="C3" s="65"/>
      <c r="D3" s="65"/>
      <c r="E3" s="65"/>
      <c r="F3" s="65"/>
      <c r="G3" s="66">
        <f>EDWARDS!G3</f>
        <v>0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X3" s="2"/>
      <c r="Y3"/>
      <c r="Z3" s="61" t="s">
        <v>0</v>
      </c>
      <c r="AA3" s="62"/>
      <c r="AB3" s="63"/>
      <c r="AC3" s="66">
        <f>EDWARDS!AC3</f>
        <v>0</v>
      </c>
      <c r="AD3" s="66"/>
      <c r="AE3" s="66"/>
      <c r="AF3" s="66"/>
      <c r="AG3" s="66"/>
      <c r="AH3" s="66"/>
      <c r="AI3" s="66"/>
      <c r="AS3" s="65" t="s">
        <v>5</v>
      </c>
      <c r="AT3" s="65"/>
      <c r="AU3" s="67">
        <f>EDWARDS!AU3</f>
        <v>0</v>
      </c>
      <c r="AV3" s="67"/>
      <c r="AW3" s="67"/>
      <c r="AX3" s="67"/>
      <c r="BB3" s="65" t="s">
        <v>40</v>
      </c>
      <c r="BC3" s="65"/>
      <c r="BD3" s="68" t="str">
        <f>EDWARDS!BD3</f>
        <v>FEMENINO</v>
      </c>
      <c r="BE3" s="68"/>
      <c r="BF3" s="68"/>
      <c r="BG3" s="68"/>
    </row>
    <row r="4" spans="1:62" ht="20.100000000000001" customHeight="1">
      <c r="A4" s="5"/>
      <c r="B4" s="5"/>
      <c r="C4" s="5"/>
      <c r="E4" s="5"/>
      <c r="F4" s="5"/>
      <c r="G4" s="5"/>
      <c r="I4" s="5"/>
      <c r="J4" s="5"/>
      <c r="K4" s="5"/>
      <c r="M4" s="5"/>
      <c r="N4" s="5"/>
      <c r="O4" s="5"/>
      <c r="Q4" s="5"/>
      <c r="R4" s="5"/>
      <c r="S4" s="5"/>
      <c r="U4" s="5"/>
      <c r="V4" s="5"/>
      <c r="W4" s="5"/>
      <c r="Y4" s="5"/>
      <c r="Z4" s="5"/>
      <c r="AA4" s="5"/>
      <c r="AC4" s="5"/>
      <c r="AD4" s="5"/>
      <c r="AE4" s="4"/>
    </row>
    <row r="5" spans="1:62" ht="20.25" customHeight="1">
      <c r="A5"/>
      <c r="B5"/>
      <c r="C5"/>
      <c r="E5"/>
      <c r="F5"/>
      <c r="G5"/>
      <c r="I5"/>
      <c r="J5"/>
      <c r="K5"/>
      <c r="M5"/>
      <c r="N5"/>
      <c r="O5"/>
      <c r="Q5"/>
      <c r="R5"/>
      <c r="S5"/>
      <c r="U5"/>
      <c r="V5"/>
      <c r="W5"/>
      <c r="Y5"/>
      <c r="Z5"/>
      <c r="AA5"/>
      <c r="AC5"/>
      <c r="AD5"/>
      <c r="AE5"/>
    </row>
    <row r="6" spans="1:62" ht="24.75" customHeight="1">
      <c r="A6" s="66" t="s">
        <v>7</v>
      </c>
      <c r="B6" s="66"/>
      <c r="C6" s="66"/>
      <c r="E6" s="66" t="s">
        <v>8</v>
      </c>
      <c r="F6" s="66"/>
      <c r="G6" s="66"/>
      <c r="I6" s="66" t="s">
        <v>9</v>
      </c>
      <c r="J6" s="66"/>
      <c r="K6" s="66"/>
      <c r="M6" s="66" t="s">
        <v>10</v>
      </c>
      <c r="N6" s="66"/>
      <c r="O6" s="66"/>
      <c r="Q6" s="66" t="s">
        <v>11</v>
      </c>
      <c r="R6" s="66"/>
      <c r="S6" s="66"/>
      <c r="U6" s="66" t="s">
        <v>12</v>
      </c>
      <c r="V6" s="66"/>
      <c r="W6" s="66"/>
      <c r="Y6" s="66" t="s">
        <v>13</v>
      </c>
      <c r="Z6" s="66"/>
      <c r="AA6" s="66"/>
      <c r="AC6" s="66" t="s">
        <v>14</v>
      </c>
      <c r="AD6" s="66"/>
      <c r="AE6" s="66"/>
      <c r="AG6" s="66" t="s">
        <v>15</v>
      </c>
      <c r="AH6" s="66"/>
      <c r="AI6" s="66"/>
      <c r="AK6" s="66" t="s">
        <v>16</v>
      </c>
      <c r="AL6" s="66"/>
      <c r="AM6" s="66"/>
      <c r="AO6" s="66" t="s">
        <v>17</v>
      </c>
      <c r="AP6" s="66"/>
      <c r="AQ6" s="66"/>
      <c r="AS6" s="66" t="s">
        <v>18</v>
      </c>
      <c r="AT6" s="66"/>
      <c r="AU6" s="66"/>
      <c r="AW6" s="66" t="s">
        <v>19</v>
      </c>
      <c r="AX6" s="66"/>
      <c r="AY6" s="66"/>
      <c r="BA6" s="66" t="s">
        <v>20</v>
      </c>
      <c r="BB6" s="66"/>
      <c r="BC6" s="66"/>
      <c r="BE6" s="66" t="s">
        <v>21</v>
      </c>
      <c r="BF6" s="66"/>
      <c r="BG6" s="66"/>
    </row>
    <row r="7" spans="1:62" ht="15.75">
      <c r="A7" s="6" t="s">
        <v>3</v>
      </c>
      <c r="B7" s="6" t="s">
        <v>6</v>
      </c>
      <c r="C7" s="6" t="s">
        <v>4</v>
      </c>
      <c r="E7" s="6" t="s">
        <v>3</v>
      </c>
      <c r="F7" s="6" t="s">
        <v>6</v>
      </c>
      <c r="G7" s="6" t="s">
        <v>4</v>
      </c>
      <c r="I7" s="6" t="s">
        <v>3</v>
      </c>
      <c r="J7" s="6" t="s">
        <v>6</v>
      </c>
      <c r="K7" s="6" t="s">
        <v>4</v>
      </c>
      <c r="M7" s="6" t="s">
        <v>3</v>
      </c>
      <c r="N7" s="6" t="s">
        <v>6</v>
      </c>
      <c r="O7" s="6" t="s">
        <v>4</v>
      </c>
      <c r="Q7" s="6" t="s">
        <v>3</v>
      </c>
      <c r="R7" s="6" t="s">
        <v>6</v>
      </c>
      <c r="S7" s="6" t="s">
        <v>4</v>
      </c>
      <c r="U7" s="6" t="s">
        <v>3</v>
      </c>
      <c r="V7" s="6" t="s">
        <v>6</v>
      </c>
      <c r="W7" s="6" t="s">
        <v>4</v>
      </c>
      <c r="Y7" s="6" t="s">
        <v>3</v>
      </c>
      <c r="Z7" s="6" t="s">
        <v>6</v>
      </c>
      <c r="AA7" s="6" t="s">
        <v>4</v>
      </c>
      <c r="AC7" s="6" t="s">
        <v>3</v>
      </c>
      <c r="AD7" s="6" t="s">
        <v>6</v>
      </c>
      <c r="AE7" s="6" t="s">
        <v>4</v>
      </c>
      <c r="AG7" s="6" t="s">
        <v>3</v>
      </c>
      <c r="AH7" s="6" t="s">
        <v>6</v>
      </c>
      <c r="AI7" s="6" t="s">
        <v>4</v>
      </c>
      <c r="AK7" s="6" t="s">
        <v>3</v>
      </c>
      <c r="AL7" s="6" t="s">
        <v>6</v>
      </c>
      <c r="AM7" s="6" t="s">
        <v>4</v>
      </c>
      <c r="AO7" s="6" t="s">
        <v>3</v>
      </c>
      <c r="AP7" s="6" t="s">
        <v>6</v>
      </c>
      <c r="AQ7" s="6" t="s">
        <v>4</v>
      </c>
      <c r="AS7" s="6" t="s">
        <v>3</v>
      </c>
      <c r="AT7" s="6" t="s">
        <v>6</v>
      </c>
      <c r="AU7" s="6" t="s">
        <v>4</v>
      </c>
      <c r="AW7" s="6" t="s">
        <v>3</v>
      </c>
      <c r="AX7" s="6" t="s">
        <v>6</v>
      </c>
      <c r="AY7" s="6" t="s">
        <v>4</v>
      </c>
      <c r="BA7" s="6" t="s">
        <v>3</v>
      </c>
      <c r="BB7" s="6" t="s">
        <v>6</v>
      </c>
      <c r="BC7" s="6" t="s">
        <v>4</v>
      </c>
      <c r="BE7" s="6" t="s">
        <v>3</v>
      </c>
      <c r="BF7" s="6" t="s">
        <v>6</v>
      </c>
      <c r="BG7" s="6" t="s">
        <v>4</v>
      </c>
    </row>
    <row r="8" spans="1:62" ht="15" customHeight="1">
      <c r="A8" s="9" t="str">
        <f>IF(EDWARDS!A8=1,1,"")</f>
        <v/>
      </c>
      <c r="B8" s="10">
        <v>1</v>
      </c>
      <c r="C8" s="9" t="str">
        <f>IF(EDWARDS!C8=1,1,"")</f>
        <v/>
      </c>
      <c r="E8" s="1" t="str">
        <f>IF(EDWARDS!E8=1,1,"")</f>
        <v/>
      </c>
      <c r="F8" s="7">
        <v>6</v>
      </c>
      <c r="G8" s="1" t="str">
        <f>IF(EDWARDS!G8=1,1,"")</f>
        <v/>
      </c>
      <c r="I8" s="1" t="str">
        <f>IF(EDWARDS!I8=1,1,"")</f>
        <v/>
      </c>
      <c r="J8" s="7">
        <v>11</v>
      </c>
      <c r="K8" s="1" t="str">
        <f>IF(EDWARDS!K8=1,1,"")</f>
        <v/>
      </c>
      <c r="M8" s="1" t="str">
        <f>IF(EDWARDS!M8=1,1,"")</f>
        <v/>
      </c>
      <c r="N8" s="7">
        <v>16</v>
      </c>
      <c r="O8" s="1" t="str">
        <f>IF(EDWARDS!O8=1,1,"")</f>
        <v/>
      </c>
      <c r="Q8" s="1" t="str">
        <f>IF(EDWARDS!Q8=1,1,"")</f>
        <v/>
      </c>
      <c r="R8" s="7">
        <v>21</v>
      </c>
      <c r="S8" s="1" t="str">
        <f>IF(EDWARDS!S8=1,1,"")</f>
        <v/>
      </c>
      <c r="U8" s="11" t="str">
        <f>IF(EDWARDS!U8=1,1,"")</f>
        <v/>
      </c>
      <c r="V8" s="12">
        <v>26</v>
      </c>
      <c r="W8" s="11" t="str">
        <f>IF(EDWARDS!W8=1,1,"")</f>
        <v/>
      </c>
      <c r="Y8" s="1" t="str">
        <f>IF(EDWARDS!Y8=1,1,"")</f>
        <v/>
      </c>
      <c r="Z8" s="7">
        <v>31</v>
      </c>
      <c r="AA8" s="1" t="str">
        <f>IF(EDWARDS!AA8=1,1,"")</f>
        <v/>
      </c>
      <c r="AC8" s="1" t="str">
        <f>IF(EDWARDS!AC8=1,1,"")</f>
        <v/>
      </c>
      <c r="AD8" s="7">
        <v>36</v>
      </c>
      <c r="AE8" s="1" t="str">
        <f>IF(EDWARDS!AE8=1,1,"")</f>
        <v/>
      </c>
      <c r="AG8" s="1" t="str">
        <f>IF(EDWARDS!AG8=1,1,"")</f>
        <v/>
      </c>
      <c r="AH8" s="7">
        <v>41</v>
      </c>
      <c r="AI8" s="1" t="str">
        <f>IF(EDWARDS!AI8=1,1,"")</f>
        <v/>
      </c>
      <c r="AK8" s="1" t="str">
        <f>IF(EDWARDS!AK8=1,1,"")</f>
        <v/>
      </c>
      <c r="AL8" s="7">
        <v>46</v>
      </c>
      <c r="AM8" s="1" t="str">
        <f>IF(EDWARDS!AM8=1,1,"")</f>
        <v/>
      </c>
      <c r="AO8" s="11" t="str">
        <f>IF(EDWARDS!AO8=1,1,"")</f>
        <v/>
      </c>
      <c r="AP8" s="12">
        <v>51</v>
      </c>
      <c r="AQ8" s="11" t="str">
        <f>IF(EDWARDS!AQ8=1,1,"")</f>
        <v/>
      </c>
      <c r="AS8" s="1" t="str">
        <f>IF(EDWARDS!AS8=1,1,"")</f>
        <v/>
      </c>
      <c r="AT8" s="7">
        <v>56</v>
      </c>
      <c r="AU8" s="1" t="str">
        <f>IF(EDWARDS!AU8=1,1,"")</f>
        <v/>
      </c>
      <c r="AW8" s="1" t="str">
        <f>IF(EDWARDS!AW8=1,1,"")</f>
        <v/>
      </c>
      <c r="AX8" s="7">
        <v>61</v>
      </c>
      <c r="AY8" s="1" t="str">
        <f>IF(EDWARDS!AY8=1,1,"")</f>
        <v/>
      </c>
      <c r="BA8" s="1" t="str">
        <f>IF(EDWARDS!BA8=1,1,"")</f>
        <v/>
      </c>
      <c r="BB8" s="7">
        <v>66</v>
      </c>
      <c r="BC8" s="1" t="str">
        <f>IF(EDWARDS!BC8=1,1,"")</f>
        <v/>
      </c>
      <c r="BE8" s="1" t="str">
        <f>IF(EDWARDS!BE8=1,1,"")</f>
        <v/>
      </c>
      <c r="BF8" s="7">
        <v>71</v>
      </c>
      <c r="BG8" s="1" t="str">
        <f>IF(EDWARDS!BG8=1,1,"")</f>
        <v/>
      </c>
    </row>
    <row r="9" spans="1:62" ht="15" customHeight="1">
      <c r="A9" s="1" t="str">
        <f>IF(EDWARDS!A9=1,1,"")</f>
        <v/>
      </c>
      <c r="B9" s="7">
        <v>2</v>
      </c>
      <c r="C9" s="1" t="str">
        <f>IF(EDWARDS!C9=1,1,"")</f>
        <v/>
      </c>
      <c r="E9" s="9" t="str">
        <f>IF(EDWARDS!E9=1,1,"")</f>
        <v/>
      </c>
      <c r="F9" s="10">
        <v>7</v>
      </c>
      <c r="G9" s="9" t="str">
        <f>IF(EDWARDS!G9=1,1,"")</f>
        <v/>
      </c>
      <c r="I9" s="1" t="str">
        <f>IF(EDWARDS!I9=1,1,"")</f>
        <v/>
      </c>
      <c r="J9" s="7">
        <v>12</v>
      </c>
      <c r="K9" s="1" t="str">
        <f>IF(EDWARDS!K9=1,1,"")</f>
        <v/>
      </c>
      <c r="M9" s="1" t="str">
        <f>IF(EDWARDS!M9=1,1,"")</f>
        <v/>
      </c>
      <c r="N9" s="7">
        <v>17</v>
      </c>
      <c r="O9" s="1" t="str">
        <f>IF(EDWARDS!O9=1,1,"")</f>
        <v/>
      </c>
      <c r="Q9" s="1" t="str">
        <f>IF(EDWARDS!Q9=1,1,"")</f>
        <v/>
      </c>
      <c r="R9" s="7">
        <v>22</v>
      </c>
      <c r="S9" s="1" t="str">
        <f>IF(EDWARDS!S9=1,1,"")</f>
        <v/>
      </c>
      <c r="U9" s="1" t="str">
        <f>IF(EDWARDS!U9=1,1,"")</f>
        <v/>
      </c>
      <c r="V9" s="7">
        <v>27</v>
      </c>
      <c r="W9" s="1" t="str">
        <f>IF(EDWARDS!W9=1,1,"")</f>
        <v/>
      </c>
      <c r="Y9" s="11" t="str">
        <f>IF(EDWARDS!Y9=1,1,"")</f>
        <v/>
      </c>
      <c r="Z9" s="12">
        <v>32</v>
      </c>
      <c r="AA9" s="11" t="str">
        <f>IF(EDWARDS!AA9=1,1,"")</f>
        <v/>
      </c>
      <c r="AC9" s="1" t="str">
        <f>IF(EDWARDS!AC9=1,1,"")</f>
        <v/>
      </c>
      <c r="AD9" s="7">
        <v>37</v>
      </c>
      <c r="AE9" s="1" t="str">
        <f>IF(EDWARDS!AE9=1,1,"")</f>
        <v/>
      </c>
      <c r="AG9" s="1" t="str">
        <f>IF(EDWARDS!AG9=1,1,"")</f>
        <v/>
      </c>
      <c r="AH9" s="7">
        <v>42</v>
      </c>
      <c r="AI9" s="1" t="str">
        <f>IF(EDWARDS!AI9=1,1,"")</f>
        <v/>
      </c>
      <c r="AK9" s="1" t="str">
        <f>IF(EDWARDS!AK9=1,1,"")</f>
        <v/>
      </c>
      <c r="AL9" s="7">
        <v>47</v>
      </c>
      <c r="AM9" s="1" t="str">
        <f>IF(EDWARDS!AM9=1,1,"")</f>
        <v/>
      </c>
      <c r="AO9" s="1" t="str">
        <f>IF(EDWARDS!AO9=1,1,"")</f>
        <v/>
      </c>
      <c r="AP9" s="7">
        <v>52</v>
      </c>
      <c r="AQ9" s="1" t="str">
        <f>IF(EDWARDS!AQ9=1,1,"")</f>
        <v/>
      </c>
      <c r="AS9" s="11" t="str">
        <f>IF(EDWARDS!AS9=1,1,"")</f>
        <v/>
      </c>
      <c r="AT9" s="12">
        <v>57</v>
      </c>
      <c r="AU9" s="11" t="str">
        <f>IF(EDWARDS!AU9=1,1,"")</f>
        <v/>
      </c>
      <c r="AW9" s="1" t="str">
        <f>IF(EDWARDS!AW9=1,1,"")</f>
        <v/>
      </c>
      <c r="AX9" s="7">
        <v>62</v>
      </c>
      <c r="AY9" s="1" t="str">
        <f>IF(EDWARDS!AY9=1,1,"")</f>
        <v/>
      </c>
      <c r="BA9" s="1" t="str">
        <f>IF(EDWARDS!BA9=1,1,"")</f>
        <v/>
      </c>
      <c r="BB9" s="7">
        <v>67</v>
      </c>
      <c r="BC9" s="1" t="str">
        <f>IF(EDWARDS!BC9=1,1,"")</f>
        <v/>
      </c>
      <c r="BE9" s="1" t="str">
        <f>IF(EDWARDS!BE9=1,1,"")</f>
        <v/>
      </c>
      <c r="BF9" s="7">
        <v>72</v>
      </c>
      <c r="BG9" s="1" t="str">
        <f>IF(EDWARDS!BG9=1,1,"")</f>
        <v/>
      </c>
    </row>
    <row r="10" spans="1:62" ht="15" customHeight="1">
      <c r="A10" s="1" t="str">
        <f>IF(EDWARDS!A10=1,1,"")</f>
        <v/>
      </c>
      <c r="B10" s="7">
        <v>3</v>
      </c>
      <c r="C10" s="1" t="str">
        <f>IF(EDWARDS!C10=1,1,"")</f>
        <v/>
      </c>
      <c r="E10" s="1" t="str">
        <f>IF(EDWARDS!E10=1,1,"")</f>
        <v/>
      </c>
      <c r="F10" s="7">
        <v>8</v>
      </c>
      <c r="G10" s="1" t="str">
        <f>IF(EDWARDS!G10=1,1,"")</f>
        <v/>
      </c>
      <c r="I10" s="9" t="str">
        <f>IF(EDWARDS!I10=1,1,"")</f>
        <v/>
      </c>
      <c r="J10" s="10">
        <v>13</v>
      </c>
      <c r="K10" s="9" t="str">
        <f>IF(EDWARDS!K10=1,1,"")</f>
        <v/>
      </c>
      <c r="M10" s="1" t="str">
        <f>IF(EDWARDS!M10=1,1,"")</f>
        <v/>
      </c>
      <c r="N10" s="7">
        <v>18</v>
      </c>
      <c r="O10" s="1" t="str">
        <f>IF(EDWARDS!O10=1,1,"")</f>
        <v/>
      </c>
      <c r="Q10" s="1" t="str">
        <f>IF(EDWARDS!Q10=1,1,"")</f>
        <v/>
      </c>
      <c r="R10" s="7">
        <v>23</v>
      </c>
      <c r="S10" s="1" t="str">
        <f>IF(EDWARDS!S10=1,1,"")</f>
        <v/>
      </c>
      <c r="U10" s="1" t="str">
        <f>IF(EDWARDS!U10=1,1,"")</f>
        <v/>
      </c>
      <c r="V10" s="7">
        <v>28</v>
      </c>
      <c r="W10" s="1" t="str">
        <f>IF(EDWARDS!W10=1,1,"")</f>
        <v/>
      </c>
      <c r="Y10" s="1" t="str">
        <f>IF(EDWARDS!Y10=1,1,"")</f>
        <v/>
      </c>
      <c r="Z10" s="7">
        <v>33</v>
      </c>
      <c r="AA10" s="1" t="str">
        <f>IF(EDWARDS!AA10=1,1,"")</f>
        <v/>
      </c>
      <c r="AC10" s="11" t="str">
        <f>IF(EDWARDS!AC10=1,1,"")</f>
        <v/>
      </c>
      <c r="AD10" s="12">
        <v>38</v>
      </c>
      <c r="AE10" s="11" t="str">
        <f>IF(EDWARDS!AE10=1,1,"")</f>
        <v/>
      </c>
      <c r="AG10" s="1" t="str">
        <f>IF(EDWARDS!AG10=1,1,"")</f>
        <v/>
      </c>
      <c r="AH10" s="7">
        <v>43</v>
      </c>
      <c r="AI10" s="1" t="str">
        <f>IF(EDWARDS!AI10=1,1,"")</f>
        <v/>
      </c>
      <c r="AK10" s="1" t="str">
        <f>IF(EDWARDS!AK10=1,1,"")</f>
        <v/>
      </c>
      <c r="AL10" s="7">
        <v>48</v>
      </c>
      <c r="AM10" s="1" t="str">
        <f>IF(EDWARDS!AM10=1,1,"")</f>
        <v/>
      </c>
      <c r="AO10" s="1" t="str">
        <f>IF(EDWARDS!AO10=1,1,"")</f>
        <v/>
      </c>
      <c r="AP10" s="7">
        <v>53</v>
      </c>
      <c r="AQ10" s="1" t="str">
        <f>IF(EDWARDS!AQ10=1,1,"")</f>
        <v/>
      </c>
      <c r="AS10" s="1" t="str">
        <f>IF(EDWARDS!AS10=1,1,"")</f>
        <v/>
      </c>
      <c r="AT10" s="7">
        <v>58</v>
      </c>
      <c r="AU10" s="1" t="str">
        <f>IF(EDWARDS!AU10=1,1,"")</f>
        <v/>
      </c>
      <c r="AW10" s="11" t="str">
        <f>IF(EDWARDS!AW10=1,1,"")</f>
        <v/>
      </c>
      <c r="AX10" s="12">
        <v>63</v>
      </c>
      <c r="AY10" s="11" t="str">
        <f>IF(EDWARDS!AY10=1,1,"")</f>
        <v/>
      </c>
      <c r="BA10" s="1" t="str">
        <f>IF(EDWARDS!BA10=1,1,"")</f>
        <v/>
      </c>
      <c r="BB10" s="7">
        <v>68</v>
      </c>
      <c r="BC10" s="1" t="str">
        <f>IF(EDWARDS!BC10=1,1,"")</f>
        <v/>
      </c>
      <c r="BE10" s="1" t="str">
        <f>IF(EDWARDS!BE10=1,1,"")</f>
        <v/>
      </c>
      <c r="BF10" s="7">
        <v>73</v>
      </c>
      <c r="BG10" s="1" t="str">
        <f>IF(EDWARDS!BG10=1,1,"")</f>
        <v/>
      </c>
    </row>
    <row r="11" spans="1:62" ht="15" customHeight="1">
      <c r="A11" s="1" t="str">
        <f>IF(EDWARDS!A11=1,1,"")</f>
        <v/>
      </c>
      <c r="B11" s="7">
        <v>4</v>
      </c>
      <c r="C11" s="1" t="str">
        <f>IF(EDWARDS!C11=1,1,"")</f>
        <v/>
      </c>
      <c r="E11" s="1" t="str">
        <f>IF(EDWARDS!E11=1,1,"")</f>
        <v/>
      </c>
      <c r="F11" s="7">
        <v>9</v>
      </c>
      <c r="G11" s="1" t="str">
        <f>IF(EDWARDS!G11=1,1,"")</f>
        <v/>
      </c>
      <c r="I11" s="1" t="str">
        <f>IF(EDWARDS!I11=1,1,"")</f>
        <v/>
      </c>
      <c r="J11" s="7">
        <v>14</v>
      </c>
      <c r="K11" s="1" t="str">
        <f>IF(EDWARDS!K11=1,1,"")</f>
        <v/>
      </c>
      <c r="M11" s="9" t="str">
        <f>IF(EDWARDS!M11=1,1,"")</f>
        <v/>
      </c>
      <c r="N11" s="10">
        <v>19</v>
      </c>
      <c r="O11" s="9" t="str">
        <f>IF(EDWARDS!O11=1,1,"")</f>
        <v/>
      </c>
      <c r="Q11" s="1" t="str">
        <f>IF(EDWARDS!Q11=1,1,"")</f>
        <v/>
      </c>
      <c r="R11" s="7">
        <v>24</v>
      </c>
      <c r="S11" s="1" t="str">
        <f>IF(EDWARDS!S11=1,1,"")</f>
        <v/>
      </c>
      <c r="U11" s="1" t="str">
        <f>IF(EDWARDS!U11=1,1,"")</f>
        <v/>
      </c>
      <c r="V11" s="7">
        <v>29</v>
      </c>
      <c r="W11" s="1" t="str">
        <f>IF(EDWARDS!W11=1,1,"")</f>
        <v/>
      </c>
      <c r="Y11" s="1" t="str">
        <f>IF(EDWARDS!Y11=1,1,"")</f>
        <v/>
      </c>
      <c r="Z11" s="7">
        <v>34</v>
      </c>
      <c r="AA11" s="1" t="str">
        <f>IF(EDWARDS!AA11=1,1,"")</f>
        <v/>
      </c>
      <c r="AC11" s="1" t="str">
        <f>IF(EDWARDS!AC11=1,1,"")</f>
        <v/>
      </c>
      <c r="AD11" s="7">
        <v>39</v>
      </c>
      <c r="AE11" s="1" t="str">
        <f>IF(EDWARDS!AE11=1,1,"")</f>
        <v/>
      </c>
      <c r="AG11" s="11" t="str">
        <f>IF(EDWARDS!AG11=1,1,"")</f>
        <v/>
      </c>
      <c r="AH11" s="12">
        <v>44</v>
      </c>
      <c r="AI11" s="11" t="str">
        <f>IF(EDWARDS!AI11=1,1,"")</f>
        <v/>
      </c>
      <c r="AK11" s="1" t="str">
        <f>IF(EDWARDS!AK11=1,1,"")</f>
        <v/>
      </c>
      <c r="AL11" s="7">
        <v>49</v>
      </c>
      <c r="AM11" s="1" t="str">
        <f>IF(EDWARDS!AM11=1,1,"")</f>
        <v/>
      </c>
      <c r="AO11" s="1" t="str">
        <f>IF(EDWARDS!AO11=1,1,"")</f>
        <v/>
      </c>
      <c r="AP11" s="7">
        <v>54</v>
      </c>
      <c r="AQ11" s="1" t="str">
        <f>IF(EDWARDS!AQ11=1,1,"")</f>
        <v/>
      </c>
      <c r="AS11" s="1" t="str">
        <f>IF(EDWARDS!AS11=1,1,"")</f>
        <v/>
      </c>
      <c r="AT11" s="7">
        <v>59</v>
      </c>
      <c r="AU11" s="1" t="str">
        <f>IF(EDWARDS!AU11=1,1,"")</f>
        <v/>
      </c>
      <c r="AW11" s="1" t="str">
        <f>IF(EDWARDS!AW11=1,1,"")</f>
        <v/>
      </c>
      <c r="AX11" s="7">
        <v>64</v>
      </c>
      <c r="AY11" s="1" t="str">
        <f>IF(EDWARDS!AY11=1,1,"")</f>
        <v/>
      </c>
      <c r="BA11" s="11" t="str">
        <f>IF(EDWARDS!BA11=1,1,"")</f>
        <v/>
      </c>
      <c r="BB11" s="12">
        <v>69</v>
      </c>
      <c r="BC11" s="11" t="str">
        <f>IF(EDWARDS!BC11=1,1,"")</f>
        <v/>
      </c>
      <c r="BE11" s="1" t="str">
        <f>IF(EDWARDS!BE11=1,1,"")</f>
        <v/>
      </c>
      <c r="BF11" s="7">
        <v>74</v>
      </c>
      <c r="BG11" s="1" t="str">
        <f>IF(EDWARDS!BG11=1,1,"")</f>
        <v/>
      </c>
    </row>
    <row r="12" spans="1:62" ht="15" customHeight="1">
      <c r="A12" s="1" t="str">
        <f>IF(EDWARDS!A12=1,1,"")</f>
        <v/>
      </c>
      <c r="B12" s="7">
        <v>5</v>
      </c>
      <c r="C12" s="1" t="str">
        <f>IF(EDWARDS!C12=1,1,"")</f>
        <v/>
      </c>
      <c r="E12" s="1" t="str">
        <f>IF(EDWARDS!E12=1,1,"")</f>
        <v/>
      </c>
      <c r="F12" s="7">
        <v>10</v>
      </c>
      <c r="G12" s="1" t="str">
        <f>IF(EDWARDS!G12=1,1,"")</f>
        <v/>
      </c>
      <c r="I12" s="1" t="str">
        <f>IF(EDWARDS!I12=1,1,"")</f>
        <v/>
      </c>
      <c r="J12" s="7">
        <v>15</v>
      </c>
      <c r="K12" s="1" t="str">
        <f>IF(EDWARDS!K12=1,1,"")</f>
        <v/>
      </c>
      <c r="M12" s="1" t="str">
        <f>IF(EDWARDS!M12=1,1,"")</f>
        <v/>
      </c>
      <c r="N12" s="7">
        <v>20</v>
      </c>
      <c r="O12" s="1" t="str">
        <f>IF(EDWARDS!O12=1,1,"")</f>
        <v/>
      </c>
      <c r="Q12" s="9" t="str">
        <f>IF(EDWARDS!Q12=1,1,"")</f>
        <v/>
      </c>
      <c r="R12" s="10">
        <v>25</v>
      </c>
      <c r="S12" s="9" t="str">
        <f>IF(EDWARDS!S12=1,1,"")</f>
        <v/>
      </c>
      <c r="U12" s="1" t="str">
        <f>IF(EDWARDS!U12=1,1,"")</f>
        <v/>
      </c>
      <c r="V12" s="7">
        <v>30</v>
      </c>
      <c r="W12" s="1" t="str">
        <f>IF(EDWARDS!W12=1,1,"")</f>
        <v/>
      </c>
      <c r="Y12" s="1" t="str">
        <f>IF(EDWARDS!Y12=1,1,"")</f>
        <v/>
      </c>
      <c r="Z12" s="7">
        <v>35</v>
      </c>
      <c r="AA12" s="1" t="str">
        <f>IF(EDWARDS!AA12=1,1,"")</f>
        <v/>
      </c>
      <c r="AC12" s="1" t="str">
        <f>IF(EDWARDS!AC12=1,1,"")</f>
        <v/>
      </c>
      <c r="AD12" s="7">
        <v>40</v>
      </c>
      <c r="AE12" s="1" t="str">
        <f>IF(EDWARDS!AE12=1,1,"")</f>
        <v/>
      </c>
      <c r="AG12" s="1" t="str">
        <f>IF(EDWARDS!AG12=1,1,"")</f>
        <v/>
      </c>
      <c r="AH12" s="7">
        <v>45</v>
      </c>
      <c r="AI12" s="1" t="str">
        <f>IF(EDWARDS!AI12=1,1,"")</f>
        <v/>
      </c>
      <c r="AK12" s="11" t="str">
        <f>IF(EDWARDS!AK12=1,1,"")</f>
        <v/>
      </c>
      <c r="AL12" s="12">
        <v>50</v>
      </c>
      <c r="AM12" s="11" t="str">
        <f>IF(EDWARDS!AM12=1,1,"")</f>
        <v/>
      </c>
      <c r="AO12" s="1" t="str">
        <f>IF(EDWARDS!AO12=1,1,"")</f>
        <v/>
      </c>
      <c r="AP12" s="7">
        <v>55</v>
      </c>
      <c r="AQ12" s="1" t="str">
        <f>IF(EDWARDS!AQ12=1,1,"")</f>
        <v/>
      </c>
      <c r="AS12" s="1" t="str">
        <f>IF(EDWARDS!AS12=1,1,"")</f>
        <v/>
      </c>
      <c r="AT12" s="7">
        <v>60</v>
      </c>
      <c r="AU12" s="1" t="str">
        <f>IF(EDWARDS!AU12=1,1,"")</f>
        <v/>
      </c>
      <c r="AW12" s="1" t="str">
        <f>IF(EDWARDS!AW12=1,1,"")</f>
        <v/>
      </c>
      <c r="AX12" s="7">
        <v>65</v>
      </c>
      <c r="AY12" s="1" t="str">
        <f>IF(EDWARDS!AY12=1,1,"")</f>
        <v/>
      </c>
      <c r="BA12" s="1" t="str">
        <f>IF(EDWARDS!BA12=1,1,"")</f>
        <v/>
      </c>
      <c r="BB12" s="7">
        <v>70</v>
      </c>
      <c r="BC12" s="1" t="str">
        <f>IF(EDWARDS!BC12=1,1,"")</f>
        <v/>
      </c>
      <c r="BE12" s="11" t="str">
        <f>IF(EDWARDS!BE12=1,1,"")</f>
        <v/>
      </c>
      <c r="BF12" s="12">
        <v>75</v>
      </c>
      <c r="BG12" s="11" t="str">
        <f>IF(EDWARDS!BG12=1,1,"")</f>
        <v/>
      </c>
    </row>
    <row r="13" spans="1:62" ht="15" customHeight="1">
      <c r="A13"/>
      <c r="B13"/>
      <c r="C13"/>
      <c r="E13"/>
      <c r="F13"/>
      <c r="G13"/>
      <c r="I13"/>
      <c r="J13"/>
      <c r="K13"/>
      <c r="M13"/>
      <c r="N13"/>
      <c r="O13"/>
      <c r="Q13"/>
      <c r="R13"/>
      <c r="S13"/>
      <c r="U13"/>
      <c r="V13"/>
      <c r="W13"/>
      <c r="Y13"/>
      <c r="Z13"/>
      <c r="AA13"/>
      <c r="AC13"/>
      <c r="AD13"/>
      <c r="AE13"/>
    </row>
    <row r="14" spans="1:62" ht="15" customHeight="1">
      <c r="A14"/>
      <c r="B14"/>
      <c r="C14"/>
      <c r="E14"/>
      <c r="F14"/>
      <c r="G14"/>
      <c r="I14"/>
      <c r="J14"/>
      <c r="K14"/>
      <c r="M14"/>
      <c r="N14"/>
      <c r="O14"/>
      <c r="Q14"/>
      <c r="R14"/>
      <c r="S14"/>
      <c r="U14"/>
      <c r="V14"/>
      <c r="W14"/>
      <c r="Y14"/>
      <c r="Z14"/>
      <c r="AA14"/>
      <c r="AC14"/>
      <c r="AD14"/>
      <c r="AE14"/>
    </row>
    <row r="15" spans="1:62" ht="15" customHeight="1">
      <c r="A15" s="6" t="s">
        <v>3</v>
      </c>
      <c r="B15" s="6" t="s">
        <v>6</v>
      </c>
      <c r="C15" s="6" t="s">
        <v>4</v>
      </c>
      <c r="E15" s="6" t="s">
        <v>3</v>
      </c>
      <c r="F15" s="6" t="s">
        <v>6</v>
      </c>
      <c r="G15" s="6" t="s">
        <v>4</v>
      </c>
      <c r="I15" s="6" t="s">
        <v>3</v>
      </c>
      <c r="J15" s="6" t="s">
        <v>6</v>
      </c>
      <c r="K15" s="6" t="s">
        <v>4</v>
      </c>
      <c r="M15" s="6" t="s">
        <v>3</v>
      </c>
      <c r="N15" s="6" t="s">
        <v>6</v>
      </c>
      <c r="O15" s="6" t="s">
        <v>4</v>
      </c>
      <c r="Q15" s="6" t="s">
        <v>3</v>
      </c>
      <c r="R15" s="6" t="s">
        <v>6</v>
      </c>
      <c r="S15" s="6" t="s">
        <v>4</v>
      </c>
      <c r="U15" s="6" t="s">
        <v>3</v>
      </c>
      <c r="V15" s="6" t="s">
        <v>6</v>
      </c>
      <c r="W15" s="6" t="s">
        <v>4</v>
      </c>
      <c r="Y15" s="6" t="s">
        <v>3</v>
      </c>
      <c r="Z15" s="6" t="s">
        <v>6</v>
      </c>
      <c r="AA15" s="6" t="s">
        <v>4</v>
      </c>
      <c r="AC15" s="6" t="s">
        <v>3</v>
      </c>
      <c r="AD15" s="6" t="s">
        <v>6</v>
      </c>
      <c r="AE15" s="6" t="s">
        <v>4</v>
      </c>
      <c r="AG15" s="6" t="s">
        <v>3</v>
      </c>
      <c r="AH15" s="6" t="s">
        <v>6</v>
      </c>
      <c r="AI15" s="6" t="s">
        <v>4</v>
      </c>
      <c r="AK15" s="6" t="s">
        <v>3</v>
      </c>
      <c r="AL15" s="6" t="s">
        <v>6</v>
      </c>
      <c r="AM15" s="6" t="s">
        <v>4</v>
      </c>
      <c r="AO15" s="6" t="s">
        <v>3</v>
      </c>
      <c r="AP15" s="6" t="s">
        <v>6</v>
      </c>
      <c r="AQ15" s="6" t="s">
        <v>4</v>
      </c>
      <c r="AS15" s="6" t="s">
        <v>3</v>
      </c>
      <c r="AT15" s="6" t="s">
        <v>6</v>
      </c>
      <c r="AU15" s="6" t="s">
        <v>4</v>
      </c>
      <c r="AW15" s="6" t="s">
        <v>3</v>
      </c>
      <c r="AX15" s="6" t="s">
        <v>6</v>
      </c>
      <c r="AY15" s="6" t="s">
        <v>4</v>
      </c>
      <c r="BA15" s="6" t="s">
        <v>3</v>
      </c>
      <c r="BB15" s="6" t="s">
        <v>6</v>
      </c>
      <c r="BC15" s="6" t="s">
        <v>4</v>
      </c>
      <c r="BE15" s="6" t="s">
        <v>3</v>
      </c>
      <c r="BF15" s="6" t="s">
        <v>6</v>
      </c>
      <c r="BG15" s="6" t="s">
        <v>4</v>
      </c>
    </row>
    <row r="16" spans="1:62" ht="15" customHeight="1">
      <c r="A16" s="1" t="str">
        <f>IF(EDWARDS!A16=1,1,"")</f>
        <v/>
      </c>
      <c r="B16" s="7">
        <v>76</v>
      </c>
      <c r="C16" s="1" t="str">
        <f>IF(EDWARDS!C16=1,1,"")</f>
        <v/>
      </c>
      <c r="E16" s="1" t="str">
        <f>IF(EDWARDS!E16=1,1,"")</f>
        <v/>
      </c>
      <c r="F16" s="7">
        <v>81</v>
      </c>
      <c r="G16" s="1" t="str">
        <f>IF(EDWARDS!G16=1,1,"")</f>
        <v/>
      </c>
      <c r="I16" s="1" t="str">
        <f>IF(EDWARDS!I16=1,1,"")</f>
        <v/>
      </c>
      <c r="J16" s="7">
        <v>86</v>
      </c>
      <c r="K16" s="1" t="str">
        <f>IF(EDWARDS!K16=1,1,"")</f>
        <v/>
      </c>
      <c r="M16" s="1" t="str">
        <f>IF(EDWARDS!M16=1,1,"")</f>
        <v/>
      </c>
      <c r="N16" s="7">
        <v>91</v>
      </c>
      <c r="O16" s="1" t="str">
        <f>IF(EDWARDS!O16=1,1,"")</f>
        <v/>
      </c>
      <c r="Q16" s="1" t="str">
        <f>IF(EDWARDS!Q16=1,1,"")</f>
        <v/>
      </c>
      <c r="R16" s="7">
        <v>96</v>
      </c>
      <c r="S16" s="1" t="str">
        <f>IF(EDWARDS!S16=1,1,"")</f>
        <v/>
      </c>
      <c r="U16" s="9" t="str">
        <f>IF(EDWARDS!U16=1,1,"")</f>
        <v/>
      </c>
      <c r="V16" s="10">
        <v>101</v>
      </c>
      <c r="W16" s="9" t="str">
        <f>IF(EDWARDS!W16=1,1,"")</f>
        <v/>
      </c>
      <c r="Y16" s="1" t="str">
        <f>IF(EDWARDS!Y16=1,1,"")</f>
        <v/>
      </c>
      <c r="Z16" s="7">
        <v>106</v>
      </c>
      <c r="AA16" s="1" t="str">
        <f>IF(EDWARDS!AA16=1,1,"")</f>
        <v/>
      </c>
      <c r="AC16" s="1" t="str">
        <f>IF(EDWARDS!AC16=1,1,"")</f>
        <v/>
      </c>
      <c r="AD16" s="7">
        <v>111</v>
      </c>
      <c r="AE16" s="1" t="str">
        <f>IF(EDWARDS!AE16=1,1,"")</f>
        <v/>
      </c>
      <c r="AG16" s="1" t="str">
        <f>IF(EDWARDS!AG16=1,1,"")</f>
        <v/>
      </c>
      <c r="AH16" s="7">
        <v>116</v>
      </c>
      <c r="AI16" s="1" t="str">
        <f>IF(EDWARDS!AI16=1,1,"")</f>
        <v/>
      </c>
      <c r="AK16" s="1" t="str">
        <f>IF(EDWARDS!AK16=1,1,"")</f>
        <v/>
      </c>
      <c r="AL16" s="7">
        <v>121</v>
      </c>
      <c r="AM16" s="1" t="str">
        <f>IF(EDWARDS!AM16=1,1,"")</f>
        <v/>
      </c>
      <c r="AO16" s="1" t="str">
        <f>IF(EDWARDS!AO16=1,1,"")</f>
        <v/>
      </c>
      <c r="AP16" s="7">
        <v>126</v>
      </c>
      <c r="AQ16" s="1" t="str">
        <f>IF(EDWARDS!AQ16=1,1,"")</f>
        <v/>
      </c>
      <c r="AS16" s="1" t="str">
        <f>IF(EDWARDS!AS16=1,1,"")</f>
        <v/>
      </c>
      <c r="AT16" s="7">
        <v>131</v>
      </c>
      <c r="AU16" s="1" t="str">
        <f>IF(EDWARDS!AU16=1,1,"")</f>
        <v/>
      </c>
      <c r="AW16" s="1" t="str">
        <f>IF(EDWARDS!AW16=1,1,"")</f>
        <v/>
      </c>
      <c r="AX16" s="7">
        <v>136</v>
      </c>
      <c r="AY16" s="1" t="str">
        <f>IF(EDWARDS!AY16=1,1,"")</f>
        <v/>
      </c>
      <c r="BA16" s="1" t="str">
        <f>IF(EDWARDS!BA16=1,1,"")</f>
        <v/>
      </c>
      <c r="BB16" s="7">
        <v>141</v>
      </c>
      <c r="BC16" s="1" t="str">
        <f>IF(EDWARDS!BC16=1,1,"")</f>
        <v/>
      </c>
      <c r="BE16" s="1" t="str">
        <f>IF(EDWARDS!BE16=1,1,"")</f>
        <v/>
      </c>
      <c r="BF16" s="7">
        <v>146</v>
      </c>
      <c r="BG16" s="1" t="str">
        <f>IF(EDWARDS!BG16=1,1,"")</f>
        <v/>
      </c>
      <c r="BJ16" s="8"/>
    </row>
    <row r="17" spans="1:62" ht="15" customHeight="1">
      <c r="A17" s="1" t="str">
        <f>IF(EDWARDS!A17=1,1,"")</f>
        <v/>
      </c>
      <c r="B17" s="7">
        <v>77</v>
      </c>
      <c r="C17" s="1" t="str">
        <f>IF(EDWARDS!C17=1,1,"")</f>
        <v/>
      </c>
      <c r="E17" s="1" t="str">
        <f>IF(EDWARDS!E17=1,1,"")</f>
        <v/>
      </c>
      <c r="F17" s="7">
        <v>82</v>
      </c>
      <c r="G17" s="1" t="str">
        <f>IF(EDWARDS!G17=1,1,"")</f>
        <v/>
      </c>
      <c r="I17" s="1" t="str">
        <f>IF(EDWARDS!I17=1,1,"")</f>
        <v/>
      </c>
      <c r="J17" s="7">
        <v>87</v>
      </c>
      <c r="K17" s="1" t="str">
        <f>IF(EDWARDS!K17=1,1,"")</f>
        <v/>
      </c>
      <c r="M17" s="1" t="str">
        <f>IF(EDWARDS!M17=1,1,"")</f>
        <v/>
      </c>
      <c r="N17" s="7">
        <v>92</v>
      </c>
      <c r="O17" s="1" t="str">
        <f>IF(EDWARDS!O17=1,1,"")</f>
        <v/>
      </c>
      <c r="Q17" s="1" t="str">
        <f>IF(EDWARDS!Q17=1,1,"")</f>
        <v/>
      </c>
      <c r="R17" s="7">
        <v>97</v>
      </c>
      <c r="S17" s="1" t="str">
        <f>IF(EDWARDS!S17=1,1,"")</f>
        <v/>
      </c>
      <c r="U17" s="1" t="str">
        <f>IF(EDWARDS!U17=1,1,"")</f>
        <v/>
      </c>
      <c r="V17" s="7">
        <v>102</v>
      </c>
      <c r="W17" s="1" t="str">
        <f>IF(EDWARDS!W17=1,1,"")</f>
        <v/>
      </c>
      <c r="Y17" s="9" t="str">
        <f>IF(EDWARDS!Y17=1,1,"")</f>
        <v/>
      </c>
      <c r="Z17" s="10">
        <v>107</v>
      </c>
      <c r="AA17" s="9" t="str">
        <f>IF(EDWARDS!AA17=1,1,"")</f>
        <v/>
      </c>
      <c r="AC17" s="1" t="str">
        <f>IF(EDWARDS!AC17=1,1,"")</f>
        <v/>
      </c>
      <c r="AD17" s="7">
        <v>112</v>
      </c>
      <c r="AE17" s="1" t="str">
        <f>IF(EDWARDS!AE17=1,1,"")</f>
        <v/>
      </c>
      <c r="AG17" s="1" t="str">
        <f>IF(EDWARDS!AG17=1,1,"")</f>
        <v/>
      </c>
      <c r="AH17" s="7">
        <v>117</v>
      </c>
      <c r="AI17" s="1" t="str">
        <f>IF(EDWARDS!AI17=1,1,"")</f>
        <v/>
      </c>
      <c r="AK17" s="1" t="str">
        <f>IF(EDWARDS!AK17=1,1,"")</f>
        <v/>
      </c>
      <c r="AL17" s="7">
        <v>122</v>
      </c>
      <c r="AM17" s="1" t="str">
        <f>IF(EDWARDS!AM17=1,1,"")</f>
        <v/>
      </c>
      <c r="AO17" s="1" t="str">
        <f>IF(EDWARDS!AO17=1,1,"")</f>
        <v/>
      </c>
      <c r="AP17" s="7">
        <v>127</v>
      </c>
      <c r="AQ17" s="1" t="str">
        <f>IF(EDWARDS!AQ17=1,1,"")</f>
        <v/>
      </c>
      <c r="AS17" s="1" t="str">
        <f>IF(EDWARDS!AS17=1,1,"")</f>
        <v/>
      </c>
      <c r="AT17" s="7">
        <v>132</v>
      </c>
      <c r="AU17" s="1" t="str">
        <f>IF(EDWARDS!AU17=1,1,"")</f>
        <v/>
      </c>
      <c r="AW17" s="1" t="str">
        <f>IF(EDWARDS!AW17=1,1,"")</f>
        <v/>
      </c>
      <c r="AX17" s="7">
        <v>137</v>
      </c>
      <c r="AY17" s="1" t="str">
        <f>IF(EDWARDS!AY17=1,1,"")</f>
        <v/>
      </c>
      <c r="BA17" s="1" t="str">
        <f>IF(EDWARDS!BA17=1,1,"")</f>
        <v/>
      </c>
      <c r="BB17" s="7">
        <v>142</v>
      </c>
      <c r="BC17" s="1" t="str">
        <f>IF(EDWARDS!BC17=1,1,"")</f>
        <v/>
      </c>
      <c r="BE17" s="1" t="str">
        <f>IF(EDWARDS!BE17=1,1,"")</f>
        <v/>
      </c>
      <c r="BF17" s="7">
        <v>147</v>
      </c>
      <c r="BG17" s="1" t="str">
        <f>IF(EDWARDS!BG17=1,1,"")</f>
        <v/>
      </c>
      <c r="BJ17" s="8"/>
    </row>
    <row r="18" spans="1:62" ht="15" customHeight="1">
      <c r="A18" s="1" t="str">
        <f>IF(EDWARDS!A18=1,1,"")</f>
        <v/>
      </c>
      <c r="B18" s="7">
        <v>78</v>
      </c>
      <c r="C18" s="1" t="str">
        <f>IF(EDWARDS!C18=1,1,"")</f>
        <v/>
      </c>
      <c r="E18" s="1" t="str">
        <f>IF(EDWARDS!E18=1,1,"")</f>
        <v/>
      </c>
      <c r="F18" s="7">
        <v>83</v>
      </c>
      <c r="G18" s="1" t="str">
        <f>IF(EDWARDS!G18=1,1,"")</f>
        <v/>
      </c>
      <c r="I18" s="1" t="str">
        <f>IF(EDWARDS!I18=1,1,"")</f>
        <v/>
      </c>
      <c r="J18" s="7">
        <v>88</v>
      </c>
      <c r="K18" s="1" t="str">
        <f>IF(EDWARDS!K18=1,1,"")</f>
        <v/>
      </c>
      <c r="M18" s="1" t="str">
        <f>IF(EDWARDS!M18=1,1,"")</f>
        <v/>
      </c>
      <c r="N18" s="7">
        <v>93</v>
      </c>
      <c r="O18" s="1" t="str">
        <f>IF(EDWARDS!O18=1,1,"")</f>
        <v/>
      </c>
      <c r="Q18" s="1" t="str">
        <f>IF(EDWARDS!Q18=1,1,"")</f>
        <v/>
      </c>
      <c r="R18" s="7">
        <v>98</v>
      </c>
      <c r="S18" s="1" t="str">
        <f>IF(EDWARDS!S18=1,1,"")</f>
        <v/>
      </c>
      <c r="U18" s="1" t="str">
        <f>IF(EDWARDS!U18=1,1,"")</f>
        <v/>
      </c>
      <c r="V18" s="7">
        <v>103</v>
      </c>
      <c r="W18" s="1" t="str">
        <f>IF(EDWARDS!W18=1,1,"")</f>
        <v/>
      </c>
      <c r="Y18" s="1" t="str">
        <f>IF(EDWARDS!Y18=1,1,"")</f>
        <v/>
      </c>
      <c r="Z18" s="7">
        <v>108</v>
      </c>
      <c r="AA18" s="1" t="str">
        <f>IF(EDWARDS!AA18=1,1,"")</f>
        <v/>
      </c>
      <c r="AC18" s="9" t="str">
        <f>IF(EDWARDS!AC18=1,1,"")</f>
        <v/>
      </c>
      <c r="AD18" s="10">
        <v>113</v>
      </c>
      <c r="AE18" s="9" t="str">
        <f>IF(EDWARDS!AE18=1,1,"")</f>
        <v/>
      </c>
      <c r="AG18" s="1" t="str">
        <f>IF(EDWARDS!AG18=1,1,"")</f>
        <v/>
      </c>
      <c r="AH18" s="7">
        <v>118</v>
      </c>
      <c r="AI18" s="1" t="str">
        <f>IF(EDWARDS!AI18=1,1,"")</f>
        <v/>
      </c>
      <c r="AK18" s="1" t="str">
        <f>IF(EDWARDS!AK18=1,1,"")</f>
        <v/>
      </c>
      <c r="AL18" s="7">
        <v>12</v>
      </c>
      <c r="AM18" s="1" t="str">
        <f>IF(EDWARDS!AM18=1,1,"")</f>
        <v/>
      </c>
      <c r="AO18" s="1" t="str">
        <f>IF(EDWARDS!AO18=1,1,"")</f>
        <v/>
      </c>
      <c r="AP18" s="7">
        <v>128</v>
      </c>
      <c r="AQ18" s="1" t="str">
        <f>IF(EDWARDS!AQ18=1,1,"")</f>
        <v/>
      </c>
      <c r="AS18" s="1" t="str">
        <f>IF(EDWARDS!AS18=1,1,"")</f>
        <v/>
      </c>
      <c r="AT18" s="7">
        <v>133</v>
      </c>
      <c r="AU18" s="1" t="str">
        <f>IF(EDWARDS!AU18=1,1,"")</f>
        <v/>
      </c>
      <c r="AW18" s="1" t="str">
        <f>IF(EDWARDS!AW18=1,1,"")</f>
        <v/>
      </c>
      <c r="AX18" s="7">
        <v>138</v>
      </c>
      <c r="AY18" s="1" t="str">
        <f>IF(EDWARDS!AY18=1,1,"")</f>
        <v/>
      </c>
      <c r="BA18" s="1" t="str">
        <f>IF(EDWARDS!BA18=1,1,"")</f>
        <v/>
      </c>
      <c r="BB18" s="7">
        <v>143</v>
      </c>
      <c r="BC18" s="1" t="str">
        <f>IF(EDWARDS!BC18=1,1,"")</f>
        <v/>
      </c>
      <c r="BE18" s="1" t="str">
        <f>IF(EDWARDS!BE18=1,1,"")</f>
        <v/>
      </c>
      <c r="BF18" s="7">
        <v>148</v>
      </c>
      <c r="BG18" s="1" t="str">
        <f>IF(EDWARDS!BG18=1,1,"")</f>
        <v/>
      </c>
      <c r="BJ18" s="8"/>
    </row>
    <row r="19" spans="1:62" ht="15" customHeight="1">
      <c r="A19" s="1" t="str">
        <f>IF(EDWARDS!A19=1,1,"")</f>
        <v/>
      </c>
      <c r="B19" s="7">
        <v>79</v>
      </c>
      <c r="C19" s="1" t="str">
        <f>IF(EDWARDS!C19=1,1,"")</f>
        <v/>
      </c>
      <c r="E19" s="1" t="str">
        <f>IF(EDWARDS!E19=1,1,"")</f>
        <v/>
      </c>
      <c r="F19" s="7">
        <v>84</v>
      </c>
      <c r="G19" s="1" t="str">
        <f>IF(EDWARDS!G19=1,1,"")</f>
        <v/>
      </c>
      <c r="I19" s="1" t="str">
        <f>IF(EDWARDS!I19=1,1,"")</f>
        <v/>
      </c>
      <c r="J19" s="7">
        <v>89</v>
      </c>
      <c r="K19" s="1" t="str">
        <f>IF(EDWARDS!K19=1,1,"")</f>
        <v/>
      </c>
      <c r="M19" s="1" t="str">
        <f>IF(EDWARDS!M19=1,1,"")</f>
        <v/>
      </c>
      <c r="N19" s="7">
        <v>94</v>
      </c>
      <c r="O19" s="1" t="str">
        <f>IF(EDWARDS!O19=1,1,"")</f>
        <v/>
      </c>
      <c r="Q19" s="1" t="str">
        <f>IF(EDWARDS!Q19=1,1,"")</f>
        <v/>
      </c>
      <c r="R19" s="7">
        <v>99</v>
      </c>
      <c r="S19" s="1" t="str">
        <f>IF(EDWARDS!S19=1,1,"")</f>
        <v/>
      </c>
      <c r="U19" s="1" t="str">
        <f>IF(EDWARDS!U19=1,1,"")</f>
        <v/>
      </c>
      <c r="V19" s="7">
        <v>104</v>
      </c>
      <c r="W19" s="1" t="str">
        <f>IF(EDWARDS!W19=1,1,"")</f>
        <v/>
      </c>
      <c r="Y19" s="1" t="str">
        <f>IF(EDWARDS!Y19=1,1,"")</f>
        <v/>
      </c>
      <c r="Z19" s="7">
        <v>109</v>
      </c>
      <c r="AA19" s="1" t="str">
        <f>IF(EDWARDS!AA19=1,1,"")</f>
        <v/>
      </c>
      <c r="AC19" s="1" t="str">
        <f>IF(EDWARDS!AC19=1,1,"")</f>
        <v/>
      </c>
      <c r="AD19" s="7">
        <v>114</v>
      </c>
      <c r="AE19" s="1" t="str">
        <f>IF(EDWARDS!AE19=1,1,"")</f>
        <v/>
      </c>
      <c r="AG19" s="9" t="str">
        <f>IF(EDWARDS!AG19=1,1,"")</f>
        <v/>
      </c>
      <c r="AH19" s="10">
        <v>119</v>
      </c>
      <c r="AI19" s="9" t="str">
        <f>IF(EDWARDS!AI19=1,1,"")</f>
        <v/>
      </c>
      <c r="AK19" s="1" t="str">
        <f>IF(EDWARDS!AK19=1,1,"")</f>
        <v/>
      </c>
      <c r="AL19" s="7">
        <v>124</v>
      </c>
      <c r="AM19" s="1" t="str">
        <f>IF(EDWARDS!AM19=1,1,"")</f>
        <v/>
      </c>
      <c r="AO19" s="1" t="str">
        <f>IF(EDWARDS!AO19=1,1,"")</f>
        <v/>
      </c>
      <c r="AP19" s="7">
        <v>129</v>
      </c>
      <c r="AQ19" s="1" t="str">
        <f>IF(EDWARDS!AQ19=1,1,"")</f>
        <v/>
      </c>
      <c r="AS19" s="1" t="str">
        <f>IF(EDWARDS!AS19=1,1,"")</f>
        <v/>
      </c>
      <c r="AT19" s="7">
        <v>134</v>
      </c>
      <c r="AU19" s="1" t="str">
        <f>IF(EDWARDS!AU19=1,1,"")</f>
        <v/>
      </c>
      <c r="AW19" s="1" t="str">
        <f>IF(EDWARDS!AW19=1,1,"")</f>
        <v/>
      </c>
      <c r="AX19" s="7">
        <v>139</v>
      </c>
      <c r="AY19" s="1" t="str">
        <f>IF(EDWARDS!AY19=1,1,"")</f>
        <v/>
      </c>
      <c r="BA19" s="1" t="str">
        <f>IF(EDWARDS!BA19=1,1,"")</f>
        <v/>
      </c>
      <c r="BB19" s="7">
        <v>144</v>
      </c>
      <c r="BC19" s="1" t="str">
        <f>IF(EDWARDS!BC19=1,1,"")</f>
        <v/>
      </c>
      <c r="BE19" s="1" t="str">
        <f>IF(EDWARDS!BE19=1,1,"")</f>
        <v/>
      </c>
      <c r="BF19" s="7">
        <v>149</v>
      </c>
      <c r="BG19" s="1" t="str">
        <f>IF(EDWARDS!BG19=1,1,"")</f>
        <v/>
      </c>
      <c r="BJ19" s="8"/>
    </row>
    <row r="20" spans="1:62" ht="15" customHeight="1">
      <c r="A20" s="1" t="str">
        <f>IF(EDWARDS!A20=1,1,"")</f>
        <v/>
      </c>
      <c r="B20" s="7">
        <v>80</v>
      </c>
      <c r="C20" s="1" t="str">
        <f>IF(EDWARDS!C20=1,1,"")</f>
        <v/>
      </c>
      <c r="E20" s="1" t="str">
        <f>IF(EDWARDS!E20=1,1,"")</f>
        <v/>
      </c>
      <c r="F20" s="7">
        <v>85</v>
      </c>
      <c r="G20" s="1" t="str">
        <f>IF(EDWARDS!G20=1,1,"")</f>
        <v/>
      </c>
      <c r="I20" s="1" t="str">
        <f>IF(EDWARDS!I20=1,1,"")</f>
        <v/>
      </c>
      <c r="J20" s="7">
        <v>90</v>
      </c>
      <c r="K20" s="1" t="str">
        <f>IF(EDWARDS!K20=1,1,"")</f>
        <v/>
      </c>
      <c r="M20" s="1" t="str">
        <f>IF(EDWARDS!M20=1,1,"")</f>
        <v/>
      </c>
      <c r="N20" s="7">
        <v>95</v>
      </c>
      <c r="O20" s="1" t="str">
        <f>IF(EDWARDS!O20=1,1,"")</f>
        <v/>
      </c>
      <c r="Q20" s="1" t="str">
        <f>IF(EDWARDS!Q20=1,1,"")</f>
        <v/>
      </c>
      <c r="R20" s="7">
        <v>100</v>
      </c>
      <c r="S20" s="1" t="str">
        <f>IF(EDWARDS!S20=1,1,"")</f>
        <v/>
      </c>
      <c r="U20" s="1" t="str">
        <f>IF(EDWARDS!U20=1,1,"")</f>
        <v/>
      </c>
      <c r="V20" s="7">
        <v>105</v>
      </c>
      <c r="W20" s="1" t="str">
        <f>IF(EDWARDS!W20=1,1,"")</f>
        <v/>
      </c>
      <c r="Y20" s="1" t="str">
        <f>IF(EDWARDS!Y20=1,1,"")</f>
        <v/>
      </c>
      <c r="Z20" s="7">
        <v>110</v>
      </c>
      <c r="AA20" s="1" t="str">
        <f>IF(EDWARDS!AA20=1,1,"")</f>
        <v/>
      </c>
      <c r="AC20" s="1" t="str">
        <f>IF(EDWARDS!AC20=1,1,"")</f>
        <v/>
      </c>
      <c r="AD20" s="7">
        <v>115</v>
      </c>
      <c r="AE20" s="1" t="str">
        <f>IF(EDWARDS!AE20=1,1,"")</f>
        <v/>
      </c>
      <c r="AG20" s="1" t="str">
        <f>IF(EDWARDS!AG20=1,1,"")</f>
        <v/>
      </c>
      <c r="AH20" s="7">
        <v>120</v>
      </c>
      <c r="AI20" s="1" t="str">
        <f>IF(EDWARDS!AI20=1,1,"")</f>
        <v/>
      </c>
      <c r="AK20" s="9" t="str">
        <f>IF(EDWARDS!AK20=1,1,"")</f>
        <v/>
      </c>
      <c r="AL20" s="10">
        <v>125</v>
      </c>
      <c r="AM20" s="9" t="str">
        <f>IF(EDWARDS!AM20=1,1,"")</f>
        <v/>
      </c>
      <c r="AO20" s="1" t="str">
        <f>IF(EDWARDS!AO20=1,1,"")</f>
        <v/>
      </c>
      <c r="AP20" s="7">
        <v>130</v>
      </c>
      <c r="AQ20" s="1" t="str">
        <f>IF(EDWARDS!AQ20=1,1,"")</f>
        <v/>
      </c>
      <c r="AS20" s="1" t="str">
        <f>IF(EDWARDS!AS20=1,1,"")</f>
        <v/>
      </c>
      <c r="AT20" s="7">
        <v>135</v>
      </c>
      <c r="AU20" s="1" t="str">
        <f>IF(EDWARDS!AU20=1,1,"")</f>
        <v/>
      </c>
      <c r="AW20" s="1" t="str">
        <f>IF(EDWARDS!AW20=1,1,"")</f>
        <v/>
      </c>
      <c r="AX20" s="7">
        <v>140</v>
      </c>
      <c r="AY20" s="1" t="str">
        <f>IF(EDWARDS!AY20=1,1,"")</f>
        <v/>
      </c>
      <c r="BA20" s="1" t="str">
        <f>IF(EDWARDS!BA20=1,1,"")</f>
        <v/>
      </c>
      <c r="BB20" s="7">
        <v>145</v>
      </c>
      <c r="BC20" s="1" t="str">
        <f>IF(EDWARDS!BC20=1,1,"")</f>
        <v/>
      </c>
      <c r="BE20" s="1" t="str">
        <f>IF(EDWARDS!BE20=1,1,"")</f>
        <v/>
      </c>
      <c r="BF20" s="7">
        <v>150</v>
      </c>
      <c r="BG20" s="1" t="str">
        <f>IF(EDWARDS!BG20=1,1,"")</f>
        <v/>
      </c>
      <c r="BJ20" s="8"/>
    </row>
    <row r="21" spans="1:62" ht="15" customHeight="1">
      <c r="A21"/>
      <c r="B21"/>
      <c r="C21"/>
      <c r="E21"/>
      <c r="F21"/>
      <c r="G21"/>
      <c r="I21"/>
      <c r="J21"/>
      <c r="K21"/>
      <c r="M21"/>
      <c r="N21"/>
      <c r="O21"/>
      <c r="Q21"/>
      <c r="R21"/>
      <c r="S21"/>
      <c r="U21"/>
      <c r="V21"/>
      <c r="W21"/>
      <c r="Y21"/>
      <c r="Z21"/>
      <c r="AA21"/>
      <c r="AC21"/>
      <c r="AD21"/>
      <c r="AE21"/>
    </row>
    <row r="22" spans="1:62" ht="15" customHeight="1">
      <c r="A22"/>
      <c r="B22"/>
      <c r="C22"/>
      <c r="E22"/>
      <c r="F22"/>
      <c r="G22"/>
      <c r="I22"/>
      <c r="J22"/>
      <c r="K22"/>
      <c r="M22"/>
      <c r="N22"/>
      <c r="O22"/>
      <c r="Q22"/>
      <c r="R22"/>
      <c r="S22"/>
      <c r="U22"/>
      <c r="V22"/>
      <c r="W22"/>
      <c r="Y22"/>
      <c r="Z22"/>
      <c r="AA22"/>
      <c r="AC22"/>
      <c r="AD22"/>
      <c r="AE22"/>
    </row>
    <row r="23" spans="1:62" ht="15" customHeight="1">
      <c r="A23" s="6" t="s">
        <v>3</v>
      </c>
      <c r="B23" s="6" t="s">
        <v>6</v>
      </c>
      <c r="C23" s="6" t="s">
        <v>4</v>
      </c>
      <c r="E23" s="6" t="s">
        <v>3</v>
      </c>
      <c r="F23" s="6" t="s">
        <v>6</v>
      </c>
      <c r="G23" s="6" t="s">
        <v>4</v>
      </c>
      <c r="I23" s="6" t="s">
        <v>3</v>
      </c>
      <c r="J23" s="6" t="s">
        <v>6</v>
      </c>
      <c r="K23" s="6" t="s">
        <v>4</v>
      </c>
      <c r="M23" s="6" t="s">
        <v>3</v>
      </c>
      <c r="N23" s="6" t="s">
        <v>6</v>
      </c>
      <c r="O23" s="6" t="s">
        <v>4</v>
      </c>
      <c r="Q23" s="6" t="s">
        <v>3</v>
      </c>
      <c r="R23" s="6" t="s">
        <v>6</v>
      </c>
      <c r="S23" s="6" t="s">
        <v>4</v>
      </c>
      <c r="U23" s="6" t="s">
        <v>3</v>
      </c>
      <c r="V23" s="6" t="s">
        <v>6</v>
      </c>
      <c r="W23" s="6" t="s">
        <v>4</v>
      </c>
      <c r="Y23" s="6" t="s">
        <v>3</v>
      </c>
      <c r="Z23" s="6" t="s">
        <v>6</v>
      </c>
      <c r="AA23" s="6" t="s">
        <v>4</v>
      </c>
      <c r="AC23" s="6" t="s">
        <v>3</v>
      </c>
      <c r="AD23" s="6" t="s">
        <v>6</v>
      </c>
      <c r="AE23" s="6" t="s">
        <v>4</v>
      </c>
      <c r="AG23" s="6" t="s">
        <v>3</v>
      </c>
      <c r="AH23" s="6" t="s">
        <v>6</v>
      </c>
      <c r="AI23" s="6" t="s">
        <v>4</v>
      </c>
      <c r="AK23" s="6" t="s">
        <v>3</v>
      </c>
      <c r="AL23" s="6" t="s">
        <v>6</v>
      </c>
      <c r="AM23" s="6" t="s">
        <v>4</v>
      </c>
      <c r="AO23" s="6" t="s">
        <v>3</v>
      </c>
      <c r="AP23" s="6" t="s">
        <v>6</v>
      </c>
      <c r="AQ23" s="6" t="s">
        <v>4</v>
      </c>
      <c r="AS23" s="6" t="s">
        <v>3</v>
      </c>
      <c r="AT23" s="6" t="s">
        <v>6</v>
      </c>
      <c r="AU23" s="6" t="s">
        <v>4</v>
      </c>
      <c r="AW23" s="6" t="s">
        <v>3</v>
      </c>
      <c r="AX23" s="6" t="s">
        <v>6</v>
      </c>
      <c r="AY23" s="6" t="s">
        <v>4</v>
      </c>
      <c r="BA23" s="6" t="s">
        <v>3</v>
      </c>
      <c r="BB23" s="6" t="s">
        <v>6</v>
      </c>
      <c r="BC23" s="6" t="s">
        <v>4</v>
      </c>
      <c r="BE23" s="6" t="s">
        <v>3</v>
      </c>
      <c r="BF23" s="6" t="s">
        <v>6</v>
      </c>
      <c r="BG23" s="6" t="s">
        <v>4</v>
      </c>
    </row>
    <row r="24" spans="1:62" ht="15" customHeight="1">
      <c r="A24" s="11" t="str">
        <f>IF(EDWARDS!A24=1,1,"")</f>
        <v/>
      </c>
      <c r="B24" s="12">
        <v>151</v>
      </c>
      <c r="C24" s="11" t="str">
        <f>IF(EDWARDS!C24=1,1,"")</f>
        <v/>
      </c>
      <c r="E24" s="1" t="str">
        <f>IF(EDWARDS!E24=1,1,"")</f>
        <v/>
      </c>
      <c r="F24" s="7">
        <v>156</v>
      </c>
      <c r="G24" s="1" t="str">
        <f>IF(EDWARDS!G24=1,1,"")</f>
        <v/>
      </c>
      <c r="I24" s="1" t="str">
        <f>IF(EDWARDS!I24=1,1,"")</f>
        <v/>
      </c>
      <c r="J24" s="7">
        <v>161</v>
      </c>
      <c r="K24" s="1" t="str">
        <f>IF(EDWARDS!K24=1,1,"")</f>
        <v/>
      </c>
      <c r="M24" s="1" t="str">
        <f>IF(EDWARDS!M24=1,1,"")</f>
        <v/>
      </c>
      <c r="N24" s="7">
        <v>166</v>
      </c>
      <c r="O24" s="1" t="str">
        <f>IF(EDWARDS!O24=1,1,"")</f>
        <v/>
      </c>
      <c r="Q24" s="1" t="str">
        <f>IF(EDWARDS!Q24=1,1,"")</f>
        <v/>
      </c>
      <c r="R24" s="7">
        <v>171</v>
      </c>
      <c r="S24" s="1" t="str">
        <f>IF(EDWARDS!S24=1,1,"")</f>
        <v/>
      </c>
      <c r="U24" s="1" t="str">
        <f>IF(EDWARDS!U24=1,1,"")</f>
        <v/>
      </c>
      <c r="V24" s="7">
        <v>176</v>
      </c>
      <c r="W24" s="1" t="str">
        <f>IF(EDWARDS!W24=1,1,"")</f>
        <v/>
      </c>
      <c r="Y24" s="1" t="str">
        <f>IF(EDWARDS!Y24=1,1,"")</f>
        <v/>
      </c>
      <c r="Z24" s="7">
        <v>181</v>
      </c>
      <c r="AA24" s="1" t="str">
        <f>IF(EDWARDS!AA24=1,1,"")</f>
        <v/>
      </c>
      <c r="AC24" s="1" t="str">
        <f>IF(EDWARDS!AC24=1,1,"")</f>
        <v/>
      </c>
      <c r="AD24" s="7">
        <v>186</v>
      </c>
      <c r="AE24" s="1" t="str">
        <f>IF(EDWARDS!AE24=1,1,"")</f>
        <v/>
      </c>
      <c r="AG24" s="1" t="str">
        <f>IF(EDWARDS!AG24=1,1,"")</f>
        <v/>
      </c>
      <c r="AH24" s="7">
        <v>191</v>
      </c>
      <c r="AI24" s="1" t="str">
        <f>IF(EDWARDS!AI24=1,1,"")</f>
        <v/>
      </c>
      <c r="AK24" s="1" t="str">
        <f>IF(EDWARDS!AK24=1,1,"")</f>
        <v/>
      </c>
      <c r="AL24" s="7">
        <v>196</v>
      </c>
      <c r="AM24" s="1" t="str">
        <f>IF(EDWARDS!AM24=1,1,"")</f>
        <v/>
      </c>
      <c r="AO24" s="9" t="str">
        <f>IF(EDWARDS!AO24=1,1,"")</f>
        <v/>
      </c>
      <c r="AP24" s="10">
        <v>201</v>
      </c>
      <c r="AQ24" s="9" t="str">
        <f>IF(EDWARDS!AQ24=1,1,"")</f>
        <v/>
      </c>
      <c r="AS24" s="1" t="str">
        <f>IF(EDWARDS!AS24=1,1,"")</f>
        <v/>
      </c>
      <c r="AT24" s="7">
        <v>206</v>
      </c>
      <c r="AU24" s="1" t="str">
        <f>IF(EDWARDS!AU24=1,1,"")</f>
        <v/>
      </c>
      <c r="AW24" s="1" t="str">
        <f>IF(EDWARDS!AW24=1,1,"")</f>
        <v/>
      </c>
      <c r="AX24" s="7">
        <v>211</v>
      </c>
      <c r="AY24" s="1" t="str">
        <f>IF(EDWARDS!AY24=1,1,"")</f>
        <v/>
      </c>
      <c r="BA24" s="1" t="str">
        <f>IF(EDWARDS!BA24=1,1,"")</f>
        <v/>
      </c>
      <c r="BB24" s="7">
        <v>216</v>
      </c>
      <c r="BC24" s="1" t="str">
        <f>IF(EDWARDS!BC24=1,1,"")</f>
        <v/>
      </c>
      <c r="BE24" s="1" t="str">
        <f>IF(EDWARDS!BE24=1,1,"")</f>
        <v/>
      </c>
      <c r="BF24" s="7">
        <v>221</v>
      </c>
      <c r="BG24" s="1" t="str">
        <f>IF(EDWARDS!BG24=1,1,"")</f>
        <v/>
      </c>
      <c r="BJ24" s="8"/>
    </row>
    <row r="25" spans="1:62" ht="15" customHeight="1">
      <c r="A25" s="1" t="str">
        <f>IF(EDWARDS!A25=1,1,"")</f>
        <v/>
      </c>
      <c r="B25" s="7">
        <v>152</v>
      </c>
      <c r="C25" s="1" t="str">
        <f>IF(EDWARDS!C25=1,1,"")</f>
        <v/>
      </c>
      <c r="E25" s="11" t="str">
        <f>IF(EDWARDS!E25=1,1,"")</f>
        <v/>
      </c>
      <c r="F25" s="12">
        <v>157</v>
      </c>
      <c r="G25" s="11" t="str">
        <f>IF(EDWARDS!G25=1,1,"")</f>
        <v/>
      </c>
      <c r="I25" s="1" t="str">
        <f>IF(EDWARDS!I25=1,1,"")</f>
        <v/>
      </c>
      <c r="J25" s="7">
        <v>162</v>
      </c>
      <c r="K25" s="1" t="str">
        <f>IF(EDWARDS!K25=1,1,"")</f>
        <v/>
      </c>
      <c r="M25" s="1" t="str">
        <f>IF(EDWARDS!M25=1,1,"")</f>
        <v/>
      </c>
      <c r="N25" s="7">
        <v>167</v>
      </c>
      <c r="O25" s="1" t="str">
        <f>IF(EDWARDS!O25=1,1,"")</f>
        <v/>
      </c>
      <c r="Q25" s="1" t="str">
        <f>IF(EDWARDS!Q25=1,1,"")</f>
        <v/>
      </c>
      <c r="R25" s="7">
        <v>172</v>
      </c>
      <c r="S25" s="1" t="str">
        <f>IF(EDWARDS!S25=1,1,"")</f>
        <v/>
      </c>
      <c r="U25" s="1" t="str">
        <f>IF(EDWARDS!U25=1,1,"")</f>
        <v/>
      </c>
      <c r="V25" s="7">
        <v>177</v>
      </c>
      <c r="W25" s="1" t="str">
        <f>IF(EDWARDS!W25=1,1,"")</f>
        <v/>
      </c>
      <c r="Y25" s="1" t="str">
        <f>IF(EDWARDS!Y25=1,1,"")</f>
        <v/>
      </c>
      <c r="Z25" s="7">
        <v>182</v>
      </c>
      <c r="AA25" s="1" t="str">
        <f>IF(EDWARDS!AA25=1,1,"")</f>
        <v/>
      </c>
      <c r="AC25" s="1" t="str">
        <f>IF(EDWARDS!AC25=1,1,"")</f>
        <v/>
      </c>
      <c r="AD25" s="7">
        <v>187</v>
      </c>
      <c r="AE25" s="1" t="str">
        <f>IF(EDWARDS!AE25=1,1,"")</f>
        <v/>
      </c>
      <c r="AG25" s="1" t="str">
        <f>IF(EDWARDS!AG25=1,1,"")</f>
        <v/>
      </c>
      <c r="AH25" s="7">
        <v>192</v>
      </c>
      <c r="AI25" s="1" t="str">
        <f>IF(EDWARDS!AI25=1,1,"")</f>
        <v/>
      </c>
      <c r="AK25" s="1" t="str">
        <f>IF(EDWARDS!AK25=1,1,"")</f>
        <v/>
      </c>
      <c r="AL25" s="7">
        <v>197</v>
      </c>
      <c r="AM25" s="1" t="str">
        <f>IF(EDWARDS!AM25=1,1,"")</f>
        <v/>
      </c>
      <c r="AO25" s="1" t="str">
        <f>IF(EDWARDS!AO25=1,1,"")</f>
        <v/>
      </c>
      <c r="AP25" s="7">
        <v>202</v>
      </c>
      <c r="AQ25" s="1" t="str">
        <f>IF(EDWARDS!AQ25=1,1,"")</f>
        <v/>
      </c>
      <c r="AS25" s="9" t="str">
        <f>IF(EDWARDS!AS25=1,1,"")</f>
        <v/>
      </c>
      <c r="AT25" s="10">
        <v>207</v>
      </c>
      <c r="AU25" s="9" t="str">
        <f>IF(EDWARDS!AU25=1,1,"")</f>
        <v/>
      </c>
      <c r="AW25" s="1" t="str">
        <f>IF(EDWARDS!AW25=1,1,"")</f>
        <v/>
      </c>
      <c r="AX25" s="7">
        <v>212</v>
      </c>
      <c r="AY25" s="1" t="str">
        <f>IF(EDWARDS!AY25=1,1,"")</f>
        <v/>
      </c>
      <c r="BA25" s="1" t="str">
        <f>IF(EDWARDS!BA25=1,1,"")</f>
        <v/>
      </c>
      <c r="BB25" s="7">
        <v>217</v>
      </c>
      <c r="BC25" s="1" t="str">
        <f>IF(EDWARDS!BC25=1,1,"")</f>
        <v/>
      </c>
      <c r="BE25" s="1" t="str">
        <f>IF(EDWARDS!BE25=1,1,"")</f>
        <v/>
      </c>
      <c r="BF25" s="7">
        <v>222</v>
      </c>
      <c r="BG25" s="1" t="str">
        <f>IF(EDWARDS!BG25=1,1,"")</f>
        <v/>
      </c>
      <c r="BJ25" s="8"/>
    </row>
    <row r="26" spans="1:62" ht="15" customHeight="1">
      <c r="A26" s="1" t="str">
        <f>IF(EDWARDS!A26=1,1,"")</f>
        <v/>
      </c>
      <c r="B26" s="7">
        <v>153</v>
      </c>
      <c r="C26" s="1" t="str">
        <f>IF(EDWARDS!C26=1,1,"")</f>
        <v/>
      </c>
      <c r="E26" s="1" t="str">
        <f>IF(EDWARDS!E26=1,1,"")</f>
        <v/>
      </c>
      <c r="F26" s="7">
        <v>158</v>
      </c>
      <c r="G26" s="1" t="str">
        <f>IF(EDWARDS!G26=1,1,"")</f>
        <v/>
      </c>
      <c r="I26" s="11" t="str">
        <f>IF(EDWARDS!I26=1,1,"")</f>
        <v/>
      </c>
      <c r="J26" s="12">
        <v>163</v>
      </c>
      <c r="K26" s="11" t="str">
        <f>IF(EDWARDS!K26=1,1,"")</f>
        <v/>
      </c>
      <c r="M26" s="1" t="str">
        <f>IF(EDWARDS!M26=1,1,"")</f>
        <v/>
      </c>
      <c r="N26" s="7">
        <v>168</v>
      </c>
      <c r="O26" s="1" t="str">
        <f>IF(EDWARDS!O26=1,1,"")</f>
        <v/>
      </c>
      <c r="Q26" s="1" t="str">
        <f>IF(EDWARDS!Q26=1,1,"")</f>
        <v/>
      </c>
      <c r="R26" s="7">
        <v>173</v>
      </c>
      <c r="S26" s="1" t="str">
        <f>IF(EDWARDS!S26=1,1,"")</f>
        <v/>
      </c>
      <c r="U26" s="1" t="str">
        <f>IF(EDWARDS!U26=1,1,"")</f>
        <v/>
      </c>
      <c r="V26" s="7">
        <v>178</v>
      </c>
      <c r="W26" s="1" t="str">
        <f>IF(EDWARDS!W26=1,1,"")</f>
        <v/>
      </c>
      <c r="Y26" s="1" t="str">
        <f>IF(EDWARDS!Y26=1,1,"")</f>
        <v/>
      </c>
      <c r="Z26" s="7">
        <v>183</v>
      </c>
      <c r="AA26" s="1" t="str">
        <f>IF(EDWARDS!AA26=1,1,"")</f>
        <v/>
      </c>
      <c r="AC26" s="1" t="str">
        <f>IF(EDWARDS!AC26=1,1,"")</f>
        <v/>
      </c>
      <c r="AD26" s="7">
        <v>188</v>
      </c>
      <c r="AE26" s="1" t="str">
        <f>IF(EDWARDS!AE26=1,1,"")</f>
        <v/>
      </c>
      <c r="AG26" s="1" t="str">
        <f>IF(EDWARDS!AG26=1,1,"")</f>
        <v/>
      </c>
      <c r="AH26" s="7">
        <v>193</v>
      </c>
      <c r="AI26" s="1" t="str">
        <f>IF(EDWARDS!AI26=1,1,"")</f>
        <v/>
      </c>
      <c r="AK26" s="1" t="str">
        <f>IF(EDWARDS!AK26=1,1,"")</f>
        <v/>
      </c>
      <c r="AL26" s="7">
        <v>198</v>
      </c>
      <c r="AM26" s="1" t="str">
        <f>IF(EDWARDS!AM26=1,1,"")</f>
        <v/>
      </c>
      <c r="AO26" s="1" t="str">
        <f>IF(EDWARDS!AO26=1,1,"")</f>
        <v/>
      </c>
      <c r="AP26" s="7">
        <v>203</v>
      </c>
      <c r="AQ26" s="1" t="str">
        <f>IF(EDWARDS!AQ26=1,1,"")</f>
        <v/>
      </c>
      <c r="AS26" s="1" t="str">
        <f>IF(EDWARDS!AS26=1,1,"")</f>
        <v/>
      </c>
      <c r="AT26" s="7">
        <v>208</v>
      </c>
      <c r="AU26" s="1" t="str">
        <f>IF(EDWARDS!AU26=1,1,"")</f>
        <v/>
      </c>
      <c r="AW26" s="9" t="str">
        <f>IF(EDWARDS!AW26=1,1,"")</f>
        <v/>
      </c>
      <c r="AX26" s="10">
        <v>213</v>
      </c>
      <c r="AY26" s="9" t="str">
        <f>IF(EDWARDS!AY26=1,1,"")</f>
        <v/>
      </c>
      <c r="BA26" s="1" t="str">
        <f>IF(EDWARDS!BA26=1,1,"")</f>
        <v/>
      </c>
      <c r="BB26" s="7">
        <v>218</v>
      </c>
      <c r="BC26" s="1" t="str">
        <f>IF(EDWARDS!BC26=1,1,"")</f>
        <v/>
      </c>
      <c r="BE26" s="1" t="str">
        <f>IF(EDWARDS!BE26=1,1,"")</f>
        <v/>
      </c>
      <c r="BF26" s="7">
        <v>223</v>
      </c>
      <c r="BG26" s="1" t="str">
        <f>IF(EDWARDS!BG26=1,1,"")</f>
        <v/>
      </c>
      <c r="BJ26" s="8"/>
    </row>
    <row r="27" spans="1:62" ht="15" customHeight="1">
      <c r="A27" s="1" t="str">
        <f>IF(EDWARDS!A27=1,1,"")</f>
        <v/>
      </c>
      <c r="B27" s="7">
        <v>154</v>
      </c>
      <c r="C27" s="1" t="str">
        <f>IF(EDWARDS!C27=1,1,"")</f>
        <v/>
      </c>
      <c r="E27" s="1" t="str">
        <f>IF(EDWARDS!E27=1,1,"")</f>
        <v/>
      </c>
      <c r="F27" s="7">
        <v>159</v>
      </c>
      <c r="G27" s="1" t="str">
        <f>IF(EDWARDS!G27=1,1,"")</f>
        <v/>
      </c>
      <c r="I27" s="1" t="str">
        <f>IF(EDWARDS!I27=1,1,"")</f>
        <v/>
      </c>
      <c r="J27" s="7">
        <v>164</v>
      </c>
      <c r="K27" s="1" t="str">
        <f>IF(EDWARDS!K27=1,1,"")</f>
        <v/>
      </c>
      <c r="M27" s="11" t="str">
        <f>IF(EDWARDS!M27=1,1,"")</f>
        <v/>
      </c>
      <c r="N27" s="12">
        <v>169</v>
      </c>
      <c r="O27" s="11" t="str">
        <f>IF(EDWARDS!O27=1,1,"")</f>
        <v/>
      </c>
      <c r="Q27" s="1" t="str">
        <f>IF(EDWARDS!Q27=1,1,"")</f>
        <v/>
      </c>
      <c r="R27" s="7">
        <v>174</v>
      </c>
      <c r="S27" s="1" t="str">
        <f>IF(EDWARDS!S27=1,1,"")</f>
        <v/>
      </c>
      <c r="U27" s="1" t="str">
        <f>IF(EDWARDS!U27=1,1,"")</f>
        <v/>
      </c>
      <c r="V27" s="7">
        <v>179</v>
      </c>
      <c r="W27" s="1" t="str">
        <f>IF(EDWARDS!W27=1,1,"")</f>
        <v/>
      </c>
      <c r="Y27" s="1" t="str">
        <f>IF(EDWARDS!Y27=1,1,"")</f>
        <v/>
      </c>
      <c r="Z27" s="7">
        <v>184</v>
      </c>
      <c r="AA27" s="1" t="str">
        <f>IF(EDWARDS!AA27=1,1,"")</f>
        <v/>
      </c>
      <c r="AC27" s="1" t="str">
        <f>IF(EDWARDS!AC27=1,1,"")</f>
        <v/>
      </c>
      <c r="AD27" s="7">
        <v>189</v>
      </c>
      <c r="AE27" s="1" t="str">
        <f>IF(EDWARDS!AE27=1,1,"")</f>
        <v/>
      </c>
      <c r="AG27" s="1" t="str">
        <f>IF(EDWARDS!AG27=1,1,"")</f>
        <v/>
      </c>
      <c r="AH27" s="7">
        <v>194</v>
      </c>
      <c r="AI27" s="1" t="str">
        <f>IF(EDWARDS!AI27=1,1,"")</f>
        <v/>
      </c>
      <c r="AK27" s="1" t="str">
        <f>IF(EDWARDS!AK27=1,1,"")</f>
        <v/>
      </c>
      <c r="AL27" s="7">
        <v>199</v>
      </c>
      <c r="AM27" s="1" t="str">
        <f>IF(EDWARDS!AM27=1,1,"")</f>
        <v/>
      </c>
      <c r="AO27" s="1" t="str">
        <f>IF(EDWARDS!AO27=1,1,"")</f>
        <v/>
      </c>
      <c r="AP27" s="7">
        <v>204</v>
      </c>
      <c r="AQ27" s="1" t="str">
        <f>IF(EDWARDS!AQ27=1,1,"")</f>
        <v/>
      </c>
      <c r="AS27" s="1" t="str">
        <f>IF(EDWARDS!AS27=1,1,"")</f>
        <v/>
      </c>
      <c r="AT27" s="7">
        <v>209</v>
      </c>
      <c r="AU27" s="1" t="str">
        <f>IF(EDWARDS!AU27=1,1,"")</f>
        <v/>
      </c>
      <c r="AW27" s="1" t="str">
        <f>IF(EDWARDS!AW27=1,1,"")</f>
        <v/>
      </c>
      <c r="AX27" s="7">
        <v>214</v>
      </c>
      <c r="AY27" s="1" t="str">
        <f>IF(EDWARDS!AY27=1,1,"")</f>
        <v/>
      </c>
      <c r="BA27" s="9" t="str">
        <f>IF(EDWARDS!BA27=1,1,"")</f>
        <v/>
      </c>
      <c r="BB27" s="10">
        <v>219</v>
      </c>
      <c r="BC27" s="9" t="str">
        <f>IF(EDWARDS!BC27=1,1,"")</f>
        <v/>
      </c>
      <c r="BE27" s="1" t="str">
        <f>IF(EDWARDS!BE27=1,1,"")</f>
        <v/>
      </c>
      <c r="BF27" s="7">
        <v>224</v>
      </c>
      <c r="BG27" s="1" t="str">
        <f>IF(EDWARDS!BG27=1,1,"")</f>
        <v/>
      </c>
      <c r="BJ27" s="8"/>
    </row>
    <row r="28" spans="1:62" ht="15" customHeight="1">
      <c r="A28" s="1" t="str">
        <f>IF(EDWARDS!A28=1,1,"")</f>
        <v/>
      </c>
      <c r="B28" s="7">
        <v>155</v>
      </c>
      <c r="C28" s="1" t="str">
        <f>IF(EDWARDS!C28=1,1,"")</f>
        <v/>
      </c>
      <c r="E28" s="1" t="str">
        <f>IF(EDWARDS!E28=1,1,"")</f>
        <v/>
      </c>
      <c r="F28" s="7">
        <v>160</v>
      </c>
      <c r="G28" s="1" t="str">
        <f>IF(EDWARDS!G28=1,1,"")</f>
        <v/>
      </c>
      <c r="I28" s="1" t="str">
        <f>IF(EDWARDS!I28=1,1,"")</f>
        <v/>
      </c>
      <c r="J28" s="7">
        <v>165</v>
      </c>
      <c r="K28" s="1" t="str">
        <f>IF(EDWARDS!K28=1,1,"")</f>
        <v/>
      </c>
      <c r="M28" s="1" t="str">
        <f>IF(EDWARDS!M28=1,1,"")</f>
        <v/>
      </c>
      <c r="N28" s="7">
        <v>170</v>
      </c>
      <c r="O28" s="1" t="str">
        <f>IF(EDWARDS!O28=1,1,"")</f>
        <v/>
      </c>
      <c r="Q28" s="11" t="str">
        <f>IF(EDWARDS!Q28=1,1,"")</f>
        <v/>
      </c>
      <c r="R28" s="12">
        <v>175</v>
      </c>
      <c r="S28" s="11" t="str">
        <f>IF(EDWARDS!S28=1,1,"")</f>
        <v/>
      </c>
      <c r="U28" s="1" t="str">
        <f>IF(EDWARDS!U28=1,1,"")</f>
        <v/>
      </c>
      <c r="V28" s="7">
        <v>180</v>
      </c>
      <c r="W28" s="1" t="str">
        <f>IF(EDWARDS!W28=1,1,"")</f>
        <v/>
      </c>
      <c r="Y28" s="1" t="str">
        <f>IF(EDWARDS!Y28=1,1,"")</f>
        <v/>
      </c>
      <c r="Z28" s="7">
        <v>185</v>
      </c>
      <c r="AA28" s="1" t="str">
        <f>IF(EDWARDS!AA28=1,1,"")</f>
        <v/>
      </c>
      <c r="AC28" s="1" t="str">
        <f>IF(EDWARDS!AC28=1,1,"")</f>
        <v/>
      </c>
      <c r="AD28" s="7">
        <v>190</v>
      </c>
      <c r="AE28" s="1" t="str">
        <f>IF(EDWARDS!AE28=1,1,"")</f>
        <v/>
      </c>
      <c r="AG28" s="1" t="str">
        <f>IF(EDWARDS!AG28=1,1,"")</f>
        <v/>
      </c>
      <c r="AH28" s="7">
        <v>195</v>
      </c>
      <c r="AI28" s="1" t="str">
        <f>IF(EDWARDS!AI28=1,1,"")</f>
        <v/>
      </c>
      <c r="AK28" s="1" t="str">
        <f>IF(EDWARDS!AK28=1,1,"")</f>
        <v/>
      </c>
      <c r="AL28" s="7">
        <v>200</v>
      </c>
      <c r="AM28" s="1" t="str">
        <f>IF(EDWARDS!AM28=1,1,"")</f>
        <v/>
      </c>
      <c r="AO28" s="1" t="str">
        <f>IF(EDWARDS!AO28=1,1,"")</f>
        <v/>
      </c>
      <c r="AP28" s="7">
        <v>205</v>
      </c>
      <c r="AQ28" s="1" t="str">
        <f>IF(EDWARDS!AQ28=1,1,"")</f>
        <v/>
      </c>
      <c r="AS28" s="1" t="str">
        <f>IF(EDWARDS!AS28=1,1,"")</f>
        <v/>
      </c>
      <c r="AT28" s="7">
        <v>210</v>
      </c>
      <c r="AU28" s="1" t="str">
        <f>IF(EDWARDS!AU28=1,1,"")</f>
        <v/>
      </c>
      <c r="AW28" s="1" t="str">
        <f>IF(EDWARDS!AW28=1,1,"")</f>
        <v/>
      </c>
      <c r="AX28" s="7">
        <v>215</v>
      </c>
      <c r="AY28" s="1" t="str">
        <f>IF(EDWARDS!AY28=1,1,"")</f>
        <v/>
      </c>
      <c r="BA28" s="1" t="str">
        <f>IF(EDWARDS!BA28=1,1,"")</f>
        <v/>
      </c>
      <c r="BB28" s="7">
        <v>220</v>
      </c>
      <c r="BC28" s="1" t="str">
        <f>IF(EDWARDS!BC28=1,1,"")</f>
        <v/>
      </c>
      <c r="BE28" s="9" t="str">
        <f>IF(EDWARDS!BE28=1,1,"")</f>
        <v/>
      </c>
      <c r="BF28" s="10">
        <v>225</v>
      </c>
      <c r="BG28" s="9" t="str">
        <f>IF(EDWARDS!BG28=1,1,"")</f>
        <v/>
      </c>
      <c r="BJ28" s="8"/>
    </row>
    <row r="29" spans="1:62" ht="15" customHeight="1">
      <c r="A29"/>
      <c r="C29"/>
      <c r="E29"/>
      <c r="F29"/>
      <c r="G29"/>
      <c r="I29"/>
      <c r="J29"/>
      <c r="K29"/>
      <c r="M29"/>
      <c r="N29"/>
      <c r="O29"/>
      <c r="Q29"/>
      <c r="R29"/>
      <c r="S29"/>
      <c r="U29"/>
      <c r="V29"/>
      <c r="W29"/>
      <c r="Y29"/>
      <c r="Z29"/>
      <c r="AA29"/>
      <c r="AC29"/>
      <c r="AD29"/>
      <c r="AE29"/>
    </row>
    <row r="30" spans="1:62" ht="15" customHeight="1">
      <c r="A30"/>
      <c r="B30" s="69" t="s">
        <v>22</v>
      </c>
      <c r="C30"/>
      <c r="E30"/>
      <c r="F30" s="69" t="s">
        <v>23</v>
      </c>
      <c r="G30"/>
      <c r="I30"/>
      <c r="J30" s="71" t="s">
        <v>24</v>
      </c>
      <c r="K30" s="72"/>
      <c r="M30"/>
      <c r="N30" s="71" t="s">
        <v>44</v>
      </c>
      <c r="O30" s="72"/>
      <c r="Q30"/>
      <c r="R30"/>
      <c r="S30"/>
      <c r="U30"/>
      <c r="V30"/>
      <c r="W30"/>
      <c r="Y30"/>
      <c r="Z30"/>
      <c r="AA30"/>
      <c r="AC30"/>
      <c r="AD30"/>
      <c r="AE30"/>
    </row>
    <row r="31" spans="1:62" ht="15" customHeight="1">
      <c r="A31"/>
      <c r="B31" s="70"/>
      <c r="C31"/>
      <c r="E31"/>
      <c r="F31" s="70"/>
      <c r="G31"/>
      <c r="I31"/>
      <c r="J31" s="71"/>
      <c r="K31" s="72"/>
      <c r="M31"/>
      <c r="N31" s="71"/>
      <c r="O31" s="72"/>
      <c r="Q31"/>
      <c r="R31"/>
      <c r="S31"/>
      <c r="U31"/>
      <c r="V31"/>
      <c r="W31"/>
      <c r="Y31"/>
      <c r="Z31"/>
      <c r="AA31"/>
      <c r="AC31"/>
      <c r="AD31"/>
      <c r="AE31"/>
    </row>
    <row r="32" spans="1:62" ht="15" customHeight="1">
      <c r="A32"/>
      <c r="B32" s="14">
        <f>SUM(E8,I8,M8,Q8,U8,Y8,AC8,AG8,AK8,AO8,AS8,AW8,BA8,BE8)</f>
        <v>0</v>
      </c>
      <c r="C32"/>
      <c r="E32"/>
      <c r="F32" s="14">
        <f>SUM(C9:C12,C16:C20,C24:C28)</f>
        <v>0</v>
      </c>
      <c r="G32"/>
      <c r="I32"/>
      <c r="J32" s="16" t="s">
        <v>25</v>
      </c>
      <c r="K32" s="13">
        <f>SUM(B32+F32)</f>
        <v>0</v>
      </c>
      <c r="M32"/>
      <c r="N32" s="73">
        <f>IF(AND(A8=A24,C8=C24),1,0)</f>
        <v>1</v>
      </c>
      <c r="O32" s="73"/>
      <c r="Q32"/>
      <c r="R32"/>
      <c r="S32"/>
      <c r="U32"/>
      <c r="V32"/>
      <c r="W32"/>
      <c r="Y32"/>
      <c r="Z32"/>
      <c r="AA32"/>
      <c r="AC32"/>
      <c r="AD32"/>
      <c r="AE32"/>
    </row>
    <row r="33" spans="2:15" customFormat="1" ht="15" customHeight="1">
      <c r="B33" s="14">
        <f>SUM(A9,I9,M9,Q9,U9,Y9,AC9,AG9,AK9,AO9,AS9,AW9,BA9,BE9)</f>
        <v>0</v>
      </c>
      <c r="F33" s="14">
        <f>SUM(G8,G10:G12,G16:G20,G24:G28)</f>
        <v>0</v>
      </c>
      <c r="J33" s="16" t="s">
        <v>26</v>
      </c>
      <c r="K33" s="13">
        <f t="shared" ref="K33:K36" si="0">SUM(B33+F33)</f>
        <v>0</v>
      </c>
      <c r="N33" s="73">
        <f>IF(AND(E9=E25,G9=G25),1,0)</f>
        <v>1</v>
      </c>
      <c r="O33" s="73"/>
    </row>
    <row r="34" spans="2:15" customFormat="1" ht="15" customHeight="1">
      <c r="B34" s="14">
        <f>SUM(A10,E10,M10,Q10,U10,Y10,AC10,AG10,AK10,AO10,AS10,AW10,BA10,BE10)</f>
        <v>0</v>
      </c>
      <c r="F34" s="14">
        <f>SUM(K8:K9,K11:K12,K16:K20,K24:K28)</f>
        <v>0</v>
      </c>
      <c r="J34" s="16" t="s">
        <v>27</v>
      </c>
      <c r="K34" s="13">
        <f t="shared" si="0"/>
        <v>0</v>
      </c>
      <c r="N34" s="73">
        <f>IF(AND(I10=I26,K10=K26),1,0)</f>
        <v>1</v>
      </c>
      <c r="O34" s="73"/>
    </row>
    <row r="35" spans="2:15" customFormat="1" ht="15" customHeight="1">
      <c r="B35" s="14">
        <f>SUM(A11,E11,I11,Q11,U11,Y11,AC11,AG11,AK11,AO11,AS11,AW11,BA11,BE11)</f>
        <v>0</v>
      </c>
      <c r="F35" s="14">
        <f>SUM(O8:O10,O12,O16:O20,O24:O28)</f>
        <v>0</v>
      </c>
      <c r="J35" s="16" t="s">
        <v>28</v>
      </c>
      <c r="K35" s="13">
        <f t="shared" si="0"/>
        <v>0</v>
      </c>
      <c r="N35" s="73">
        <f>IF(AND(M11=M27,O11=O27),1,0)</f>
        <v>1</v>
      </c>
      <c r="O35" s="73"/>
    </row>
    <row r="36" spans="2:15" customFormat="1" ht="15" customHeight="1">
      <c r="B36" s="14">
        <f>SUM(A12,E12,I12,M12,U12,Y12,AC12,AG12,AK12,AO12,AS12,AW12,BA12,BE12)</f>
        <v>0</v>
      </c>
      <c r="F36" s="14">
        <f>SUM(S8:S11,S16:S20,S24:S28)</f>
        <v>0</v>
      </c>
      <c r="J36" s="16" t="s">
        <v>29</v>
      </c>
      <c r="K36" s="13">
        <f t="shared" si="0"/>
        <v>0</v>
      </c>
      <c r="N36" s="73">
        <f>IF(AND(Q12=Q28,S12=S28),1,0)</f>
        <v>1</v>
      </c>
      <c r="O36" s="73"/>
    </row>
    <row r="37" spans="2:15" customFormat="1" ht="15" customHeight="1">
      <c r="N37" s="73">
        <f>IF(AND(U8=U16,W8=W16),1,0)</f>
        <v>1</v>
      </c>
      <c r="O37" s="73"/>
    </row>
    <row r="38" spans="2:15" customFormat="1" ht="15" customHeight="1">
      <c r="B38" s="69" t="s">
        <v>22</v>
      </c>
      <c r="F38" s="69" t="s">
        <v>23</v>
      </c>
      <c r="J38" s="71" t="s">
        <v>24</v>
      </c>
      <c r="K38" s="72"/>
      <c r="N38" s="73">
        <f>IF(AND(Y9=Y17,AA9=AA17),1,0)</f>
        <v>1</v>
      </c>
      <c r="O38" s="73"/>
    </row>
    <row r="39" spans="2:15" customFormat="1" ht="15" customHeight="1">
      <c r="B39" s="70"/>
      <c r="F39" s="70"/>
      <c r="J39" s="71"/>
      <c r="K39" s="72"/>
      <c r="N39" s="73">
        <f>IF(AND(AC10=AC18,AE10=AE18),1,0)</f>
        <v>1</v>
      </c>
      <c r="O39" s="73"/>
    </row>
    <row r="40" spans="2:15" customFormat="1" ht="15" customHeight="1">
      <c r="B40" s="14">
        <f>SUM(A16,E16,I16,M16,Q16,Y16,AC16,AG16,AK16,AO16,AS16,AW16,BA16,BE16)</f>
        <v>0</v>
      </c>
      <c r="F40" s="14">
        <f>SUM(W8:W12,W17:W20,W24:W28)</f>
        <v>0</v>
      </c>
      <c r="J40" s="16" t="s">
        <v>30</v>
      </c>
      <c r="K40" s="13">
        <f t="shared" ref="K40:K44" si="1">SUM(B40+F40)</f>
        <v>0</v>
      </c>
      <c r="N40" s="73">
        <f>IF(AND(AG11=AG19,AI11=AI19),1,0)</f>
        <v>1</v>
      </c>
      <c r="O40" s="73"/>
    </row>
    <row r="41" spans="2:15" customFormat="1" ht="15" customHeight="1">
      <c r="B41" s="14">
        <f>SUM(A17,E17,I17,M17,Q17,U17,AC17,AG17,AK17,AO17,AS17,AW17,BA17,BE17)</f>
        <v>0</v>
      </c>
      <c r="F41" s="14">
        <f>SUM(AA8:AA12,AA16,AA18:AA20,AA24:AA28)</f>
        <v>0</v>
      </c>
      <c r="J41" s="16" t="s">
        <v>31</v>
      </c>
      <c r="K41" s="13">
        <f t="shared" si="1"/>
        <v>0</v>
      </c>
      <c r="N41" s="73">
        <f>IF(AND(AK12=AK20,AM12=AM20),1,0)</f>
        <v>1</v>
      </c>
      <c r="O41" s="73"/>
    </row>
    <row r="42" spans="2:15" customFormat="1" ht="15" customHeight="1">
      <c r="B42" s="14">
        <f>SUM(A18,E18,I18,M18,Q18,U18,Y18,AG18,AK18,AO18,AS18,AW18,BA18,BE18)</f>
        <v>0</v>
      </c>
      <c r="F42" s="14">
        <f>SUM(AE8:AE12,AE16:AE17,AE19:AE20,AE24:AE28)</f>
        <v>0</v>
      </c>
      <c r="J42" s="16" t="s">
        <v>32</v>
      </c>
      <c r="K42" s="13">
        <f t="shared" si="1"/>
        <v>0</v>
      </c>
      <c r="N42" s="73">
        <f>IF(AND(AO8=AO24,AQ8=AQ24),1,0)</f>
        <v>1</v>
      </c>
      <c r="O42" s="73"/>
    </row>
    <row r="43" spans="2:15" customFormat="1" ht="15" customHeight="1">
      <c r="B43" s="14">
        <f>SUM(A19,E19,I19,M19,Q19,U19,Y19,AC19,AK19,AO19,AS19,AW19,BA19,BE19)</f>
        <v>0</v>
      </c>
      <c r="F43" s="14">
        <f>SUM(AI8:AI12,AI16:AI18,AI20,AI24:AI28)</f>
        <v>0</v>
      </c>
      <c r="J43" s="16" t="s">
        <v>33</v>
      </c>
      <c r="K43" s="13">
        <f t="shared" si="1"/>
        <v>0</v>
      </c>
      <c r="N43" s="73">
        <f>IF(AND(AS9=AS25,AU9=AU25),1,0)</f>
        <v>1</v>
      </c>
      <c r="O43" s="73"/>
    </row>
    <row r="44" spans="2:15" customFormat="1" ht="15" customHeight="1">
      <c r="B44" s="14">
        <f>SUM(A20,E20,I20,M20,Q20,U20,Y20,AC20,AG20,AO20,AS20,AW20,BA20,BE20)</f>
        <v>0</v>
      </c>
      <c r="F44" s="15">
        <f>SUM(AM8:AM12,AM16:AM19,AM24:AM28)</f>
        <v>0</v>
      </c>
      <c r="J44" s="16" t="s">
        <v>34</v>
      </c>
      <c r="K44" s="13">
        <f t="shared" si="1"/>
        <v>0</v>
      </c>
      <c r="N44" s="73">
        <f>IF(AND(AW10=AW26,AY10=AY26),1,0)</f>
        <v>1</v>
      </c>
      <c r="O44" s="73"/>
    </row>
    <row r="45" spans="2:15" customFormat="1" ht="15" customHeight="1">
      <c r="N45" s="73">
        <f>IF(AND(BA11=BA27,BC11=BC27),1,0)</f>
        <v>1</v>
      </c>
      <c r="O45" s="73"/>
    </row>
    <row r="46" spans="2:15" customFormat="1" ht="15" customHeight="1">
      <c r="B46" s="69" t="s">
        <v>22</v>
      </c>
      <c r="F46" s="69" t="s">
        <v>23</v>
      </c>
      <c r="J46" s="71" t="s">
        <v>24</v>
      </c>
      <c r="K46" s="72"/>
      <c r="N46" s="74">
        <f>IF(AND(BE12=BE28,BG12=BG28),1,0)</f>
        <v>1</v>
      </c>
      <c r="O46" s="74"/>
    </row>
    <row r="47" spans="2:15" customFormat="1" ht="15" customHeight="1">
      <c r="B47" s="70"/>
      <c r="F47" s="70"/>
      <c r="J47" s="71"/>
      <c r="K47" s="72"/>
      <c r="M47" s="19" t="s">
        <v>45</v>
      </c>
      <c r="N47" s="73">
        <f>SUM(N32:O46)</f>
        <v>15</v>
      </c>
      <c r="O47" s="73"/>
    </row>
    <row r="48" spans="2:15" customFormat="1">
      <c r="B48" s="14">
        <f>SUM(A24,E24,I24,M24,Q24,U24,Y24,AC24,AG24,AK24,AS24,AW24,BA24,BE24)</f>
        <v>0</v>
      </c>
      <c r="F48" s="14">
        <f>SUM(AQ8:AQ12,AQ16:AQ20,AQ25:AQ28)</f>
        <v>0</v>
      </c>
      <c r="J48" s="16" t="s">
        <v>35</v>
      </c>
      <c r="K48" s="13">
        <f t="shared" ref="K48:K52" si="2">SUM(B48+F48)</f>
        <v>0</v>
      </c>
    </row>
    <row r="49" spans="2:11" customFormat="1">
      <c r="B49" s="14">
        <f>SUM(A25,E25,I25,M25,Q25,U25,Y25,AC25,AG25,AK25,AO25,AW25,BA25,BE25)</f>
        <v>0</v>
      </c>
      <c r="F49" s="14">
        <f>SUM(AU8:AU12,AU16:AU20,AU24,AU26:AU28)</f>
        <v>0</v>
      </c>
      <c r="J49" s="16" t="s">
        <v>36</v>
      </c>
      <c r="K49" s="13">
        <f t="shared" si="2"/>
        <v>0</v>
      </c>
    </row>
    <row r="50" spans="2:11" customFormat="1">
      <c r="B50" s="14">
        <f>SUM(A26,E26,I26,M26,Q26,U26,Y26,AC26,AG26,AK26,AO26,AS26,BA26,BE26)</f>
        <v>0</v>
      </c>
      <c r="F50" s="14">
        <f>SUM(AY8:AY12,AY16:AY20,AY24:AY25,AY27:AY28)</f>
        <v>0</v>
      </c>
      <c r="J50" s="16" t="s">
        <v>37</v>
      </c>
      <c r="K50" s="13">
        <f t="shared" si="2"/>
        <v>0</v>
      </c>
    </row>
    <row r="51" spans="2:11" customFormat="1">
      <c r="B51" s="14">
        <f>SUM(A27,E27,I27,M27,Q27,U27,Y27,AC27,AG27,AK27,AO27,AS27,AW27,BE27)</f>
        <v>0</v>
      </c>
      <c r="F51" s="14">
        <f>SUM(BC8:BC12,BC16:BC20,BC24:BC26,BC28)</f>
        <v>0</v>
      </c>
      <c r="J51" s="16" t="s">
        <v>38</v>
      </c>
      <c r="K51" s="13">
        <f t="shared" si="2"/>
        <v>0</v>
      </c>
    </row>
    <row r="52" spans="2:11" customFormat="1">
      <c r="B52" s="14">
        <f>SUM(A28,E28,I28,M28,Q28,U28,Y28,AC28,AG28,AK28,AO28,AS28,AW28,BA28)</f>
        <v>0</v>
      </c>
      <c r="F52" s="14">
        <f>SUM(BG8:BG12,BG16:BG20,BG24:BG27)</f>
        <v>0</v>
      </c>
      <c r="J52" s="16" t="s">
        <v>39</v>
      </c>
      <c r="K52" s="13">
        <f t="shared" si="2"/>
        <v>0</v>
      </c>
    </row>
    <row r="53" spans="2:11" customFormat="1">
      <c r="B53" s="2"/>
    </row>
    <row r="54" spans="2:11" customFormat="1">
      <c r="B54" s="2"/>
    </row>
    <row r="55" spans="2:11" customFormat="1">
      <c r="B55" s="2"/>
    </row>
    <row r="56" spans="2:11" customFormat="1">
      <c r="B56" s="2"/>
    </row>
    <row r="57" spans="2:11" customFormat="1">
      <c r="B57" s="2"/>
    </row>
    <row r="58" spans="2:11" customFormat="1">
      <c r="B58" s="2"/>
    </row>
    <row r="59" spans="2:11" customFormat="1">
      <c r="B59" s="2"/>
    </row>
    <row r="60" spans="2:11" customFormat="1">
      <c r="B60" s="2"/>
    </row>
    <row r="61" spans="2:11" customFormat="1">
      <c r="B61" s="2"/>
    </row>
    <row r="62" spans="2:11" customFormat="1">
      <c r="B62" s="2"/>
    </row>
    <row r="63" spans="2:11" customFormat="1">
      <c r="B63" s="2"/>
    </row>
    <row r="64" spans="2:11" customFormat="1">
      <c r="B64" s="2"/>
    </row>
    <row r="65" spans="2:2" customFormat="1">
      <c r="B65" s="2"/>
    </row>
    <row r="66" spans="2:2" customFormat="1">
      <c r="B66" s="2"/>
    </row>
    <row r="67" spans="2:2" customFormat="1">
      <c r="B67" s="2"/>
    </row>
    <row r="68" spans="2:2" customFormat="1">
      <c r="B68" s="2"/>
    </row>
    <row r="69" spans="2:2" customFormat="1">
      <c r="B69" s="2"/>
    </row>
    <row r="70" spans="2:2" customFormat="1">
      <c r="B70" s="2"/>
    </row>
    <row r="71" spans="2:2" customFormat="1">
      <c r="B71" s="2"/>
    </row>
    <row r="72" spans="2:2" customFormat="1">
      <c r="B72" s="2"/>
    </row>
    <row r="73" spans="2:2" customFormat="1">
      <c r="B73" s="2"/>
    </row>
    <row r="74" spans="2:2" customFormat="1">
      <c r="B74" s="2"/>
    </row>
    <row r="75" spans="2:2" customFormat="1">
      <c r="B75" s="2"/>
    </row>
    <row r="76" spans="2:2" customFormat="1">
      <c r="B76" s="2"/>
    </row>
    <row r="77" spans="2:2" customFormat="1">
      <c r="B77" s="2"/>
    </row>
    <row r="78" spans="2:2" customFormat="1">
      <c r="B78" s="2"/>
    </row>
    <row r="79" spans="2:2" customFormat="1">
      <c r="B79" s="2"/>
    </row>
    <row r="80" spans="2:2" customFormat="1">
      <c r="B80" s="2"/>
    </row>
    <row r="81" spans="2:2" customFormat="1">
      <c r="B81" s="2"/>
    </row>
    <row r="82" spans="2:2" customFormat="1">
      <c r="B82" s="2"/>
    </row>
    <row r="83" spans="2:2" customFormat="1">
      <c r="B83" s="2"/>
    </row>
    <row r="84" spans="2:2" customFormat="1">
      <c r="B84" s="2"/>
    </row>
    <row r="85" spans="2:2" customFormat="1">
      <c r="B85" s="2"/>
    </row>
    <row r="86" spans="2:2" customFormat="1">
      <c r="B86" s="2"/>
    </row>
    <row r="87" spans="2:2" customFormat="1">
      <c r="B87" s="2"/>
    </row>
    <row r="88" spans="2:2" customFormat="1">
      <c r="B88" s="2"/>
    </row>
    <row r="89" spans="2:2" customFormat="1">
      <c r="B89" s="2"/>
    </row>
    <row r="90" spans="2:2" customFormat="1">
      <c r="B90" s="2"/>
    </row>
    <row r="91" spans="2:2" customFormat="1">
      <c r="B91" s="2"/>
    </row>
    <row r="92" spans="2:2" customFormat="1">
      <c r="B92" s="2"/>
    </row>
    <row r="93" spans="2:2" customFormat="1">
      <c r="B93" s="2"/>
    </row>
    <row r="94" spans="2:2" customFormat="1">
      <c r="B94" s="2"/>
    </row>
  </sheetData>
  <mergeCells count="50">
    <mergeCell ref="N46:O46"/>
    <mergeCell ref="N47:O47"/>
    <mergeCell ref="N40:O40"/>
    <mergeCell ref="N41:O41"/>
    <mergeCell ref="N42:O42"/>
    <mergeCell ref="N43:O43"/>
    <mergeCell ref="N44:O44"/>
    <mergeCell ref="N45:O45"/>
    <mergeCell ref="AS6:AU6"/>
    <mergeCell ref="A6:C6"/>
    <mergeCell ref="E6:G6"/>
    <mergeCell ref="N39:O39"/>
    <mergeCell ref="B46:B47"/>
    <mergeCell ref="F30:F31"/>
    <mergeCell ref="F38:F39"/>
    <mergeCell ref="F46:F47"/>
    <mergeCell ref="J30:K31"/>
    <mergeCell ref="J38:K39"/>
    <mergeCell ref="J46:K47"/>
    <mergeCell ref="N34:O34"/>
    <mergeCell ref="N35:O35"/>
    <mergeCell ref="N36:O36"/>
    <mergeCell ref="N37:O37"/>
    <mergeCell ref="N38:O38"/>
    <mergeCell ref="Y6:AA6"/>
    <mergeCell ref="AC6:AE6"/>
    <mergeCell ref="AG6:AI6"/>
    <mergeCell ref="AK6:AM6"/>
    <mergeCell ref="AO6:AQ6"/>
    <mergeCell ref="B30:B31"/>
    <mergeCell ref="B38:B39"/>
    <mergeCell ref="N30:O31"/>
    <mergeCell ref="N32:O32"/>
    <mergeCell ref="N33:O33"/>
    <mergeCell ref="I6:K6"/>
    <mergeCell ref="M6:O6"/>
    <mergeCell ref="Q6:S6"/>
    <mergeCell ref="U6:W6"/>
    <mergeCell ref="A1:BG1"/>
    <mergeCell ref="A3:F3"/>
    <mergeCell ref="G3:S3"/>
    <mergeCell ref="Z3:AB3"/>
    <mergeCell ref="AC3:AI3"/>
    <mergeCell ref="AS3:AT3"/>
    <mergeCell ref="AU3:AX3"/>
    <mergeCell ref="BB3:BC3"/>
    <mergeCell ref="BD3:BG3"/>
    <mergeCell ref="AW6:AY6"/>
    <mergeCell ref="BA6:BC6"/>
    <mergeCell ref="BE6:BG6"/>
  </mergeCells>
  <printOptions horizontalCentered="1"/>
  <pageMargins left="0.74803149606299213" right="0.74803149606299213" top="0.98425196850393704" bottom="0.98425196850393704" header="0" footer="0"/>
  <pageSetup scale="49" orientation="landscape" horizontalDpi="300" verticalDpi="300" r:id="rId1"/>
  <headerFooter alignWithMargins="0"/>
  <ignoredErrors>
    <ignoredError xmlns:x16r3="http://schemas.microsoft.com/office/spreadsheetml/2018/08/main" sqref="BD3" x16r3:misleadingForma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F61A-F03E-467E-9172-CB415335E316}">
  <sheetPr codeName="Hoja4"/>
  <dimension ref="A1:BT77"/>
  <sheetViews>
    <sheetView showGridLines="0" tabSelected="1" zoomScale="85" zoomScaleNormal="85" workbookViewId="0">
      <selection activeCell="R23" sqref="R23"/>
    </sheetView>
  </sheetViews>
  <sheetFormatPr baseColWidth="10" defaultColWidth="4.5703125" defaultRowHeight="12.75"/>
  <cols>
    <col min="1" max="1" width="4.5703125" style="20" customWidth="1"/>
    <col min="2" max="2" width="7.140625" style="20" customWidth="1"/>
    <col min="3" max="3" width="5.5703125" style="20" customWidth="1"/>
    <col min="4" max="4" width="5" style="20" customWidth="1"/>
    <col min="5" max="5" width="5.85546875" style="20" customWidth="1"/>
    <col min="6" max="6" width="5" style="20" customWidth="1"/>
    <col min="7" max="7" width="5.5703125" style="20" customWidth="1"/>
    <col min="8" max="9" width="5" style="20" customWidth="1"/>
    <col min="10" max="10" width="5.42578125" style="20" customWidth="1"/>
    <col min="11" max="11" width="5.5703125" style="20" customWidth="1"/>
    <col min="12" max="16" width="10.140625" style="20" customWidth="1"/>
    <col min="17" max="18" width="4.5703125" style="20"/>
    <col min="19" max="19" width="4.28515625" style="20" bestFit="1" customWidth="1"/>
    <col min="20" max="23" width="10.140625" style="20" customWidth="1"/>
    <col min="24" max="31" width="4.5703125" style="20"/>
    <col min="32" max="32" width="4.5703125" style="20" hidden="1" customWidth="1"/>
    <col min="33" max="33" width="4.28515625" style="20" hidden="1" customWidth="1"/>
    <col min="34" max="34" width="5.85546875" style="20" hidden="1" customWidth="1"/>
    <col min="35" max="35" width="5.5703125" style="20" hidden="1" customWidth="1"/>
    <col min="36" max="36" width="5.85546875" style="20" hidden="1" customWidth="1"/>
    <col min="37" max="37" width="5.7109375" style="20" hidden="1" customWidth="1"/>
    <col min="38" max="38" width="6" style="20" hidden="1" customWidth="1"/>
    <col min="39" max="39" width="4.7109375" style="20" hidden="1" customWidth="1"/>
    <col min="40" max="40" width="5" style="20" hidden="1" customWidth="1"/>
    <col min="41" max="41" width="5.140625" style="20" hidden="1" customWidth="1"/>
    <col min="42" max="42" width="6.5703125" style="20" hidden="1" customWidth="1"/>
    <col min="43" max="43" width="4.85546875" style="20" hidden="1" customWidth="1"/>
    <col min="44" max="44" width="4.7109375" style="20" hidden="1" customWidth="1"/>
    <col min="45" max="45" width="5.5703125" style="20" hidden="1" customWidth="1"/>
    <col min="46" max="46" width="4.5703125" style="20" hidden="1" customWidth="1"/>
    <col min="47" max="48" width="4.85546875" style="20" hidden="1" customWidth="1"/>
    <col min="49" max="50" width="4.28515625" style="20" hidden="1" customWidth="1"/>
    <col min="51" max="51" width="4.5703125" style="20"/>
    <col min="52" max="52" width="6" style="20" hidden="1" customWidth="1"/>
    <col min="53" max="72" width="0" style="20" hidden="1" customWidth="1"/>
    <col min="73" max="16384" width="4.5703125" style="20"/>
  </cols>
  <sheetData>
    <row r="1" spans="1:72" ht="21" thickBot="1">
      <c r="A1" s="83" t="s">
        <v>47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AF1" s="43" t="s">
        <v>83</v>
      </c>
      <c r="AG1" s="27" t="s">
        <v>68</v>
      </c>
      <c r="AH1" s="28" t="s">
        <v>53</v>
      </c>
      <c r="AI1" s="29" t="s">
        <v>69</v>
      </c>
      <c r="AJ1" s="29" t="s">
        <v>55</v>
      </c>
      <c r="AK1" s="29" t="s">
        <v>70</v>
      </c>
      <c r="AL1" s="29" t="s">
        <v>71</v>
      </c>
      <c r="AM1" s="29" t="s">
        <v>72</v>
      </c>
      <c r="AN1" s="29" t="s">
        <v>73</v>
      </c>
      <c r="AO1" s="29" t="s">
        <v>74</v>
      </c>
      <c r="AP1" s="29" t="s">
        <v>75</v>
      </c>
      <c r="AQ1" s="29" t="s">
        <v>76</v>
      </c>
      <c r="AR1" s="29" t="s">
        <v>77</v>
      </c>
      <c r="AS1" s="29" t="s">
        <v>78</v>
      </c>
      <c r="AT1" s="29" t="s">
        <v>79</v>
      </c>
      <c r="AU1" s="29" t="s">
        <v>80</v>
      </c>
      <c r="AV1" s="29" t="s">
        <v>81</v>
      </c>
      <c r="AW1" s="30" t="s">
        <v>82</v>
      </c>
      <c r="AX1" s="27" t="s">
        <v>68</v>
      </c>
      <c r="AZ1" s="56" t="s">
        <v>93</v>
      </c>
      <c r="BA1" s="99" t="s">
        <v>94</v>
      </c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</row>
    <row r="2" spans="1:72" ht="15">
      <c r="S2" s="119" t="s">
        <v>153</v>
      </c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G2" s="31"/>
      <c r="AH2" s="32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4"/>
      <c r="AX2" s="31"/>
      <c r="AZ2" s="56" t="s">
        <v>95</v>
      </c>
      <c r="BA2" s="99" t="s">
        <v>96</v>
      </c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</row>
    <row r="3" spans="1:72" ht="15">
      <c r="B3" s="78" t="s">
        <v>50</v>
      </c>
      <c r="C3" s="78"/>
      <c r="D3" s="79">
        <f>EDWARDS!G3</f>
        <v>0</v>
      </c>
      <c r="E3" s="79"/>
      <c r="F3" s="79"/>
      <c r="G3" s="79"/>
      <c r="H3" s="79"/>
      <c r="I3"/>
      <c r="J3"/>
      <c r="K3"/>
      <c r="L3"/>
      <c r="M3" s="65" t="s">
        <v>40</v>
      </c>
      <c r="N3" s="65"/>
      <c r="O3" s="100" t="str">
        <f>EDWARDS!BD3</f>
        <v>FEMENINO</v>
      </c>
      <c r="P3" s="101"/>
      <c r="Q3"/>
      <c r="R3"/>
      <c r="S3" s="60" t="s">
        <v>93</v>
      </c>
      <c r="T3" s="120" t="str">
        <f>IF(P8="•",BA1,"--")</f>
        <v>--</v>
      </c>
      <c r="U3" s="120"/>
      <c r="V3" s="120"/>
      <c r="W3" s="120"/>
      <c r="X3" s="120"/>
      <c r="Y3" s="120"/>
      <c r="Z3" s="120"/>
      <c r="AA3" s="120"/>
      <c r="AB3" s="120"/>
      <c r="AC3" s="120"/>
      <c r="AD3" s="120"/>
      <c r="AG3" s="35">
        <v>0</v>
      </c>
      <c r="AH3" s="36">
        <v>10</v>
      </c>
      <c r="AI3" s="14">
        <v>21</v>
      </c>
      <c r="AJ3" s="14">
        <v>19</v>
      </c>
      <c r="AK3" s="14">
        <v>19</v>
      </c>
      <c r="AL3" s="14">
        <v>10</v>
      </c>
      <c r="AM3" s="14">
        <v>10</v>
      </c>
      <c r="AN3" s="14">
        <v>12</v>
      </c>
      <c r="AO3" s="14">
        <v>22</v>
      </c>
      <c r="AP3" s="14">
        <v>18</v>
      </c>
      <c r="AQ3" s="14">
        <v>19</v>
      </c>
      <c r="AR3" s="14">
        <v>10</v>
      </c>
      <c r="AS3" s="14">
        <v>13</v>
      </c>
      <c r="AT3" s="14">
        <v>16</v>
      </c>
      <c r="AU3" s="14">
        <v>13</v>
      </c>
      <c r="AV3" s="14">
        <v>15</v>
      </c>
      <c r="AW3" s="37">
        <v>7</v>
      </c>
      <c r="AX3" s="35">
        <v>0</v>
      </c>
      <c r="AZ3" s="56" t="s">
        <v>97</v>
      </c>
      <c r="BA3" s="99" t="s">
        <v>98</v>
      </c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</row>
    <row r="4" spans="1:72">
      <c r="S4" s="60" t="s">
        <v>95</v>
      </c>
      <c r="T4" s="120" t="str">
        <f>IF(L8="•",BA2,"--")</f>
        <v>-Inconstancia; poca energía disponible y autoestima disminuída</v>
      </c>
      <c r="U4" s="120"/>
      <c r="V4" s="120"/>
      <c r="W4" s="120"/>
      <c r="X4" s="120"/>
      <c r="Y4" s="120"/>
      <c r="Z4" s="120"/>
      <c r="AA4" s="120"/>
      <c r="AB4" s="120"/>
      <c r="AC4" s="120"/>
      <c r="AD4" s="120"/>
      <c r="AG4" s="35">
        <v>1</v>
      </c>
      <c r="AH4" s="36">
        <v>13</v>
      </c>
      <c r="AI4" s="14">
        <v>24</v>
      </c>
      <c r="AJ4" s="14">
        <v>23</v>
      </c>
      <c r="AK4" s="14">
        <v>24</v>
      </c>
      <c r="AL4" s="14">
        <v>13</v>
      </c>
      <c r="AM4" s="14">
        <v>13</v>
      </c>
      <c r="AN4" s="14">
        <v>14</v>
      </c>
      <c r="AO4" s="14">
        <v>25</v>
      </c>
      <c r="AP4" s="14">
        <v>21</v>
      </c>
      <c r="AQ4" s="14">
        <v>22</v>
      </c>
      <c r="AR4" s="14">
        <v>13</v>
      </c>
      <c r="AS4" s="14">
        <v>16</v>
      </c>
      <c r="AT4" s="14">
        <v>19</v>
      </c>
      <c r="AU4" s="14">
        <v>16</v>
      </c>
      <c r="AV4" s="14">
        <v>19</v>
      </c>
      <c r="AW4" s="37">
        <v>11</v>
      </c>
      <c r="AX4" s="35">
        <v>1</v>
      </c>
      <c r="AZ4" s="56" t="s">
        <v>99</v>
      </c>
      <c r="BA4" s="99" t="s">
        <v>100</v>
      </c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</row>
    <row r="5" spans="1:72" ht="13.5" customHeight="1" thickBot="1">
      <c r="S5" s="60" t="s">
        <v>97</v>
      </c>
      <c r="T5" s="121" t="str">
        <f>IF(P9="•",BA3,"--")</f>
        <v>--</v>
      </c>
      <c r="U5" s="122"/>
      <c r="V5" s="122"/>
      <c r="W5" s="122"/>
      <c r="X5" s="122"/>
      <c r="Y5" s="122"/>
      <c r="Z5" s="122"/>
      <c r="AA5" s="122"/>
      <c r="AB5" s="122"/>
      <c r="AC5" s="122"/>
      <c r="AD5" s="123"/>
      <c r="AG5" s="35">
        <v>2</v>
      </c>
      <c r="AH5" s="36">
        <v>16</v>
      </c>
      <c r="AI5" s="14">
        <v>27</v>
      </c>
      <c r="AJ5" s="14">
        <v>27</v>
      </c>
      <c r="AK5" s="14">
        <v>29</v>
      </c>
      <c r="AL5" s="14">
        <v>16</v>
      </c>
      <c r="AM5" s="14">
        <v>16</v>
      </c>
      <c r="AN5" s="14">
        <v>16</v>
      </c>
      <c r="AO5" s="14">
        <v>27</v>
      </c>
      <c r="AP5" s="14">
        <v>24</v>
      </c>
      <c r="AQ5" s="14">
        <v>24</v>
      </c>
      <c r="AR5" s="14">
        <v>16</v>
      </c>
      <c r="AS5" s="14">
        <v>19</v>
      </c>
      <c r="AT5" s="14">
        <v>22</v>
      </c>
      <c r="AU5" s="14">
        <v>19</v>
      </c>
      <c r="AV5" s="14">
        <v>23</v>
      </c>
      <c r="AW5" s="37">
        <v>15</v>
      </c>
      <c r="AX5" s="35">
        <v>2</v>
      </c>
      <c r="AZ5" s="56" t="s">
        <v>101</v>
      </c>
      <c r="BA5" s="99" t="s">
        <v>102</v>
      </c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</row>
    <row r="6" spans="1:72" ht="15.75" customHeight="1" thickBot="1">
      <c r="B6" s="92" t="s">
        <v>92</v>
      </c>
      <c r="C6" s="105"/>
      <c r="D6" s="105"/>
      <c r="E6" s="105"/>
      <c r="F6" s="92" t="s">
        <v>46</v>
      </c>
      <c r="G6" s="105"/>
      <c r="H6" s="105"/>
      <c r="I6" s="105"/>
      <c r="J6" s="105"/>
      <c r="K6" s="106"/>
      <c r="L6" s="102" t="s">
        <v>85</v>
      </c>
      <c r="M6" s="103"/>
      <c r="N6" s="103"/>
      <c r="O6" s="103"/>
      <c r="P6" s="104"/>
      <c r="Q6"/>
      <c r="R6"/>
      <c r="S6" s="60" t="s">
        <v>99</v>
      </c>
      <c r="T6" s="121" t="str">
        <f>IF(L9="•",BA4,"--")</f>
        <v>-Individualismo, dominancia, agresividad, independencia. Baja cooperación tolerancia</v>
      </c>
      <c r="U6" s="122"/>
      <c r="V6" s="122"/>
      <c r="W6" s="122"/>
      <c r="X6" s="122"/>
      <c r="Y6" s="122"/>
      <c r="Z6" s="122"/>
      <c r="AA6" s="122"/>
      <c r="AB6" s="122"/>
      <c r="AC6" s="122"/>
      <c r="AD6" s="123"/>
      <c r="AG6" s="35">
        <v>3</v>
      </c>
      <c r="AH6" s="36">
        <v>19</v>
      </c>
      <c r="AI6" s="14">
        <v>30</v>
      </c>
      <c r="AJ6" s="14">
        <v>30</v>
      </c>
      <c r="AK6" s="14">
        <v>33</v>
      </c>
      <c r="AL6" s="14">
        <v>19</v>
      </c>
      <c r="AM6" s="14">
        <v>19</v>
      </c>
      <c r="AN6" s="14">
        <v>18</v>
      </c>
      <c r="AO6" s="14">
        <v>29</v>
      </c>
      <c r="AP6" s="14">
        <v>26</v>
      </c>
      <c r="AQ6" s="14">
        <v>26</v>
      </c>
      <c r="AR6" s="14">
        <v>19</v>
      </c>
      <c r="AS6" s="14">
        <v>22</v>
      </c>
      <c r="AT6" s="14">
        <v>24</v>
      </c>
      <c r="AU6" s="14">
        <v>22</v>
      </c>
      <c r="AV6" s="14">
        <v>27</v>
      </c>
      <c r="AW6" s="37">
        <v>19</v>
      </c>
      <c r="AX6" s="35">
        <v>3</v>
      </c>
      <c r="AZ6" s="56" t="s">
        <v>103</v>
      </c>
      <c r="BA6" s="99" t="s">
        <v>104</v>
      </c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</row>
    <row r="7" spans="1:72" ht="15.75" customHeight="1" thickBot="1">
      <c r="B7" s="85" t="s">
        <v>48</v>
      </c>
      <c r="C7" s="85"/>
      <c r="D7" s="85" t="s">
        <v>49</v>
      </c>
      <c r="E7" s="85"/>
      <c r="F7" s="85" t="s">
        <v>48</v>
      </c>
      <c r="G7" s="85"/>
      <c r="H7" s="85"/>
      <c r="I7" s="85"/>
      <c r="J7" s="85" t="s">
        <v>51</v>
      </c>
      <c r="K7" s="92"/>
      <c r="L7" s="53" t="s">
        <v>90</v>
      </c>
      <c r="M7" s="53" t="s">
        <v>89</v>
      </c>
      <c r="N7" s="53" t="s">
        <v>88</v>
      </c>
      <c r="O7" s="53" t="s">
        <v>87</v>
      </c>
      <c r="P7" s="53" t="s">
        <v>86</v>
      </c>
      <c r="Q7"/>
      <c r="R7"/>
      <c r="S7" s="60" t="s">
        <v>101</v>
      </c>
      <c r="T7" s="121" t="str">
        <f>IF(P10="•",BA5,"--")</f>
        <v>--</v>
      </c>
      <c r="U7" s="122"/>
      <c r="V7" s="122"/>
      <c r="W7" s="122"/>
      <c r="X7" s="122"/>
      <c r="Y7" s="122"/>
      <c r="Z7" s="122"/>
      <c r="AA7" s="122"/>
      <c r="AB7" s="122"/>
      <c r="AC7" s="122"/>
      <c r="AD7" s="123"/>
      <c r="AG7" s="35">
        <v>4</v>
      </c>
      <c r="AH7" s="36">
        <v>22</v>
      </c>
      <c r="AI7" s="14">
        <v>32</v>
      </c>
      <c r="AJ7" s="14">
        <v>33</v>
      </c>
      <c r="AK7" s="14">
        <v>36</v>
      </c>
      <c r="AL7" s="14">
        <v>22</v>
      </c>
      <c r="AM7" s="14">
        <v>22</v>
      </c>
      <c r="AN7" s="14">
        <v>20</v>
      </c>
      <c r="AO7" s="14">
        <v>31</v>
      </c>
      <c r="AP7" s="14">
        <v>28</v>
      </c>
      <c r="AQ7" s="14">
        <v>29</v>
      </c>
      <c r="AR7" s="14">
        <v>23</v>
      </c>
      <c r="AS7" s="14">
        <v>25</v>
      </c>
      <c r="AT7" s="14">
        <v>27</v>
      </c>
      <c r="AU7" s="14">
        <v>24</v>
      </c>
      <c r="AV7" s="14">
        <v>29</v>
      </c>
      <c r="AW7" s="37">
        <v>23</v>
      </c>
      <c r="AX7" s="35">
        <v>4</v>
      </c>
      <c r="AZ7" s="56" t="s">
        <v>105</v>
      </c>
      <c r="BA7" s="99" t="s">
        <v>106</v>
      </c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</row>
    <row r="8" spans="1:72" ht="12.75" customHeight="1">
      <c r="B8" s="86" t="s">
        <v>25</v>
      </c>
      <c r="C8" s="80"/>
      <c r="D8" s="80">
        <f>LO</f>
        <v>0</v>
      </c>
      <c r="E8" s="80"/>
      <c r="F8" s="114" t="s">
        <v>7</v>
      </c>
      <c r="G8" s="115"/>
      <c r="H8" s="115"/>
      <c r="I8" s="116"/>
      <c r="J8" s="81">
        <f>IF(O3="MASCULINO",LOOKUP(D8,$AG$3:$AG$31,AH3:AH31),IF(O3="FEMENINO",LOOKUP(D8,$AG$37:$AG$65,AH37:AH65),"---"))</f>
        <v>14</v>
      </c>
      <c r="K8" s="82"/>
      <c r="L8" s="48" t="str">
        <f>IF(J8&lt;=30,"•"," ")</f>
        <v>•</v>
      </c>
      <c r="M8" s="54" t="str">
        <f>IF(J8&gt;=31,IF(J8&lt;=40,"•"," ")," ")</f>
        <v xml:space="preserve"> </v>
      </c>
      <c r="N8" s="54" t="str">
        <f>IF(J8&gt;=41,IF(J8&lt;=59,"•"," ")," ")</f>
        <v xml:space="preserve"> </v>
      </c>
      <c r="O8" s="54" t="str">
        <f>IF(J8&gt;=60,IF(J8&lt;=69,"•"," ")," ")</f>
        <v xml:space="preserve"> </v>
      </c>
      <c r="P8" s="50" t="str">
        <f>IF(J8&gt;=70,"•"," ")</f>
        <v xml:space="preserve"> </v>
      </c>
      <c r="Q8"/>
      <c r="R8"/>
      <c r="S8" s="60" t="s">
        <v>103</v>
      </c>
      <c r="T8" s="121" t="str">
        <f>IF(L10="•",BA6,"--")</f>
        <v>-Ausencia de método; persona con capacidad de planificación disminuída</v>
      </c>
      <c r="U8" s="122"/>
      <c r="V8" s="122"/>
      <c r="W8" s="122"/>
      <c r="X8" s="122"/>
      <c r="Y8" s="122"/>
      <c r="Z8" s="122"/>
      <c r="AA8" s="122"/>
      <c r="AB8" s="122"/>
      <c r="AC8" s="122"/>
      <c r="AD8" s="123"/>
      <c r="AG8" s="35">
        <v>5</v>
      </c>
      <c r="AH8" s="36">
        <v>24</v>
      </c>
      <c r="AI8" s="14">
        <v>34</v>
      </c>
      <c r="AJ8" s="14">
        <v>36</v>
      </c>
      <c r="AK8" s="14">
        <v>39</v>
      </c>
      <c r="AL8" s="14">
        <v>25</v>
      </c>
      <c r="AM8" s="14">
        <v>26</v>
      </c>
      <c r="AN8" s="14">
        <v>22</v>
      </c>
      <c r="AO8" s="14">
        <v>34</v>
      </c>
      <c r="AP8" s="14">
        <v>31</v>
      </c>
      <c r="AQ8" s="14">
        <v>31</v>
      </c>
      <c r="AR8" s="14">
        <v>26</v>
      </c>
      <c r="AS8" s="14">
        <v>27</v>
      </c>
      <c r="AT8" s="14">
        <v>29</v>
      </c>
      <c r="AU8" s="14">
        <v>27</v>
      </c>
      <c r="AV8" s="14">
        <v>31</v>
      </c>
      <c r="AW8" s="37">
        <v>26</v>
      </c>
      <c r="AX8" s="35">
        <v>5</v>
      </c>
      <c r="AZ8" s="56" t="s">
        <v>107</v>
      </c>
      <c r="BA8" s="99" t="s">
        <v>108</v>
      </c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</row>
    <row r="9" spans="1:72" ht="12.75" customHeight="1">
      <c r="B9" s="87" t="s">
        <v>26</v>
      </c>
      <c r="C9" s="75"/>
      <c r="D9" s="75">
        <f>DE</f>
        <v>0</v>
      </c>
      <c r="E9" s="75"/>
      <c r="F9" s="96" t="s">
        <v>8</v>
      </c>
      <c r="G9" s="97"/>
      <c r="H9" s="97"/>
      <c r="I9" s="98"/>
      <c r="J9" s="76">
        <f>IF(O3="MASCULINO",LOOKUP(D9,$AG$3:$AG$31,AI3:AI31),IF(O3="FEMENINO",LOOKUP(D9,$AG$37:$AG$65,AI37:AI65),"---"))</f>
        <v>13</v>
      </c>
      <c r="K9" s="77"/>
      <c r="L9" s="49" t="str">
        <f t="shared" ref="L9:L23" si="0">IF(J9&lt;=30,"•"," ")</f>
        <v>•</v>
      </c>
      <c r="M9" s="14" t="str">
        <f t="shared" ref="M9:M23" si="1">IF(J9&gt;=31,IF(J9&lt;=40,"•"," ")," ")</f>
        <v xml:space="preserve"> </v>
      </c>
      <c r="N9" s="14" t="str">
        <f t="shared" ref="N9:N23" si="2">IF(J9&gt;=41,IF(J9&lt;=59,"•"," ")," ")</f>
        <v xml:space="preserve"> </v>
      </c>
      <c r="O9" s="14" t="str">
        <f t="shared" ref="O9:O23" si="3">IF(J9&gt;=60,IF(J9&lt;=69,"•"," ")," ")</f>
        <v xml:space="preserve"> </v>
      </c>
      <c r="P9" s="51" t="str">
        <f t="shared" ref="P9:P23" si="4">IF(J9&gt;=70,"•"," ")</f>
        <v xml:space="preserve"> </v>
      </c>
      <c r="Q9"/>
      <c r="R9"/>
      <c r="S9" s="60" t="s">
        <v>105</v>
      </c>
      <c r="T9" s="121" t="str">
        <f>IF(P11="•",BA7,"--")</f>
        <v>--</v>
      </c>
      <c r="U9" s="122"/>
      <c r="V9" s="122"/>
      <c r="W9" s="122"/>
      <c r="X9" s="122"/>
      <c r="Y9" s="122"/>
      <c r="Z9" s="122"/>
      <c r="AA9" s="122"/>
      <c r="AB9" s="122"/>
      <c r="AC9" s="122"/>
      <c r="AD9" s="123"/>
      <c r="AG9" s="35">
        <v>6</v>
      </c>
      <c r="AH9" s="36">
        <v>27</v>
      </c>
      <c r="AI9" s="14">
        <v>36</v>
      </c>
      <c r="AJ9" s="14">
        <v>38</v>
      </c>
      <c r="AK9" s="14">
        <v>41</v>
      </c>
      <c r="AL9" s="14">
        <v>27</v>
      </c>
      <c r="AM9" s="14">
        <v>30</v>
      </c>
      <c r="AN9" s="14">
        <v>25</v>
      </c>
      <c r="AO9" s="14">
        <v>37</v>
      </c>
      <c r="AP9" s="14">
        <v>34</v>
      </c>
      <c r="AQ9" s="14">
        <v>35</v>
      </c>
      <c r="AR9" s="14">
        <v>28</v>
      </c>
      <c r="AS9" s="14">
        <v>28</v>
      </c>
      <c r="AT9" s="14">
        <v>32</v>
      </c>
      <c r="AU9" s="14">
        <v>30</v>
      </c>
      <c r="AV9" s="14">
        <v>33</v>
      </c>
      <c r="AW9" s="37">
        <v>29</v>
      </c>
      <c r="AX9" s="35">
        <v>6</v>
      </c>
      <c r="AZ9" s="56" t="s">
        <v>109</v>
      </c>
      <c r="BA9" s="99" t="s">
        <v>110</v>
      </c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</row>
    <row r="10" spans="1:72" ht="12.75" customHeight="1">
      <c r="B10" s="87" t="s">
        <v>27</v>
      </c>
      <c r="C10" s="75"/>
      <c r="D10" s="75">
        <f>OR</f>
        <v>0</v>
      </c>
      <c r="E10" s="75"/>
      <c r="F10" s="96" t="s">
        <v>9</v>
      </c>
      <c r="G10" s="97"/>
      <c r="H10" s="97"/>
      <c r="I10" s="98"/>
      <c r="J10" s="76">
        <f>IF(O3="MASCULINO",LOOKUP(D10,$AG$3:$AG$31,AJ3:AJ31),IF(O3="FEMENINO",LOOKUP(D10,$AG$37:$AG$65,AJ37:AJ65),"---"))</f>
        <v>19</v>
      </c>
      <c r="K10" s="77"/>
      <c r="L10" s="49" t="str">
        <f t="shared" si="0"/>
        <v>•</v>
      </c>
      <c r="M10" s="14" t="str">
        <f t="shared" si="1"/>
        <v xml:space="preserve"> </v>
      </c>
      <c r="N10" s="14" t="str">
        <f t="shared" si="2"/>
        <v xml:space="preserve"> </v>
      </c>
      <c r="O10" s="14" t="str">
        <f t="shared" si="3"/>
        <v xml:space="preserve"> </v>
      </c>
      <c r="P10" s="51" t="str">
        <f t="shared" si="4"/>
        <v xml:space="preserve"> </v>
      </c>
      <c r="Q10"/>
      <c r="R10"/>
      <c r="S10" s="60" t="s">
        <v>107</v>
      </c>
      <c r="T10" s="121" t="str">
        <f>IF(L11="•",BA8,"--")</f>
        <v>-Prudencia, mesura, aislamiento; temor a mostrarse, autoreclusión e intimismo</v>
      </c>
      <c r="U10" s="122"/>
      <c r="V10" s="122"/>
      <c r="W10" s="122"/>
      <c r="X10" s="122"/>
      <c r="Y10" s="122"/>
      <c r="Z10" s="122"/>
      <c r="AA10" s="122"/>
      <c r="AB10" s="122"/>
      <c r="AC10" s="122"/>
      <c r="AD10" s="123"/>
      <c r="AG10" s="35">
        <v>7</v>
      </c>
      <c r="AH10" s="36">
        <v>29</v>
      </c>
      <c r="AI10" s="14">
        <v>39</v>
      </c>
      <c r="AJ10" s="14">
        <v>40</v>
      </c>
      <c r="AK10" s="14">
        <v>43</v>
      </c>
      <c r="AL10" s="14">
        <v>30</v>
      </c>
      <c r="AM10" s="14">
        <v>33</v>
      </c>
      <c r="AN10" s="14">
        <v>28</v>
      </c>
      <c r="AO10" s="14">
        <v>38</v>
      </c>
      <c r="AP10" s="14">
        <v>37</v>
      </c>
      <c r="AQ10" s="14">
        <v>36</v>
      </c>
      <c r="AR10" s="14">
        <v>30</v>
      </c>
      <c r="AS10" s="14">
        <v>30</v>
      </c>
      <c r="AT10" s="14">
        <v>35</v>
      </c>
      <c r="AU10" s="14">
        <v>31</v>
      </c>
      <c r="AV10" s="14">
        <v>35</v>
      </c>
      <c r="AW10" s="37">
        <v>32</v>
      </c>
      <c r="AX10" s="35">
        <v>7</v>
      </c>
      <c r="AZ10" s="56" t="s">
        <v>111</v>
      </c>
      <c r="BA10" s="99" t="s">
        <v>112</v>
      </c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</row>
    <row r="11" spans="1:72" ht="12.75" customHeight="1">
      <c r="B11" s="87" t="s">
        <v>28</v>
      </c>
      <c r="C11" s="75"/>
      <c r="D11" s="75">
        <f>EX</f>
        <v>0</v>
      </c>
      <c r="E11" s="75"/>
      <c r="F11" s="96" t="s">
        <v>10</v>
      </c>
      <c r="G11" s="97"/>
      <c r="H11" s="97"/>
      <c r="I11" s="98"/>
      <c r="J11" s="76">
        <f>IF(O3="MASCULINO",LOOKUP(D11,$AG$3:$AG$31,AK3:AK31),IF(O3="FEMENINO",LOOKUP(D11,$AG$37:$AG$65,AK37:AK65),"---"))</f>
        <v>22</v>
      </c>
      <c r="K11" s="77"/>
      <c r="L11" s="49" t="str">
        <f t="shared" si="0"/>
        <v>•</v>
      </c>
      <c r="M11" s="14" t="str">
        <f t="shared" si="1"/>
        <v xml:space="preserve"> </v>
      </c>
      <c r="N11" s="14" t="str">
        <f t="shared" si="2"/>
        <v xml:space="preserve"> </v>
      </c>
      <c r="O11" s="14" t="str">
        <f t="shared" si="3"/>
        <v xml:space="preserve"> </v>
      </c>
      <c r="P11" s="51" t="str">
        <f t="shared" si="4"/>
        <v xml:space="preserve"> </v>
      </c>
      <c r="Q11"/>
      <c r="R11"/>
      <c r="S11" s="60" t="s">
        <v>109</v>
      </c>
      <c r="T11" s="121" t="str">
        <f>IF(P12="•",BA9,"--")</f>
        <v>--</v>
      </c>
      <c r="U11" s="122"/>
      <c r="V11" s="122"/>
      <c r="W11" s="122"/>
      <c r="X11" s="122"/>
      <c r="Y11" s="122"/>
      <c r="Z11" s="122"/>
      <c r="AA11" s="122"/>
      <c r="AB11" s="122"/>
      <c r="AC11" s="122"/>
      <c r="AD11" s="123"/>
      <c r="AG11" s="35">
        <v>8</v>
      </c>
      <c r="AH11" s="36">
        <v>32</v>
      </c>
      <c r="AI11" s="14">
        <v>41</v>
      </c>
      <c r="AJ11" s="14">
        <v>43</v>
      </c>
      <c r="AK11" s="14">
        <v>46</v>
      </c>
      <c r="AL11" s="14">
        <v>33</v>
      </c>
      <c r="AM11" s="14">
        <v>35</v>
      </c>
      <c r="AN11" s="14">
        <v>31</v>
      </c>
      <c r="AO11" s="14">
        <v>41</v>
      </c>
      <c r="AP11" s="14">
        <v>39</v>
      </c>
      <c r="AQ11" s="14">
        <v>39</v>
      </c>
      <c r="AR11" s="14">
        <v>33</v>
      </c>
      <c r="AS11" s="14">
        <v>32</v>
      </c>
      <c r="AT11" s="14">
        <v>37</v>
      </c>
      <c r="AU11" s="14">
        <v>32</v>
      </c>
      <c r="AV11" s="14">
        <v>37</v>
      </c>
      <c r="AW11" s="37">
        <v>35</v>
      </c>
      <c r="AX11" s="35">
        <v>8</v>
      </c>
      <c r="AZ11" s="56" t="s">
        <v>113</v>
      </c>
      <c r="BA11" s="99" t="s">
        <v>114</v>
      </c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</row>
    <row r="12" spans="1:72" ht="12.75" customHeight="1">
      <c r="B12" s="87" t="s">
        <v>29</v>
      </c>
      <c r="C12" s="75"/>
      <c r="D12" s="75">
        <f>AUT</f>
        <v>0</v>
      </c>
      <c r="E12" s="75"/>
      <c r="F12" s="96" t="s">
        <v>11</v>
      </c>
      <c r="G12" s="97"/>
      <c r="H12" s="97"/>
      <c r="I12" s="98"/>
      <c r="J12" s="76">
        <f>IF(O3="MASCULINO",LOOKUP(D12,$AG$3:$AG$31,AL3:AL31),IF(O3="FEMENINO",LOOKUP(D12,$AG$37:$AG$65,AL37:AL65),"---"))</f>
        <v>13</v>
      </c>
      <c r="K12" s="77"/>
      <c r="L12" s="49" t="str">
        <f t="shared" si="0"/>
        <v>•</v>
      </c>
      <c r="M12" s="14" t="str">
        <f t="shared" si="1"/>
        <v xml:space="preserve"> </v>
      </c>
      <c r="N12" s="14" t="str">
        <f t="shared" si="2"/>
        <v xml:space="preserve"> </v>
      </c>
      <c r="O12" s="14" t="str">
        <f t="shared" si="3"/>
        <v xml:space="preserve"> </v>
      </c>
      <c r="P12" s="51" t="str">
        <f t="shared" si="4"/>
        <v xml:space="preserve"> </v>
      </c>
      <c r="Q12"/>
      <c r="R12"/>
      <c r="S12" s="60" t="s">
        <v>111</v>
      </c>
      <c r="T12" s="121" t="str">
        <f>IF(L12="•",BA10,"--")</f>
        <v>-Sumisión; conflicto dependencia-independencia; contradependencia; conformismo y cautela</v>
      </c>
      <c r="U12" s="122"/>
      <c r="V12" s="122"/>
      <c r="W12" s="122"/>
      <c r="X12" s="122"/>
      <c r="Y12" s="122"/>
      <c r="Z12" s="122"/>
      <c r="AA12" s="122"/>
      <c r="AB12" s="122"/>
      <c r="AC12" s="122"/>
      <c r="AD12" s="123"/>
      <c r="AG12" s="35">
        <v>9</v>
      </c>
      <c r="AH12" s="36">
        <v>36</v>
      </c>
      <c r="AI12" s="14">
        <v>44</v>
      </c>
      <c r="AJ12" s="14">
        <v>45</v>
      </c>
      <c r="AK12" s="14">
        <v>48</v>
      </c>
      <c r="AL12" s="14">
        <v>36</v>
      </c>
      <c r="AM12" s="14">
        <v>37</v>
      </c>
      <c r="AN12" s="14">
        <v>34</v>
      </c>
      <c r="AO12" s="14">
        <v>43</v>
      </c>
      <c r="AP12" s="14">
        <v>40</v>
      </c>
      <c r="AQ12" s="14">
        <v>41</v>
      </c>
      <c r="AR12" s="14">
        <v>35</v>
      </c>
      <c r="AS12" s="14">
        <v>35</v>
      </c>
      <c r="AT12" s="14">
        <v>39</v>
      </c>
      <c r="AU12" s="14">
        <v>34</v>
      </c>
      <c r="AV12" s="14">
        <v>40</v>
      </c>
      <c r="AW12" s="37">
        <v>39</v>
      </c>
      <c r="AX12" s="35">
        <v>9</v>
      </c>
      <c r="AZ12" s="56" t="s">
        <v>115</v>
      </c>
      <c r="BA12" s="99" t="s">
        <v>116</v>
      </c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</row>
    <row r="13" spans="1:72" ht="12.75" customHeight="1">
      <c r="B13" s="87" t="s">
        <v>30</v>
      </c>
      <c r="C13" s="75"/>
      <c r="D13" s="75">
        <f>AD</f>
        <v>0</v>
      </c>
      <c r="E13" s="75"/>
      <c r="F13" s="96" t="s">
        <v>12</v>
      </c>
      <c r="G13" s="97"/>
      <c r="H13" s="97"/>
      <c r="I13" s="98"/>
      <c r="J13" s="76">
        <f>IF(O3="MASCULINO",LOOKUP(D13,$AG$3:$AG$31,AM3:AM31),IF(O3="FEMENINO",LOOKUP(D13,$AG$37:$AG$65,AM37:AM65),"---"))</f>
        <v>8</v>
      </c>
      <c r="K13" s="77"/>
      <c r="L13" s="49" t="str">
        <f t="shared" si="0"/>
        <v>•</v>
      </c>
      <c r="M13" s="14" t="str">
        <f t="shared" si="1"/>
        <v xml:space="preserve"> </v>
      </c>
      <c r="N13" s="14" t="str">
        <f t="shared" si="2"/>
        <v xml:space="preserve"> </v>
      </c>
      <c r="O13" s="14" t="str">
        <f t="shared" si="3"/>
        <v xml:space="preserve"> </v>
      </c>
      <c r="P13" s="51" t="str">
        <f t="shared" si="4"/>
        <v xml:space="preserve"> </v>
      </c>
      <c r="Q13"/>
      <c r="R13"/>
      <c r="S13" s="60" t="s">
        <v>113</v>
      </c>
      <c r="T13" s="121" t="str">
        <f>IF(P13="•",BA11,"--")</f>
        <v>--</v>
      </c>
      <c r="U13" s="122"/>
      <c r="V13" s="122"/>
      <c r="W13" s="122"/>
      <c r="X13" s="122"/>
      <c r="Y13" s="122"/>
      <c r="Z13" s="122"/>
      <c r="AA13" s="122"/>
      <c r="AB13" s="122"/>
      <c r="AC13" s="122"/>
      <c r="AD13" s="123"/>
      <c r="AG13" s="35">
        <v>10</v>
      </c>
      <c r="AH13" s="36">
        <v>39</v>
      </c>
      <c r="AI13" s="14">
        <v>46</v>
      </c>
      <c r="AJ13" s="14">
        <v>46</v>
      </c>
      <c r="AK13" s="14">
        <v>50</v>
      </c>
      <c r="AL13" s="14">
        <v>38</v>
      </c>
      <c r="AM13" s="14">
        <v>39</v>
      </c>
      <c r="AN13" s="14">
        <v>37</v>
      </c>
      <c r="AO13" s="14">
        <v>45</v>
      </c>
      <c r="AP13" s="14">
        <v>42</v>
      </c>
      <c r="AQ13" s="14">
        <v>43</v>
      </c>
      <c r="AR13" s="14">
        <v>38</v>
      </c>
      <c r="AS13" s="14">
        <v>38</v>
      </c>
      <c r="AT13" s="14">
        <v>42</v>
      </c>
      <c r="AU13" s="14">
        <v>36</v>
      </c>
      <c r="AV13" s="14">
        <v>42</v>
      </c>
      <c r="AW13" s="37">
        <v>42</v>
      </c>
      <c r="AX13" s="35">
        <v>10</v>
      </c>
      <c r="AZ13" s="56" t="s">
        <v>117</v>
      </c>
      <c r="BA13" s="99" t="s">
        <v>118</v>
      </c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</row>
    <row r="14" spans="1:72" ht="12.75" customHeight="1">
      <c r="B14" s="87" t="s">
        <v>31</v>
      </c>
      <c r="C14" s="75"/>
      <c r="D14" s="75">
        <f>INT</f>
        <v>0</v>
      </c>
      <c r="E14" s="75"/>
      <c r="F14" s="96" t="s">
        <v>13</v>
      </c>
      <c r="G14" s="97"/>
      <c r="H14" s="97"/>
      <c r="I14" s="98"/>
      <c r="J14" s="76">
        <f>IF(O3="MASCULINO",LOOKUP(D14,$AG$3:$AG$31,AN3:AN31),IF(O3="FEMENINO",LOOKUP(D14,$AG$37:$AG$65,AN37:AN65),"---"))</f>
        <v>2</v>
      </c>
      <c r="K14" s="77"/>
      <c r="L14" s="49" t="str">
        <f t="shared" si="0"/>
        <v>•</v>
      </c>
      <c r="M14" s="14" t="str">
        <f t="shared" si="1"/>
        <v xml:space="preserve"> </v>
      </c>
      <c r="N14" s="14" t="str">
        <f t="shared" si="2"/>
        <v xml:space="preserve"> </v>
      </c>
      <c r="O14" s="14" t="str">
        <f t="shared" si="3"/>
        <v xml:space="preserve"> </v>
      </c>
      <c r="P14" s="51" t="str">
        <f t="shared" si="4"/>
        <v xml:space="preserve"> </v>
      </c>
      <c r="Q14"/>
      <c r="R14"/>
      <c r="S14" s="60" t="s">
        <v>115</v>
      </c>
      <c r="T14" s="121" t="str">
        <f>IF(L13="•",BA12,"--")</f>
        <v>-Individualismo, deslealtad, envidia; agente disociador y poco cooperador</v>
      </c>
      <c r="U14" s="122"/>
      <c r="V14" s="122"/>
      <c r="W14" s="122"/>
      <c r="X14" s="122"/>
      <c r="Y14" s="122"/>
      <c r="Z14" s="122"/>
      <c r="AA14" s="122"/>
      <c r="AB14" s="122"/>
      <c r="AC14" s="122"/>
      <c r="AD14" s="123"/>
      <c r="AG14" s="35">
        <v>11</v>
      </c>
      <c r="AH14" s="36">
        <v>41</v>
      </c>
      <c r="AI14" s="14">
        <v>49</v>
      </c>
      <c r="AJ14" s="14">
        <v>48</v>
      </c>
      <c r="AK14" s="14">
        <v>52</v>
      </c>
      <c r="AL14" s="14">
        <v>40</v>
      </c>
      <c r="AM14" s="14">
        <v>41</v>
      </c>
      <c r="AN14" s="14">
        <v>39</v>
      </c>
      <c r="AO14" s="14">
        <v>48</v>
      </c>
      <c r="AP14" s="14">
        <v>44</v>
      </c>
      <c r="AQ14" s="14">
        <v>45</v>
      </c>
      <c r="AR14" s="14">
        <v>40</v>
      </c>
      <c r="AS14" s="14">
        <v>40</v>
      </c>
      <c r="AT14" s="14">
        <v>44</v>
      </c>
      <c r="AU14" s="14">
        <v>39</v>
      </c>
      <c r="AV14" s="14">
        <v>43</v>
      </c>
      <c r="AW14" s="37">
        <v>47</v>
      </c>
      <c r="AX14" s="35">
        <v>11</v>
      </c>
      <c r="AZ14" s="56" t="s">
        <v>119</v>
      </c>
      <c r="BA14" s="99" t="s">
        <v>120</v>
      </c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</row>
    <row r="15" spans="1:72" ht="12.75" customHeight="1">
      <c r="B15" s="87" t="s">
        <v>32</v>
      </c>
      <c r="C15" s="75"/>
      <c r="D15" s="75">
        <f>SP</f>
        <v>0</v>
      </c>
      <c r="E15" s="75"/>
      <c r="F15" s="96" t="s">
        <v>14</v>
      </c>
      <c r="G15" s="97"/>
      <c r="H15" s="97"/>
      <c r="I15" s="98"/>
      <c r="J15" s="76">
        <f>IF(O3="MASCULINO",LOOKUP(D15,$AG$3:$AG$31,AO3:AO31),IF(O3="FEMENINO",LOOKUP(D15,$AG$37:$AG$65,AO37:AO65),"---"))</f>
        <v>13</v>
      </c>
      <c r="K15" s="77"/>
      <c r="L15" s="49" t="str">
        <f t="shared" si="0"/>
        <v>•</v>
      </c>
      <c r="M15" s="14" t="str">
        <f t="shared" si="1"/>
        <v xml:space="preserve"> </v>
      </c>
      <c r="N15" s="14" t="str">
        <f t="shared" si="2"/>
        <v xml:space="preserve"> </v>
      </c>
      <c r="O15" s="14" t="str">
        <f t="shared" si="3"/>
        <v xml:space="preserve"> </v>
      </c>
      <c r="P15" s="51" t="str">
        <f t="shared" si="4"/>
        <v xml:space="preserve"> </v>
      </c>
      <c r="Q15"/>
      <c r="R15"/>
      <c r="S15" s="60" t="s">
        <v>117</v>
      </c>
      <c r="T15" s="121" t="str">
        <f>IF(P14="•",BA13,"--")</f>
        <v>--</v>
      </c>
      <c r="U15" s="122"/>
      <c r="V15" s="122"/>
      <c r="W15" s="122"/>
      <c r="X15" s="122"/>
      <c r="Y15" s="122"/>
      <c r="Z15" s="122"/>
      <c r="AA15" s="122"/>
      <c r="AB15" s="122"/>
      <c r="AC15" s="122"/>
      <c r="AD15" s="123"/>
      <c r="AG15" s="35">
        <v>12</v>
      </c>
      <c r="AH15" s="36">
        <v>44</v>
      </c>
      <c r="AI15" s="14">
        <v>52</v>
      </c>
      <c r="AJ15" s="14">
        <v>50</v>
      </c>
      <c r="AK15" s="14">
        <v>54</v>
      </c>
      <c r="AL15" s="14">
        <v>42</v>
      </c>
      <c r="AM15" s="14">
        <v>43</v>
      </c>
      <c r="AN15" s="14">
        <v>42</v>
      </c>
      <c r="AO15" s="14">
        <v>49</v>
      </c>
      <c r="AP15" s="14">
        <v>46</v>
      </c>
      <c r="AQ15" s="14">
        <v>47</v>
      </c>
      <c r="AR15" s="14">
        <v>42</v>
      </c>
      <c r="AS15" s="14">
        <v>42</v>
      </c>
      <c r="AT15" s="14">
        <v>46</v>
      </c>
      <c r="AU15" s="14">
        <v>41</v>
      </c>
      <c r="AV15" s="14">
        <v>45</v>
      </c>
      <c r="AW15" s="37">
        <v>52</v>
      </c>
      <c r="AX15" s="35">
        <v>12</v>
      </c>
      <c r="AZ15" s="56" t="s">
        <v>121</v>
      </c>
      <c r="BA15" s="99" t="s">
        <v>122</v>
      </c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</row>
    <row r="16" spans="1:72" ht="12.75" customHeight="1">
      <c r="B16" s="87" t="s">
        <v>33</v>
      </c>
      <c r="C16" s="75"/>
      <c r="D16" s="75">
        <f>DOM</f>
        <v>0</v>
      </c>
      <c r="E16" s="75"/>
      <c r="F16" s="96" t="s">
        <v>15</v>
      </c>
      <c r="G16" s="97"/>
      <c r="H16" s="97"/>
      <c r="I16" s="98"/>
      <c r="J16" s="76">
        <f>IF(O3="MASCULINO",LOOKUP(D16,$AG$3:$AG$31,AP3:AP31),IF(O3="FEMENINO",LOOKUP(D16,$AG$37:$AG$65,AP37:AP65),"---"))</f>
        <v>19</v>
      </c>
      <c r="K16" s="77"/>
      <c r="L16" s="49" t="str">
        <f t="shared" si="0"/>
        <v>•</v>
      </c>
      <c r="M16" s="14" t="str">
        <f t="shared" si="1"/>
        <v xml:space="preserve"> </v>
      </c>
      <c r="N16" s="14" t="str">
        <f t="shared" si="2"/>
        <v xml:space="preserve"> </v>
      </c>
      <c r="O16" s="14" t="str">
        <f t="shared" si="3"/>
        <v xml:space="preserve"> </v>
      </c>
      <c r="P16" s="51" t="str">
        <f t="shared" si="4"/>
        <v xml:space="preserve"> </v>
      </c>
      <c r="Q16"/>
      <c r="R16"/>
      <c r="S16" s="60" t="s">
        <v>119</v>
      </c>
      <c r="T16" s="121" t="str">
        <f>IF(L14="•",BA14,"--")</f>
        <v>-Auto y hetero-observación bajas; estilo práctico; lealismo convencional; indiferencia</v>
      </c>
      <c r="U16" s="122"/>
      <c r="V16" s="122"/>
      <c r="W16" s="122"/>
      <c r="X16" s="122"/>
      <c r="Y16" s="122"/>
      <c r="Z16" s="122"/>
      <c r="AA16" s="122"/>
      <c r="AB16" s="122"/>
      <c r="AC16" s="122"/>
      <c r="AD16" s="123"/>
      <c r="AG16" s="35">
        <v>13</v>
      </c>
      <c r="AH16" s="36">
        <v>47</v>
      </c>
      <c r="AI16" s="14">
        <v>55</v>
      </c>
      <c r="AJ16" s="14">
        <v>52</v>
      </c>
      <c r="AK16" s="14">
        <v>57</v>
      </c>
      <c r="AL16" s="14">
        <v>45</v>
      </c>
      <c r="AM16" s="14">
        <v>45</v>
      </c>
      <c r="AN16" s="14">
        <v>44</v>
      </c>
      <c r="AO16" s="14">
        <v>51</v>
      </c>
      <c r="AP16" s="14">
        <v>48</v>
      </c>
      <c r="AQ16" s="14">
        <v>49</v>
      </c>
      <c r="AR16" s="14">
        <v>44</v>
      </c>
      <c r="AS16" s="14">
        <v>44</v>
      </c>
      <c r="AT16" s="14">
        <v>48</v>
      </c>
      <c r="AU16" s="14">
        <v>43</v>
      </c>
      <c r="AV16" s="14">
        <v>47</v>
      </c>
      <c r="AW16" s="37">
        <v>57</v>
      </c>
      <c r="AX16" s="35">
        <v>13</v>
      </c>
      <c r="AZ16" s="56" t="s">
        <v>123</v>
      </c>
      <c r="BA16" s="99" t="s">
        <v>124</v>
      </c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</row>
    <row r="17" spans="2:72" ht="12.75" customHeight="1">
      <c r="B17" s="87" t="s">
        <v>34</v>
      </c>
      <c r="C17" s="75"/>
      <c r="D17" s="75">
        <f>DEG</f>
        <v>0</v>
      </c>
      <c r="E17" s="75"/>
      <c r="F17" s="96" t="s">
        <v>16</v>
      </c>
      <c r="G17" s="97"/>
      <c r="H17" s="97"/>
      <c r="I17" s="98"/>
      <c r="J17" s="76">
        <f>IF(O3="MASCULINO",LOOKUP(D17,$AG$3:$AG$31,AQ3:AQ31),IF(O3="FEMENINO",LOOKUP(D17,$AG$37:$AG$65,AQ37:AQ65),"---"))</f>
        <v>15</v>
      </c>
      <c r="K17" s="77"/>
      <c r="L17" s="49" t="str">
        <f t="shared" si="0"/>
        <v>•</v>
      </c>
      <c r="M17" s="14" t="str">
        <f t="shared" si="1"/>
        <v xml:space="preserve"> </v>
      </c>
      <c r="N17" s="14" t="str">
        <f t="shared" si="2"/>
        <v xml:space="preserve"> </v>
      </c>
      <c r="O17" s="14" t="str">
        <f t="shared" si="3"/>
        <v xml:space="preserve"> </v>
      </c>
      <c r="P17" s="51" t="str">
        <f t="shared" si="4"/>
        <v xml:space="preserve"> </v>
      </c>
      <c r="Q17"/>
      <c r="R17"/>
      <c r="S17" s="60" t="s">
        <v>121</v>
      </c>
      <c r="T17" s="121" t="str">
        <f>IF(P15="•",BA15,"--")</f>
        <v>--</v>
      </c>
      <c r="U17" s="122"/>
      <c r="V17" s="122"/>
      <c r="W17" s="122"/>
      <c r="X17" s="122"/>
      <c r="Y17" s="122"/>
      <c r="Z17" s="122"/>
      <c r="AA17" s="122"/>
      <c r="AB17" s="122"/>
      <c r="AC17" s="122"/>
      <c r="AD17" s="123"/>
      <c r="AG17" s="35">
        <v>14</v>
      </c>
      <c r="AH17" s="36">
        <v>49</v>
      </c>
      <c r="AI17" s="14">
        <v>57</v>
      </c>
      <c r="AJ17" s="14">
        <v>54</v>
      </c>
      <c r="AK17" s="14">
        <v>59</v>
      </c>
      <c r="AL17" s="14">
        <v>47</v>
      </c>
      <c r="AM17" s="14">
        <v>48</v>
      </c>
      <c r="AN17" s="14">
        <v>47</v>
      </c>
      <c r="AO17" s="14">
        <v>53</v>
      </c>
      <c r="AP17" s="14">
        <v>50</v>
      </c>
      <c r="AQ17" s="14">
        <v>50</v>
      </c>
      <c r="AR17" s="14">
        <v>46</v>
      </c>
      <c r="AS17" s="14">
        <v>47</v>
      </c>
      <c r="AT17" s="14">
        <v>50</v>
      </c>
      <c r="AU17" s="14">
        <v>46</v>
      </c>
      <c r="AV17" s="14">
        <v>49</v>
      </c>
      <c r="AW17" s="37">
        <v>63</v>
      </c>
      <c r="AX17" s="35">
        <v>14</v>
      </c>
      <c r="AZ17" s="56" t="s">
        <v>125</v>
      </c>
      <c r="BA17" s="99" t="s">
        <v>126</v>
      </c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</row>
    <row r="18" spans="2:72" ht="12.75" customHeight="1">
      <c r="B18" s="87" t="s">
        <v>35</v>
      </c>
      <c r="C18" s="75"/>
      <c r="D18" s="75">
        <f>PRO</f>
        <v>0</v>
      </c>
      <c r="E18" s="75"/>
      <c r="F18" s="96" t="s">
        <v>17</v>
      </c>
      <c r="G18" s="97"/>
      <c r="H18" s="97"/>
      <c r="I18" s="98"/>
      <c r="J18" s="76">
        <f>IF(O3="MASCULINO",LOOKUP(D18,$AG$3:$AG$31,AR3:AR31),IF(O3="FEMENINO",LOOKUP(D18,$AG$37:$AG$65,AR37:AR65),"---"))</f>
        <v>7</v>
      </c>
      <c r="K18" s="77"/>
      <c r="L18" s="49" t="str">
        <f t="shared" si="0"/>
        <v>•</v>
      </c>
      <c r="M18" s="14" t="str">
        <f t="shared" si="1"/>
        <v xml:space="preserve"> </v>
      </c>
      <c r="N18" s="14" t="str">
        <f t="shared" si="2"/>
        <v xml:space="preserve"> </v>
      </c>
      <c r="O18" s="14" t="str">
        <f t="shared" si="3"/>
        <v xml:space="preserve"> </v>
      </c>
      <c r="P18" s="51" t="str">
        <f t="shared" si="4"/>
        <v xml:space="preserve"> </v>
      </c>
      <c r="Q18"/>
      <c r="R18"/>
      <c r="S18" s="60" t="s">
        <v>123</v>
      </c>
      <c r="T18" s="121" t="str">
        <f>IF(L15="•",BA16,"--")</f>
        <v>-Contradependencia racionalista; distancia; autosuficiencia; independ. apoyo externo; imagen de seguridad</v>
      </c>
      <c r="U18" s="122"/>
      <c r="V18" s="122"/>
      <c r="W18" s="122"/>
      <c r="X18" s="122"/>
      <c r="Y18" s="122"/>
      <c r="Z18" s="122"/>
      <c r="AA18" s="122"/>
      <c r="AB18" s="122"/>
      <c r="AC18" s="122"/>
      <c r="AD18" s="123"/>
      <c r="AG18" s="35">
        <v>15</v>
      </c>
      <c r="AH18" s="36">
        <v>52</v>
      </c>
      <c r="AI18" s="14">
        <v>59</v>
      </c>
      <c r="AJ18" s="14">
        <v>56</v>
      </c>
      <c r="AK18" s="14">
        <v>61</v>
      </c>
      <c r="AL18" s="14">
        <v>50</v>
      </c>
      <c r="AM18" s="14">
        <v>50</v>
      </c>
      <c r="AN18" s="14">
        <v>49</v>
      </c>
      <c r="AO18" s="14">
        <v>55</v>
      </c>
      <c r="AP18" s="14">
        <v>52</v>
      </c>
      <c r="AQ18" s="14">
        <v>52</v>
      </c>
      <c r="AR18" s="14">
        <v>48</v>
      </c>
      <c r="AS18" s="14">
        <v>49</v>
      </c>
      <c r="AT18" s="14">
        <v>52</v>
      </c>
      <c r="AU18" s="14">
        <v>49</v>
      </c>
      <c r="AV18" s="14">
        <v>51</v>
      </c>
      <c r="AW18" s="37">
        <v>70</v>
      </c>
      <c r="AX18" s="35">
        <v>15</v>
      </c>
      <c r="AZ18" s="56" t="s">
        <v>127</v>
      </c>
      <c r="BA18" s="99" t="s">
        <v>128</v>
      </c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</row>
    <row r="19" spans="2:72">
      <c r="B19" s="87" t="s">
        <v>36</v>
      </c>
      <c r="C19" s="75"/>
      <c r="D19" s="75">
        <f>CAM</f>
        <v>0</v>
      </c>
      <c r="E19" s="75"/>
      <c r="F19" s="96" t="s">
        <v>18</v>
      </c>
      <c r="G19" s="97"/>
      <c r="H19" s="97"/>
      <c r="I19" s="98"/>
      <c r="J19" s="76">
        <f>IF(O3="MASCULINO",LOOKUP(D19,$AG$3:$AG$31,AS3:AS31),IF(O3="FEMENINO",LOOKUP(D19,$AG$37:$AG$65,AS37:AS65),"---"))</f>
        <v>5</v>
      </c>
      <c r="K19" s="77"/>
      <c r="L19" s="49" t="str">
        <f t="shared" si="0"/>
        <v>•</v>
      </c>
      <c r="M19" s="14" t="str">
        <f t="shared" si="1"/>
        <v xml:space="preserve"> </v>
      </c>
      <c r="N19" s="14" t="str">
        <f t="shared" si="2"/>
        <v xml:space="preserve"> </v>
      </c>
      <c r="O19" s="14" t="str">
        <f t="shared" si="3"/>
        <v xml:space="preserve"> </v>
      </c>
      <c r="P19" s="51" t="str">
        <f t="shared" si="4"/>
        <v xml:space="preserve"> </v>
      </c>
      <c r="Q19"/>
      <c r="R19"/>
      <c r="S19" s="60" t="s">
        <v>125</v>
      </c>
      <c r="T19" s="121" t="str">
        <f>IF(P16="•",BA17,"--")</f>
        <v>--</v>
      </c>
      <c r="U19" s="122"/>
      <c r="V19" s="122"/>
      <c r="W19" s="122"/>
      <c r="X19" s="122"/>
      <c r="Y19" s="122"/>
      <c r="Z19" s="122"/>
      <c r="AA19" s="122"/>
      <c r="AB19" s="122"/>
      <c r="AC19" s="122"/>
      <c r="AD19" s="123"/>
      <c r="AG19" s="35">
        <v>16</v>
      </c>
      <c r="AH19" s="36">
        <v>54</v>
      </c>
      <c r="AI19" s="14">
        <v>61</v>
      </c>
      <c r="AJ19" s="14">
        <v>58</v>
      </c>
      <c r="AK19" s="14">
        <v>63</v>
      </c>
      <c r="AL19" s="14">
        <v>52</v>
      </c>
      <c r="AM19" s="14">
        <v>52</v>
      </c>
      <c r="AN19" s="14">
        <v>51</v>
      </c>
      <c r="AO19" s="14">
        <v>57</v>
      </c>
      <c r="AP19" s="14">
        <v>54</v>
      </c>
      <c r="AQ19" s="14">
        <v>54</v>
      </c>
      <c r="AR19" s="14">
        <v>50</v>
      </c>
      <c r="AS19" s="14">
        <v>52</v>
      </c>
      <c r="AT19" s="14">
        <v>54</v>
      </c>
      <c r="AU19" s="14">
        <v>51</v>
      </c>
      <c r="AV19" s="14">
        <v>54</v>
      </c>
      <c r="AW19" s="38"/>
      <c r="AX19" s="35">
        <v>16</v>
      </c>
      <c r="AZ19" s="56" t="s">
        <v>129</v>
      </c>
      <c r="BA19" s="99" t="s">
        <v>130</v>
      </c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</row>
    <row r="20" spans="2:72">
      <c r="B20" s="87" t="s">
        <v>37</v>
      </c>
      <c r="C20" s="75"/>
      <c r="D20" s="75">
        <f>PER</f>
        <v>0</v>
      </c>
      <c r="E20" s="75"/>
      <c r="F20" s="96" t="s">
        <v>19</v>
      </c>
      <c r="G20" s="97"/>
      <c r="H20" s="97"/>
      <c r="I20" s="98"/>
      <c r="J20" s="76">
        <f>IF(O3="MASCULINO",LOOKUP(D20,$AG$3:$AG$31,AT3:AT31),IF(O3="FEMENINO",LOOKUP(D20,$AG$37:$AG$65,AT37:AT65),"---"))</f>
        <v>19</v>
      </c>
      <c r="K20" s="77"/>
      <c r="L20" s="49" t="str">
        <f t="shared" si="0"/>
        <v>•</v>
      </c>
      <c r="M20" s="14" t="str">
        <f t="shared" si="1"/>
        <v xml:space="preserve"> </v>
      </c>
      <c r="N20" s="14" t="str">
        <f t="shared" si="2"/>
        <v xml:space="preserve"> </v>
      </c>
      <c r="O20" s="14" t="str">
        <f t="shared" si="3"/>
        <v xml:space="preserve"> </v>
      </c>
      <c r="P20" s="51" t="str">
        <f t="shared" si="4"/>
        <v xml:space="preserve"> </v>
      </c>
      <c r="Q20"/>
      <c r="R20"/>
      <c r="S20" s="60" t="s">
        <v>127</v>
      </c>
      <c r="T20" s="121" t="str">
        <f>IF(L16="•",BA18,"--")</f>
        <v>-Sumisión, dependencia, indecisión, pasividad, obediencia, sugestionabilidad; baja autoconfianza</v>
      </c>
      <c r="U20" s="122"/>
      <c r="V20" s="122"/>
      <c r="W20" s="122"/>
      <c r="X20" s="122"/>
      <c r="Y20" s="122"/>
      <c r="Z20" s="122"/>
      <c r="AA20" s="122"/>
      <c r="AB20" s="122"/>
      <c r="AC20" s="122"/>
      <c r="AD20" s="123"/>
      <c r="AG20" s="35">
        <v>17</v>
      </c>
      <c r="AH20" s="36">
        <v>56</v>
      </c>
      <c r="AI20" s="14">
        <v>64</v>
      </c>
      <c r="AJ20" s="14">
        <v>60</v>
      </c>
      <c r="AK20" s="14">
        <v>65</v>
      </c>
      <c r="AL20" s="14">
        <v>55</v>
      </c>
      <c r="AM20" s="14">
        <v>54</v>
      </c>
      <c r="AN20" s="14">
        <v>53</v>
      </c>
      <c r="AO20" s="14">
        <v>60</v>
      </c>
      <c r="AP20" s="14">
        <v>56</v>
      </c>
      <c r="AQ20" s="14">
        <v>57</v>
      </c>
      <c r="AR20" s="14">
        <v>53</v>
      </c>
      <c r="AS20" s="14">
        <v>54</v>
      </c>
      <c r="AT20" s="14">
        <v>56</v>
      </c>
      <c r="AU20" s="14">
        <v>54</v>
      </c>
      <c r="AV20" s="14">
        <v>56</v>
      </c>
      <c r="AW20" s="38"/>
      <c r="AX20" s="35">
        <v>17</v>
      </c>
      <c r="AZ20" s="56" t="s">
        <v>131</v>
      </c>
      <c r="BA20" s="99" t="s">
        <v>132</v>
      </c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</row>
    <row r="21" spans="2:72">
      <c r="B21" s="117" t="s">
        <v>38</v>
      </c>
      <c r="C21" s="118"/>
      <c r="D21" s="75">
        <f>HET</f>
        <v>0</v>
      </c>
      <c r="E21" s="75"/>
      <c r="F21" s="96" t="s">
        <v>52</v>
      </c>
      <c r="G21" s="97"/>
      <c r="H21" s="97"/>
      <c r="I21" s="98"/>
      <c r="J21" s="76">
        <f>IF(O3="MASCULINO",LOOKUP(D21,$AG$3:$AG$31,AU3:AU31),IF(O3="FEMENINO",LOOKUP(D21,$AG$37:$AG$65,AU37:AU65),"---"))</f>
        <v>19</v>
      </c>
      <c r="K21" s="77"/>
      <c r="L21" s="49" t="str">
        <f t="shared" si="0"/>
        <v>•</v>
      </c>
      <c r="M21" s="14" t="str">
        <f t="shared" si="1"/>
        <v xml:space="preserve"> </v>
      </c>
      <c r="N21" s="14" t="str">
        <f t="shared" si="2"/>
        <v xml:space="preserve"> </v>
      </c>
      <c r="O21" s="14" t="str">
        <f t="shared" si="3"/>
        <v xml:space="preserve"> </v>
      </c>
      <c r="P21" s="51" t="str">
        <f t="shared" si="4"/>
        <v xml:space="preserve"> </v>
      </c>
      <c r="Q21"/>
      <c r="R21"/>
      <c r="S21" s="60" t="s">
        <v>129</v>
      </c>
      <c r="T21" s="121" t="str">
        <f>IF(P17="•",BA19,"--")</f>
        <v>--</v>
      </c>
      <c r="U21" s="122"/>
      <c r="V21" s="122"/>
      <c r="W21" s="122"/>
      <c r="X21" s="122"/>
      <c r="Y21" s="122"/>
      <c r="Z21" s="122"/>
      <c r="AA21" s="122"/>
      <c r="AB21" s="122"/>
      <c r="AC21" s="122"/>
      <c r="AD21" s="123"/>
      <c r="AG21" s="35">
        <v>18</v>
      </c>
      <c r="AH21" s="36">
        <v>59</v>
      </c>
      <c r="AI21" s="14">
        <v>66</v>
      </c>
      <c r="AJ21" s="14">
        <v>62</v>
      </c>
      <c r="AK21" s="14">
        <v>68</v>
      </c>
      <c r="AL21" s="14">
        <v>57</v>
      </c>
      <c r="AM21" s="14">
        <v>56</v>
      </c>
      <c r="AN21" s="14">
        <v>55</v>
      </c>
      <c r="AO21" s="14">
        <v>61</v>
      </c>
      <c r="AP21" s="14">
        <v>57</v>
      </c>
      <c r="AQ21" s="14">
        <v>59</v>
      </c>
      <c r="AR21" s="14">
        <v>55</v>
      </c>
      <c r="AS21" s="14">
        <v>56</v>
      </c>
      <c r="AT21" s="14">
        <v>58</v>
      </c>
      <c r="AU21" s="14">
        <v>56</v>
      </c>
      <c r="AV21" s="14">
        <v>59</v>
      </c>
      <c r="AW21" s="38"/>
      <c r="AX21" s="35">
        <v>18</v>
      </c>
      <c r="AZ21" s="56" t="s">
        <v>133</v>
      </c>
      <c r="BA21" s="99" t="s">
        <v>134</v>
      </c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</row>
    <row r="22" spans="2:72" ht="13.5" thickBot="1">
      <c r="B22" s="88" t="s">
        <v>39</v>
      </c>
      <c r="C22" s="89"/>
      <c r="D22" s="89">
        <f>AGR</f>
        <v>0</v>
      </c>
      <c r="E22" s="89"/>
      <c r="F22" s="93" t="s">
        <v>21</v>
      </c>
      <c r="G22" s="94"/>
      <c r="H22" s="94"/>
      <c r="I22" s="95"/>
      <c r="J22" s="90">
        <f>IF(O3="MASCULINO",LOOKUP(D22,$AG$3:$AG$31,AV3:AV31),IF(O3="FEMENINO",LOOKUP(D22,$AG$37:$AG$65,AV37:AV65),"---"))</f>
        <v>19</v>
      </c>
      <c r="K22" s="91"/>
      <c r="L22" s="55" t="str">
        <f t="shared" si="0"/>
        <v>•</v>
      </c>
      <c r="M22" s="41" t="str">
        <f t="shared" si="1"/>
        <v xml:space="preserve"> </v>
      </c>
      <c r="N22" s="41" t="str">
        <f t="shared" si="2"/>
        <v xml:space="preserve"> </v>
      </c>
      <c r="O22" s="41" t="str">
        <f t="shared" si="3"/>
        <v xml:space="preserve"> </v>
      </c>
      <c r="P22" s="52" t="str">
        <f t="shared" si="4"/>
        <v xml:space="preserve"> </v>
      </c>
      <c r="Q22"/>
      <c r="R22"/>
      <c r="S22" s="60" t="s">
        <v>131</v>
      </c>
      <c r="T22" s="121" t="str">
        <f>IF(L17="•",BA20,"--")</f>
        <v>-Dominio, autoconfianza, autonomía, asertividad, actividad.</v>
      </c>
      <c r="U22" s="122"/>
      <c r="V22" s="122"/>
      <c r="W22" s="122"/>
      <c r="X22" s="122"/>
      <c r="Y22" s="122"/>
      <c r="Z22" s="122"/>
      <c r="AA22" s="122"/>
      <c r="AB22" s="122"/>
      <c r="AC22" s="122"/>
      <c r="AD22" s="123"/>
      <c r="AG22" s="35">
        <v>19</v>
      </c>
      <c r="AH22" s="36">
        <v>62</v>
      </c>
      <c r="AI22" s="14">
        <v>69</v>
      </c>
      <c r="AJ22" s="14">
        <v>65</v>
      </c>
      <c r="AK22" s="14">
        <v>70</v>
      </c>
      <c r="AL22" s="14">
        <v>60</v>
      </c>
      <c r="AM22" s="14">
        <v>58</v>
      </c>
      <c r="AN22" s="14">
        <v>57</v>
      </c>
      <c r="AO22" s="14">
        <v>63</v>
      </c>
      <c r="AP22" s="14">
        <v>59</v>
      </c>
      <c r="AQ22" s="14">
        <v>61</v>
      </c>
      <c r="AR22" s="14">
        <v>57</v>
      </c>
      <c r="AS22" s="14">
        <v>58</v>
      </c>
      <c r="AT22" s="14">
        <v>60</v>
      </c>
      <c r="AU22" s="14">
        <v>57</v>
      </c>
      <c r="AV22" s="14">
        <v>61</v>
      </c>
      <c r="AW22" s="38"/>
      <c r="AX22" s="35">
        <v>19</v>
      </c>
      <c r="AZ22" s="56" t="s">
        <v>135</v>
      </c>
      <c r="BA22" s="99" t="s">
        <v>136</v>
      </c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</row>
    <row r="23" spans="2:72" ht="13.5" thickBot="1">
      <c r="B23" s="107" t="s">
        <v>43</v>
      </c>
      <c r="C23" s="108"/>
      <c r="D23" s="108">
        <f>CONSISTENCIA</f>
        <v>15</v>
      </c>
      <c r="E23" s="108"/>
      <c r="F23" s="109" t="s">
        <v>44</v>
      </c>
      <c r="G23" s="110"/>
      <c r="H23" s="110"/>
      <c r="I23" s="111"/>
      <c r="J23" s="112">
        <f ca="1">IF(O3="MASCULINO",LOOKUP(D23,$AG$3:$AG$31,AW3:AW18),IF(O3="FEMENINO",LOOKUP(D23,$AG$37:$AG$65,AW37:AW52),"---"))</f>
        <v>68</v>
      </c>
      <c r="K23" s="113"/>
      <c r="L23" s="45" t="str">
        <f t="shared" ca="1" si="0"/>
        <v xml:space="preserve"> </v>
      </c>
      <c r="M23" s="46" t="str">
        <f t="shared" ca="1" si="1"/>
        <v xml:space="preserve"> </v>
      </c>
      <c r="N23" s="46" t="str">
        <f t="shared" ca="1" si="2"/>
        <v xml:space="preserve"> </v>
      </c>
      <c r="O23" s="46" t="str">
        <f t="shared" ca="1" si="3"/>
        <v>•</v>
      </c>
      <c r="P23" s="47" t="str">
        <f t="shared" ca="1" si="4"/>
        <v xml:space="preserve"> </v>
      </c>
      <c r="Q23"/>
      <c r="R23"/>
      <c r="S23" s="60" t="s">
        <v>133</v>
      </c>
      <c r="T23" s="121" t="str">
        <f>IF(P18="•",BA21,"--")</f>
        <v>--</v>
      </c>
      <c r="U23" s="122"/>
      <c r="V23" s="122"/>
      <c r="W23" s="122"/>
      <c r="X23" s="122"/>
      <c r="Y23" s="122"/>
      <c r="Z23" s="122"/>
      <c r="AA23" s="122"/>
      <c r="AB23" s="122"/>
      <c r="AC23" s="122"/>
      <c r="AD23" s="123"/>
      <c r="AG23" s="35">
        <v>20</v>
      </c>
      <c r="AH23" s="36">
        <v>64</v>
      </c>
      <c r="AI23" s="14">
        <v>71</v>
      </c>
      <c r="AJ23" s="14">
        <v>67</v>
      </c>
      <c r="AK23" s="14">
        <v>72</v>
      </c>
      <c r="AL23" s="14">
        <v>62</v>
      </c>
      <c r="AM23" s="14">
        <v>60</v>
      </c>
      <c r="AN23" s="14">
        <v>59</v>
      </c>
      <c r="AO23" s="14">
        <v>66</v>
      </c>
      <c r="AP23" s="14">
        <v>61</v>
      </c>
      <c r="AQ23" s="14">
        <v>63</v>
      </c>
      <c r="AR23" s="14">
        <v>59</v>
      </c>
      <c r="AS23" s="14">
        <v>61</v>
      </c>
      <c r="AT23" s="14">
        <v>62</v>
      </c>
      <c r="AU23" s="14">
        <v>59</v>
      </c>
      <c r="AV23" s="14">
        <v>63</v>
      </c>
      <c r="AW23" s="38"/>
      <c r="AX23" s="35">
        <v>20</v>
      </c>
      <c r="AZ23" s="56" t="s">
        <v>137</v>
      </c>
      <c r="BA23" s="99" t="s">
        <v>138</v>
      </c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</row>
    <row r="24" spans="2:72">
      <c r="S24" s="60" t="s">
        <v>135</v>
      </c>
      <c r="T24" s="121" t="str">
        <f>IF(L18="•",BA22,"--")</f>
        <v xml:space="preserve">-Individualismo, apatía, intolerancia, indolencia, aislamiento, agresividad </v>
      </c>
      <c r="U24" s="122"/>
      <c r="V24" s="122"/>
      <c r="W24" s="122"/>
      <c r="X24" s="122"/>
      <c r="Y24" s="122"/>
      <c r="Z24" s="122"/>
      <c r="AA24" s="122"/>
      <c r="AB24" s="122"/>
      <c r="AC24" s="122"/>
      <c r="AD24" s="123"/>
      <c r="AG24" s="35">
        <v>21</v>
      </c>
      <c r="AH24" s="36">
        <v>67</v>
      </c>
      <c r="AI24" s="14">
        <v>74</v>
      </c>
      <c r="AJ24" s="14">
        <v>69</v>
      </c>
      <c r="AK24" s="14">
        <v>75</v>
      </c>
      <c r="AL24" s="14">
        <v>64</v>
      </c>
      <c r="AM24" s="14">
        <v>63</v>
      </c>
      <c r="AN24" s="14">
        <v>62</v>
      </c>
      <c r="AO24" s="14">
        <v>68</v>
      </c>
      <c r="AP24" s="14">
        <v>62</v>
      </c>
      <c r="AQ24" s="14">
        <v>66</v>
      </c>
      <c r="AR24" s="14">
        <v>62</v>
      </c>
      <c r="AS24" s="14">
        <v>64</v>
      </c>
      <c r="AT24" s="14">
        <v>64</v>
      </c>
      <c r="AU24" s="14">
        <v>61</v>
      </c>
      <c r="AV24" s="14">
        <v>66</v>
      </c>
      <c r="AW24" s="38"/>
      <c r="AX24" s="35">
        <v>21</v>
      </c>
      <c r="AZ24" s="56" t="s">
        <v>139</v>
      </c>
      <c r="BA24" s="99" t="s">
        <v>140</v>
      </c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</row>
    <row r="25" spans="2:72">
      <c r="S25" s="59" t="s">
        <v>137</v>
      </c>
      <c r="T25" s="121" t="str">
        <f>IF(P19="•",BA23,"--")</f>
        <v>--</v>
      </c>
      <c r="U25" s="122"/>
      <c r="V25" s="122"/>
      <c r="W25" s="122"/>
      <c r="X25" s="122"/>
      <c r="Y25" s="122"/>
      <c r="Z25" s="122"/>
      <c r="AA25" s="122"/>
      <c r="AB25" s="122"/>
      <c r="AC25" s="122"/>
      <c r="AD25" s="123"/>
      <c r="AG25" s="35">
        <v>22</v>
      </c>
      <c r="AH25" s="36">
        <v>71</v>
      </c>
      <c r="AI25" s="14">
        <v>77</v>
      </c>
      <c r="AJ25" s="14">
        <v>71</v>
      </c>
      <c r="AK25" s="14">
        <v>78</v>
      </c>
      <c r="AL25" s="14">
        <v>67</v>
      </c>
      <c r="AM25" s="14">
        <v>65</v>
      </c>
      <c r="AN25" s="14">
        <v>64</v>
      </c>
      <c r="AO25" s="14">
        <v>71</v>
      </c>
      <c r="AP25" s="14">
        <v>64</v>
      </c>
      <c r="AQ25" s="14">
        <v>67</v>
      </c>
      <c r="AR25" s="14">
        <v>64</v>
      </c>
      <c r="AS25" s="14">
        <v>68</v>
      </c>
      <c r="AT25" s="14">
        <v>66</v>
      </c>
      <c r="AU25" s="14">
        <v>63</v>
      </c>
      <c r="AV25" s="14">
        <v>69</v>
      </c>
      <c r="AW25" s="38"/>
      <c r="AX25" s="35">
        <v>22</v>
      </c>
      <c r="AZ25" s="56" t="s">
        <v>141</v>
      </c>
      <c r="BA25" s="99" t="s">
        <v>142</v>
      </c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</row>
    <row r="26" spans="2:72">
      <c r="B26" s="26" t="s">
        <v>53</v>
      </c>
      <c r="C26" s="26" t="s">
        <v>54</v>
      </c>
      <c r="D26" s="26" t="s">
        <v>55</v>
      </c>
      <c r="E26" s="26" t="s">
        <v>56</v>
      </c>
      <c r="F26" s="26" t="s">
        <v>57</v>
      </c>
      <c r="G26" s="26" t="s">
        <v>58</v>
      </c>
      <c r="H26" s="26" t="s">
        <v>59</v>
      </c>
      <c r="I26" s="26" t="s">
        <v>60</v>
      </c>
      <c r="J26" s="26" t="s">
        <v>61</v>
      </c>
      <c r="K26" s="26" t="s">
        <v>62</v>
      </c>
      <c r="L26" s="26" t="s">
        <v>63</v>
      </c>
      <c r="M26" s="26" t="s">
        <v>64</v>
      </c>
      <c r="N26" s="26" t="s">
        <v>65</v>
      </c>
      <c r="O26" s="26" t="s">
        <v>66</v>
      </c>
      <c r="P26" s="26" t="s">
        <v>67</v>
      </c>
      <c r="S26" s="60" t="s">
        <v>139</v>
      </c>
      <c r="T26" s="121" t="str">
        <f>IF(L19="•",BA24,"--")</f>
        <v>-Rigidez, estabilidad, constancia, fidelidad, predectibilidad; estilo conservador</v>
      </c>
      <c r="U26" s="122"/>
      <c r="V26" s="122"/>
      <c r="W26" s="122"/>
      <c r="X26" s="122"/>
      <c r="Y26" s="122"/>
      <c r="Z26" s="122"/>
      <c r="AA26" s="122"/>
      <c r="AB26" s="122"/>
      <c r="AC26" s="122"/>
      <c r="AD26" s="123"/>
      <c r="AG26" s="35">
        <v>23</v>
      </c>
      <c r="AH26" s="36">
        <v>74</v>
      </c>
      <c r="AI26" s="14">
        <v>80</v>
      </c>
      <c r="AJ26" s="14">
        <v>75</v>
      </c>
      <c r="AK26" s="14">
        <v>81</v>
      </c>
      <c r="AL26" s="14">
        <v>70</v>
      </c>
      <c r="AM26" s="14">
        <v>67</v>
      </c>
      <c r="AN26" s="14">
        <v>66</v>
      </c>
      <c r="AO26" s="14">
        <v>74</v>
      </c>
      <c r="AP26" s="14">
        <v>66</v>
      </c>
      <c r="AQ26" s="14">
        <v>70</v>
      </c>
      <c r="AR26" s="14">
        <v>67</v>
      </c>
      <c r="AS26" s="14">
        <v>71</v>
      </c>
      <c r="AT26" s="14">
        <v>68</v>
      </c>
      <c r="AU26" s="14">
        <v>66</v>
      </c>
      <c r="AV26" s="14">
        <v>71</v>
      </c>
      <c r="AW26" s="38"/>
      <c r="AX26" s="35">
        <v>23</v>
      </c>
      <c r="AZ26" s="56" t="s">
        <v>143</v>
      </c>
      <c r="BA26" s="99" t="s">
        <v>144</v>
      </c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</row>
    <row r="27" spans="2:72">
      <c r="B27" s="26">
        <f>J8</f>
        <v>14</v>
      </c>
      <c r="C27" s="26">
        <f>J9</f>
        <v>13</v>
      </c>
      <c r="D27" s="26">
        <f>J10</f>
        <v>19</v>
      </c>
      <c r="E27" s="26">
        <f>J11</f>
        <v>22</v>
      </c>
      <c r="F27" s="26">
        <f>J12</f>
        <v>13</v>
      </c>
      <c r="G27" s="26">
        <f>J13</f>
        <v>8</v>
      </c>
      <c r="H27" s="26">
        <f>J14</f>
        <v>2</v>
      </c>
      <c r="I27" s="26">
        <f>J15</f>
        <v>13</v>
      </c>
      <c r="J27" s="26">
        <f>J16</f>
        <v>19</v>
      </c>
      <c r="K27" s="26">
        <f>J17</f>
        <v>15</v>
      </c>
      <c r="L27" s="26">
        <f>J18</f>
        <v>7</v>
      </c>
      <c r="M27" s="26">
        <f>J19</f>
        <v>5</v>
      </c>
      <c r="N27" s="26">
        <f>J20</f>
        <v>19</v>
      </c>
      <c r="O27" s="26">
        <f>J21</f>
        <v>19</v>
      </c>
      <c r="P27" s="26">
        <f>J22</f>
        <v>19</v>
      </c>
      <c r="S27" s="60" t="s">
        <v>141</v>
      </c>
      <c r="T27" s="121" t="str">
        <f>IF(P20="•",BA25,"--")</f>
        <v>--</v>
      </c>
      <c r="U27" s="122"/>
      <c r="V27" s="122"/>
      <c r="W27" s="122"/>
      <c r="X27" s="122"/>
      <c r="Y27" s="122"/>
      <c r="Z27" s="122"/>
      <c r="AA27" s="122"/>
      <c r="AB27" s="122"/>
      <c r="AC27" s="122"/>
      <c r="AD27" s="123"/>
      <c r="AG27" s="35">
        <v>24</v>
      </c>
      <c r="AH27" s="36">
        <v>77</v>
      </c>
      <c r="AI27" s="14">
        <v>83</v>
      </c>
      <c r="AJ27" s="14">
        <v>78</v>
      </c>
      <c r="AK27" s="14">
        <v>84</v>
      </c>
      <c r="AL27" s="14">
        <v>73</v>
      </c>
      <c r="AM27" s="14">
        <v>69</v>
      </c>
      <c r="AN27" s="14">
        <v>68</v>
      </c>
      <c r="AO27" s="14">
        <v>77</v>
      </c>
      <c r="AP27" s="14">
        <v>68</v>
      </c>
      <c r="AQ27" s="14">
        <v>72</v>
      </c>
      <c r="AR27" s="14">
        <v>70</v>
      </c>
      <c r="AS27" s="14">
        <v>73</v>
      </c>
      <c r="AT27" s="14">
        <v>71</v>
      </c>
      <c r="AU27" s="14">
        <v>68</v>
      </c>
      <c r="AV27" s="14">
        <v>73</v>
      </c>
      <c r="AW27" s="38"/>
      <c r="AX27" s="35">
        <v>24</v>
      </c>
      <c r="AZ27" s="56" t="s">
        <v>145</v>
      </c>
      <c r="BA27" s="99" t="s">
        <v>146</v>
      </c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</row>
    <row r="28" spans="2:72">
      <c r="S28" s="60" t="s">
        <v>143</v>
      </c>
      <c r="T28" s="121" t="str">
        <f>IF(L20="•",BA26,"--")</f>
        <v>-Inconstancia, falta de método, pasividad, distracción, discontinuidad; autoimagen de incapacidad</v>
      </c>
      <c r="U28" s="122"/>
      <c r="V28" s="122"/>
      <c r="W28" s="122"/>
      <c r="X28" s="122"/>
      <c r="Y28" s="122"/>
      <c r="Z28" s="122"/>
      <c r="AA28" s="122"/>
      <c r="AB28" s="122"/>
      <c r="AC28" s="122"/>
      <c r="AD28" s="123"/>
      <c r="AG28" s="35">
        <v>25</v>
      </c>
      <c r="AH28" s="36">
        <v>80</v>
      </c>
      <c r="AI28" s="14">
        <v>86</v>
      </c>
      <c r="AJ28" s="14">
        <v>80</v>
      </c>
      <c r="AK28" s="14">
        <v>87</v>
      </c>
      <c r="AL28" s="14">
        <v>77</v>
      </c>
      <c r="AM28" s="14">
        <v>72</v>
      </c>
      <c r="AN28" s="14">
        <v>71</v>
      </c>
      <c r="AO28" s="14">
        <v>79</v>
      </c>
      <c r="AP28" s="14">
        <v>70</v>
      </c>
      <c r="AQ28" s="14">
        <v>73</v>
      </c>
      <c r="AR28" s="14">
        <v>72</v>
      </c>
      <c r="AS28" s="14">
        <v>75</v>
      </c>
      <c r="AT28" s="14">
        <v>75</v>
      </c>
      <c r="AU28" s="14">
        <v>71</v>
      </c>
      <c r="AV28" s="14">
        <v>76</v>
      </c>
      <c r="AW28" s="38"/>
      <c r="AX28" s="35">
        <v>25</v>
      </c>
      <c r="AZ28" s="56" t="s">
        <v>147</v>
      </c>
      <c r="BA28" s="99" t="s">
        <v>148</v>
      </c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</row>
    <row r="29" spans="2:72">
      <c r="S29" s="60" t="s">
        <v>145</v>
      </c>
      <c r="T29" s="121" t="str">
        <f>IF(P21="•",BA27,"--")</f>
        <v>--</v>
      </c>
      <c r="U29" s="122"/>
      <c r="V29" s="122"/>
      <c r="W29" s="122"/>
      <c r="X29" s="122"/>
      <c r="Y29" s="122"/>
      <c r="Z29" s="122"/>
      <c r="AA29" s="122"/>
      <c r="AB29" s="122"/>
      <c r="AC29" s="122"/>
      <c r="AD29" s="123"/>
      <c r="AG29" s="35">
        <v>26</v>
      </c>
      <c r="AH29" s="36">
        <v>83</v>
      </c>
      <c r="AI29" s="14">
        <v>89</v>
      </c>
      <c r="AJ29" s="14">
        <v>83</v>
      </c>
      <c r="AK29" s="14">
        <v>90</v>
      </c>
      <c r="AL29" s="14">
        <v>79</v>
      </c>
      <c r="AM29" s="14">
        <v>75</v>
      </c>
      <c r="AN29" s="14">
        <v>74</v>
      </c>
      <c r="AO29" s="14">
        <v>81</v>
      </c>
      <c r="AP29" s="14">
        <v>73</v>
      </c>
      <c r="AQ29" s="14">
        <v>76</v>
      </c>
      <c r="AR29" s="14">
        <v>76</v>
      </c>
      <c r="AS29" s="14">
        <v>77</v>
      </c>
      <c r="AT29" s="14">
        <v>77</v>
      </c>
      <c r="AU29" s="14">
        <v>74</v>
      </c>
      <c r="AV29" s="14">
        <v>79</v>
      </c>
      <c r="AW29" s="38"/>
      <c r="AX29" s="35">
        <v>26</v>
      </c>
      <c r="AZ29" s="56" t="s">
        <v>149</v>
      </c>
      <c r="BA29" s="99" t="s">
        <v>150</v>
      </c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</row>
    <row r="30" spans="2:72">
      <c r="S30" s="60" t="s">
        <v>147</v>
      </c>
      <c r="T30" s="121" t="str">
        <f>IF(L21="•",BA28,"--")</f>
        <v>-Negación sexual; dificultad heterosexual; distancia, aislamiento, inseguridad, pasividad</v>
      </c>
      <c r="U30" s="122"/>
      <c r="V30" s="122"/>
      <c r="W30" s="122"/>
      <c r="X30" s="122"/>
      <c r="Y30" s="122"/>
      <c r="Z30" s="122"/>
      <c r="AA30" s="122"/>
      <c r="AB30" s="122"/>
      <c r="AC30" s="122"/>
      <c r="AD30" s="123"/>
      <c r="AG30" s="35">
        <v>27</v>
      </c>
      <c r="AH30" s="36">
        <v>86</v>
      </c>
      <c r="AI30" s="14">
        <v>92</v>
      </c>
      <c r="AJ30" s="14">
        <v>86</v>
      </c>
      <c r="AK30" s="14">
        <v>93</v>
      </c>
      <c r="AL30" s="14">
        <v>81</v>
      </c>
      <c r="AM30" s="14">
        <v>79</v>
      </c>
      <c r="AN30" s="14">
        <v>77</v>
      </c>
      <c r="AO30" s="14">
        <v>84</v>
      </c>
      <c r="AP30" s="14">
        <v>76</v>
      </c>
      <c r="AQ30" s="14">
        <v>79</v>
      </c>
      <c r="AR30" s="14">
        <v>80</v>
      </c>
      <c r="AS30" s="14">
        <v>81</v>
      </c>
      <c r="AT30" s="14">
        <v>79</v>
      </c>
      <c r="AU30" s="14">
        <v>77</v>
      </c>
      <c r="AV30" s="14">
        <v>82</v>
      </c>
      <c r="AW30" s="38"/>
      <c r="AX30" s="35">
        <v>27</v>
      </c>
      <c r="AZ30" s="56" t="s">
        <v>151</v>
      </c>
      <c r="BA30" s="99" t="s">
        <v>152</v>
      </c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</row>
    <row r="31" spans="2:72">
      <c r="S31" s="60" t="s">
        <v>149</v>
      </c>
      <c r="T31" s="121" t="str">
        <f>IF(P22="•",BA29,"--")</f>
        <v>--</v>
      </c>
      <c r="U31" s="122"/>
      <c r="V31" s="122"/>
      <c r="W31" s="122"/>
      <c r="X31" s="122"/>
      <c r="Y31" s="122"/>
      <c r="Z31" s="122"/>
      <c r="AA31" s="122"/>
      <c r="AB31" s="122"/>
      <c r="AC31" s="122"/>
      <c r="AD31" s="123"/>
      <c r="AG31" s="35">
        <v>28</v>
      </c>
      <c r="AH31" s="36">
        <v>89</v>
      </c>
      <c r="AI31" s="14">
        <v>95</v>
      </c>
      <c r="AJ31" s="14">
        <v>89</v>
      </c>
      <c r="AK31" s="14">
        <v>96</v>
      </c>
      <c r="AL31" s="14">
        <v>85</v>
      </c>
      <c r="AM31" s="14">
        <v>83</v>
      </c>
      <c r="AN31" s="14">
        <v>81</v>
      </c>
      <c r="AO31" s="14">
        <v>87</v>
      </c>
      <c r="AP31" s="14">
        <v>80</v>
      </c>
      <c r="AQ31" s="14">
        <v>82</v>
      </c>
      <c r="AR31" s="14">
        <v>84</v>
      </c>
      <c r="AS31" s="14">
        <v>85</v>
      </c>
      <c r="AT31" s="14">
        <v>82</v>
      </c>
      <c r="AU31" s="14">
        <v>80</v>
      </c>
      <c r="AV31" s="14">
        <v>85</v>
      </c>
      <c r="AW31" s="38"/>
      <c r="AX31" s="35">
        <v>28</v>
      </c>
    </row>
    <row r="32" spans="2:72" ht="13.5" thickBot="1">
      <c r="S32" s="60" t="s">
        <v>151</v>
      </c>
      <c r="T32" s="121" t="str">
        <f>IF(L22="•",BA30,"--")</f>
        <v>-Paciencia, flexibilidad, cautela, tranquilidad; estilo conciliador</v>
      </c>
      <c r="U32" s="122"/>
      <c r="V32" s="122"/>
      <c r="W32" s="122"/>
      <c r="X32" s="122"/>
      <c r="Y32" s="122"/>
      <c r="Z32" s="122"/>
      <c r="AA32" s="122"/>
      <c r="AB32" s="122"/>
      <c r="AC32" s="122"/>
      <c r="AD32" s="123"/>
      <c r="AG32" s="39"/>
      <c r="AH32" s="40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2"/>
      <c r="AX32" s="39"/>
    </row>
    <row r="33" spans="1:53">
      <c r="S33" s="57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</row>
    <row r="34" spans="1:53" ht="15.75" thickBot="1">
      <c r="S34" s="119" t="s">
        <v>154</v>
      </c>
      <c r="T34" s="119" t="s">
        <v>155</v>
      </c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</row>
    <row r="35" spans="1:53" ht="13.5" thickBot="1">
      <c r="S35" s="59" t="s">
        <v>93</v>
      </c>
      <c r="T35" s="120" t="str">
        <f>IF(O8="•",BA1,"--")</f>
        <v>--</v>
      </c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F35" s="43" t="s">
        <v>84</v>
      </c>
      <c r="AG35" s="27" t="s">
        <v>68</v>
      </c>
      <c r="AH35" s="28" t="s">
        <v>53</v>
      </c>
      <c r="AI35" s="29" t="s">
        <v>69</v>
      </c>
      <c r="AJ35" s="29" t="s">
        <v>55</v>
      </c>
      <c r="AK35" s="29" t="s">
        <v>70</v>
      </c>
      <c r="AL35" s="29" t="s">
        <v>71</v>
      </c>
      <c r="AM35" s="29" t="s">
        <v>72</v>
      </c>
      <c r="AN35" s="29" t="s">
        <v>73</v>
      </c>
      <c r="AO35" s="29" t="s">
        <v>74</v>
      </c>
      <c r="AP35" s="29" t="s">
        <v>75</v>
      </c>
      <c r="AQ35" s="29" t="s">
        <v>76</v>
      </c>
      <c r="AR35" s="29" t="s">
        <v>77</v>
      </c>
      <c r="AS35" s="29" t="s">
        <v>78</v>
      </c>
      <c r="AT35" s="29" t="s">
        <v>79</v>
      </c>
      <c r="AU35" s="29" t="s">
        <v>80</v>
      </c>
      <c r="AV35" s="29" t="s">
        <v>81</v>
      </c>
      <c r="AW35" s="30" t="s">
        <v>82</v>
      </c>
      <c r="AX35" s="27" t="s">
        <v>68</v>
      </c>
      <c r="AZ35"/>
      <c r="BA35"/>
    </row>
    <row r="36" spans="1:53">
      <c r="S36" s="60" t="s">
        <v>95</v>
      </c>
      <c r="T36" s="120" t="str">
        <f>IF(M8="•",BA2,"--")</f>
        <v>--</v>
      </c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G36" s="31"/>
      <c r="AH36" s="32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4"/>
      <c r="AX36" s="31"/>
      <c r="AZ36"/>
      <c r="BA36"/>
    </row>
    <row r="37" spans="1:53">
      <c r="S37" s="60" t="s">
        <v>97</v>
      </c>
      <c r="T37" s="120" t="str">
        <f>IF(O9="•",BA3,"--")</f>
        <v>--</v>
      </c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G37" s="35">
        <v>0</v>
      </c>
      <c r="AH37" s="36">
        <v>14</v>
      </c>
      <c r="AI37" s="14">
        <v>13</v>
      </c>
      <c r="AJ37" s="14">
        <v>19</v>
      </c>
      <c r="AK37" s="14">
        <v>22</v>
      </c>
      <c r="AL37" s="14">
        <v>13</v>
      </c>
      <c r="AM37" s="14">
        <v>8</v>
      </c>
      <c r="AN37" s="14">
        <v>2</v>
      </c>
      <c r="AO37" s="14">
        <v>13</v>
      </c>
      <c r="AP37" s="14">
        <v>19</v>
      </c>
      <c r="AQ37" s="14">
        <v>15</v>
      </c>
      <c r="AR37" s="14">
        <v>7</v>
      </c>
      <c r="AS37" s="14">
        <v>5</v>
      </c>
      <c r="AT37" s="14">
        <v>19</v>
      </c>
      <c r="AU37" s="14">
        <v>19</v>
      </c>
      <c r="AV37" s="14">
        <v>19</v>
      </c>
      <c r="AW37" s="37">
        <v>10</v>
      </c>
      <c r="AX37" s="35">
        <v>0</v>
      </c>
      <c r="AZ37"/>
      <c r="BA37"/>
    </row>
    <row r="38" spans="1:53">
      <c r="S38" s="60" t="s">
        <v>99</v>
      </c>
      <c r="T38" s="120" t="str">
        <f>IF(M9="•",BA4,"--")</f>
        <v>--</v>
      </c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G38" s="35">
        <v>1</v>
      </c>
      <c r="AH38" s="36">
        <v>17</v>
      </c>
      <c r="AI38" s="14">
        <v>16</v>
      </c>
      <c r="AJ38" s="14">
        <v>23</v>
      </c>
      <c r="AK38" s="14">
        <v>27</v>
      </c>
      <c r="AL38" s="14">
        <v>16</v>
      </c>
      <c r="AM38" s="14">
        <v>11</v>
      </c>
      <c r="AN38" s="14">
        <v>5</v>
      </c>
      <c r="AO38" s="14">
        <v>16</v>
      </c>
      <c r="AP38" s="14">
        <v>23</v>
      </c>
      <c r="AQ38" s="14">
        <v>18</v>
      </c>
      <c r="AR38" s="14">
        <v>10</v>
      </c>
      <c r="AS38" s="14">
        <v>8</v>
      </c>
      <c r="AT38" s="14">
        <v>22</v>
      </c>
      <c r="AU38" s="14">
        <v>21</v>
      </c>
      <c r="AV38" s="14">
        <v>21</v>
      </c>
      <c r="AW38" s="37">
        <v>13</v>
      </c>
      <c r="AX38" s="35">
        <v>1</v>
      </c>
      <c r="AZ38"/>
      <c r="BA38"/>
    </row>
    <row r="39" spans="1:53">
      <c r="S39" s="60" t="s">
        <v>101</v>
      </c>
      <c r="T39" s="120" t="str">
        <f>IF(O9="•",BA5,"--")</f>
        <v>--</v>
      </c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7"/>
      <c r="AF39" s="17"/>
      <c r="AG39" s="35">
        <v>2</v>
      </c>
      <c r="AH39" s="36">
        <v>20</v>
      </c>
      <c r="AI39" s="14">
        <v>19</v>
      </c>
      <c r="AJ39" s="14">
        <v>27</v>
      </c>
      <c r="AK39" s="14">
        <v>30</v>
      </c>
      <c r="AL39" s="14">
        <v>19</v>
      </c>
      <c r="AM39" s="14">
        <v>14</v>
      </c>
      <c r="AN39" s="14">
        <v>8</v>
      </c>
      <c r="AO39" s="14">
        <v>19</v>
      </c>
      <c r="AP39" s="14">
        <v>27</v>
      </c>
      <c r="AQ39" s="14">
        <v>21</v>
      </c>
      <c r="AR39" s="14">
        <v>13</v>
      </c>
      <c r="AS39" s="14">
        <v>11</v>
      </c>
      <c r="AT39" s="14">
        <v>25</v>
      </c>
      <c r="AU39" s="14">
        <v>22</v>
      </c>
      <c r="AV39" s="14">
        <v>23</v>
      </c>
      <c r="AW39" s="37">
        <v>16</v>
      </c>
      <c r="AX39" s="35">
        <v>2</v>
      </c>
      <c r="AZ39"/>
      <c r="BA39"/>
    </row>
    <row r="40" spans="1:53">
      <c r="S40" s="60" t="s">
        <v>103</v>
      </c>
      <c r="T40" s="120" t="str">
        <f>IF(M10="•",BA6,"--")</f>
        <v>--</v>
      </c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7"/>
      <c r="AF40" s="17"/>
      <c r="AG40" s="35">
        <v>3</v>
      </c>
      <c r="AH40" s="36">
        <v>23</v>
      </c>
      <c r="AI40" s="14">
        <v>21</v>
      </c>
      <c r="AJ40" s="14">
        <v>30</v>
      </c>
      <c r="AK40" s="14">
        <v>33</v>
      </c>
      <c r="AL40" s="14">
        <v>22</v>
      </c>
      <c r="AM40" s="14">
        <v>17</v>
      </c>
      <c r="AN40" s="14">
        <v>11</v>
      </c>
      <c r="AO40" s="14">
        <v>22</v>
      </c>
      <c r="AP40" s="14">
        <v>31</v>
      </c>
      <c r="AQ40" s="14">
        <v>24</v>
      </c>
      <c r="AR40" s="14">
        <v>16</v>
      </c>
      <c r="AS40" s="14">
        <v>14</v>
      </c>
      <c r="AT40" s="14">
        <v>29</v>
      </c>
      <c r="AU40" s="14">
        <v>25</v>
      </c>
      <c r="AV40" s="14">
        <v>26</v>
      </c>
      <c r="AW40" s="37">
        <v>19</v>
      </c>
      <c r="AX40" s="35">
        <v>3</v>
      </c>
      <c r="AZ40"/>
      <c r="BA40"/>
    </row>
    <row r="41" spans="1:53">
      <c r="S41" s="60" t="s">
        <v>105</v>
      </c>
      <c r="T41" s="120" t="str">
        <f>IF(O11="•",BA7,"--")</f>
        <v>--</v>
      </c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7"/>
      <c r="AF41" s="17"/>
      <c r="AG41" s="35">
        <v>4</v>
      </c>
      <c r="AH41" s="36">
        <v>26</v>
      </c>
      <c r="AI41" s="14">
        <v>23</v>
      </c>
      <c r="AJ41" s="14">
        <v>33</v>
      </c>
      <c r="AK41" s="14">
        <v>36</v>
      </c>
      <c r="AL41" s="14">
        <v>25</v>
      </c>
      <c r="AM41" s="14">
        <v>20</v>
      </c>
      <c r="AN41" s="14">
        <v>14</v>
      </c>
      <c r="AO41" s="14">
        <v>26</v>
      </c>
      <c r="AP41" s="14">
        <v>33</v>
      </c>
      <c r="AQ41" s="14">
        <v>27</v>
      </c>
      <c r="AR41" s="14">
        <v>19</v>
      </c>
      <c r="AS41" s="14">
        <v>17</v>
      </c>
      <c r="AT41" s="14">
        <v>32</v>
      </c>
      <c r="AU41" s="14">
        <v>28</v>
      </c>
      <c r="AV41" s="14">
        <v>31</v>
      </c>
      <c r="AW41" s="37">
        <v>22</v>
      </c>
      <c r="AX41" s="35">
        <v>4</v>
      </c>
      <c r="AZ41"/>
      <c r="BA41"/>
    </row>
    <row r="42" spans="1:53">
      <c r="S42" s="60" t="s">
        <v>107</v>
      </c>
      <c r="T42" s="120" t="str">
        <f>IF(M11="•",BA8,"--")</f>
        <v>--</v>
      </c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7"/>
      <c r="AF42" s="17"/>
      <c r="AG42" s="35">
        <v>5</v>
      </c>
      <c r="AH42" s="36">
        <v>28</v>
      </c>
      <c r="AI42" s="14">
        <v>26</v>
      </c>
      <c r="AJ42" s="14">
        <v>36</v>
      </c>
      <c r="AK42" s="14">
        <v>39</v>
      </c>
      <c r="AL42" s="14">
        <v>28</v>
      </c>
      <c r="AM42" s="14">
        <v>23</v>
      </c>
      <c r="AN42" s="14">
        <v>17</v>
      </c>
      <c r="AO42" s="14">
        <v>29</v>
      </c>
      <c r="AP42" s="14">
        <v>37</v>
      </c>
      <c r="AQ42" s="14">
        <v>30</v>
      </c>
      <c r="AR42" s="14">
        <v>22</v>
      </c>
      <c r="AS42" s="14">
        <v>20</v>
      </c>
      <c r="AT42" s="14">
        <v>35</v>
      </c>
      <c r="AU42" s="14">
        <v>30</v>
      </c>
      <c r="AV42" s="14">
        <v>34</v>
      </c>
      <c r="AW42" s="37">
        <v>25</v>
      </c>
      <c r="AX42" s="35">
        <v>5</v>
      </c>
      <c r="AZ42"/>
      <c r="BA42"/>
    </row>
    <row r="43" spans="1:53">
      <c r="S43" s="60" t="s">
        <v>109</v>
      </c>
      <c r="T43" s="120" t="str">
        <f>IF(O12="•",BA9,"--")</f>
        <v>--</v>
      </c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7"/>
      <c r="AF43" s="17"/>
      <c r="AG43" s="35">
        <v>6</v>
      </c>
      <c r="AH43" s="36">
        <v>31</v>
      </c>
      <c r="AI43" s="14">
        <v>31</v>
      </c>
      <c r="AJ43" s="14">
        <v>39</v>
      </c>
      <c r="AK43" s="14">
        <v>42</v>
      </c>
      <c r="AL43" s="14">
        <v>31</v>
      </c>
      <c r="AM43" s="14">
        <v>26</v>
      </c>
      <c r="AN43" s="14">
        <v>20</v>
      </c>
      <c r="AO43" s="14">
        <v>32</v>
      </c>
      <c r="AP43" s="14">
        <v>40</v>
      </c>
      <c r="AQ43" s="14">
        <v>33</v>
      </c>
      <c r="AR43" s="14">
        <v>24</v>
      </c>
      <c r="AS43" s="14">
        <v>23</v>
      </c>
      <c r="AT43" s="14">
        <v>38</v>
      </c>
      <c r="AU43" s="14">
        <v>32</v>
      </c>
      <c r="AV43" s="14">
        <v>35</v>
      </c>
      <c r="AW43" s="37">
        <v>28</v>
      </c>
      <c r="AX43" s="35">
        <v>6</v>
      </c>
      <c r="AZ43"/>
      <c r="BA43"/>
    </row>
    <row r="44" spans="1:53">
      <c r="S44" s="60" t="s">
        <v>111</v>
      </c>
      <c r="T44" s="120" t="str">
        <f>IF(M12="•",BA10,"--")</f>
        <v>--</v>
      </c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7"/>
      <c r="AF44" s="17"/>
      <c r="AG44" s="35">
        <v>7</v>
      </c>
      <c r="AH44" s="36">
        <v>34</v>
      </c>
      <c r="AI44" s="14">
        <v>35</v>
      </c>
      <c r="AJ44" s="14">
        <v>41</v>
      </c>
      <c r="AK44" s="14">
        <v>45</v>
      </c>
      <c r="AL44" s="14">
        <v>34</v>
      </c>
      <c r="AM44" s="14">
        <v>28</v>
      </c>
      <c r="AN44" s="14">
        <v>23</v>
      </c>
      <c r="AO44" s="14">
        <v>34</v>
      </c>
      <c r="AP44" s="14">
        <v>42</v>
      </c>
      <c r="AQ44" s="14">
        <v>35</v>
      </c>
      <c r="AR44" s="14">
        <v>26</v>
      </c>
      <c r="AS44" s="14">
        <v>26</v>
      </c>
      <c r="AT44" s="14">
        <v>40</v>
      </c>
      <c r="AU44" s="14">
        <v>35</v>
      </c>
      <c r="AV44" s="14">
        <v>38</v>
      </c>
      <c r="AW44" s="37">
        <v>32</v>
      </c>
      <c r="AX44" s="35">
        <v>7</v>
      </c>
      <c r="AZ44"/>
      <c r="BA44"/>
    </row>
    <row r="45" spans="1:53">
      <c r="S45" s="60" t="s">
        <v>113</v>
      </c>
      <c r="T45" s="120" t="str">
        <f>IF(O13="•",BA11,"--")</f>
        <v>--</v>
      </c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7"/>
      <c r="AF45" s="17"/>
      <c r="AG45" s="35">
        <v>8</v>
      </c>
      <c r="AH45" s="36">
        <v>37</v>
      </c>
      <c r="AI45" s="14">
        <v>37</v>
      </c>
      <c r="AJ45" s="14">
        <v>43</v>
      </c>
      <c r="AK45" s="14">
        <v>48</v>
      </c>
      <c r="AL45" s="14">
        <v>37</v>
      </c>
      <c r="AM45" s="14">
        <v>31</v>
      </c>
      <c r="AN45" s="14">
        <v>27</v>
      </c>
      <c r="AO45" s="14">
        <v>35</v>
      </c>
      <c r="AP45" s="14">
        <v>44</v>
      </c>
      <c r="AQ45" s="14">
        <v>37</v>
      </c>
      <c r="AR45" s="14">
        <v>28</v>
      </c>
      <c r="AS45" s="14">
        <v>28</v>
      </c>
      <c r="AT45" s="14">
        <v>41</v>
      </c>
      <c r="AU45" s="14">
        <v>38</v>
      </c>
      <c r="AV45" s="14">
        <v>40</v>
      </c>
      <c r="AW45" s="37">
        <v>34</v>
      </c>
      <c r="AX45" s="35">
        <v>8</v>
      </c>
      <c r="AZ45"/>
      <c r="BA45"/>
    </row>
    <row r="46" spans="1:53">
      <c r="S46" s="60" t="s">
        <v>115</v>
      </c>
      <c r="T46" s="120" t="str">
        <f>IF(M13="•",BA12,"--")</f>
        <v>--</v>
      </c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7"/>
      <c r="AF46" s="17"/>
      <c r="AG46" s="35">
        <v>9</v>
      </c>
      <c r="AH46" s="36">
        <v>40</v>
      </c>
      <c r="AI46" s="14">
        <v>40</v>
      </c>
      <c r="AJ46" s="14">
        <v>45</v>
      </c>
      <c r="AK46" s="14">
        <v>50</v>
      </c>
      <c r="AL46" s="14">
        <v>39</v>
      </c>
      <c r="AM46" s="14">
        <v>33</v>
      </c>
      <c r="AN46" s="14">
        <v>30</v>
      </c>
      <c r="AO46" s="14">
        <v>37</v>
      </c>
      <c r="AP46" s="14">
        <v>47</v>
      </c>
      <c r="AQ46" s="14">
        <v>39</v>
      </c>
      <c r="AR46" s="14">
        <v>30</v>
      </c>
      <c r="AS46" s="14">
        <v>31</v>
      </c>
      <c r="AT46" s="14">
        <v>44</v>
      </c>
      <c r="AU46" s="14">
        <v>40</v>
      </c>
      <c r="AV46" s="14">
        <v>42</v>
      </c>
      <c r="AW46" s="37">
        <v>37</v>
      </c>
      <c r="AX46" s="35">
        <v>9</v>
      </c>
      <c r="AZ46"/>
      <c r="BA46"/>
    </row>
    <row r="47" spans="1:53" s="17" customForma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60" t="s">
        <v>117</v>
      </c>
      <c r="T47" s="120" t="str">
        <f>IF(O14="•",BA13,"--")</f>
        <v>--</v>
      </c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G47" s="35">
        <v>10</v>
      </c>
      <c r="AH47" s="36">
        <v>43</v>
      </c>
      <c r="AI47" s="14">
        <v>42</v>
      </c>
      <c r="AJ47" s="14">
        <v>48</v>
      </c>
      <c r="AK47" s="14">
        <v>52</v>
      </c>
      <c r="AL47" s="14">
        <v>42</v>
      </c>
      <c r="AM47" s="14">
        <v>36</v>
      </c>
      <c r="AN47" s="14">
        <v>33</v>
      </c>
      <c r="AO47" s="14">
        <v>39</v>
      </c>
      <c r="AP47" s="14">
        <v>49</v>
      </c>
      <c r="AQ47" s="14">
        <v>41</v>
      </c>
      <c r="AR47" s="14">
        <v>33</v>
      </c>
      <c r="AS47" s="14">
        <v>33</v>
      </c>
      <c r="AT47" s="14">
        <v>46</v>
      </c>
      <c r="AU47" s="14">
        <v>42</v>
      </c>
      <c r="AV47" s="14">
        <v>44</v>
      </c>
      <c r="AW47" s="37">
        <v>31</v>
      </c>
      <c r="AX47" s="35">
        <v>10</v>
      </c>
      <c r="AZ47"/>
      <c r="BA47"/>
    </row>
    <row r="48" spans="1:53" s="17" customForma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60" t="s">
        <v>119</v>
      </c>
      <c r="T48" s="120" t="str">
        <f>IF(M14="•",BA14,"--")</f>
        <v>--</v>
      </c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G48" s="35">
        <v>11</v>
      </c>
      <c r="AH48" s="36">
        <v>46</v>
      </c>
      <c r="AI48" s="14">
        <v>45</v>
      </c>
      <c r="AJ48" s="14">
        <v>50</v>
      </c>
      <c r="AK48" s="14">
        <v>54</v>
      </c>
      <c r="AL48" s="14">
        <v>44</v>
      </c>
      <c r="AM48" s="14">
        <v>38</v>
      </c>
      <c r="AN48" s="14">
        <v>36</v>
      </c>
      <c r="AO48" s="14">
        <v>41</v>
      </c>
      <c r="AP48" s="14">
        <v>51</v>
      </c>
      <c r="AQ48" s="14">
        <v>43</v>
      </c>
      <c r="AR48" s="14">
        <v>35</v>
      </c>
      <c r="AS48" s="14">
        <v>40</v>
      </c>
      <c r="AT48" s="14">
        <v>42</v>
      </c>
      <c r="AU48" s="14">
        <v>45</v>
      </c>
      <c r="AV48" s="14">
        <v>46</v>
      </c>
      <c r="AW48" s="37">
        <v>45</v>
      </c>
      <c r="AX48" s="35">
        <v>11</v>
      </c>
      <c r="AZ48"/>
      <c r="BA48"/>
    </row>
    <row r="49" spans="1:53" s="17" customForma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60" t="s">
        <v>121</v>
      </c>
      <c r="T49" s="120" t="str">
        <f>IF(O15="•",BA15,"--")</f>
        <v>--</v>
      </c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G49" s="35">
        <v>12</v>
      </c>
      <c r="AH49" s="36">
        <v>48</v>
      </c>
      <c r="AI49" s="14">
        <v>48</v>
      </c>
      <c r="AJ49" s="14">
        <v>52</v>
      </c>
      <c r="AK49" s="14">
        <v>56</v>
      </c>
      <c r="AL49" s="14">
        <v>47</v>
      </c>
      <c r="AM49" s="14">
        <v>40</v>
      </c>
      <c r="AN49" s="14">
        <v>38</v>
      </c>
      <c r="AO49" s="14">
        <v>43</v>
      </c>
      <c r="AP49" s="14">
        <v>53</v>
      </c>
      <c r="AQ49" s="14">
        <v>45</v>
      </c>
      <c r="AR49" s="14">
        <v>38</v>
      </c>
      <c r="AS49" s="14">
        <v>37</v>
      </c>
      <c r="AT49" s="14">
        <v>49</v>
      </c>
      <c r="AU49" s="14">
        <v>47</v>
      </c>
      <c r="AV49" s="14">
        <v>48</v>
      </c>
      <c r="AW49" s="37">
        <v>50</v>
      </c>
      <c r="AX49" s="35">
        <v>12</v>
      </c>
      <c r="AZ49"/>
      <c r="BA49"/>
    </row>
    <row r="50" spans="1:53" s="17" customForma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60" t="s">
        <v>123</v>
      </c>
      <c r="T50" s="120" t="str">
        <f>IF(M15="•",BA16,"--")</f>
        <v>--</v>
      </c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G50" s="35">
        <v>13</v>
      </c>
      <c r="AH50" s="36">
        <v>51</v>
      </c>
      <c r="AI50" s="14">
        <v>50</v>
      </c>
      <c r="AJ50" s="14">
        <v>54</v>
      </c>
      <c r="AK50" s="14">
        <v>59</v>
      </c>
      <c r="AL50" s="14">
        <v>49</v>
      </c>
      <c r="AM50" s="14">
        <v>41</v>
      </c>
      <c r="AN50" s="14">
        <v>40</v>
      </c>
      <c r="AO50" s="14">
        <v>45</v>
      </c>
      <c r="AP50" s="14">
        <v>54</v>
      </c>
      <c r="AQ50" s="14">
        <v>47</v>
      </c>
      <c r="AR50" s="14">
        <v>40</v>
      </c>
      <c r="AS50" s="14">
        <v>39</v>
      </c>
      <c r="AT50" s="14">
        <v>51</v>
      </c>
      <c r="AU50" s="14">
        <v>49</v>
      </c>
      <c r="AV50" s="14">
        <v>50</v>
      </c>
      <c r="AW50" s="37">
        <v>56</v>
      </c>
      <c r="AX50" s="35">
        <v>13</v>
      </c>
      <c r="AZ50"/>
      <c r="BA50"/>
    </row>
    <row r="51" spans="1:53" s="17" customForma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60" t="s">
        <v>125</v>
      </c>
      <c r="T51" s="120" t="str">
        <f>IF(O16="•",BA17,"--")</f>
        <v>--</v>
      </c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G51" s="35">
        <v>14</v>
      </c>
      <c r="AH51" s="36">
        <v>54</v>
      </c>
      <c r="AI51" s="14">
        <v>53</v>
      </c>
      <c r="AJ51" s="14">
        <v>56</v>
      </c>
      <c r="AK51" s="14">
        <v>61</v>
      </c>
      <c r="AL51" s="14">
        <v>51</v>
      </c>
      <c r="AM51" s="14">
        <v>43</v>
      </c>
      <c r="AN51" s="14">
        <v>42</v>
      </c>
      <c r="AO51" s="14">
        <v>47</v>
      </c>
      <c r="AP51" s="14">
        <v>56</v>
      </c>
      <c r="AQ51" s="14">
        <v>49</v>
      </c>
      <c r="AR51" s="14">
        <v>42</v>
      </c>
      <c r="AS51" s="14">
        <v>42</v>
      </c>
      <c r="AT51" s="14">
        <v>53</v>
      </c>
      <c r="AU51" s="14">
        <v>52</v>
      </c>
      <c r="AV51" s="14">
        <v>52</v>
      </c>
      <c r="AW51" s="37">
        <v>62</v>
      </c>
      <c r="AX51" s="35">
        <v>14</v>
      </c>
      <c r="AZ51"/>
      <c r="BA51"/>
    </row>
    <row r="52" spans="1:53">
      <c r="S52" s="60" t="s">
        <v>127</v>
      </c>
      <c r="T52" s="120" t="str">
        <f>IF(M16="•",BA18,"--")</f>
        <v>--</v>
      </c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G52" s="35">
        <v>15</v>
      </c>
      <c r="AH52" s="36">
        <v>55</v>
      </c>
      <c r="AI52" s="14">
        <v>56</v>
      </c>
      <c r="AJ52" s="14">
        <v>58</v>
      </c>
      <c r="AK52" s="14">
        <v>63</v>
      </c>
      <c r="AL52" s="14">
        <v>53</v>
      </c>
      <c r="AM52" s="14">
        <v>46</v>
      </c>
      <c r="AN52" s="14">
        <v>45</v>
      </c>
      <c r="AO52" s="14">
        <v>50</v>
      </c>
      <c r="AP52" s="14">
        <v>58</v>
      </c>
      <c r="AQ52" s="14">
        <v>51</v>
      </c>
      <c r="AR52" s="14">
        <v>44</v>
      </c>
      <c r="AS52" s="14">
        <v>44</v>
      </c>
      <c r="AT52" s="14">
        <v>55</v>
      </c>
      <c r="AU52" s="14">
        <v>54</v>
      </c>
      <c r="AV52" s="14">
        <v>54</v>
      </c>
      <c r="AW52" s="37">
        <v>68</v>
      </c>
      <c r="AX52" s="35">
        <v>15</v>
      </c>
      <c r="AZ52"/>
      <c r="BA52"/>
    </row>
    <row r="53" spans="1:53">
      <c r="A53" s="21"/>
      <c r="B53" s="22"/>
      <c r="S53" s="60" t="s">
        <v>129</v>
      </c>
      <c r="T53" s="120" t="str">
        <f>IF(O17="•",BA19,"--")</f>
        <v>--</v>
      </c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G53" s="35">
        <v>16</v>
      </c>
      <c r="AH53" s="36">
        <v>57</v>
      </c>
      <c r="AI53" s="14">
        <v>59</v>
      </c>
      <c r="AJ53" s="14">
        <v>60</v>
      </c>
      <c r="AK53" s="14">
        <v>66</v>
      </c>
      <c r="AL53" s="14">
        <v>55</v>
      </c>
      <c r="AM53" s="14">
        <v>48</v>
      </c>
      <c r="AN53" s="14">
        <v>48</v>
      </c>
      <c r="AO53" s="14">
        <v>52</v>
      </c>
      <c r="AP53" s="14">
        <v>60</v>
      </c>
      <c r="AQ53" s="14">
        <v>53</v>
      </c>
      <c r="AR53" s="14">
        <v>46</v>
      </c>
      <c r="AS53" s="14">
        <v>46</v>
      </c>
      <c r="AT53" s="14">
        <v>57</v>
      </c>
      <c r="AU53" s="14">
        <v>56</v>
      </c>
      <c r="AV53" s="14">
        <v>57</v>
      </c>
      <c r="AW53" s="37"/>
      <c r="AX53" s="35">
        <v>16</v>
      </c>
      <c r="AZ53"/>
      <c r="BA53"/>
    </row>
    <row r="54" spans="1:53">
      <c r="A54" s="23"/>
      <c r="B54" s="24"/>
      <c r="S54" s="60" t="s">
        <v>131</v>
      </c>
      <c r="T54" s="120" t="str">
        <f>IF(M17="•",BA20,"--")</f>
        <v>--</v>
      </c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G54" s="35">
        <v>17</v>
      </c>
      <c r="AH54" s="36">
        <v>60</v>
      </c>
      <c r="AI54" s="14">
        <v>62</v>
      </c>
      <c r="AJ54" s="14">
        <v>62</v>
      </c>
      <c r="AK54" s="14">
        <v>68</v>
      </c>
      <c r="AL54" s="14">
        <v>57</v>
      </c>
      <c r="AM54" s="14">
        <v>50</v>
      </c>
      <c r="AN54" s="14">
        <v>50</v>
      </c>
      <c r="AO54" s="14">
        <v>53</v>
      </c>
      <c r="AP54" s="14">
        <v>61</v>
      </c>
      <c r="AQ54" s="14">
        <v>54</v>
      </c>
      <c r="AR54" s="14">
        <v>47</v>
      </c>
      <c r="AS54" s="14">
        <v>48</v>
      </c>
      <c r="AT54" s="14">
        <v>59</v>
      </c>
      <c r="AU54" s="14">
        <v>58</v>
      </c>
      <c r="AV54" s="14">
        <v>60</v>
      </c>
      <c r="AW54" s="37"/>
      <c r="AX54" s="35">
        <v>17</v>
      </c>
      <c r="AZ54"/>
      <c r="BA54"/>
    </row>
    <row r="55" spans="1:53">
      <c r="A55" s="23"/>
      <c r="B55" s="24"/>
      <c r="S55" s="60" t="s">
        <v>133</v>
      </c>
      <c r="T55" s="120" t="str">
        <f>IF(O18="•",BA21,"--")</f>
        <v>--</v>
      </c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G55" s="35">
        <v>18</v>
      </c>
      <c r="AH55" s="36">
        <v>63</v>
      </c>
      <c r="AI55" s="14">
        <v>64</v>
      </c>
      <c r="AJ55" s="14">
        <v>65</v>
      </c>
      <c r="AK55" s="14">
        <v>71</v>
      </c>
      <c r="AL55" s="14">
        <v>59</v>
      </c>
      <c r="AM55" s="14">
        <v>53</v>
      </c>
      <c r="AN55" s="14">
        <v>51</v>
      </c>
      <c r="AO55" s="14">
        <v>55</v>
      </c>
      <c r="AP55" s="14">
        <v>63</v>
      </c>
      <c r="AQ55" s="14">
        <v>56</v>
      </c>
      <c r="AR55" s="14">
        <v>49</v>
      </c>
      <c r="AS55" s="14">
        <v>50</v>
      </c>
      <c r="AT55" s="14">
        <v>61</v>
      </c>
      <c r="AU55" s="14">
        <v>60</v>
      </c>
      <c r="AV55" s="14">
        <v>62</v>
      </c>
      <c r="AW55" s="37"/>
      <c r="AX55" s="35">
        <v>18</v>
      </c>
      <c r="AZ55"/>
      <c r="BA55"/>
    </row>
    <row r="56" spans="1:53">
      <c r="A56" s="23"/>
      <c r="B56" s="24"/>
      <c r="S56" s="60" t="s">
        <v>135</v>
      </c>
      <c r="T56" s="120" t="str">
        <f>IF(M18="•",BA22,"--")</f>
        <v>--</v>
      </c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G56" s="35">
        <v>19</v>
      </c>
      <c r="AH56" s="36">
        <v>66</v>
      </c>
      <c r="AI56" s="14">
        <v>67</v>
      </c>
      <c r="AJ56" s="14">
        <v>67</v>
      </c>
      <c r="AK56" s="14">
        <v>73</v>
      </c>
      <c r="AL56" s="14">
        <v>61</v>
      </c>
      <c r="AM56" s="14">
        <v>55</v>
      </c>
      <c r="AN56" s="14">
        <v>53</v>
      </c>
      <c r="AO56" s="14">
        <v>58</v>
      </c>
      <c r="AP56" s="14">
        <v>66</v>
      </c>
      <c r="AQ56" s="14">
        <v>58</v>
      </c>
      <c r="AR56" s="14">
        <v>52</v>
      </c>
      <c r="AS56" s="14">
        <v>52</v>
      </c>
      <c r="AT56" s="14">
        <v>63</v>
      </c>
      <c r="AU56" s="14">
        <v>62</v>
      </c>
      <c r="AV56" s="14">
        <v>64</v>
      </c>
      <c r="AW56" s="37"/>
      <c r="AX56" s="35">
        <v>19</v>
      </c>
      <c r="AZ56"/>
      <c r="BA56"/>
    </row>
    <row r="57" spans="1:53">
      <c r="A57" s="23"/>
      <c r="B57" s="24"/>
      <c r="S57" s="60" t="s">
        <v>137</v>
      </c>
      <c r="T57" s="120" t="str">
        <f>IF(O19="•",BA23,"--")</f>
        <v>--</v>
      </c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G57" s="35">
        <v>20</v>
      </c>
      <c r="AH57" s="36">
        <v>68</v>
      </c>
      <c r="AI57" s="14">
        <v>70</v>
      </c>
      <c r="AJ57" s="14">
        <v>69</v>
      </c>
      <c r="AK57" s="14">
        <v>75</v>
      </c>
      <c r="AL57" s="14">
        <v>63</v>
      </c>
      <c r="AM57" s="14">
        <v>57</v>
      </c>
      <c r="AN57" s="14">
        <v>55</v>
      </c>
      <c r="AO57" s="14">
        <v>60</v>
      </c>
      <c r="AP57" s="14">
        <v>68</v>
      </c>
      <c r="AQ57" s="14">
        <v>60</v>
      </c>
      <c r="AR57" s="14">
        <v>54</v>
      </c>
      <c r="AS57" s="14">
        <v>54</v>
      </c>
      <c r="AT57" s="14">
        <v>65</v>
      </c>
      <c r="AU57" s="14">
        <v>64</v>
      </c>
      <c r="AV57" s="14">
        <v>66</v>
      </c>
      <c r="AW57" s="37"/>
      <c r="AX57" s="35">
        <v>20</v>
      </c>
      <c r="AZ57"/>
      <c r="BA57"/>
    </row>
    <row r="58" spans="1:53">
      <c r="A58" s="23"/>
      <c r="B58" s="24"/>
      <c r="S58" s="60" t="s">
        <v>139</v>
      </c>
      <c r="T58" s="120" t="str">
        <f>IF(M19="•",BA24,"--")</f>
        <v>--</v>
      </c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G58" s="35">
        <v>21</v>
      </c>
      <c r="AH58" s="36">
        <v>70</v>
      </c>
      <c r="AI58" s="14">
        <v>73</v>
      </c>
      <c r="AJ58" s="14">
        <v>72</v>
      </c>
      <c r="AK58" s="14">
        <v>77</v>
      </c>
      <c r="AL58" s="14">
        <v>65</v>
      </c>
      <c r="AM58" s="14">
        <v>59</v>
      </c>
      <c r="AN58" s="14">
        <v>57</v>
      </c>
      <c r="AO58" s="14">
        <v>62</v>
      </c>
      <c r="AP58" s="14">
        <v>69</v>
      </c>
      <c r="AQ58" s="14">
        <v>62</v>
      </c>
      <c r="AR58" s="14">
        <v>56</v>
      </c>
      <c r="AS58" s="14">
        <v>57</v>
      </c>
      <c r="AT58" s="14">
        <v>67</v>
      </c>
      <c r="AU58" s="14">
        <v>66</v>
      </c>
      <c r="AV58" s="14">
        <v>69</v>
      </c>
      <c r="AW58" s="37"/>
      <c r="AX58" s="35">
        <v>21</v>
      </c>
      <c r="AZ58"/>
      <c r="BA58"/>
    </row>
    <row r="59" spans="1:53">
      <c r="A59" s="23"/>
      <c r="B59" s="24"/>
      <c r="S59" s="60" t="s">
        <v>141</v>
      </c>
      <c r="T59" s="120" t="str">
        <f>IF(O20="•",BA25,"--")</f>
        <v>--</v>
      </c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G59" s="35">
        <v>22</v>
      </c>
      <c r="AH59" s="36">
        <v>72</v>
      </c>
      <c r="AI59" s="14">
        <v>76</v>
      </c>
      <c r="AJ59" s="14">
        <v>75</v>
      </c>
      <c r="AK59" s="14">
        <v>79</v>
      </c>
      <c r="AL59" s="14">
        <v>68</v>
      </c>
      <c r="AM59" s="14">
        <v>61</v>
      </c>
      <c r="AN59" s="14">
        <v>60</v>
      </c>
      <c r="AO59" s="14">
        <v>65</v>
      </c>
      <c r="AP59" s="14">
        <v>70</v>
      </c>
      <c r="AQ59" s="14">
        <v>66</v>
      </c>
      <c r="AR59" s="14">
        <v>59</v>
      </c>
      <c r="AS59" s="14">
        <v>59</v>
      </c>
      <c r="AT59" s="14">
        <v>69</v>
      </c>
      <c r="AU59" s="14">
        <v>70</v>
      </c>
      <c r="AV59" s="14">
        <v>72</v>
      </c>
      <c r="AW59" s="37"/>
      <c r="AX59" s="35">
        <v>22</v>
      </c>
      <c r="AZ59"/>
      <c r="BA59"/>
    </row>
    <row r="60" spans="1:53">
      <c r="A60" s="23"/>
      <c r="B60" s="24"/>
      <c r="S60" s="60" t="s">
        <v>143</v>
      </c>
      <c r="T60" s="120" t="str">
        <f>IF(M20="•",BA26,"--")</f>
        <v>--</v>
      </c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G60" s="35">
        <v>23</v>
      </c>
      <c r="AH60" s="36">
        <v>75</v>
      </c>
      <c r="AI60" s="14">
        <v>79</v>
      </c>
      <c r="AJ60" s="14">
        <v>78</v>
      </c>
      <c r="AK60" s="14">
        <v>81</v>
      </c>
      <c r="AL60" s="14">
        <v>72</v>
      </c>
      <c r="AM60" s="14">
        <v>64</v>
      </c>
      <c r="AN60" s="14">
        <v>64</v>
      </c>
      <c r="AO60" s="14">
        <v>67</v>
      </c>
      <c r="AP60" s="14">
        <v>72</v>
      </c>
      <c r="AQ60" s="14">
        <v>68</v>
      </c>
      <c r="AR60" s="14">
        <v>62</v>
      </c>
      <c r="AS60" s="14">
        <v>62</v>
      </c>
      <c r="AT60" s="14">
        <v>71</v>
      </c>
      <c r="AU60" s="14">
        <v>74</v>
      </c>
      <c r="AV60" s="14">
        <v>75</v>
      </c>
      <c r="AW60" s="37"/>
      <c r="AX60" s="35">
        <v>23</v>
      </c>
      <c r="AZ60"/>
      <c r="BA60"/>
    </row>
    <row r="61" spans="1:53">
      <c r="A61" s="23"/>
      <c r="B61" s="24"/>
      <c r="S61" s="60" t="s">
        <v>145</v>
      </c>
      <c r="T61" s="120" t="str">
        <f>IF(O21="•",BA27,"--")</f>
        <v>--</v>
      </c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G61" s="35">
        <v>24</v>
      </c>
      <c r="AH61" s="36">
        <v>76</v>
      </c>
      <c r="AI61" s="14">
        <v>82</v>
      </c>
      <c r="AJ61" s="14">
        <v>80</v>
      </c>
      <c r="AK61" s="14">
        <v>83</v>
      </c>
      <c r="AL61" s="14">
        <v>76</v>
      </c>
      <c r="AM61" s="14">
        <v>67</v>
      </c>
      <c r="AN61" s="14">
        <v>67</v>
      </c>
      <c r="AO61" s="14">
        <v>70</v>
      </c>
      <c r="AP61" s="14">
        <v>74</v>
      </c>
      <c r="AQ61" s="14">
        <v>71</v>
      </c>
      <c r="AR61" s="14">
        <v>65</v>
      </c>
      <c r="AS61" s="14">
        <v>65</v>
      </c>
      <c r="AT61" s="14">
        <v>73</v>
      </c>
      <c r="AU61" s="14">
        <v>78</v>
      </c>
      <c r="AV61" s="14">
        <v>78</v>
      </c>
      <c r="AW61" s="37"/>
      <c r="AX61" s="35">
        <v>24</v>
      </c>
      <c r="AZ61"/>
      <c r="BA61"/>
    </row>
    <row r="62" spans="1:53">
      <c r="A62" s="23"/>
      <c r="B62" s="25"/>
      <c r="C62" s="25"/>
      <c r="D62" s="25"/>
      <c r="E62" s="25"/>
      <c r="F62" s="25"/>
      <c r="S62" s="60" t="s">
        <v>147</v>
      </c>
      <c r="T62" s="120" t="str">
        <f>IF(M21="•",BA28,"--")</f>
        <v>--</v>
      </c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G62" s="35">
        <v>25</v>
      </c>
      <c r="AH62" s="36">
        <v>77</v>
      </c>
      <c r="AI62" s="14">
        <v>85</v>
      </c>
      <c r="AJ62" s="14">
        <v>83</v>
      </c>
      <c r="AK62" s="14">
        <v>85</v>
      </c>
      <c r="AL62" s="14">
        <v>79</v>
      </c>
      <c r="AM62" s="14">
        <v>71</v>
      </c>
      <c r="AN62" s="14">
        <v>70</v>
      </c>
      <c r="AO62" s="14">
        <v>73</v>
      </c>
      <c r="AP62" s="14">
        <v>76</v>
      </c>
      <c r="AQ62" s="14">
        <v>74</v>
      </c>
      <c r="AR62" s="14">
        <v>69</v>
      </c>
      <c r="AS62" s="14">
        <v>68</v>
      </c>
      <c r="AT62" s="14">
        <v>76</v>
      </c>
      <c r="AU62" s="14">
        <v>82</v>
      </c>
      <c r="AV62" s="14">
        <v>81</v>
      </c>
      <c r="AW62" s="37"/>
      <c r="AX62" s="35">
        <v>25</v>
      </c>
      <c r="AZ62"/>
      <c r="BA62"/>
    </row>
    <row r="63" spans="1:53">
      <c r="A63" s="23"/>
      <c r="B63" s="25"/>
      <c r="C63" s="25"/>
      <c r="D63" s="25"/>
      <c r="E63" s="25"/>
      <c r="F63" s="25"/>
      <c r="S63" s="60" t="s">
        <v>149</v>
      </c>
      <c r="T63" s="120" t="str">
        <f>IF(O22="•",BA29,"--")</f>
        <v>--</v>
      </c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G63" s="35">
        <v>26</v>
      </c>
      <c r="AH63" s="36">
        <v>80</v>
      </c>
      <c r="AI63" s="14">
        <v>88</v>
      </c>
      <c r="AJ63" s="14">
        <v>86</v>
      </c>
      <c r="AK63" s="14">
        <v>87</v>
      </c>
      <c r="AL63" s="14">
        <v>81</v>
      </c>
      <c r="AM63" s="14">
        <v>75</v>
      </c>
      <c r="AN63" s="14">
        <v>74</v>
      </c>
      <c r="AO63" s="14">
        <v>76</v>
      </c>
      <c r="AP63" s="14">
        <v>78</v>
      </c>
      <c r="AQ63" s="14">
        <v>77</v>
      </c>
      <c r="AR63" s="14">
        <v>73</v>
      </c>
      <c r="AS63" s="14">
        <v>72</v>
      </c>
      <c r="AT63" s="14">
        <v>79</v>
      </c>
      <c r="AU63" s="14">
        <v>86</v>
      </c>
      <c r="AV63" s="14">
        <v>84</v>
      </c>
      <c r="AW63" s="37"/>
      <c r="AX63" s="35">
        <v>26</v>
      </c>
      <c r="AZ63"/>
      <c r="BA63"/>
    </row>
    <row r="64" spans="1:53">
      <c r="A64" s="23"/>
      <c r="B64" s="25"/>
      <c r="C64" s="25"/>
      <c r="D64" s="25"/>
      <c r="E64" s="25"/>
      <c r="F64" s="25"/>
      <c r="S64" s="60" t="s">
        <v>151</v>
      </c>
      <c r="T64" s="120" t="str">
        <f>IF(M22="•",BA30,"--")</f>
        <v>--</v>
      </c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G64" s="35">
        <v>27</v>
      </c>
      <c r="AH64" s="36">
        <v>83</v>
      </c>
      <c r="AI64" s="14">
        <v>91</v>
      </c>
      <c r="AJ64" s="14">
        <v>89</v>
      </c>
      <c r="AK64" s="14">
        <v>89</v>
      </c>
      <c r="AL64" s="14">
        <v>84</v>
      </c>
      <c r="AM64" s="14">
        <v>78</v>
      </c>
      <c r="AN64" s="14">
        <v>78</v>
      </c>
      <c r="AO64" s="14">
        <v>80</v>
      </c>
      <c r="AP64" s="14">
        <v>81</v>
      </c>
      <c r="AQ64" s="14">
        <v>81</v>
      </c>
      <c r="AR64" s="14">
        <v>77</v>
      </c>
      <c r="AS64" s="14">
        <v>76</v>
      </c>
      <c r="AT64" s="14">
        <v>82</v>
      </c>
      <c r="AU64" s="14">
        <v>90</v>
      </c>
      <c r="AV64" s="14">
        <v>87</v>
      </c>
      <c r="AW64" s="37"/>
      <c r="AX64" s="35">
        <v>27</v>
      </c>
      <c r="AZ64"/>
      <c r="BA64"/>
    </row>
    <row r="65" spans="1:50">
      <c r="A65" s="23"/>
      <c r="B65" s="25"/>
      <c r="C65" s="25"/>
      <c r="D65" s="25"/>
      <c r="E65" s="25"/>
      <c r="F65" s="25"/>
      <c r="AG65" s="35">
        <v>28</v>
      </c>
      <c r="AH65" s="36">
        <v>86</v>
      </c>
      <c r="AI65" s="14">
        <v>94</v>
      </c>
      <c r="AJ65" s="14">
        <v>92</v>
      </c>
      <c r="AK65" s="14">
        <v>91</v>
      </c>
      <c r="AL65" s="14">
        <v>87</v>
      </c>
      <c r="AM65" s="14">
        <v>82</v>
      </c>
      <c r="AN65" s="14">
        <v>82</v>
      </c>
      <c r="AO65" s="14">
        <v>84</v>
      </c>
      <c r="AP65" s="14">
        <v>84</v>
      </c>
      <c r="AQ65" s="14">
        <v>85</v>
      </c>
      <c r="AR65" s="14">
        <v>81</v>
      </c>
      <c r="AS65" s="14">
        <v>80</v>
      </c>
      <c r="AT65" s="14">
        <v>85</v>
      </c>
      <c r="AU65" s="14">
        <v>94</v>
      </c>
      <c r="AV65" s="14">
        <v>90</v>
      </c>
      <c r="AW65" s="37"/>
      <c r="AX65" s="35">
        <v>28</v>
      </c>
    </row>
    <row r="66" spans="1:50" ht="13.5" thickBot="1">
      <c r="A66" s="23"/>
      <c r="B66" s="25"/>
      <c r="C66" s="25"/>
      <c r="D66" s="25"/>
      <c r="E66" s="25"/>
      <c r="F66" s="25"/>
      <c r="AG66" s="39"/>
      <c r="AH66" s="40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4"/>
      <c r="AX66" s="39"/>
    </row>
    <row r="67" spans="1:50">
      <c r="A67" s="23"/>
      <c r="B67" s="25"/>
      <c r="C67" s="25"/>
      <c r="D67" s="25"/>
      <c r="E67" s="25"/>
      <c r="F67" s="25"/>
    </row>
    <row r="68" spans="1:50">
      <c r="A68" s="23"/>
      <c r="B68" s="25"/>
      <c r="C68" s="25"/>
      <c r="D68" s="25"/>
      <c r="E68" s="25"/>
      <c r="F68" s="25"/>
    </row>
    <row r="69" spans="1:50">
      <c r="A69" s="23"/>
      <c r="B69" s="25"/>
      <c r="C69" s="25"/>
      <c r="D69" s="25"/>
      <c r="E69" s="25"/>
      <c r="F69" s="25"/>
    </row>
    <row r="70" spans="1:50">
      <c r="A70" s="23"/>
      <c r="B70" s="25"/>
      <c r="C70" s="25"/>
      <c r="D70" s="25"/>
      <c r="E70" s="25"/>
      <c r="F70" s="25"/>
    </row>
    <row r="71" spans="1:50">
      <c r="A71" s="23"/>
      <c r="B71" s="25"/>
      <c r="C71" s="25"/>
      <c r="D71" s="25"/>
      <c r="E71" s="25"/>
      <c r="F71" s="25"/>
    </row>
    <row r="72" spans="1:50">
      <c r="A72" s="23"/>
      <c r="B72" s="25"/>
      <c r="C72" s="25"/>
      <c r="D72" s="25"/>
      <c r="E72" s="25"/>
      <c r="F72" s="25"/>
    </row>
    <row r="73" spans="1:50">
      <c r="A73" s="23"/>
      <c r="B73" s="25"/>
      <c r="C73" s="25"/>
      <c r="D73" s="25"/>
      <c r="E73" s="25"/>
      <c r="F73" s="25"/>
    </row>
    <row r="74" spans="1:50">
      <c r="A74" s="23"/>
      <c r="B74" s="25"/>
      <c r="C74" s="25"/>
      <c r="D74" s="25"/>
      <c r="E74" s="25"/>
      <c r="F74" s="25"/>
    </row>
    <row r="75" spans="1:50">
      <c r="A75" s="23"/>
      <c r="B75" s="25"/>
      <c r="C75" s="25"/>
      <c r="D75" s="25"/>
      <c r="E75" s="25"/>
      <c r="F75" s="25"/>
    </row>
    <row r="76" spans="1:50">
      <c r="A76" s="23"/>
      <c r="B76" s="25"/>
      <c r="C76" s="25"/>
      <c r="D76" s="25"/>
      <c r="E76" s="25"/>
      <c r="F76" s="25"/>
    </row>
    <row r="77" spans="1:50">
      <c r="A77" s="23"/>
      <c r="B77" s="25"/>
      <c r="C77" s="25"/>
      <c r="D77" s="25"/>
      <c r="E77" s="25"/>
      <c r="F77" s="25"/>
    </row>
  </sheetData>
  <mergeCells count="168">
    <mergeCell ref="T61:AD61"/>
    <mergeCell ref="T62:AD62"/>
    <mergeCell ref="T63:AD63"/>
    <mergeCell ref="T64:AD64"/>
    <mergeCell ref="T56:AD56"/>
    <mergeCell ref="T57:AD57"/>
    <mergeCell ref="T58:AD58"/>
    <mergeCell ref="T59:AD59"/>
    <mergeCell ref="T60:AD60"/>
    <mergeCell ref="T51:AD51"/>
    <mergeCell ref="T52:AD52"/>
    <mergeCell ref="T53:AD53"/>
    <mergeCell ref="T54:AD54"/>
    <mergeCell ref="T55:AD55"/>
    <mergeCell ref="T46:AD46"/>
    <mergeCell ref="T47:AD47"/>
    <mergeCell ref="T48:AD48"/>
    <mergeCell ref="T49:AD49"/>
    <mergeCell ref="T50:AD50"/>
    <mergeCell ref="T41:AD41"/>
    <mergeCell ref="T42:AD42"/>
    <mergeCell ref="T43:AD43"/>
    <mergeCell ref="T44:AD44"/>
    <mergeCell ref="T45:AD45"/>
    <mergeCell ref="T36:AD36"/>
    <mergeCell ref="T37:AD37"/>
    <mergeCell ref="T38:AD38"/>
    <mergeCell ref="T39:AD39"/>
    <mergeCell ref="T40:AD40"/>
    <mergeCell ref="T30:AD30"/>
    <mergeCell ref="T31:AD31"/>
    <mergeCell ref="T32:AD32"/>
    <mergeCell ref="S34:AD34"/>
    <mergeCell ref="T35:AD35"/>
    <mergeCell ref="T25:AD25"/>
    <mergeCell ref="T26:AD26"/>
    <mergeCell ref="T27:AD27"/>
    <mergeCell ref="T28:AD28"/>
    <mergeCell ref="T29:AD29"/>
    <mergeCell ref="T20:AD20"/>
    <mergeCell ref="T21:AD21"/>
    <mergeCell ref="T22:AD22"/>
    <mergeCell ref="T23:AD23"/>
    <mergeCell ref="T24:AD24"/>
    <mergeCell ref="T15:AD15"/>
    <mergeCell ref="T16:AD16"/>
    <mergeCell ref="T17:AD17"/>
    <mergeCell ref="T18:AD18"/>
    <mergeCell ref="T19:AD19"/>
    <mergeCell ref="BA28:BT28"/>
    <mergeCell ref="BA29:BT29"/>
    <mergeCell ref="BA30:BT30"/>
    <mergeCell ref="S2:AD2"/>
    <mergeCell ref="T3:AD3"/>
    <mergeCell ref="T4:AD4"/>
    <mergeCell ref="T5:AD5"/>
    <mergeCell ref="T6:AD6"/>
    <mergeCell ref="T7:AD7"/>
    <mergeCell ref="T8:AD8"/>
    <mergeCell ref="T9:AD9"/>
    <mergeCell ref="T10:AD10"/>
    <mergeCell ref="T11:AD11"/>
    <mergeCell ref="T12:AD12"/>
    <mergeCell ref="T13:AD13"/>
    <mergeCell ref="T14:AD14"/>
    <mergeCell ref="BA2:BT2"/>
    <mergeCell ref="BA3:BT3"/>
    <mergeCell ref="BA4:BT4"/>
    <mergeCell ref="BA5:BT5"/>
    <mergeCell ref="BA6:BT6"/>
    <mergeCell ref="BA7:BT7"/>
    <mergeCell ref="BA8:BT8"/>
    <mergeCell ref="BA9:BT9"/>
    <mergeCell ref="BA10:BT10"/>
    <mergeCell ref="BA11:BT11"/>
    <mergeCell ref="BA12:BT12"/>
    <mergeCell ref="BA13:BT13"/>
    <mergeCell ref="BA14:BT14"/>
    <mergeCell ref="BA15:BT15"/>
    <mergeCell ref="BA16:BT16"/>
    <mergeCell ref="BA1:BT1"/>
    <mergeCell ref="BA17:BT17"/>
    <mergeCell ref="BA18:BT18"/>
    <mergeCell ref="BA19:BT19"/>
    <mergeCell ref="BA20:BT20"/>
    <mergeCell ref="BA21:BT21"/>
    <mergeCell ref="BA22:BT22"/>
    <mergeCell ref="BA23:BT23"/>
    <mergeCell ref="BA24:BT24"/>
    <mergeCell ref="BA25:BT25"/>
    <mergeCell ref="BA26:BT26"/>
    <mergeCell ref="D22:E22"/>
    <mergeCell ref="D14:E14"/>
    <mergeCell ref="D15:E15"/>
    <mergeCell ref="D16:E16"/>
    <mergeCell ref="D17:E17"/>
    <mergeCell ref="D18:E18"/>
    <mergeCell ref="D19:E19"/>
    <mergeCell ref="BA27:BT27"/>
    <mergeCell ref="O3:P3"/>
    <mergeCell ref="L6:P6"/>
    <mergeCell ref="F6:K6"/>
    <mergeCell ref="B6:E6"/>
    <mergeCell ref="B23:C23"/>
    <mergeCell ref="D23:E23"/>
    <mergeCell ref="F23:I23"/>
    <mergeCell ref="J23:K23"/>
    <mergeCell ref="F7:I7"/>
    <mergeCell ref="F8:I8"/>
    <mergeCell ref="F9:I9"/>
    <mergeCell ref="F10:I10"/>
    <mergeCell ref="F11:I11"/>
    <mergeCell ref="F12:I12"/>
    <mergeCell ref="F13:I13"/>
    <mergeCell ref="F14:I14"/>
    <mergeCell ref="B16:C16"/>
    <mergeCell ref="B17:C17"/>
    <mergeCell ref="J18:K18"/>
    <mergeCell ref="J19:K19"/>
    <mergeCell ref="J20:K20"/>
    <mergeCell ref="J21:K21"/>
    <mergeCell ref="F16:I16"/>
    <mergeCell ref="F17:I17"/>
    <mergeCell ref="F18:I18"/>
    <mergeCell ref="B21:C21"/>
    <mergeCell ref="J16:K16"/>
    <mergeCell ref="J17:K17"/>
    <mergeCell ref="A1:S1"/>
    <mergeCell ref="B7:C7"/>
    <mergeCell ref="B8:C8"/>
    <mergeCell ref="B9:C9"/>
    <mergeCell ref="B22:C22"/>
    <mergeCell ref="J22:K22"/>
    <mergeCell ref="D7:E7"/>
    <mergeCell ref="J7:K7"/>
    <mergeCell ref="B13:C13"/>
    <mergeCell ref="B14:C14"/>
    <mergeCell ref="D13:E13"/>
    <mergeCell ref="B12:C12"/>
    <mergeCell ref="D10:E10"/>
    <mergeCell ref="D11:E11"/>
    <mergeCell ref="F22:I22"/>
    <mergeCell ref="D20:E20"/>
    <mergeCell ref="D21:E21"/>
    <mergeCell ref="F21:I21"/>
    <mergeCell ref="F19:I19"/>
    <mergeCell ref="F20:I20"/>
    <mergeCell ref="B18:C18"/>
    <mergeCell ref="B19:C19"/>
    <mergeCell ref="B20:C20"/>
    <mergeCell ref="B10:C10"/>
    <mergeCell ref="D12:E12"/>
    <mergeCell ref="J13:K13"/>
    <mergeCell ref="J14:K14"/>
    <mergeCell ref="J15:K15"/>
    <mergeCell ref="B3:C3"/>
    <mergeCell ref="D3:H3"/>
    <mergeCell ref="M3:N3"/>
    <mergeCell ref="D8:E8"/>
    <mergeCell ref="D9:E9"/>
    <mergeCell ref="J8:K8"/>
    <mergeCell ref="J9:K9"/>
    <mergeCell ref="B11:C11"/>
    <mergeCell ref="B15:C15"/>
    <mergeCell ref="J10:K10"/>
    <mergeCell ref="J11:K11"/>
    <mergeCell ref="J12:K12"/>
    <mergeCell ref="F15:I15"/>
  </mergeCells>
  <pageMargins left="0.75" right="0.75" top="1" bottom="1" header="0.511811024" footer="0.511811024"/>
  <pageSetup paperSize="9" orientation="portrait" horizontalDpi="120" verticalDpi="144" r:id="rId1"/>
  <headerFooter alignWithMargins="0">
    <oddHeader>&amp;A</oddHeader>
    <oddFooter>Página &amp;P</oddFooter>
  </headerFooter>
  <ignoredErrors>
    <ignoredError xmlns:x16r3="http://schemas.microsoft.com/office/spreadsheetml/2018/08/main" sqref="O3" x16r3:misleadingForma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16</vt:i4>
      </vt:variant>
    </vt:vector>
  </HeadingPairs>
  <TitlesOfParts>
    <vt:vector size="19" baseType="lpstr">
      <vt:lpstr>EDWARDS</vt:lpstr>
      <vt:lpstr>CORRECCION</vt:lpstr>
      <vt:lpstr>PERFIL</vt:lpstr>
      <vt:lpstr>AD</vt:lpstr>
      <vt:lpstr>AGR</vt:lpstr>
      <vt:lpstr>AUT</vt:lpstr>
      <vt:lpstr>CAM</vt:lpstr>
      <vt:lpstr>CONSISTENCIA</vt:lpstr>
      <vt:lpstr>DE</vt:lpstr>
      <vt:lpstr>DEG</vt:lpstr>
      <vt:lpstr>DOM</vt:lpstr>
      <vt:lpstr>EX</vt:lpstr>
      <vt:lpstr>HET</vt:lpstr>
      <vt:lpstr>INT</vt:lpstr>
      <vt:lpstr>LO</vt:lpstr>
      <vt:lpstr>OR</vt:lpstr>
      <vt:lpstr>PER</vt:lpstr>
      <vt:lpstr>PRO</vt:lpstr>
      <vt:lpstr>SP</vt:lpstr>
    </vt:vector>
  </TitlesOfParts>
  <Company>MAX.corporation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Heredia</dc:creator>
  <dc:description>Hoja de calculo programada para realizar el conteo de la puntuacion bruta del kudder fisico</dc:description>
  <cp:lastModifiedBy>Ali Lovera</cp:lastModifiedBy>
  <cp:lastPrinted>2021-02-22T03:53:02Z</cp:lastPrinted>
  <dcterms:created xsi:type="dcterms:W3CDTF">2009-02-26T21:20:19Z</dcterms:created>
  <dcterms:modified xsi:type="dcterms:W3CDTF">2024-01-10T19:54:38Z</dcterms:modified>
</cp:coreProperties>
</file>