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3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4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3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7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8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9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7.xml" ContentType="application/vnd.openxmlformats-officedocument.drawing+xml"/>
  <Override PartName="/xl/charts/chart10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11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2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3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4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5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ankCompany\平衡性优化\"/>
    </mc:Choice>
  </mc:AlternateContent>
  <xr:revisionPtr revIDLastSave="0" documentId="13_ncr:1_{3A0BDE05-B397-4616-9452-00CF5A96D7C9}" xr6:coauthVersionLast="45" xr6:coauthVersionMax="45" xr10:uidLastSave="{00000000-0000-0000-0000-000000000000}"/>
  <bookViews>
    <workbookView xWindow="4104" yWindow="1284" windowWidth="15936" windowHeight="9720" tabRatio="765" activeTab="3" xr2:uid="{B5F8BAFB-FF5B-443E-A24E-0C1EE73EC8EE}"/>
  </bookViews>
  <sheets>
    <sheet name="权重匹配" sheetId="1" r:id="rId1"/>
    <sheet name="模块血量配置" sheetId="2" r:id="rId2"/>
    <sheet name="核心模块伤害" sheetId="3" r:id="rId3"/>
    <sheet name="受弹面积" sheetId="4" r:id="rId4"/>
    <sheet name="伤害期望" sheetId="5" r:id="rId5"/>
    <sheet name="装填速度" sheetId="6" r:id="rId6"/>
    <sheet name="单位分工" sheetId="7" r:id="rId7"/>
  </sheets>
  <definedNames>
    <definedName name="_xlchart.v1.0" hidden="1">模块血量配置!$A$2:$A$14</definedName>
    <definedName name="_xlchart.v1.1" hidden="1">模块血量配置!$B$1</definedName>
    <definedName name="_xlchart.v1.2" hidden="1">模块血量配置!$B$2:$B$14</definedName>
    <definedName name="_xlchart.v1.3" hidden="1">模块血量配置!$F$2:$F$9</definedName>
    <definedName name="_xlchart.v1.4" hidden="1">模块血量配置!$G$1</definedName>
    <definedName name="_xlchart.v1.5" hidden="1">模块血量配置!$G$2:$G$9</definedName>
    <definedName name="_xlchart.v1.6" hidden="1">模块血量配置!$A$39:$A$59</definedName>
    <definedName name="_xlchart.v1.7" hidden="1">模块血量配置!$B$39:$B$59</definedName>
    <definedName name="_xlchart.v1.8" hidden="1">模块血量配置!$A$60:$A$61</definedName>
    <definedName name="_xlchart.v1.9" hidden="1">模块血量配置!$B$60:$B$61</definedName>
  </definedNames>
  <calcPr calcId="18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7" i="6" l="1"/>
  <c r="D8" i="6" s="1"/>
  <c r="D9" i="6" s="1"/>
  <c r="D10" i="6" s="1"/>
  <c r="D11" i="6" s="1"/>
  <c r="D12" i="6" s="1"/>
  <c r="D13" i="6" s="1"/>
  <c r="D14" i="6" s="1"/>
  <c r="E7" i="6"/>
  <c r="E8" i="6" s="1"/>
  <c r="E9" i="6" s="1"/>
  <c r="E10" i="6" s="1"/>
  <c r="E11" i="6" s="1"/>
  <c r="E12" i="6" s="1"/>
  <c r="E13" i="6" s="1"/>
  <c r="E14" i="6" s="1"/>
  <c r="H7" i="6"/>
  <c r="H8" i="6" s="1"/>
  <c r="H9" i="6" s="1"/>
  <c r="H10" i="6" s="1"/>
  <c r="H11" i="6" s="1"/>
  <c r="H12" i="6" s="1"/>
  <c r="H13" i="6" s="1"/>
  <c r="H14" i="6" s="1"/>
  <c r="I7" i="6"/>
  <c r="I8" i="6" s="1"/>
  <c r="I9" i="6" s="1"/>
  <c r="I10" i="6" s="1"/>
  <c r="I11" i="6" s="1"/>
  <c r="I12" i="6" s="1"/>
  <c r="I13" i="6" s="1"/>
  <c r="I14" i="6" s="1"/>
  <c r="L7" i="6"/>
  <c r="L8" i="6" s="1"/>
  <c r="L9" i="6" s="1"/>
  <c r="L10" i="6" s="1"/>
  <c r="L11" i="6" s="1"/>
  <c r="L12" i="6" s="1"/>
  <c r="L13" i="6" s="1"/>
  <c r="L14" i="6" s="1"/>
  <c r="C7" i="6"/>
  <c r="C8" i="6" s="1"/>
  <c r="C9" i="6" s="1"/>
  <c r="C10" i="6" s="1"/>
  <c r="C11" i="6" s="1"/>
  <c r="C12" i="6" s="1"/>
  <c r="C13" i="6" s="1"/>
  <c r="C14" i="6" s="1"/>
  <c r="D6" i="6"/>
  <c r="E6" i="6"/>
  <c r="F6" i="6"/>
  <c r="F7" i="6" s="1"/>
  <c r="F8" i="6" s="1"/>
  <c r="F9" i="6" s="1"/>
  <c r="F10" i="6" s="1"/>
  <c r="F11" i="6" s="1"/>
  <c r="F12" i="6" s="1"/>
  <c r="F13" i="6" s="1"/>
  <c r="F14" i="6" s="1"/>
  <c r="G6" i="6"/>
  <c r="G7" i="6" s="1"/>
  <c r="G8" i="6" s="1"/>
  <c r="G9" i="6" s="1"/>
  <c r="G10" i="6" s="1"/>
  <c r="G11" i="6" s="1"/>
  <c r="G12" i="6" s="1"/>
  <c r="G13" i="6" s="1"/>
  <c r="G14" i="6" s="1"/>
  <c r="H6" i="6"/>
  <c r="I6" i="6"/>
  <c r="J6" i="6"/>
  <c r="J7" i="6" s="1"/>
  <c r="J8" i="6" s="1"/>
  <c r="J9" i="6" s="1"/>
  <c r="J10" i="6" s="1"/>
  <c r="J11" i="6" s="1"/>
  <c r="J12" i="6" s="1"/>
  <c r="J13" i="6" s="1"/>
  <c r="J14" i="6" s="1"/>
  <c r="K6" i="6"/>
  <c r="K7" i="6" s="1"/>
  <c r="K8" i="6" s="1"/>
  <c r="K9" i="6" s="1"/>
  <c r="K10" i="6" s="1"/>
  <c r="K11" i="6" s="1"/>
  <c r="K12" i="6" s="1"/>
  <c r="K13" i="6" s="1"/>
  <c r="K14" i="6" s="1"/>
  <c r="L6" i="6"/>
  <c r="C6" i="6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D121" i="5"/>
  <c r="E121" i="5"/>
  <c r="F121" i="5"/>
  <c r="C121" i="5"/>
  <c r="F120" i="5"/>
  <c r="F119" i="5"/>
  <c r="F118" i="5"/>
  <c r="F117" i="5"/>
  <c r="F116" i="5"/>
  <c r="F115" i="5"/>
  <c r="F114" i="5"/>
  <c r="F113" i="5"/>
  <c r="F112" i="5"/>
  <c r="F111" i="5"/>
  <c r="F110" i="5"/>
  <c r="F109" i="5"/>
  <c r="F108" i="5"/>
  <c r="F107" i="5"/>
  <c r="F106" i="5"/>
  <c r="F105" i="5"/>
  <c r="F104" i="5"/>
  <c r="F103" i="5"/>
  <c r="F102" i="5"/>
  <c r="F101" i="5"/>
  <c r="F100" i="5"/>
  <c r="D96" i="5"/>
  <c r="C96" i="5"/>
  <c r="D72" i="5"/>
  <c r="C72" i="5"/>
  <c r="F71" i="5"/>
  <c r="F70" i="5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D48" i="5"/>
  <c r="C48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27" i="5"/>
  <c r="E24" i="4"/>
  <c r="F24" i="4"/>
  <c r="G24" i="4"/>
  <c r="D24" i="4"/>
  <c r="F72" i="5" l="1"/>
  <c r="F48" i="5"/>
  <c r="Q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C28" i="3"/>
  <c r="Q25" i="3"/>
  <c r="Q26" i="3"/>
  <c r="Q27" i="3"/>
  <c r="Q24" i="3"/>
  <c r="P25" i="3"/>
  <c r="P26" i="3"/>
  <c r="P27" i="3"/>
  <c r="P24" i="3"/>
  <c r="D27" i="3"/>
  <c r="E27" i="3"/>
  <c r="F27" i="3"/>
  <c r="G27" i="3"/>
  <c r="H27" i="3"/>
  <c r="I27" i="3"/>
  <c r="J27" i="3"/>
  <c r="K27" i="3"/>
  <c r="L27" i="3"/>
  <c r="M27" i="3"/>
  <c r="N27" i="3"/>
  <c r="O27" i="3"/>
  <c r="C27" i="3"/>
  <c r="D26" i="3"/>
  <c r="E26" i="3"/>
  <c r="F26" i="3"/>
  <c r="G26" i="3"/>
  <c r="H26" i="3"/>
  <c r="I26" i="3"/>
  <c r="J26" i="3"/>
  <c r="K26" i="3"/>
  <c r="L26" i="3"/>
  <c r="M26" i="3"/>
  <c r="N26" i="3"/>
  <c r="O26" i="3"/>
  <c r="C26" i="3"/>
  <c r="D25" i="3"/>
  <c r="E25" i="3"/>
  <c r="F25" i="3"/>
  <c r="G25" i="3"/>
  <c r="H25" i="3"/>
  <c r="I25" i="3"/>
  <c r="J25" i="3"/>
  <c r="K25" i="3"/>
  <c r="L25" i="3"/>
  <c r="M25" i="3"/>
  <c r="N25" i="3"/>
  <c r="O25" i="3"/>
  <c r="C25" i="3"/>
  <c r="E20" i="3"/>
  <c r="F20" i="3"/>
  <c r="G20" i="3"/>
  <c r="D20" i="3"/>
  <c r="G8" i="3"/>
  <c r="G9" i="3"/>
  <c r="G10" i="3"/>
  <c r="G11" i="3"/>
  <c r="G12" i="3"/>
  <c r="G13" i="3"/>
  <c r="G14" i="3"/>
  <c r="G15" i="3"/>
  <c r="G16" i="3"/>
  <c r="G17" i="3"/>
  <c r="G18" i="3"/>
  <c r="G19" i="3"/>
  <c r="G7" i="3"/>
  <c r="F8" i="3"/>
  <c r="F9" i="3"/>
  <c r="F10" i="3"/>
  <c r="F11" i="3"/>
  <c r="F12" i="3"/>
  <c r="F13" i="3"/>
  <c r="F14" i="3"/>
  <c r="F15" i="3"/>
  <c r="F16" i="3"/>
  <c r="F17" i="3"/>
  <c r="F18" i="3"/>
  <c r="F19" i="3"/>
  <c r="F7" i="3"/>
  <c r="E8" i="3"/>
  <c r="E9" i="3"/>
  <c r="E10" i="3"/>
  <c r="E11" i="3"/>
  <c r="E12" i="3"/>
  <c r="E13" i="3"/>
  <c r="E14" i="3"/>
  <c r="E15" i="3"/>
  <c r="E16" i="3"/>
  <c r="E17" i="3"/>
  <c r="E18" i="3"/>
  <c r="E19" i="3"/>
  <c r="E7" i="3"/>
  <c r="B15" i="2"/>
  <c r="F10" i="2"/>
  <c r="B60" i="2"/>
  <c r="B3" i="1"/>
  <c r="AL6" i="1"/>
  <c r="AM6" i="1"/>
  <c r="AN6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B7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C6" i="1"/>
  <c r="B6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B5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</calcChain>
</file>

<file path=xl/sharedStrings.xml><?xml version="1.0" encoding="utf-8"?>
<sst xmlns="http://schemas.openxmlformats.org/spreadsheetml/2006/main" count="335" uniqueCount="92">
  <si>
    <t>权重平均值</t>
    <phoneticPr fontId="1" type="noConversion"/>
  </si>
  <si>
    <t>权重上限</t>
    <phoneticPr fontId="1" type="noConversion"/>
  </si>
  <si>
    <t>权重下限</t>
    <phoneticPr fontId="1" type="noConversion"/>
  </si>
  <si>
    <t>上下限权重比例</t>
    <phoneticPr fontId="1" type="noConversion"/>
  </si>
  <si>
    <t>上下限权重差值</t>
    <phoneticPr fontId="1" type="noConversion"/>
  </si>
  <si>
    <t>权重匹配</t>
    <phoneticPr fontId="1" type="noConversion"/>
  </si>
  <si>
    <t>单位</t>
    <phoneticPr fontId="1" type="noConversion"/>
  </si>
  <si>
    <t>发动机</t>
    <phoneticPr fontId="1" type="noConversion"/>
  </si>
  <si>
    <t>变速箱</t>
    <phoneticPr fontId="1" type="noConversion"/>
  </si>
  <si>
    <t>车长</t>
    <phoneticPr fontId="1" type="noConversion"/>
  </si>
  <si>
    <t>驾驶员</t>
    <phoneticPr fontId="1" type="noConversion"/>
  </si>
  <si>
    <t>炮手</t>
    <phoneticPr fontId="1" type="noConversion"/>
  </si>
  <si>
    <t>装填手</t>
    <phoneticPr fontId="1" type="noConversion"/>
  </si>
  <si>
    <t>通信员</t>
    <phoneticPr fontId="1" type="noConversion"/>
  </si>
  <si>
    <t>其他乘员</t>
    <phoneticPr fontId="1" type="noConversion"/>
  </si>
  <si>
    <t>炮塔</t>
    <phoneticPr fontId="1" type="noConversion"/>
  </si>
  <si>
    <t>火炮</t>
    <phoneticPr fontId="1" type="noConversion"/>
  </si>
  <si>
    <t>弹药架</t>
    <phoneticPr fontId="1" type="noConversion"/>
  </si>
  <si>
    <t>血量</t>
    <phoneticPr fontId="1" type="noConversion"/>
  </si>
  <si>
    <t>载具血量</t>
    <phoneticPr fontId="1" type="noConversion"/>
  </si>
  <si>
    <t>履带</t>
    <phoneticPr fontId="1" type="noConversion"/>
  </si>
  <si>
    <t>导轮</t>
    <phoneticPr fontId="1" type="noConversion"/>
  </si>
  <si>
    <t>附加装甲</t>
    <phoneticPr fontId="1" type="noConversion"/>
  </si>
  <si>
    <t>炮手观察口</t>
    <phoneticPr fontId="1" type="noConversion"/>
  </si>
  <si>
    <t>驾驶员观察口</t>
    <phoneticPr fontId="1" type="noConversion"/>
  </si>
  <si>
    <t>车长观察口</t>
    <phoneticPr fontId="1" type="noConversion"/>
  </si>
  <si>
    <t>负重轮</t>
    <phoneticPr fontId="1" type="noConversion"/>
  </si>
  <si>
    <t>其他组件</t>
    <phoneticPr fontId="1" type="noConversion"/>
  </si>
  <si>
    <t>电台</t>
    <phoneticPr fontId="1" type="noConversion"/>
  </si>
  <si>
    <t>装弹机</t>
    <phoneticPr fontId="1" type="noConversion"/>
  </si>
  <si>
    <t>总计血量</t>
    <phoneticPr fontId="1" type="noConversion"/>
  </si>
  <si>
    <t>总计剩余血量</t>
    <phoneticPr fontId="1" type="noConversion"/>
  </si>
  <si>
    <t>100%剩余血量</t>
    <phoneticPr fontId="1" type="noConversion"/>
  </si>
  <si>
    <t>80%剩余血量</t>
    <phoneticPr fontId="1" type="noConversion"/>
  </si>
  <si>
    <t>600%剩余血量</t>
    <phoneticPr fontId="1" type="noConversion"/>
  </si>
  <si>
    <t>40%剩余血量</t>
    <phoneticPr fontId="1" type="noConversion"/>
  </si>
  <si>
    <t>造成伤害量</t>
    <phoneticPr fontId="1" type="noConversion"/>
  </si>
  <si>
    <t>20%剩余血量</t>
    <phoneticPr fontId="1" type="noConversion"/>
  </si>
  <si>
    <t>投影面积——正面</t>
    <phoneticPr fontId="1" type="noConversion"/>
  </si>
  <si>
    <t>投影面积——侧面</t>
    <phoneticPr fontId="1" type="noConversion"/>
  </si>
  <si>
    <t>投影面积——后侧</t>
    <phoneticPr fontId="1" type="noConversion"/>
  </si>
  <si>
    <t>投影面积——最佳角度</t>
    <phoneticPr fontId="1" type="noConversion"/>
  </si>
  <si>
    <t>正面攻击伤害</t>
  </si>
  <si>
    <t>正面攻击伤害</t>
    <phoneticPr fontId="1" type="noConversion"/>
  </si>
  <si>
    <t>侧面攻击伤害</t>
  </si>
  <si>
    <t>侧面攻击伤害</t>
    <phoneticPr fontId="1" type="noConversion"/>
  </si>
  <si>
    <t>后侧攻击伤害</t>
  </si>
  <si>
    <t>后侧攻击伤害</t>
    <phoneticPr fontId="1" type="noConversion"/>
  </si>
  <si>
    <t>最佳角度攻击伤害</t>
  </si>
  <si>
    <t>最佳角度攻击伤害</t>
    <phoneticPr fontId="1" type="noConversion"/>
  </si>
  <si>
    <t>造成伤害修正</t>
  </si>
  <si>
    <t>总合</t>
    <phoneticPr fontId="1" type="noConversion"/>
  </si>
  <si>
    <t>正面</t>
    <phoneticPr fontId="1" type="noConversion"/>
  </si>
  <si>
    <t>侧面</t>
    <phoneticPr fontId="1" type="noConversion"/>
  </si>
  <si>
    <t>后侧</t>
    <phoneticPr fontId="1" type="noConversion"/>
  </si>
  <si>
    <t>最佳</t>
    <phoneticPr fontId="1" type="noConversion"/>
  </si>
  <si>
    <t>正面伤害</t>
    <phoneticPr fontId="1" type="noConversion"/>
  </si>
  <si>
    <t>弹药重量</t>
    <phoneticPr fontId="1" type="noConversion"/>
  </si>
  <si>
    <t>连续1次射击</t>
    <phoneticPr fontId="1" type="noConversion"/>
  </si>
  <si>
    <t>连续2次射击</t>
    <phoneticPr fontId="1" type="noConversion"/>
  </si>
  <si>
    <t>连续3次射击</t>
    <phoneticPr fontId="1" type="noConversion"/>
  </si>
  <si>
    <t>连续4次射击</t>
  </si>
  <si>
    <t>连续5次射击</t>
  </si>
  <si>
    <t>连续6次射击</t>
  </si>
  <si>
    <t>连续7次射击</t>
  </si>
  <si>
    <t>连续8次射击</t>
  </si>
  <si>
    <t>连续9次射击</t>
  </si>
  <si>
    <t>连续10次射击</t>
  </si>
  <si>
    <t>基础装填速度</t>
    <phoneticPr fontId="1" type="noConversion"/>
  </si>
  <si>
    <t>穿深</t>
    <phoneticPr fontId="1" type="noConversion"/>
  </si>
  <si>
    <t>射速</t>
    <phoneticPr fontId="1" type="noConversion"/>
  </si>
  <si>
    <t>精度</t>
    <phoneticPr fontId="1" type="noConversion"/>
  </si>
  <si>
    <t>防护</t>
    <phoneticPr fontId="1" type="noConversion"/>
  </si>
  <si>
    <t>机动</t>
    <phoneticPr fontId="1" type="noConversion"/>
  </si>
  <si>
    <t>隐蔽</t>
    <phoneticPr fontId="1" type="noConversion"/>
  </si>
  <si>
    <t>抗损</t>
    <phoneticPr fontId="1" type="noConversion"/>
  </si>
  <si>
    <t>重坦（突击）</t>
    <phoneticPr fontId="1" type="noConversion"/>
  </si>
  <si>
    <t>重坦（肌肉）</t>
    <phoneticPr fontId="1" type="noConversion"/>
  </si>
  <si>
    <t>中坦（前线）</t>
    <phoneticPr fontId="1" type="noConversion"/>
  </si>
  <si>
    <t>中坦（支援）</t>
    <phoneticPr fontId="1" type="noConversion"/>
  </si>
  <si>
    <t>轻坦（视野）</t>
    <phoneticPr fontId="1" type="noConversion"/>
  </si>
  <si>
    <t>轻坦（狗斗）</t>
    <phoneticPr fontId="1" type="noConversion"/>
  </si>
  <si>
    <t>坦歼（无炮塔）</t>
    <phoneticPr fontId="1" type="noConversion"/>
  </si>
  <si>
    <t>坦歼（有炮塔）</t>
    <phoneticPr fontId="1" type="noConversion"/>
  </si>
  <si>
    <t>火炮（无炮塔）</t>
    <phoneticPr fontId="1" type="noConversion"/>
  </si>
  <si>
    <t>防空车（大口径）</t>
    <phoneticPr fontId="1" type="noConversion"/>
  </si>
  <si>
    <t>防空车（小口径）</t>
    <phoneticPr fontId="1" type="noConversion"/>
  </si>
  <si>
    <t>步兵车</t>
    <phoneticPr fontId="1" type="noConversion"/>
  </si>
  <si>
    <t>火炮（有炮塔）</t>
    <phoneticPr fontId="1" type="noConversion"/>
  </si>
  <si>
    <t>轮战</t>
    <phoneticPr fontId="1" type="noConversion"/>
  </si>
  <si>
    <t>视野</t>
    <phoneticPr fontId="1" type="noConversion"/>
  </si>
  <si>
    <t>指标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</si>
</sst>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依据动态权重的匹配机制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权重匹配!$A$3</c:f>
              <c:strCache>
                <c:ptCount val="1"/>
                <c:pt idx="0">
                  <c:v>权重上限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权重匹配!$B$3:$AN$3</c:f>
              <c:numCache>
                <c:formatCode>General</c:formatCode>
                <c:ptCount val="39"/>
                <c:pt idx="0">
                  <c:v>1.2</c:v>
                </c:pt>
                <c:pt idx="1">
                  <c:v>1.7999999999999998</c:v>
                </c:pt>
                <c:pt idx="2">
                  <c:v>2.4</c:v>
                </c:pt>
                <c:pt idx="3">
                  <c:v>3</c:v>
                </c:pt>
                <c:pt idx="4">
                  <c:v>3.5999999999999996</c:v>
                </c:pt>
                <c:pt idx="5">
                  <c:v>4.2</c:v>
                </c:pt>
                <c:pt idx="6">
                  <c:v>4.8</c:v>
                </c:pt>
                <c:pt idx="7">
                  <c:v>5.3999999999999995</c:v>
                </c:pt>
                <c:pt idx="8">
                  <c:v>6</c:v>
                </c:pt>
                <c:pt idx="9">
                  <c:v>6.6</c:v>
                </c:pt>
                <c:pt idx="10">
                  <c:v>7.1999999999999993</c:v>
                </c:pt>
                <c:pt idx="11">
                  <c:v>7.8</c:v>
                </c:pt>
                <c:pt idx="12">
                  <c:v>8.4</c:v>
                </c:pt>
                <c:pt idx="13">
                  <c:v>9</c:v>
                </c:pt>
                <c:pt idx="14">
                  <c:v>9.6</c:v>
                </c:pt>
                <c:pt idx="15">
                  <c:v>10.199999999999999</c:v>
                </c:pt>
                <c:pt idx="16">
                  <c:v>10.799999999999999</c:v>
                </c:pt>
                <c:pt idx="17">
                  <c:v>11.4</c:v>
                </c:pt>
                <c:pt idx="18">
                  <c:v>12</c:v>
                </c:pt>
                <c:pt idx="19">
                  <c:v>12.6</c:v>
                </c:pt>
                <c:pt idx="20">
                  <c:v>13.2</c:v>
                </c:pt>
                <c:pt idx="21">
                  <c:v>13.799999999999999</c:v>
                </c:pt>
                <c:pt idx="22">
                  <c:v>14.399999999999999</c:v>
                </c:pt>
                <c:pt idx="23">
                  <c:v>15</c:v>
                </c:pt>
                <c:pt idx="24">
                  <c:v>15.6</c:v>
                </c:pt>
                <c:pt idx="25">
                  <c:v>16.2</c:v>
                </c:pt>
                <c:pt idx="26">
                  <c:v>16.8</c:v>
                </c:pt>
                <c:pt idx="27">
                  <c:v>17.399999999999999</c:v>
                </c:pt>
                <c:pt idx="28">
                  <c:v>18</c:v>
                </c:pt>
                <c:pt idx="29">
                  <c:v>18.599999999999998</c:v>
                </c:pt>
                <c:pt idx="30">
                  <c:v>19.2</c:v>
                </c:pt>
                <c:pt idx="31">
                  <c:v>19.8</c:v>
                </c:pt>
                <c:pt idx="32">
                  <c:v>20.399999999999999</c:v>
                </c:pt>
                <c:pt idx="33">
                  <c:v>21</c:v>
                </c:pt>
                <c:pt idx="34">
                  <c:v>21.599999999999998</c:v>
                </c:pt>
                <c:pt idx="35">
                  <c:v>22.2</c:v>
                </c:pt>
                <c:pt idx="36">
                  <c:v>22.8</c:v>
                </c:pt>
                <c:pt idx="37">
                  <c:v>23.4</c:v>
                </c:pt>
                <c:pt idx="38">
                  <c:v>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BFC-4E90-BD4D-6A6282F90D7A}"/>
            </c:ext>
          </c:extLst>
        </c:ser>
        <c:ser>
          <c:idx val="1"/>
          <c:order val="1"/>
          <c:tx>
            <c:strRef>
              <c:f>权重匹配!$A$4</c:f>
              <c:strCache>
                <c:ptCount val="1"/>
                <c:pt idx="0">
                  <c:v>权重平均值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权重匹配!$B$4:$AN$4</c:f>
              <c:numCache>
                <c:formatCode>General</c:formatCode>
                <c:ptCount val="3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  <c:pt idx="11">
                  <c:v>6.5</c:v>
                </c:pt>
                <c:pt idx="12">
                  <c:v>7</c:v>
                </c:pt>
                <c:pt idx="13">
                  <c:v>7.5</c:v>
                </c:pt>
                <c:pt idx="14">
                  <c:v>8</c:v>
                </c:pt>
                <c:pt idx="15">
                  <c:v>8.5</c:v>
                </c:pt>
                <c:pt idx="16">
                  <c:v>9</c:v>
                </c:pt>
                <c:pt idx="17">
                  <c:v>9.5</c:v>
                </c:pt>
                <c:pt idx="18">
                  <c:v>10</c:v>
                </c:pt>
                <c:pt idx="19">
                  <c:v>10.5</c:v>
                </c:pt>
                <c:pt idx="20">
                  <c:v>11</c:v>
                </c:pt>
                <c:pt idx="21">
                  <c:v>11.5</c:v>
                </c:pt>
                <c:pt idx="22">
                  <c:v>12</c:v>
                </c:pt>
                <c:pt idx="23">
                  <c:v>12.5</c:v>
                </c:pt>
                <c:pt idx="24">
                  <c:v>13</c:v>
                </c:pt>
                <c:pt idx="25">
                  <c:v>13.5</c:v>
                </c:pt>
                <c:pt idx="26">
                  <c:v>14</c:v>
                </c:pt>
                <c:pt idx="27">
                  <c:v>14.5</c:v>
                </c:pt>
                <c:pt idx="28">
                  <c:v>15</c:v>
                </c:pt>
                <c:pt idx="29">
                  <c:v>15.5</c:v>
                </c:pt>
                <c:pt idx="30">
                  <c:v>16</c:v>
                </c:pt>
                <c:pt idx="31">
                  <c:v>16.5</c:v>
                </c:pt>
                <c:pt idx="32">
                  <c:v>17</c:v>
                </c:pt>
                <c:pt idx="33">
                  <c:v>17.5</c:v>
                </c:pt>
                <c:pt idx="34">
                  <c:v>18</c:v>
                </c:pt>
                <c:pt idx="35">
                  <c:v>18.5</c:v>
                </c:pt>
                <c:pt idx="36">
                  <c:v>19</c:v>
                </c:pt>
                <c:pt idx="37">
                  <c:v>19.5</c:v>
                </c:pt>
                <c:pt idx="38">
                  <c:v>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BFC-4E90-BD4D-6A6282F90D7A}"/>
            </c:ext>
          </c:extLst>
        </c:ser>
        <c:ser>
          <c:idx val="2"/>
          <c:order val="2"/>
          <c:tx>
            <c:strRef>
              <c:f>权重匹配!$A$5</c:f>
              <c:strCache>
                <c:ptCount val="1"/>
                <c:pt idx="0">
                  <c:v>权重下限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权重匹配!$B$5:$AN$5</c:f>
              <c:numCache>
                <c:formatCode>General</c:formatCode>
                <c:ptCount val="39"/>
                <c:pt idx="0">
                  <c:v>0.8</c:v>
                </c:pt>
                <c:pt idx="1">
                  <c:v>1.2000000000000002</c:v>
                </c:pt>
                <c:pt idx="2">
                  <c:v>1.6</c:v>
                </c:pt>
                <c:pt idx="3">
                  <c:v>2</c:v>
                </c:pt>
                <c:pt idx="4">
                  <c:v>2.4000000000000004</c:v>
                </c:pt>
                <c:pt idx="5">
                  <c:v>2.8000000000000003</c:v>
                </c:pt>
                <c:pt idx="6">
                  <c:v>3.2</c:v>
                </c:pt>
                <c:pt idx="7">
                  <c:v>3.6</c:v>
                </c:pt>
                <c:pt idx="8">
                  <c:v>4</c:v>
                </c:pt>
                <c:pt idx="9">
                  <c:v>4.4000000000000004</c:v>
                </c:pt>
                <c:pt idx="10">
                  <c:v>4.8000000000000007</c:v>
                </c:pt>
                <c:pt idx="11">
                  <c:v>5.2</c:v>
                </c:pt>
                <c:pt idx="12">
                  <c:v>5.6000000000000005</c:v>
                </c:pt>
                <c:pt idx="13">
                  <c:v>6</c:v>
                </c:pt>
                <c:pt idx="14">
                  <c:v>6.4</c:v>
                </c:pt>
                <c:pt idx="15">
                  <c:v>6.8000000000000007</c:v>
                </c:pt>
                <c:pt idx="16">
                  <c:v>7.2</c:v>
                </c:pt>
                <c:pt idx="17">
                  <c:v>7.6000000000000005</c:v>
                </c:pt>
                <c:pt idx="18">
                  <c:v>8</c:v>
                </c:pt>
                <c:pt idx="19">
                  <c:v>8.4</c:v>
                </c:pt>
                <c:pt idx="20">
                  <c:v>8.8000000000000007</c:v>
                </c:pt>
                <c:pt idx="21">
                  <c:v>9.2000000000000011</c:v>
                </c:pt>
                <c:pt idx="22">
                  <c:v>9.6000000000000014</c:v>
                </c:pt>
                <c:pt idx="23">
                  <c:v>10</c:v>
                </c:pt>
                <c:pt idx="24">
                  <c:v>10.4</c:v>
                </c:pt>
                <c:pt idx="25">
                  <c:v>10.8</c:v>
                </c:pt>
                <c:pt idx="26">
                  <c:v>11.200000000000001</c:v>
                </c:pt>
                <c:pt idx="27">
                  <c:v>11.600000000000001</c:v>
                </c:pt>
                <c:pt idx="28">
                  <c:v>12</c:v>
                </c:pt>
                <c:pt idx="29">
                  <c:v>12.4</c:v>
                </c:pt>
                <c:pt idx="30">
                  <c:v>12.8</c:v>
                </c:pt>
                <c:pt idx="31">
                  <c:v>13.200000000000001</c:v>
                </c:pt>
                <c:pt idx="32">
                  <c:v>13.600000000000001</c:v>
                </c:pt>
                <c:pt idx="33">
                  <c:v>14</c:v>
                </c:pt>
                <c:pt idx="34">
                  <c:v>14.4</c:v>
                </c:pt>
                <c:pt idx="35">
                  <c:v>14.8</c:v>
                </c:pt>
                <c:pt idx="36">
                  <c:v>15.200000000000001</c:v>
                </c:pt>
                <c:pt idx="37">
                  <c:v>15.600000000000001</c:v>
                </c:pt>
                <c:pt idx="38">
                  <c:v>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BFC-4E90-BD4D-6A6282F90D7A}"/>
            </c:ext>
          </c:extLst>
        </c:ser>
        <c:ser>
          <c:idx val="3"/>
          <c:order val="3"/>
          <c:tx>
            <c:strRef>
              <c:f>权重匹配!$A$6</c:f>
              <c:strCache>
                <c:ptCount val="1"/>
                <c:pt idx="0">
                  <c:v>上下限权重比例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权重匹配!$B$6:$AN$6</c:f>
              <c:numCache>
                <c:formatCode>General</c:formatCode>
                <c:ptCount val="39"/>
                <c:pt idx="0">
                  <c:v>1.4999999999999998</c:v>
                </c:pt>
                <c:pt idx="1">
                  <c:v>1.4999999999999996</c:v>
                </c:pt>
                <c:pt idx="2">
                  <c:v>1.4999999999999998</c:v>
                </c:pt>
                <c:pt idx="3">
                  <c:v>1.5</c:v>
                </c:pt>
                <c:pt idx="4">
                  <c:v>1.4999999999999996</c:v>
                </c:pt>
                <c:pt idx="5">
                  <c:v>1.5</c:v>
                </c:pt>
                <c:pt idx="6">
                  <c:v>1.4999999999999998</c:v>
                </c:pt>
                <c:pt idx="7">
                  <c:v>1.4999999999999998</c:v>
                </c:pt>
                <c:pt idx="8">
                  <c:v>1.5</c:v>
                </c:pt>
                <c:pt idx="9">
                  <c:v>1.4999999999999998</c:v>
                </c:pt>
                <c:pt idx="10">
                  <c:v>1.4999999999999996</c:v>
                </c:pt>
                <c:pt idx="11">
                  <c:v>1.5</c:v>
                </c:pt>
                <c:pt idx="12">
                  <c:v>1.5</c:v>
                </c:pt>
                <c:pt idx="13">
                  <c:v>1.5</c:v>
                </c:pt>
                <c:pt idx="14">
                  <c:v>1.4999999999999998</c:v>
                </c:pt>
                <c:pt idx="15">
                  <c:v>1.4999999999999998</c:v>
                </c:pt>
                <c:pt idx="16">
                  <c:v>1.4999999999999998</c:v>
                </c:pt>
                <c:pt idx="17">
                  <c:v>1.5</c:v>
                </c:pt>
                <c:pt idx="18">
                  <c:v>1.5</c:v>
                </c:pt>
                <c:pt idx="19">
                  <c:v>1.5</c:v>
                </c:pt>
                <c:pt idx="20">
                  <c:v>1.4999999999999998</c:v>
                </c:pt>
                <c:pt idx="21">
                  <c:v>1.4999999999999998</c:v>
                </c:pt>
                <c:pt idx="22">
                  <c:v>1.4999999999999996</c:v>
                </c:pt>
                <c:pt idx="23">
                  <c:v>1.5</c:v>
                </c:pt>
                <c:pt idx="24">
                  <c:v>1.5</c:v>
                </c:pt>
                <c:pt idx="25">
                  <c:v>1.4999999999999998</c:v>
                </c:pt>
                <c:pt idx="26">
                  <c:v>1.5</c:v>
                </c:pt>
                <c:pt idx="27">
                  <c:v>1.4999999999999998</c:v>
                </c:pt>
                <c:pt idx="28">
                  <c:v>1.5</c:v>
                </c:pt>
                <c:pt idx="29">
                  <c:v>1.4999999999999998</c:v>
                </c:pt>
                <c:pt idx="30">
                  <c:v>1.4999999999999998</c:v>
                </c:pt>
                <c:pt idx="31">
                  <c:v>1.5</c:v>
                </c:pt>
                <c:pt idx="32">
                  <c:v>1.4999999999999998</c:v>
                </c:pt>
                <c:pt idx="33">
                  <c:v>1.5</c:v>
                </c:pt>
                <c:pt idx="34">
                  <c:v>1.4999999999999998</c:v>
                </c:pt>
                <c:pt idx="35">
                  <c:v>1.4999999999999998</c:v>
                </c:pt>
                <c:pt idx="36">
                  <c:v>1.5</c:v>
                </c:pt>
                <c:pt idx="37">
                  <c:v>1.4999999999999998</c:v>
                </c:pt>
                <c:pt idx="38">
                  <c:v>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BFC-4E90-BD4D-6A6282F90D7A}"/>
            </c:ext>
          </c:extLst>
        </c:ser>
        <c:ser>
          <c:idx val="4"/>
          <c:order val="4"/>
          <c:tx>
            <c:strRef>
              <c:f>权重匹配!$A$7</c:f>
              <c:strCache>
                <c:ptCount val="1"/>
                <c:pt idx="0">
                  <c:v>上下限权重差值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权重匹配!$B$7:$AN$7</c:f>
              <c:numCache>
                <c:formatCode>General</c:formatCode>
                <c:ptCount val="39"/>
                <c:pt idx="0">
                  <c:v>0.39999999999999991</c:v>
                </c:pt>
                <c:pt idx="1">
                  <c:v>0.59999999999999964</c:v>
                </c:pt>
                <c:pt idx="2">
                  <c:v>0.79999999999999982</c:v>
                </c:pt>
                <c:pt idx="3">
                  <c:v>1</c:v>
                </c:pt>
                <c:pt idx="4">
                  <c:v>1.1999999999999993</c:v>
                </c:pt>
                <c:pt idx="5">
                  <c:v>1.4</c:v>
                </c:pt>
                <c:pt idx="6">
                  <c:v>1.5999999999999996</c:v>
                </c:pt>
                <c:pt idx="7">
                  <c:v>1.7999999999999994</c:v>
                </c:pt>
                <c:pt idx="8">
                  <c:v>2</c:v>
                </c:pt>
                <c:pt idx="9">
                  <c:v>2.1999999999999993</c:v>
                </c:pt>
                <c:pt idx="10">
                  <c:v>2.3999999999999986</c:v>
                </c:pt>
                <c:pt idx="11">
                  <c:v>2.5999999999999996</c:v>
                </c:pt>
                <c:pt idx="12">
                  <c:v>2.8</c:v>
                </c:pt>
                <c:pt idx="13">
                  <c:v>3</c:v>
                </c:pt>
                <c:pt idx="14">
                  <c:v>3.1999999999999993</c:v>
                </c:pt>
                <c:pt idx="15">
                  <c:v>3.3999999999999986</c:v>
                </c:pt>
                <c:pt idx="16">
                  <c:v>3.5999999999999988</c:v>
                </c:pt>
                <c:pt idx="17">
                  <c:v>3.8</c:v>
                </c:pt>
                <c:pt idx="18">
                  <c:v>4</c:v>
                </c:pt>
                <c:pt idx="19">
                  <c:v>4.1999999999999993</c:v>
                </c:pt>
                <c:pt idx="20">
                  <c:v>4.3999999999999986</c:v>
                </c:pt>
                <c:pt idx="21">
                  <c:v>4.5999999999999979</c:v>
                </c:pt>
                <c:pt idx="22">
                  <c:v>4.7999999999999972</c:v>
                </c:pt>
                <c:pt idx="23">
                  <c:v>5</c:v>
                </c:pt>
                <c:pt idx="24">
                  <c:v>5.1999999999999993</c:v>
                </c:pt>
                <c:pt idx="25">
                  <c:v>5.3999999999999986</c:v>
                </c:pt>
                <c:pt idx="26">
                  <c:v>5.6</c:v>
                </c:pt>
                <c:pt idx="27">
                  <c:v>5.7999999999999972</c:v>
                </c:pt>
                <c:pt idx="28">
                  <c:v>6</c:v>
                </c:pt>
                <c:pt idx="29">
                  <c:v>6.1999999999999975</c:v>
                </c:pt>
                <c:pt idx="30">
                  <c:v>6.3999999999999986</c:v>
                </c:pt>
                <c:pt idx="31">
                  <c:v>6.6</c:v>
                </c:pt>
                <c:pt idx="32">
                  <c:v>6.7999999999999972</c:v>
                </c:pt>
                <c:pt idx="33">
                  <c:v>7</c:v>
                </c:pt>
                <c:pt idx="34">
                  <c:v>7.1999999999999975</c:v>
                </c:pt>
                <c:pt idx="35">
                  <c:v>7.3999999999999986</c:v>
                </c:pt>
                <c:pt idx="36">
                  <c:v>7.6</c:v>
                </c:pt>
                <c:pt idx="37">
                  <c:v>7.7999999999999972</c:v>
                </c:pt>
                <c:pt idx="38">
                  <c:v>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BFC-4E90-BD4D-6A6282F90D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4337040"/>
        <c:axId val="704334800"/>
      </c:scatterChart>
      <c:valAx>
        <c:axId val="704337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权重修正项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4334800"/>
        <c:crosses val="autoZero"/>
        <c:crossBetween val="midCat"/>
      </c:valAx>
      <c:valAx>
        <c:axId val="70433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权重值</a:t>
                </a:r>
              </a:p>
              <a:p>
                <a:pPr>
                  <a:defRPr/>
                </a:pPr>
                <a:r>
                  <a:rPr lang="zh-CN" altLang="en-US"/>
                  <a:t>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4337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连续射击用时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装填速度!$B$5</c:f>
              <c:strCache>
                <c:ptCount val="1"/>
                <c:pt idx="0">
                  <c:v>连续1次射击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装填速度!$C$3:$L$3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cat>
          <c:val>
            <c:numRef>
              <c:f>装填速度!$C$5:$L$5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BBA-4D5A-9905-43B206A68FAB}"/>
            </c:ext>
          </c:extLst>
        </c:ser>
        <c:ser>
          <c:idx val="2"/>
          <c:order val="2"/>
          <c:tx>
            <c:strRef>
              <c:f>装填速度!$B$6</c:f>
              <c:strCache>
                <c:ptCount val="1"/>
                <c:pt idx="0">
                  <c:v>连续2次射击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装填速度!$C$3:$L$3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cat>
          <c:val>
            <c:numRef>
              <c:f>装填速度!$C$6:$L$6</c:f>
              <c:numCache>
                <c:formatCode>General</c:formatCode>
                <c:ptCount val="10"/>
                <c:pt idx="0">
                  <c:v>3.0999999999999996</c:v>
                </c:pt>
                <c:pt idx="1">
                  <c:v>3.8</c:v>
                </c:pt>
                <c:pt idx="2">
                  <c:v>4.5</c:v>
                </c:pt>
                <c:pt idx="3">
                  <c:v>5.1999999999999993</c:v>
                </c:pt>
                <c:pt idx="4">
                  <c:v>5.8999999999999995</c:v>
                </c:pt>
                <c:pt idx="5">
                  <c:v>8</c:v>
                </c:pt>
                <c:pt idx="6">
                  <c:v>11.5</c:v>
                </c:pt>
                <c:pt idx="7">
                  <c:v>15</c:v>
                </c:pt>
                <c:pt idx="8">
                  <c:v>22</c:v>
                </c:pt>
                <c:pt idx="9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BBA-4D5A-9905-43B206A68FAB}"/>
            </c:ext>
          </c:extLst>
        </c:ser>
        <c:ser>
          <c:idx val="3"/>
          <c:order val="3"/>
          <c:tx>
            <c:strRef>
              <c:f>装填速度!$B$7</c:f>
              <c:strCache>
                <c:ptCount val="1"/>
                <c:pt idx="0">
                  <c:v>连续3次射击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装填速度!$C$3:$L$3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cat>
          <c:val>
            <c:numRef>
              <c:f>装填速度!$C$7:$L$7</c:f>
              <c:numCache>
                <c:formatCode>General</c:formatCode>
                <c:ptCount val="10"/>
                <c:pt idx="0">
                  <c:v>5.5</c:v>
                </c:pt>
                <c:pt idx="1">
                  <c:v>7</c:v>
                </c:pt>
                <c:pt idx="2">
                  <c:v>8.5</c:v>
                </c:pt>
                <c:pt idx="3">
                  <c:v>10</c:v>
                </c:pt>
                <c:pt idx="4">
                  <c:v>11.5</c:v>
                </c:pt>
                <c:pt idx="5">
                  <c:v>16</c:v>
                </c:pt>
                <c:pt idx="6">
                  <c:v>23.5</c:v>
                </c:pt>
                <c:pt idx="7">
                  <c:v>31</c:v>
                </c:pt>
                <c:pt idx="8">
                  <c:v>46</c:v>
                </c:pt>
                <c:pt idx="9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BBA-4D5A-9905-43B206A68FAB}"/>
            </c:ext>
          </c:extLst>
        </c:ser>
        <c:ser>
          <c:idx val="4"/>
          <c:order val="4"/>
          <c:tx>
            <c:strRef>
              <c:f>装填速度!$B$8</c:f>
              <c:strCache>
                <c:ptCount val="1"/>
                <c:pt idx="0">
                  <c:v>连续4次射击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装填速度!$C$3:$L$3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cat>
          <c:val>
            <c:numRef>
              <c:f>装填速度!$C$8:$L$8</c:f>
              <c:numCache>
                <c:formatCode>General</c:formatCode>
                <c:ptCount val="10"/>
                <c:pt idx="0">
                  <c:v>8.8000000000000007</c:v>
                </c:pt>
                <c:pt idx="1">
                  <c:v>11.4</c:v>
                </c:pt>
                <c:pt idx="2">
                  <c:v>14</c:v>
                </c:pt>
                <c:pt idx="3">
                  <c:v>16.600000000000001</c:v>
                </c:pt>
                <c:pt idx="4">
                  <c:v>19.200000000000003</c:v>
                </c:pt>
                <c:pt idx="5">
                  <c:v>27</c:v>
                </c:pt>
                <c:pt idx="6">
                  <c:v>40</c:v>
                </c:pt>
                <c:pt idx="7">
                  <c:v>53</c:v>
                </c:pt>
                <c:pt idx="8">
                  <c:v>79</c:v>
                </c:pt>
                <c:pt idx="9">
                  <c:v>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BBA-4D5A-9905-43B206A68FAB}"/>
            </c:ext>
          </c:extLst>
        </c:ser>
        <c:ser>
          <c:idx val="5"/>
          <c:order val="5"/>
          <c:tx>
            <c:strRef>
              <c:f>装填速度!$B$9</c:f>
              <c:strCache>
                <c:ptCount val="1"/>
                <c:pt idx="0">
                  <c:v>连续5次射击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装填速度!$C$3:$L$3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cat>
          <c:val>
            <c:numRef>
              <c:f>装填速度!$C$9:$L$9</c:f>
              <c:numCache>
                <c:formatCode>General</c:formatCode>
                <c:ptCount val="10"/>
                <c:pt idx="0">
                  <c:v>12.4</c:v>
                </c:pt>
                <c:pt idx="1">
                  <c:v>16.2</c:v>
                </c:pt>
                <c:pt idx="2">
                  <c:v>20</c:v>
                </c:pt>
                <c:pt idx="3">
                  <c:v>23.8</c:v>
                </c:pt>
                <c:pt idx="4">
                  <c:v>27.6</c:v>
                </c:pt>
                <c:pt idx="5">
                  <c:v>39</c:v>
                </c:pt>
                <c:pt idx="6">
                  <c:v>58</c:v>
                </c:pt>
                <c:pt idx="7">
                  <c:v>77</c:v>
                </c:pt>
                <c:pt idx="8">
                  <c:v>115</c:v>
                </c:pt>
                <c:pt idx="9">
                  <c:v>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BBA-4D5A-9905-43B206A68FAB}"/>
            </c:ext>
          </c:extLst>
        </c:ser>
        <c:ser>
          <c:idx val="6"/>
          <c:order val="6"/>
          <c:tx>
            <c:strRef>
              <c:f>装填速度!$B$10</c:f>
              <c:strCache>
                <c:ptCount val="1"/>
                <c:pt idx="0">
                  <c:v>连续6次射击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装填速度!$C$3:$L$3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cat>
          <c:val>
            <c:numRef>
              <c:f>装填速度!$C$10:$L$10</c:f>
              <c:numCache>
                <c:formatCode>General</c:formatCode>
                <c:ptCount val="10"/>
                <c:pt idx="0">
                  <c:v>16</c:v>
                </c:pt>
                <c:pt idx="1">
                  <c:v>21</c:v>
                </c:pt>
                <c:pt idx="2">
                  <c:v>26</c:v>
                </c:pt>
                <c:pt idx="3">
                  <c:v>31</c:v>
                </c:pt>
                <c:pt idx="4">
                  <c:v>36</c:v>
                </c:pt>
                <c:pt idx="5">
                  <c:v>51</c:v>
                </c:pt>
                <c:pt idx="6">
                  <c:v>76</c:v>
                </c:pt>
                <c:pt idx="7">
                  <c:v>101</c:v>
                </c:pt>
                <c:pt idx="8">
                  <c:v>151</c:v>
                </c:pt>
                <c:pt idx="9">
                  <c:v>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BBA-4D5A-9905-43B206A68FAB}"/>
            </c:ext>
          </c:extLst>
        </c:ser>
        <c:ser>
          <c:idx val="7"/>
          <c:order val="7"/>
          <c:tx>
            <c:strRef>
              <c:f>装填速度!$B$11</c:f>
              <c:strCache>
                <c:ptCount val="1"/>
                <c:pt idx="0">
                  <c:v>连续7次射击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装填速度!$C$3:$L$3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cat>
          <c:val>
            <c:numRef>
              <c:f>装填速度!$C$11:$L$11</c:f>
              <c:numCache>
                <c:formatCode>General</c:formatCode>
                <c:ptCount val="10"/>
                <c:pt idx="0">
                  <c:v>19.600000000000001</c:v>
                </c:pt>
                <c:pt idx="1">
                  <c:v>25.8</c:v>
                </c:pt>
                <c:pt idx="2">
                  <c:v>32</c:v>
                </c:pt>
                <c:pt idx="3">
                  <c:v>38.200000000000003</c:v>
                </c:pt>
                <c:pt idx="4">
                  <c:v>44.4</c:v>
                </c:pt>
                <c:pt idx="5">
                  <c:v>63</c:v>
                </c:pt>
                <c:pt idx="6">
                  <c:v>94</c:v>
                </c:pt>
                <c:pt idx="7">
                  <c:v>125</c:v>
                </c:pt>
                <c:pt idx="8">
                  <c:v>187</c:v>
                </c:pt>
                <c:pt idx="9">
                  <c:v>249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5BBA-4D5A-9905-43B206A68FAB}"/>
            </c:ext>
          </c:extLst>
        </c:ser>
        <c:ser>
          <c:idx val="8"/>
          <c:order val="8"/>
          <c:tx>
            <c:strRef>
              <c:f>装填速度!$B$12</c:f>
              <c:strCache>
                <c:ptCount val="1"/>
                <c:pt idx="0">
                  <c:v>连续8次射击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装填速度!$C$3:$L$3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cat>
          <c:val>
            <c:numRef>
              <c:f>装填速度!$C$12:$L$12</c:f>
              <c:numCache>
                <c:formatCode>General</c:formatCode>
                <c:ptCount val="10"/>
                <c:pt idx="0">
                  <c:v>23.200000000000003</c:v>
                </c:pt>
                <c:pt idx="1">
                  <c:v>30.6</c:v>
                </c:pt>
                <c:pt idx="2">
                  <c:v>38</c:v>
                </c:pt>
                <c:pt idx="3">
                  <c:v>45.400000000000006</c:v>
                </c:pt>
                <c:pt idx="4">
                  <c:v>52.8</c:v>
                </c:pt>
                <c:pt idx="5">
                  <c:v>75</c:v>
                </c:pt>
                <c:pt idx="6">
                  <c:v>112</c:v>
                </c:pt>
                <c:pt idx="7">
                  <c:v>149</c:v>
                </c:pt>
                <c:pt idx="8">
                  <c:v>223</c:v>
                </c:pt>
                <c:pt idx="9">
                  <c:v>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5BBA-4D5A-9905-43B206A68FAB}"/>
            </c:ext>
          </c:extLst>
        </c:ser>
        <c:ser>
          <c:idx val="9"/>
          <c:order val="9"/>
          <c:tx>
            <c:strRef>
              <c:f>装填速度!$B$13</c:f>
              <c:strCache>
                <c:ptCount val="1"/>
                <c:pt idx="0">
                  <c:v>连续9次射击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装填速度!$C$3:$L$3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cat>
          <c:val>
            <c:numRef>
              <c:f>装填速度!$C$13:$L$13</c:f>
              <c:numCache>
                <c:formatCode>General</c:formatCode>
                <c:ptCount val="10"/>
                <c:pt idx="0">
                  <c:v>26.800000000000004</c:v>
                </c:pt>
                <c:pt idx="1">
                  <c:v>35.4</c:v>
                </c:pt>
                <c:pt idx="2">
                  <c:v>44</c:v>
                </c:pt>
                <c:pt idx="3">
                  <c:v>52.600000000000009</c:v>
                </c:pt>
                <c:pt idx="4">
                  <c:v>61.199999999999996</c:v>
                </c:pt>
                <c:pt idx="5">
                  <c:v>87</c:v>
                </c:pt>
                <c:pt idx="6">
                  <c:v>130</c:v>
                </c:pt>
                <c:pt idx="7">
                  <c:v>173</c:v>
                </c:pt>
                <c:pt idx="8">
                  <c:v>259</c:v>
                </c:pt>
                <c:pt idx="9">
                  <c:v>345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5BBA-4D5A-9905-43B206A68FAB}"/>
            </c:ext>
          </c:extLst>
        </c:ser>
        <c:ser>
          <c:idx val="10"/>
          <c:order val="10"/>
          <c:tx>
            <c:strRef>
              <c:f>装填速度!$B$14</c:f>
              <c:strCache>
                <c:ptCount val="1"/>
                <c:pt idx="0">
                  <c:v>连续10次射击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装填速度!$C$3:$L$3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cat>
          <c:val>
            <c:numRef>
              <c:f>装填速度!$C$14:$L$14</c:f>
              <c:numCache>
                <c:formatCode>General</c:formatCode>
                <c:ptCount val="10"/>
                <c:pt idx="0">
                  <c:v>30.400000000000006</c:v>
                </c:pt>
                <c:pt idx="1">
                  <c:v>40.199999999999996</c:v>
                </c:pt>
                <c:pt idx="2">
                  <c:v>50</c:v>
                </c:pt>
                <c:pt idx="3">
                  <c:v>59.800000000000011</c:v>
                </c:pt>
                <c:pt idx="4">
                  <c:v>69.599999999999994</c:v>
                </c:pt>
                <c:pt idx="5">
                  <c:v>99</c:v>
                </c:pt>
                <c:pt idx="6">
                  <c:v>148</c:v>
                </c:pt>
                <c:pt idx="7">
                  <c:v>197</c:v>
                </c:pt>
                <c:pt idx="8">
                  <c:v>295</c:v>
                </c:pt>
                <c:pt idx="9">
                  <c:v>393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5BBA-4D5A-9905-43B206A68F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822817032"/>
        <c:axId val="82281735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装填速度!$B$3</c15:sqref>
                        </c15:formulaRef>
                      </c:ext>
                    </c:extLst>
                    <c:strCache>
                      <c:ptCount val="1"/>
                      <c:pt idx="0">
                        <c:v>弹药重量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装填速度!$C$3:$L$3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35</c:v>
                      </c:pt>
                      <c:pt idx="7">
                        <c:v>40</c:v>
                      </c:pt>
                      <c:pt idx="8">
                        <c:v>45</c:v>
                      </c:pt>
                      <c:pt idx="9">
                        <c:v>50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装填速度!$C$3:$L$3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35</c:v>
                      </c:pt>
                      <c:pt idx="7">
                        <c:v>40</c:v>
                      </c:pt>
                      <c:pt idx="8">
                        <c:v>45</c:v>
                      </c:pt>
                      <c:pt idx="9">
                        <c:v>50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B-5BBA-4D5A-9905-43B206A68FAB}"/>
                  </c:ext>
                </c:extLst>
              </c15:ser>
            </c15:filteredBarSeries>
          </c:ext>
        </c:extLst>
      </c:barChart>
      <c:catAx>
        <c:axId val="822817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弹药质量（</a:t>
                </a:r>
                <a:r>
                  <a:rPr lang="en-US"/>
                  <a:t>KG)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22817352"/>
        <c:crosses val="autoZero"/>
        <c:auto val="1"/>
        <c:lblAlgn val="ctr"/>
        <c:lblOffset val="100"/>
        <c:noMultiLvlLbl val="0"/>
      </c:catAx>
      <c:valAx>
        <c:axId val="822817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时间（秒）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22817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单位分工!$A$5</c:f>
              <c:strCache>
                <c:ptCount val="1"/>
                <c:pt idx="0">
                  <c:v>重坦（突击）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单位分工!$B$4:$I$4</c:f>
              <c:strCache>
                <c:ptCount val="8"/>
                <c:pt idx="0">
                  <c:v>穿深</c:v>
                </c:pt>
                <c:pt idx="1">
                  <c:v>射速</c:v>
                </c:pt>
                <c:pt idx="2">
                  <c:v>精度</c:v>
                </c:pt>
                <c:pt idx="3">
                  <c:v>防护</c:v>
                </c:pt>
                <c:pt idx="4">
                  <c:v>机动</c:v>
                </c:pt>
                <c:pt idx="5">
                  <c:v>隐蔽</c:v>
                </c:pt>
                <c:pt idx="6">
                  <c:v>抗损</c:v>
                </c:pt>
                <c:pt idx="7">
                  <c:v>视野</c:v>
                </c:pt>
              </c:strCache>
            </c:strRef>
          </c:cat>
          <c:val>
            <c:numRef>
              <c:f>单位分工!$B$5:$I$5</c:f>
              <c:numCache>
                <c:formatCode>General</c:formatCode>
                <c:ptCount val="8"/>
                <c:pt idx="0">
                  <c:v>80</c:v>
                </c:pt>
                <c:pt idx="1">
                  <c:v>50</c:v>
                </c:pt>
                <c:pt idx="2">
                  <c:v>70</c:v>
                </c:pt>
                <c:pt idx="3">
                  <c:v>90</c:v>
                </c:pt>
                <c:pt idx="4">
                  <c:v>60</c:v>
                </c:pt>
                <c:pt idx="5">
                  <c:v>45</c:v>
                </c:pt>
                <c:pt idx="6">
                  <c:v>80</c:v>
                </c:pt>
                <c:pt idx="7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AD-4C21-891B-921969EAD3AD}"/>
            </c:ext>
          </c:extLst>
        </c:ser>
        <c:ser>
          <c:idx val="1"/>
          <c:order val="1"/>
          <c:tx>
            <c:strRef>
              <c:f>单位分工!$A$6</c:f>
              <c:strCache>
                <c:ptCount val="1"/>
                <c:pt idx="0">
                  <c:v>重坦（肌肉）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单位分工!$B$4:$I$4</c:f>
              <c:strCache>
                <c:ptCount val="8"/>
                <c:pt idx="0">
                  <c:v>穿深</c:v>
                </c:pt>
                <c:pt idx="1">
                  <c:v>射速</c:v>
                </c:pt>
                <c:pt idx="2">
                  <c:v>精度</c:v>
                </c:pt>
                <c:pt idx="3">
                  <c:v>防护</c:v>
                </c:pt>
                <c:pt idx="4">
                  <c:v>机动</c:v>
                </c:pt>
                <c:pt idx="5">
                  <c:v>隐蔽</c:v>
                </c:pt>
                <c:pt idx="6">
                  <c:v>抗损</c:v>
                </c:pt>
                <c:pt idx="7">
                  <c:v>视野</c:v>
                </c:pt>
              </c:strCache>
            </c:strRef>
          </c:cat>
          <c:val>
            <c:numRef>
              <c:f>单位分工!$B$6:$I$6</c:f>
              <c:numCache>
                <c:formatCode>General</c:formatCode>
                <c:ptCount val="8"/>
                <c:pt idx="0">
                  <c:v>85</c:v>
                </c:pt>
                <c:pt idx="1">
                  <c:v>40</c:v>
                </c:pt>
                <c:pt idx="2">
                  <c:v>75</c:v>
                </c:pt>
                <c:pt idx="3">
                  <c:v>95</c:v>
                </c:pt>
                <c:pt idx="4">
                  <c:v>50</c:v>
                </c:pt>
                <c:pt idx="5">
                  <c:v>30</c:v>
                </c:pt>
                <c:pt idx="6">
                  <c:v>95</c:v>
                </c:pt>
                <c:pt idx="7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AD-4C21-891B-921969EAD3AD}"/>
            </c:ext>
          </c:extLst>
        </c:ser>
        <c:ser>
          <c:idx val="2"/>
          <c:order val="2"/>
          <c:tx>
            <c:strRef>
              <c:f>单位分工!$A$7</c:f>
              <c:strCache>
                <c:ptCount val="1"/>
                <c:pt idx="0">
                  <c:v>中坦（前线）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单位分工!$B$4:$I$4</c:f>
              <c:strCache>
                <c:ptCount val="8"/>
                <c:pt idx="0">
                  <c:v>穿深</c:v>
                </c:pt>
                <c:pt idx="1">
                  <c:v>射速</c:v>
                </c:pt>
                <c:pt idx="2">
                  <c:v>精度</c:v>
                </c:pt>
                <c:pt idx="3">
                  <c:v>防护</c:v>
                </c:pt>
                <c:pt idx="4">
                  <c:v>机动</c:v>
                </c:pt>
                <c:pt idx="5">
                  <c:v>隐蔽</c:v>
                </c:pt>
                <c:pt idx="6">
                  <c:v>抗损</c:v>
                </c:pt>
                <c:pt idx="7">
                  <c:v>视野</c:v>
                </c:pt>
              </c:strCache>
            </c:strRef>
          </c:cat>
          <c:val>
            <c:numRef>
              <c:f>单位分工!$B$7:$I$7</c:f>
              <c:numCache>
                <c:formatCode>General</c:formatCode>
                <c:ptCount val="8"/>
                <c:pt idx="0">
                  <c:v>60</c:v>
                </c:pt>
                <c:pt idx="1">
                  <c:v>65</c:v>
                </c:pt>
                <c:pt idx="2">
                  <c:v>80</c:v>
                </c:pt>
                <c:pt idx="3">
                  <c:v>85</c:v>
                </c:pt>
                <c:pt idx="4">
                  <c:v>70</c:v>
                </c:pt>
                <c:pt idx="5">
                  <c:v>60</c:v>
                </c:pt>
                <c:pt idx="6">
                  <c:v>70</c:v>
                </c:pt>
                <c:pt idx="7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AD-4C21-891B-921969EAD3AD}"/>
            </c:ext>
          </c:extLst>
        </c:ser>
        <c:ser>
          <c:idx val="3"/>
          <c:order val="3"/>
          <c:tx>
            <c:strRef>
              <c:f>单位分工!$A$8</c:f>
              <c:strCache>
                <c:ptCount val="1"/>
                <c:pt idx="0">
                  <c:v>中坦（支援）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单位分工!$B$4:$I$4</c:f>
              <c:strCache>
                <c:ptCount val="8"/>
                <c:pt idx="0">
                  <c:v>穿深</c:v>
                </c:pt>
                <c:pt idx="1">
                  <c:v>射速</c:v>
                </c:pt>
                <c:pt idx="2">
                  <c:v>精度</c:v>
                </c:pt>
                <c:pt idx="3">
                  <c:v>防护</c:v>
                </c:pt>
                <c:pt idx="4">
                  <c:v>机动</c:v>
                </c:pt>
                <c:pt idx="5">
                  <c:v>隐蔽</c:v>
                </c:pt>
                <c:pt idx="6">
                  <c:v>抗损</c:v>
                </c:pt>
                <c:pt idx="7">
                  <c:v>视野</c:v>
                </c:pt>
              </c:strCache>
            </c:strRef>
          </c:cat>
          <c:val>
            <c:numRef>
              <c:f>单位分工!$B$8:$I$8</c:f>
              <c:numCache>
                <c:formatCode>General</c:formatCode>
                <c:ptCount val="8"/>
                <c:pt idx="0">
                  <c:v>70</c:v>
                </c:pt>
                <c:pt idx="1">
                  <c:v>60</c:v>
                </c:pt>
                <c:pt idx="2">
                  <c:v>85</c:v>
                </c:pt>
                <c:pt idx="3">
                  <c:v>80</c:v>
                </c:pt>
                <c:pt idx="4">
                  <c:v>65</c:v>
                </c:pt>
                <c:pt idx="5">
                  <c:v>75</c:v>
                </c:pt>
                <c:pt idx="6">
                  <c:v>60</c:v>
                </c:pt>
                <c:pt idx="7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2AD-4C21-891B-921969EAD3AD}"/>
            </c:ext>
          </c:extLst>
        </c:ser>
        <c:ser>
          <c:idx val="4"/>
          <c:order val="4"/>
          <c:tx>
            <c:strRef>
              <c:f>单位分工!$A$9</c:f>
              <c:strCache>
                <c:ptCount val="1"/>
                <c:pt idx="0">
                  <c:v>轻坦（视野）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单位分工!$B$4:$I$4</c:f>
              <c:strCache>
                <c:ptCount val="8"/>
                <c:pt idx="0">
                  <c:v>穿深</c:v>
                </c:pt>
                <c:pt idx="1">
                  <c:v>射速</c:v>
                </c:pt>
                <c:pt idx="2">
                  <c:v>精度</c:v>
                </c:pt>
                <c:pt idx="3">
                  <c:v>防护</c:v>
                </c:pt>
                <c:pt idx="4">
                  <c:v>机动</c:v>
                </c:pt>
                <c:pt idx="5">
                  <c:v>隐蔽</c:v>
                </c:pt>
                <c:pt idx="6">
                  <c:v>抗损</c:v>
                </c:pt>
                <c:pt idx="7">
                  <c:v>视野</c:v>
                </c:pt>
              </c:strCache>
            </c:strRef>
          </c:cat>
          <c:val>
            <c:numRef>
              <c:f>单位分工!$B$9:$I$9</c:f>
              <c:numCache>
                <c:formatCode>General</c:formatCode>
                <c:ptCount val="8"/>
                <c:pt idx="0">
                  <c:v>30</c:v>
                </c:pt>
                <c:pt idx="1">
                  <c:v>75</c:v>
                </c:pt>
                <c:pt idx="2">
                  <c:v>65</c:v>
                </c:pt>
                <c:pt idx="3">
                  <c:v>55</c:v>
                </c:pt>
                <c:pt idx="4">
                  <c:v>90</c:v>
                </c:pt>
                <c:pt idx="5">
                  <c:v>90</c:v>
                </c:pt>
                <c:pt idx="6">
                  <c:v>30</c:v>
                </c:pt>
                <c:pt idx="7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2AD-4C21-891B-921969EAD3AD}"/>
            </c:ext>
          </c:extLst>
        </c:ser>
        <c:ser>
          <c:idx val="5"/>
          <c:order val="5"/>
          <c:tx>
            <c:strRef>
              <c:f>单位分工!$A$10</c:f>
              <c:strCache>
                <c:ptCount val="1"/>
                <c:pt idx="0">
                  <c:v>轻坦（狗斗）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单位分工!$B$4:$I$4</c:f>
              <c:strCache>
                <c:ptCount val="8"/>
                <c:pt idx="0">
                  <c:v>穿深</c:v>
                </c:pt>
                <c:pt idx="1">
                  <c:v>射速</c:v>
                </c:pt>
                <c:pt idx="2">
                  <c:v>精度</c:v>
                </c:pt>
                <c:pt idx="3">
                  <c:v>防护</c:v>
                </c:pt>
                <c:pt idx="4">
                  <c:v>机动</c:v>
                </c:pt>
                <c:pt idx="5">
                  <c:v>隐蔽</c:v>
                </c:pt>
                <c:pt idx="6">
                  <c:v>抗损</c:v>
                </c:pt>
                <c:pt idx="7">
                  <c:v>视野</c:v>
                </c:pt>
              </c:strCache>
            </c:strRef>
          </c:cat>
          <c:val>
            <c:numRef>
              <c:f>单位分工!$B$10:$I$10</c:f>
              <c:numCache>
                <c:formatCode>General</c:formatCode>
                <c:ptCount val="8"/>
                <c:pt idx="0">
                  <c:v>50</c:v>
                </c:pt>
                <c:pt idx="1">
                  <c:v>80</c:v>
                </c:pt>
                <c:pt idx="2">
                  <c:v>60</c:v>
                </c:pt>
                <c:pt idx="3">
                  <c:v>60</c:v>
                </c:pt>
                <c:pt idx="4">
                  <c:v>95</c:v>
                </c:pt>
                <c:pt idx="5">
                  <c:v>80</c:v>
                </c:pt>
                <c:pt idx="6">
                  <c:v>40</c:v>
                </c:pt>
                <c:pt idx="7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2AD-4C21-891B-921969EAD3AD}"/>
            </c:ext>
          </c:extLst>
        </c:ser>
        <c:ser>
          <c:idx val="6"/>
          <c:order val="6"/>
          <c:tx>
            <c:strRef>
              <c:f>单位分工!$A$11</c:f>
              <c:strCache>
                <c:ptCount val="1"/>
                <c:pt idx="0">
                  <c:v>坦歼（无炮塔）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单位分工!$B$4:$I$4</c:f>
              <c:strCache>
                <c:ptCount val="8"/>
                <c:pt idx="0">
                  <c:v>穿深</c:v>
                </c:pt>
                <c:pt idx="1">
                  <c:v>射速</c:v>
                </c:pt>
                <c:pt idx="2">
                  <c:v>精度</c:v>
                </c:pt>
                <c:pt idx="3">
                  <c:v>防护</c:v>
                </c:pt>
                <c:pt idx="4">
                  <c:v>机动</c:v>
                </c:pt>
                <c:pt idx="5">
                  <c:v>隐蔽</c:v>
                </c:pt>
                <c:pt idx="6">
                  <c:v>抗损</c:v>
                </c:pt>
                <c:pt idx="7">
                  <c:v>视野</c:v>
                </c:pt>
              </c:strCache>
            </c:strRef>
          </c:cat>
          <c:val>
            <c:numRef>
              <c:f>单位分工!$B$11:$I$11</c:f>
              <c:numCache>
                <c:formatCode>General</c:formatCode>
                <c:ptCount val="8"/>
                <c:pt idx="0">
                  <c:v>95</c:v>
                </c:pt>
                <c:pt idx="1">
                  <c:v>55</c:v>
                </c:pt>
                <c:pt idx="2">
                  <c:v>95</c:v>
                </c:pt>
                <c:pt idx="3">
                  <c:v>75</c:v>
                </c:pt>
                <c:pt idx="4">
                  <c:v>50</c:v>
                </c:pt>
                <c:pt idx="5">
                  <c:v>80</c:v>
                </c:pt>
                <c:pt idx="6">
                  <c:v>90</c:v>
                </c:pt>
                <c:pt idx="7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2AD-4C21-891B-921969EAD3AD}"/>
            </c:ext>
          </c:extLst>
        </c:ser>
        <c:ser>
          <c:idx val="7"/>
          <c:order val="7"/>
          <c:tx>
            <c:strRef>
              <c:f>单位分工!$A$12</c:f>
              <c:strCache>
                <c:ptCount val="1"/>
                <c:pt idx="0">
                  <c:v>坦歼（有炮塔）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单位分工!$B$4:$I$4</c:f>
              <c:strCache>
                <c:ptCount val="8"/>
                <c:pt idx="0">
                  <c:v>穿深</c:v>
                </c:pt>
                <c:pt idx="1">
                  <c:v>射速</c:v>
                </c:pt>
                <c:pt idx="2">
                  <c:v>精度</c:v>
                </c:pt>
                <c:pt idx="3">
                  <c:v>防护</c:v>
                </c:pt>
                <c:pt idx="4">
                  <c:v>机动</c:v>
                </c:pt>
                <c:pt idx="5">
                  <c:v>隐蔽</c:v>
                </c:pt>
                <c:pt idx="6">
                  <c:v>抗损</c:v>
                </c:pt>
                <c:pt idx="7">
                  <c:v>视野</c:v>
                </c:pt>
              </c:strCache>
            </c:strRef>
          </c:cat>
          <c:val>
            <c:numRef>
              <c:f>单位分工!$B$12:$I$12</c:f>
              <c:numCache>
                <c:formatCode>General</c:formatCode>
                <c:ptCount val="8"/>
                <c:pt idx="0">
                  <c:v>90</c:v>
                </c:pt>
                <c:pt idx="1">
                  <c:v>50</c:v>
                </c:pt>
                <c:pt idx="2">
                  <c:v>90</c:v>
                </c:pt>
                <c:pt idx="3">
                  <c:v>70</c:v>
                </c:pt>
                <c:pt idx="4">
                  <c:v>75</c:v>
                </c:pt>
                <c:pt idx="5">
                  <c:v>60</c:v>
                </c:pt>
                <c:pt idx="6">
                  <c:v>70</c:v>
                </c:pt>
                <c:pt idx="7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2AD-4C21-891B-921969EAD3AD}"/>
            </c:ext>
          </c:extLst>
        </c:ser>
        <c:ser>
          <c:idx val="8"/>
          <c:order val="8"/>
          <c:tx>
            <c:strRef>
              <c:f>单位分工!$A$13</c:f>
              <c:strCache>
                <c:ptCount val="1"/>
                <c:pt idx="0">
                  <c:v>火炮（无炮塔）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单位分工!$B$4:$I$4</c:f>
              <c:strCache>
                <c:ptCount val="8"/>
                <c:pt idx="0">
                  <c:v>穿深</c:v>
                </c:pt>
                <c:pt idx="1">
                  <c:v>射速</c:v>
                </c:pt>
                <c:pt idx="2">
                  <c:v>精度</c:v>
                </c:pt>
                <c:pt idx="3">
                  <c:v>防护</c:v>
                </c:pt>
                <c:pt idx="4">
                  <c:v>机动</c:v>
                </c:pt>
                <c:pt idx="5">
                  <c:v>隐蔽</c:v>
                </c:pt>
                <c:pt idx="6">
                  <c:v>抗损</c:v>
                </c:pt>
                <c:pt idx="7">
                  <c:v>视野</c:v>
                </c:pt>
              </c:strCache>
            </c:strRef>
          </c:cat>
          <c:val>
            <c:numRef>
              <c:f>单位分工!$B$13:$I$13</c:f>
              <c:numCache>
                <c:formatCode>General</c:formatCode>
                <c:ptCount val="8"/>
                <c:pt idx="0">
                  <c:v>50</c:v>
                </c:pt>
                <c:pt idx="1">
                  <c:v>20</c:v>
                </c:pt>
                <c:pt idx="2">
                  <c:v>50</c:v>
                </c:pt>
                <c:pt idx="3">
                  <c:v>40</c:v>
                </c:pt>
                <c:pt idx="4">
                  <c:v>20</c:v>
                </c:pt>
                <c:pt idx="5">
                  <c:v>20</c:v>
                </c:pt>
                <c:pt idx="6">
                  <c:v>30</c:v>
                </c:pt>
                <c:pt idx="7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2AD-4C21-891B-921969EAD3AD}"/>
            </c:ext>
          </c:extLst>
        </c:ser>
        <c:ser>
          <c:idx val="9"/>
          <c:order val="9"/>
          <c:tx>
            <c:strRef>
              <c:f>单位分工!$A$14</c:f>
              <c:strCache>
                <c:ptCount val="1"/>
                <c:pt idx="0">
                  <c:v>火炮（有炮塔）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单位分工!$B$4:$I$4</c:f>
              <c:strCache>
                <c:ptCount val="8"/>
                <c:pt idx="0">
                  <c:v>穿深</c:v>
                </c:pt>
                <c:pt idx="1">
                  <c:v>射速</c:v>
                </c:pt>
                <c:pt idx="2">
                  <c:v>精度</c:v>
                </c:pt>
                <c:pt idx="3">
                  <c:v>防护</c:v>
                </c:pt>
                <c:pt idx="4">
                  <c:v>机动</c:v>
                </c:pt>
                <c:pt idx="5">
                  <c:v>隐蔽</c:v>
                </c:pt>
                <c:pt idx="6">
                  <c:v>抗损</c:v>
                </c:pt>
                <c:pt idx="7">
                  <c:v>视野</c:v>
                </c:pt>
              </c:strCache>
            </c:strRef>
          </c:cat>
          <c:val>
            <c:numRef>
              <c:f>单位分工!$B$14:$I$14</c:f>
              <c:numCache>
                <c:formatCode>General</c:formatCode>
                <c:ptCount val="8"/>
                <c:pt idx="0">
                  <c:v>40</c:v>
                </c:pt>
                <c:pt idx="1">
                  <c:v>30</c:v>
                </c:pt>
                <c:pt idx="2">
                  <c:v>55</c:v>
                </c:pt>
                <c:pt idx="3">
                  <c:v>45</c:v>
                </c:pt>
                <c:pt idx="4">
                  <c:v>25</c:v>
                </c:pt>
                <c:pt idx="5">
                  <c:v>30</c:v>
                </c:pt>
                <c:pt idx="6">
                  <c:v>40</c:v>
                </c:pt>
                <c:pt idx="7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2AD-4C21-891B-921969EAD3AD}"/>
            </c:ext>
          </c:extLst>
        </c:ser>
        <c:ser>
          <c:idx val="10"/>
          <c:order val="10"/>
          <c:tx>
            <c:strRef>
              <c:f>单位分工!$A$15</c:f>
              <c:strCache>
                <c:ptCount val="1"/>
                <c:pt idx="0">
                  <c:v>防空车（大口径）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单位分工!$B$4:$I$4</c:f>
              <c:strCache>
                <c:ptCount val="8"/>
                <c:pt idx="0">
                  <c:v>穿深</c:v>
                </c:pt>
                <c:pt idx="1">
                  <c:v>射速</c:v>
                </c:pt>
                <c:pt idx="2">
                  <c:v>精度</c:v>
                </c:pt>
                <c:pt idx="3">
                  <c:v>防护</c:v>
                </c:pt>
                <c:pt idx="4">
                  <c:v>机动</c:v>
                </c:pt>
                <c:pt idx="5">
                  <c:v>隐蔽</c:v>
                </c:pt>
                <c:pt idx="6">
                  <c:v>抗损</c:v>
                </c:pt>
                <c:pt idx="7">
                  <c:v>视野</c:v>
                </c:pt>
              </c:strCache>
            </c:strRef>
          </c:cat>
          <c:val>
            <c:numRef>
              <c:f>单位分工!$B$15:$I$15</c:f>
              <c:numCache>
                <c:formatCode>General</c:formatCode>
                <c:ptCount val="8"/>
                <c:pt idx="0">
                  <c:v>50</c:v>
                </c:pt>
                <c:pt idx="1">
                  <c:v>90</c:v>
                </c:pt>
                <c:pt idx="2">
                  <c:v>35</c:v>
                </c:pt>
                <c:pt idx="3">
                  <c:v>25</c:v>
                </c:pt>
                <c:pt idx="4">
                  <c:v>80</c:v>
                </c:pt>
                <c:pt idx="5">
                  <c:v>70</c:v>
                </c:pt>
                <c:pt idx="6">
                  <c:v>50</c:v>
                </c:pt>
                <c:pt idx="7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2AD-4C21-891B-921969EAD3AD}"/>
            </c:ext>
          </c:extLst>
        </c:ser>
        <c:ser>
          <c:idx val="11"/>
          <c:order val="11"/>
          <c:tx>
            <c:strRef>
              <c:f>单位分工!$A$16</c:f>
              <c:strCache>
                <c:ptCount val="1"/>
                <c:pt idx="0">
                  <c:v>防空车（小口径）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单位分工!$B$4:$I$4</c:f>
              <c:strCache>
                <c:ptCount val="8"/>
                <c:pt idx="0">
                  <c:v>穿深</c:v>
                </c:pt>
                <c:pt idx="1">
                  <c:v>射速</c:v>
                </c:pt>
                <c:pt idx="2">
                  <c:v>精度</c:v>
                </c:pt>
                <c:pt idx="3">
                  <c:v>防护</c:v>
                </c:pt>
                <c:pt idx="4">
                  <c:v>机动</c:v>
                </c:pt>
                <c:pt idx="5">
                  <c:v>隐蔽</c:v>
                </c:pt>
                <c:pt idx="6">
                  <c:v>抗损</c:v>
                </c:pt>
                <c:pt idx="7">
                  <c:v>视野</c:v>
                </c:pt>
              </c:strCache>
            </c:strRef>
          </c:cat>
          <c:val>
            <c:numRef>
              <c:f>单位分工!$B$16:$I$16</c:f>
              <c:numCache>
                <c:formatCode>General</c:formatCode>
                <c:ptCount val="8"/>
                <c:pt idx="0">
                  <c:v>20</c:v>
                </c:pt>
                <c:pt idx="1">
                  <c:v>95</c:v>
                </c:pt>
                <c:pt idx="2">
                  <c:v>30</c:v>
                </c:pt>
                <c:pt idx="3">
                  <c:v>20</c:v>
                </c:pt>
                <c:pt idx="4">
                  <c:v>85</c:v>
                </c:pt>
                <c:pt idx="5">
                  <c:v>80</c:v>
                </c:pt>
                <c:pt idx="6">
                  <c:v>35</c:v>
                </c:pt>
                <c:pt idx="7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2AD-4C21-891B-921969EAD3AD}"/>
            </c:ext>
          </c:extLst>
        </c:ser>
        <c:ser>
          <c:idx val="12"/>
          <c:order val="12"/>
          <c:tx>
            <c:strRef>
              <c:f>单位分工!$A$17</c:f>
              <c:strCache>
                <c:ptCount val="1"/>
                <c:pt idx="0">
                  <c:v>步兵车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单位分工!$B$4:$I$4</c:f>
              <c:strCache>
                <c:ptCount val="8"/>
                <c:pt idx="0">
                  <c:v>穿深</c:v>
                </c:pt>
                <c:pt idx="1">
                  <c:v>射速</c:v>
                </c:pt>
                <c:pt idx="2">
                  <c:v>精度</c:v>
                </c:pt>
                <c:pt idx="3">
                  <c:v>防护</c:v>
                </c:pt>
                <c:pt idx="4">
                  <c:v>机动</c:v>
                </c:pt>
                <c:pt idx="5">
                  <c:v>隐蔽</c:v>
                </c:pt>
                <c:pt idx="6">
                  <c:v>抗损</c:v>
                </c:pt>
                <c:pt idx="7">
                  <c:v>视野</c:v>
                </c:pt>
              </c:strCache>
            </c:strRef>
          </c:cat>
          <c:val>
            <c:numRef>
              <c:f>单位分工!$B$17:$I$17</c:f>
              <c:numCache>
                <c:formatCode>General</c:formatCode>
                <c:ptCount val="8"/>
                <c:pt idx="0">
                  <c:v>20</c:v>
                </c:pt>
                <c:pt idx="1">
                  <c:v>85</c:v>
                </c:pt>
                <c:pt idx="2">
                  <c:v>70</c:v>
                </c:pt>
                <c:pt idx="3">
                  <c:v>30</c:v>
                </c:pt>
                <c:pt idx="4">
                  <c:v>80</c:v>
                </c:pt>
                <c:pt idx="5">
                  <c:v>70</c:v>
                </c:pt>
                <c:pt idx="6">
                  <c:v>30</c:v>
                </c:pt>
                <c:pt idx="7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32AD-4C21-891B-921969EAD3AD}"/>
            </c:ext>
          </c:extLst>
        </c:ser>
        <c:ser>
          <c:idx val="13"/>
          <c:order val="13"/>
          <c:tx>
            <c:strRef>
              <c:f>单位分工!$A$18</c:f>
              <c:strCache>
                <c:ptCount val="1"/>
                <c:pt idx="0">
                  <c:v>轮战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单位分工!$B$4:$I$4</c:f>
              <c:strCache>
                <c:ptCount val="8"/>
                <c:pt idx="0">
                  <c:v>穿深</c:v>
                </c:pt>
                <c:pt idx="1">
                  <c:v>射速</c:v>
                </c:pt>
                <c:pt idx="2">
                  <c:v>精度</c:v>
                </c:pt>
                <c:pt idx="3">
                  <c:v>防护</c:v>
                </c:pt>
                <c:pt idx="4">
                  <c:v>机动</c:v>
                </c:pt>
                <c:pt idx="5">
                  <c:v>隐蔽</c:v>
                </c:pt>
                <c:pt idx="6">
                  <c:v>抗损</c:v>
                </c:pt>
                <c:pt idx="7">
                  <c:v>视野</c:v>
                </c:pt>
              </c:strCache>
            </c:strRef>
          </c:cat>
          <c:val>
            <c:numRef>
              <c:f>单位分工!$B$18:$I$18</c:f>
              <c:numCache>
                <c:formatCode>General</c:formatCode>
                <c:ptCount val="8"/>
                <c:pt idx="0">
                  <c:v>50</c:v>
                </c:pt>
                <c:pt idx="1">
                  <c:v>80</c:v>
                </c:pt>
                <c:pt idx="2">
                  <c:v>70</c:v>
                </c:pt>
                <c:pt idx="3">
                  <c:v>20</c:v>
                </c:pt>
                <c:pt idx="4">
                  <c:v>95</c:v>
                </c:pt>
                <c:pt idx="5">
                  <c:v>95</c:v>
                </c:pt>
                <c:pt idx="6">
                  <c:v>20</c:v>
                </c:pt>
                <c:pt idx="7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2AD-4C21-891B-921969EAD3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4266040"/>
        <c:axId val="814269240"/>
      </c:radarChart>
      <c:catAx>
        <c:axId val="814266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4269240"/>
        <c:crosses val="autoZero"/>
        <c:auto val="1"/>
        <c:lblAlgn val="ctr"/>
        <c:lblOffset val="100"/>
        <c:noMultiLvlLbl val="0"/>
      </c:catAx>
      <c:valAx>
        <c:axId val="814269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4266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一线战斗单位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单位分工!$A$5</c:f>
              <c:strCache>
                <c:ptCount val="1"/>
                <c:pt idx="0">
                  <c:v>重坦（突击）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单位分工!$B$4:$I$4</c:f>
              <c:strCache>
                <c:ptCount val="8"/>
                <c:pt idx="0">
                  <c:v>穿深</c:v>
                </c:pt>
                <c:pt idx="1">
                  <c:v>射速</c:v>
                </c:pt>
                <c:pt idx="2">
                  <c:v>精度</c:v>
                </c:pt>
                <c:pt idx="3">
                  <c:v>防护</c:v>
                </c:pt>
                <c:pt idx="4">
                  <c:v>机动</c:v>
                </c:pt>
                <c:pt idx="5">
                  <c:v>隐蔽</c:v>
                </c:pt>
                <c:pt idx="6">
                  <c:v>抗损</c:v>
                </c:pt>
                <c:pt idx="7">
                  <c:v>视野</c:v>
                </c:pt>
              </c:strCache>
            </c:strRef>
          </c:cat>
          <c:val>
            <c:numRef>
              <c:f>单位分工!$B$5:$I$5</c:f>
              <c:numCache>
                <c:formatCode>General</c:formatCode>
                <c:ptCount val="8"/>
                <c:pt idx="0">
                  <c:v>80</c:v>
                </c:pt>
                <c:pt idx="1">
                  <c:v>50</c:v>
                </c:pt>
                <c:pt idx="2">
                  <c:v>70</c:v>
                </c:pt>
                <c:pt idx="3">
                  <c:v>90</c:v>
                </c:pt>
                <c:pt idx="4">
                  <c:v>60</c:v>
                </c:pt>
                <c:pt idx="5">
                  <c:v>45</c:v>
                </c:pt>
                <c:pt idx="6">
                  <c:v>80</c:v>
                </c:pt>
                <c:pt idx="7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59-427D-9B67-6B3D65328978}"/>
            </c:ext>
          </c:extLst>
        </c:ser>
        <c:ser>
          <c:idx val="1"/>
          <c:order val="1"/>
          <c:tx>
            <c:strRef>
              <c:f>单位分工!$A$6</c:f>
              <c:strCache>
                <c:ptCount val="1"/>
                <c:pt idx="0">
                  <c:v>重坦（肌肉）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单位分工!$B$4:$I$4</c:f>
              <c:strCache>
                <c:ptCount val="8"/>
                <c:pt idx="0">
                  <c:v>穿深</c:v>
                </c:pt>
                <c:pt idx="1">
                  <c:v>射速</c:v>
                </c:pt>
                <c:pt idx="2">
                  <c:v>精度</c:v>
                </c:pt>
                <c:pt idx="3">
                  <c:v>防护</c:v>
                </c:pt>
                <c:pt idx="4">
                  <c:v>机动</c:v>
                </c:pt>
                <c:pt idx="5">
                  <c:v>隐蔽</c:v>
                </c:pt>
                <c:pt idx="6">
                  <c:v>抗损</c:v>
                </c:pt>
                <c:pt idx="7">
                  <c:v>视野</c:v>
                </c:pt>
              </c:strCache>
            </c:strRef>
          </c:cat>
          <c:val>
            <c:numRef>
              <c:f>单位分工!$B$6:$I$6</c:f>
              <c:numCache>
                <c:formatCode>General</c:formatCode>
                <c:ptCount val="8"/>
                <c:pt idx="0">
                  <c:v>85</c:v>
                </c:pt>
                <c:pt idx="1">
                  <c:v>40</c:v>
                </c:pt>
                <c:pt idx="2">
                  <c:v>75</c:v>
                </c:pt>
                <c:pt idx="3">
                  <c:v>95</c:v>
                </c:pt>
                <c:pt idx="4">
                  <c:v>50</c:v>
                </c:pt>
                <c:pt idx="5">
                  <c:v>30</c:v>
                </c:pt>
                <c:pt idx="6">
                  <c:v>95</c:v>
                </c:pt>
                <c:pt idx="7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59-427D-9B67-6B3D65328978}"/>
            </c:ext>
          </c:extLst>
        </c:ser>
        <c:ser>
          <c:idx val="2"/>
          <c:order val="2"/>
          <c:tx>
            <c:strRef>
              <c:f>单位分工!$A$7</c:f>
              <c:strCache>
                <c:ptCount val="1"/>
                <c:pt idx="0">
                  <c:v>中坦（前线）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单位分工!$B$4:$I$4</c:f>
              <c:strCache>
                <c:ptCount val="8"/>
                <c:pt idx="0">
                  <c:v>穿深</c:v>
                </c:pt>
                <c:pt idx="1">
                  <c:v>射速</c:v>
                </c:pt>
                <c:pt idx="2">
                  <c:v>精度</c:v>
                </c:pt>
                <c:pt idx="3">
                  <c:v>防护</c:v>
                </c:pt>
                <c:pt idx="4">
                  <c:v>机动</c:v>
                </c:pt>
                <c:pt idx="5">
                  <c:v>隐蔽</c:v>
                </c:pt>
                <c:pt idx="6">
                  <c:v>抗损</c:v>
                </c:pt>
                <c:pt idx="7">
                  <c:v>视野</c:v>
                </c:pt>
              </c:strCache>
            </c:strRef>
          </c:cat>
          <c:val>
            <c:numRef>
              <c:f>单位分工!$B$7:$I$7</c:f>
              <c:numCache>
                <c:formatCode>General</c:formatCode>
                <c:ptCount val="8"/>
                <c:pt idx="0">
                  <c:v>60</c:v>
                </c:pt>
                <c:pt idx="1">
                  <c:v>65</c:v>
                </c:pt>
                <c:pt idx="2">
                  <c:v>80</c:v>
                </c:pt>
                <c:pt idx="3">
                  <c:v>85</c:v>
                </c:pt>
                <c:pt idx="4">
                  <c:v>70</c:v>
                </c:pt>
                <c:pt idx="5">
                  <c:v>60</c:v>
                </c:pt>
                <c:pt idx="6">
                  <c:v>70</c:v>
                </c:pt>
                <c:pt idx="7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B59-427D-9B67-6B3D65328978}"/>
            </c:ext>
          </c:extLst>
        </c:ser>
        <c:ser>
          <c:idx val="3"/>
          <c:order val="3"/>
          <c:tx>
            <c:strRef>
              <c:f>单位分工!$A$8</c:f>
              <c:strCache>
                <c:ptCount val="1"/>
                <c:pt idx="0">
                  <c:v>中坦（支援）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单位分工!$B$4:$I$4</c:f>
              <c:strCache>
                <c:ptCount val="8"/>
                <c:pt idx="0">
                  <c:v>穿深</c:v>
                </c:pt>
                <c:pt idx="1">
                  <c:v>射速</c:v>
                </c:pt>
                <c:pt idx="2">
                  <c:v>精度</c:v>
                </c:pt>
                <c:pt idx="3">
                  <c:v>防护</c:v>
                </c:pt>
                <c:pt idx="4">
                  <c:v>机动</c:v>
                </c:pt>
                <c:pt idx="5">
                  <c:v>隐蔽</c:v>
                </c:pt>
                <c:pt idx="6">
                  <c:v>抗损</c:v>
                </c:pt>
                <c:pt idx="7">
                  <c:v>视野</c:v>
                </c:pt>
              </c:strCache>
            </c:strRef>
          </c:cat>
          <c:val>
            <c:numRef>
              <c:f>单位分工!$B$8:$I$8</c:f>
              <c:numCache>
                <c:formatCode>General</c:formatCode>
                <c:ptCount val="8"/>
                <c:pt idx="0">
                  <c:v>70</c:v>
                </c:pt>
                <c:pt idx="1">
                  <c:v>60</c:v>
                </c:pt>
                <c:pt idx="2">
                  <c:v>85</c:v>
                </c:pt>
                <c:pt idx="3">
                  <c:v>80</c:v>
                </c:pt>
                <c:pt idx="4">
                  <c:v>65</c:v>
                </c:pt>
                <c:pt idx="5">
                  <c:v>75</c:v>
                </c:pt>
                <c:pt idx="6">
                  <c:v>60</c:v>
                </c:pt>
                <c:pt idx="7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B59-427D-9B67-6B3D65328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2794952"/>
        <c:axId val="822796872"/>
      </c:radarChart>
      <c:catAx>
        <c:axId val="822794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22796872"/>
        <c:crosses val="autoZero"/>
        <c:auto val="1"/>
        <c:lblAlgn val="ctr"/>
        <c:lblOffset val="100"/>
        <c:noMultiLvlLbl val="0"/>
      </c:catAx>
      <c:valAx>
        <c:axId val="822796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22794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视野型单位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单位分工!$A$9</c:f>
              <c:strCache>
                <c:ptCount val="1"/>
                <c:pt idx="0">
                  <c:v>轻坦（视野）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单位分工!$B$4:$I$4</c:f>
              <c:strCache>
                <c:ptCount val="8"/>
                <c:pt idx="0">
                  <c:v>穿深</c:v>
                </c:pt>
                <c:pt idx="1">
                  <c:v>射速</c:v>
                </c:pt>
                <c:pt idx="2">
                  <c:v>精度</c:v>
                </c:pt>
                <c:pt idx="3">
                  <c:v>防护</c:v>
                </c:pt>
                <c:pt idx="4">
                  <c:v>机动</c:v>
                </c:pt>
                <c:pt idx="5">
                  <c:v>隐蔽</c:v>
                </c:pt>
                <c:pt idx="6">
                  <c:v>抗损</c:v>
                </c:pt>
                <c:pt idx="7">
                  <c:v>视野</c:v>
                </c:pt>
              </c:strCache>
            </c:strRef>
          </c:cat>
          <c:val>
            <c:numRef>
              <c:f>单位分工!$B$9:$I$9</c:f>
              <c:numCache>
                <c:formatCode>General</c:formatCode>
                <c:ptCount val="8"/>
                <c:pt idx="0">
                  <c:v>30</c:v>
                </c:pt>
                <c:pt idx="1">
                  <c:v>75</c:v>
                </c:pt>
                <c:pt idx="2">
                  <c:v>65</c:v>
                </c:pt>
                <c:pt idx="3">
                  <c:v>55</c:v>
                </c:pt>
                <c:pt idx="4">
                  <c:v>90</c:v>
                </c:pt>
                <c:pt idx="5">
                  <c:v>90</c:v>
                </c:pt>
                <c:pt idx="6">
                  <c:v>30</c:v>
                </c:pt>
                <c:pt idx="7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ED-4245-9C16-467CB1577221}"/>
            </c:ext>
          </c:extLst>
        </c:ser>
        <c:ser>
          <c:idx val="1"/>
          <c:order val="1"/>
          <c:tx>
            <c:strRef>
              <c:f>单位分工!$A$10</c:f>
              <c:strCache>
                <c:ptCount val="1"/>
                <c:pt idx="0">
                  <c:v>轻坦（狗斗）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单位分工!$B$4:$I$4</c:f>
              <c:strCache>
                <c:ptCount val="8"/>
                <c:pt idx="0">
                  <c:v>穿深</c:v>
                </c:pt>
                <c:pt idx="1">
                  <c:v>射速</c:v>
                </c:pt>
                <c:pt idx="2">
                  <c:v>精度</c:v>
                </c:pt>
                <c:pt idx="3">
                  <c:v>防护</c:v>
                </c:pt>
                <c:pt idx="4">
                  <c:v>机动</c:v>
                </c:pt>
                <c:pt idx="5">
                  <c:v>隐蔽</c:v>
                </c:pt>
                <c:pt idx="6">
                  <c:v>抗损</c:v>
                </c:pt>
                <c:pt idx="7">
                  <c:v>视野</c:v>
                </c:pt>
              </c:strCache>
            </c:strRef>
          </c:cat>
          <c:val>
            <c:numRef>
              <c:f>单位分工!$B$10:$I$10</c:f>
              <c:numCache>
                <c:formatCode>General</c:formatCode>
                <c:ptCount val="8"/>
                <c:pt idx="0">
                  <c:v>50</c:v>
                </c:pt>
                <c:pt idx="1">
                  <c:v>80</c:v>
                </c:pt>
                <c:pt idx="2">
                  <c:v>60</c:v>
                </c:pt>
                <c:pt idx="3">
                  <c:v>60</c:v>
                </c:pt>
                <c:pt idx="4">
                  <c:v>95</c:v>
                </c:pt>
                <c:pt idx="5">
                  <c:v>80</c:v>
                </c:pt>
                <c:pt idx="6">
                  <c:v>40</c:v>
                </c:pt>
                <c:pt idx="7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ED-4245-9C16-467CB1577221}"/>
            </c:ext>
          </c:extLst>
        </c:ser>
        <c:ser>
          <c:idx val="2"/>
          <c:order val="2"/>
          <c:tx>
            <c:strRef>
              <c:f>单位分工!$A$18</c:f>
              <c:strCache>
                <c:ptCount val="1"/>
                <c:pt idx="0">
                  <c:v>轮战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单位分工!$B$4:$I$4</c:f>
              <c:strCache>
                <c:ptCount val="8"/>
                <c:pt idx="0">
                  <c:v>穿深</c:v>
                </c:pt>
                <c:pt idx="1">
                  <c:v>射速</c:v>
                </c:pt>
                <c:pt idx="2">
                  <c:v>精度</c:v>
                </c:pt>
                <c:pt idx="3">
                  <c:v>防护</c:v>
                </c:pt>
                <c:pt idx="4">
                  <c:v>机动</c:v>
                </c:pt>
                <c:pt idx="5">
                  <c:v>隐蔽</c:v>
                </c:pt>
                <c:pt idx="6">
                  <c:v>抗损</c:v>
                </c:pt>
                <c:pt idx="7">
                  <c:v>视野</c:v>
                </c:pt>
              </c:strCache>
            </c:strRef>
          </c:cat>
          <c:val>
            <c:numRef>
              <c:f>单位分工!$B$18:$I$18</c:f>
              <c:numCache>
                <c:formatCode>General</c:formatCode>
                <c:ptCount val="8"/>
                <c:pt idx="0">
                  <c:v>50</c:v>
                </c:pt>
                <c:pt idx="1">
                  <c:v>80</c:v>
                </c:pt>
                <c:pt idx="2">
                  <c:v>70</c:v>
                </c:pt>
                <c:pt idx="3">
                  <c:v>20</c:v>
                </c:pt>
                <c:pt idx="4">
                  <c:v>95</c:v>
                </c:pt>
                <c:pt idx="5">
                  <c:v>95</c:v>
                </c:pt>
                <c:pt idx="6">
                  <c:v>20</c:v>
                </c:pt>
                <c:pt idx="7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DED-4245-9C16-467CB15772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1192272"/>
        <c:axId val="761193232"/>
      </c:radarChart>
      <c:catAx>
        <c:axId val="761192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1193232"/>
        <c:crosses val="autoZero"/>
        <c:auto val="1"/>
        <c:lblAlgn val="ctr"/>
        <c:lblOffset val="100"/>
        <c:noMultiLvlLbl val="0"/>
      </c:catAx>
      <c:valAx>
        <c:axId val="76119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1192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二线单位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单位分工!$A$11</c:f>
              <c:strCache>
                <c:ptCount val="1"/>
                <c:pt idx="0">
                  <c:v>坦歼（无炮塔）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单位分工!$B$4:$I$4</c:f>
              <c:strCache>
                <c:ptCount val="8"/>
                <c:pt idx="0">
                  <c:v>穿深</c:v>
                </c:pt>
                <c:pt idx="1">
                  <c:v>射速</c:v>
                </c:pt>
                <c:pt idx="2">
                  <c:v>精度</c:v>
                </c:pt>
                <c:pt idx="3">
                  <c:v>防护</c:v>
                </c:pt>
                <c:pt idx="4">
                  <c:v>机动</c:v>
                </c:pt>
                <c:pt idx="5">
                  <c:v>隐蔽</c:v>
                </c:pt>
                <c:pt idx="6">
                  <c:v>抗损</c:v>
                </c:pt>
                <c:pt idx="7">
                  <c:v>视野</c:v>
                </c:pt>
              </c:strCache>
            </c:strRef>
          </c:cat>
          <c:val>
            <c:numRef>
              <c:f>单位分工!$B$11:$I$11</c:f>
              <c:numCache>
                <c:formatCode>General</c:formatCode>
                <c:ptCount val="8"/>
                <c:pt idx="0">
                  <c:v>95</c:v>
                </c:pt>
                <c:pt idx="1">
                  <c:v>55</c:v>
                </c:pt>
                <c:pt idx="2">
                  <c:v>95</c:v>
                </c:pt>
                <c:pt idx="3">
                  <c:v>75</c:v>
                </c:pt>
                <c:pt idx="4">
                  <c:v>50</c:v>
                </c:pt>
                <c:pt idx="5">
                  <c:v>80</c:v>
                </c:pt>
                <c:pt idx="6">
                  <c:v>90</c:v>
                </c:pt>
                <c:pt idx="7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F6-466A-A440-0AA46DDE67A0}"/>
            </c:ext>
          </c:extLst>
        </c:ser>
        <c:ser>
          <c:idx val="1"/>
          <c:order val="1"/>
          <c:tx>
            <c:strRef>
              <c:f>单位分工!$A$12</c:f>
              <c:strCache>
                <c:ptCount val="1"/>
                <c:pt idx="0">
                  <c:v>坦歼（有炮塔）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单位分工!$B$4:$I$4</c:f>
              <c:strCache>
                <c:ptCount val="8"/>
                <c:pt idx="0">
                  <c:v>穿深</c:v>
                </c:pt>
                <c:pt idx="1">
                  <c:v>射速</c:v>
                </c:pt>
                <c:pt idx="2">
                  <c:v>精度</c:v>
                </c:pt>
                <c:pt idx="3">
                  <c:v>防护</c:v>
                </c:pt>
                <c:pt idx="4">
                  <c:v>机动</c:v>
                </c:pt>
                <c:pt idx="5">
                  <c:v>隐蔽</c:v>
                </c:pt>
                <c:pt idx="6">
                  <c:v>抗损</c:v>
                </c:pt>
                <c:pt idx="7">
                  <c:v>视野</c:v>
                </c:pt>
              </c:strCache>
            </c:strRef>
          </c:cat>
          <c:val>
            <c:numRef>
              <c:f>单位分工!$B$12:$I$12</c:f>
              <c:numCache>
                <c:formatCode>General</c:formatCode>
                <c:ptCount val="8"/>
                <c:pt idx="0">
                  <c:v>90</c:v>
                </c:pt>
                <c:pt idx="1">
                  <c:v>50</c:v>
                </c:pt>
                <c:pt idx="2">
                  <c:v>90</c:v>
                </c:pt>
                <c:pt idx="3">
                  <c:v>70</c:v>
                </c:pt>
                <c:pt idx="4">
                  <c:v>75</c:v>
                </c:pt>
                <c:pt idx="5">
                  <c:v>60</c:v>
                </c:pt>
                <c:pt idx="6">
                  <c:v>70</c:v>
                </c:pt>
                <c:pt idx="7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F6-466A-A440-0AA46DDE67A0}"/>
            </c:ext>
          </c:extLst>
        </c:ser>
        <c:ser>
          <c:idx val="2"/>
          <c:order val="2"/>
          <c:tx>
            <c:strRef>
              <c:f>单位分工!$A$13</c:f>
              <c:strCache>
                <c:ptCount val="1"/>
                <c:pt idx="0">
                  <c:v>火炮（无炮塔）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单位分工!$B$4:$I$4</c:f>
              <c:strCache>
                <c:ptCount val="8"/>
                <c:pt idx="0">
                  <c:v>穿深</c:v>
                </c:pt>
                <c:pt idx="1">
                  <c:v>射速</c:v>
                </c:pt>
                <c:pt idx="2">
                  <c:v>精度</c:v>
                </c:pt>
                <c:pt idx="3">
                  <c:v>防护</c:v>
                </c:pt>
                <c:pt idx="4">
                  <c:v>机动</c:v>
                </c:pt>
                <c:pt idx="5">
                  <c:v>隐蔽</c:v>
                </c:pt>
                <c:pt idx="6">
                  <c:v>抗损</c:v>
                </c:pt>
                <c:pt idx="7">
                  <c:v>视野</c:v>
                </c:pt>
              </c:strCache>
            </c:strRef>
          </c:cat>
          <c:val>
            <c:numRef>
              <c:f>单位分工!$B$13:$I$13</c:f>
              <c:numCache>
                <c:formatCode>General</c:formatCode>
                <c:ptCount val="8"/>
                <c:pt idx="0">
                  <c:v>50</c:v>
                </c:pt>
                <c:pt idx="1">
                  <c:v>20</c:v>
                </c:pt>
                <c:pt idx="2">
                  <c:v>50</c:v>
                </c:pt>
                <c:pt idx="3">
                  <c:v>40</c:v>
                </c:pt>
                <c:pt idx="4">
                  <c:v>20</c:v>
                </c:pt>
                <c:pt idx="5">
                  <c:v>20</c:v>
                </c:pt>
                <c:pt idx="6">
                  <c:v>30</c:v>
                </c:pt>
                <c:pt idx="7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3F6-466A-A440-0AA46DDE67A0}"/>
            </c:ext>
          </c:extLst>
        </c:ser>
        <c:ser>
          <c:idx val="3"/>
          <c:order val="3"/>
          <c:tx>
            <c:strRef>
              <c:f>单位分工!$A$14</c:f>
              <c:strCache>
                <c:ptCount val="1"/>
                <c:pt idx="0">
                  <c:v>火炮（有炮塔）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单位分工!$B$4:$I$4</c:f>
              <c:strCache>
                <c:ptCount val="8"/>
                <c:pt idx="0">
                  <c:v>穿深</c:v>
                </c:pt>
                <c:pt idx="1">
                  <c:v>射速</c:v>
                </c:pt>
                <c:pt idx="2">
                  <c:v>精度</c:v>
                </c:pt>
                <c:pt idx="3">
                  <c:v>防护</c:v>
                </c:pt>
                <c:pt idx="4">
                  <c:v>机动</c:v>
                </c:pt>
                <c:pt idx="5">
                  <c:v>隐蔽</c:v>
                </c:pt>
                <c:pt idx="6">
                  <c:v>抗损</c:v>
                </c:pt>
                <c:pt idx="7">
                  <c:v>视野</c:v>
                </c:pt>
              </c:strCache>
            </c:strRef>
          </c:cat>
          <c:val>
            <c:numRef>
              <c:f>单位分工!$B$14:$I$14</c:f>
              <c:numCache>
                <c:formatCode>General</c:formatCode>
                <c:ptCount val="8"/>
                <c:pt idx="0">
                  <c:v>40</c:v>
                </c:pt>
                <c:pt idx="1">
                  <c:v>30</c:v>
                </c:pt>
                <c:pt idx="2">
                  <c:v>55</c:v>
                </c:pt>
                <c:pt idx="3">
                  <c:v>45</c:v>
                </c:pt>
                <c:pt idx="4">
                  <c:v>25</c:v>
                </c:pt>
                <c:pt idx="5">
                  <c:v>30</c:v>
                </c:pt>
                <c:pt idx="6">
                  <c:v>40</c:v>
                </c:pt>
                <c:pt idx="7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3F6-466A-A440-0AA46DDE67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820600"/>
        <c:axId val="839822840"/>
      </c:radarChart>
      <c:catAx>
        <c:axId val="839820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9822840"/>
        <c:crosses val="autoZero"/>
        <c:auto val="1"/>
        <c:lblAlgn val="ctr"/>
        <c:lblOffset val="100"/>
        <c:noMultiLvlLbl val="0"/>
      </c:catAx>
      <c:valAx>
        <c:axId val="83982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9820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功能型单位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单位分工!$A$15</c:f>
              <c:strCache>
                <c:ptCount val="1"/>
                <c:pt idx="0">
                  <c:v>防空车（大口径）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单位分工!$B$4:$I$4</c:f>
              <c:strCache>
                <c:ptCount val="8"/>
                <c:pt idx="0">
                  <c:v>穿深</c:v>
                </c:pt>
                <c:pt idx="1">
                  <c:v>射速</c:v>
                </c:pt>
                <c:pt idx="2">
                  <c:v>精度</c:v>
                </c:pt>
                <c:pt idx="3">
                  <c:v>防护</c:v>
                </c:pt>
                <c:pt idx="4">
                  <c:v>机动</c:v>
                </c:pt>
                <c:pt idx="5">
                  <c:v>隐蔽</c:v>
                </c:pt>
                <c:pt idx="6">
                  <c:v>抗损</c:v>
                </c:pt>
                <c:pt idx="7">
                  <c:v>视野</c:v>
                </c:pt>
              </c:strCache>
            </c:strRef>
          </c:cat>
          <c:val>
            <c:numRef>
              <c:f>单位分工!$B$15:$I$15</c:f>
              <c:numCache>
                <c:formatCode>General</c:formatCode>
                <c:ptCount val="8"/>
                <c:pt idx="0">
                  <c:v>50</c:v>
                </c:pt>
                <c:pt idx="1">
                  <c:v>90</c:v>
                </c:pt>
                <c:pt idx="2">
                  <c:v>35</c:v>
                </c:pt>
                <c:pt idx="3">
                  <c:v>25</c:v>
                </c:pt>
                <c:pt idx="4">
                  <c:v>80</c:v>
                </c:pt>
                <c:pt idx="5">
                  <c:v>70</c:v>
                </c:pt>
                <c:pt idx="6">
                  <c:v>50</c:v>
                </c:pt>
                <c:pt idx="7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0C-4AFD-8CAB-5293FDC32080}"/>
            </c:ext>
          </c:extLst>
        </c:ser>
        <c:ser>
          <c:idx val="1"/>
          <c:order val="1"/>
          <c:tx>
            <c:strRef>
              <c:f>单位分工!$A$16</c:f>
              <c:strCache>
                <c:ptCount val="1"/>
                <c:pt idx="0">
                  <c:v>防空车（小口径）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单位分工!$B$4:$I$4</c:f>
              <c:strCache>
                <c:ptCount val="8"/>
                <c:pt idx="0">
                  <c:v>穿深</c:v>
                </c:pt>
                <c:pt idx="1">
                  <c:v>射速</c:v>
                </c:pt>
                <c:pt idx="2">
                  <c:v>精度</c:v>
                </c:pt>
                <c:pt idx="3">
                  <c:v>防护</c:v>
                </c:pt>
                <c:pt idx="4">
                  <c:v>机动</c:v>
                </c:pt>
                <c:pt idx="5">
                  <c:v>隐蔽</c:v>
                </c:pt>
                <c:pt idx="6">
                  <c:v>抗损</c:v>
                </c:pt>
                <c:pt idx="7">
                  <c:v>视野</c:v>
                </c:pt>
              </c:strCache>
            </c:strRef>
          </c:cat>
          <c:val>
            <c:numRef>
              <c:f>单位分工!$B$16:$I$16</c:f>
              <c:numCache>
                <c:formatCode>General</c:formatCode>
                <c:ptCount val="8"/>
                <c:pt idx="0">
                  <c:v>20</c:v>
                </c:pt>
                <c:pt idx="1">
                  <c:v>95</c:v>
                </c:pt>
                <c:pt idx="2">
                  <c:v>30</c:v>
                </c:pt>
                <c:pt idx="3">
                  <c:v>20</c:v>
                </c:pt>
                <c:pt idx="4">
                  <c:v>85</c:v>
                </c:pt>
                <c:pt idx="5">
                  <c:v>80</c:v>
                </c:pt>
                <c:pt idx="6">
                  <c:v>35</c:v>
                </c:pt>
                <c:pt idx="7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0C-4AFD-8CAB-5293FDC32080}"/>
            </c:ext>
          </c:extLst>
        </c:ser>
        <c:ser>
          <c:idx val="2"/>
          <c:order val="2"/>
          <c:tx>
            <c:strRef>
              <c:f>单位分工!$A$17</c:f>
              <c:strCache>
                <c:ptCount val="1"/>
                <c:pt idx="0">
                  <c:v>步兵车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单位分工!$B$4:$I$4</c:f>
              <c:strCache>
                <c:ptCount val="8"/>
                <c:pt idx="0">
                  <c:v>穿深</c:v>
                </c:pt>
                <c:pt idx="1">
                  <c:v>射速</c:v>
                </c:pt>
                <c:pt idx="2">
                  <c:v>精度</c:v>
                </c:pt>
                <c:pt idx="3">
                  <c:v>防护</c:v>
                </c:pt>
                <c:pt idx="4">
                  <c:v>机动</c:v>
                </c:pt>
                <c:pt idx="5">
                  <c:v>隐蔽</c:v>
                </c:pt>
                <c:pt idx="6">
                  <c:v>抗损</c:v>
                </c:pt>
                <c:pt idx="7">
                  <c:v>视野</c:v>
                </c:pt>
              </c:strCache>
            </c:strRef>
          </c:cat>
          <c:val>
            <c:numRef>
              <c:f>单位分工!$B$17:$I$17</c:f>
              <c:numCache>
                <c:formatCode>General</c:formatCode>
                <c:ptCount val="8"/>
                <c:pt idx="0">
                  <c:v>20</c:v>
                </c:pt>
                <c:pt idx="1">
                  <c:v>85</c:v>
                </c:pt>
                <c:pt idx="2">
                  <c:v>70</c:v>
                </c:pt>
                <c:pt idx="3">
                  <c:v>30</c:v>
                </c:pt>
                <c:pt idx="4">
                  <c:v>80</c:v>
                </c:pt>
                <c:pt idx="5">
                  <c:v>70</c:v>
                </c:pt>
                <c:pt idx="6">
                  <c:v>30</c:v>
                </c:pt>
                <c:pt idx="7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0C-4AFD-8CAB-5293FDC320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9170296"/>
        <c:axId val="769167416"/>
      </c:radarChart>
      <c:catAx>
        <c:axId val="769170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9167416"/>
        <c:crosses val="autoZero"/>
        <c:auto val="1"/>
        <c:lblAlgn val="ctr"/>
        <c:lblOffset val="100"/>
        <c:noMultiLvlLbl val="0"/>
      </c:catAx>
      <c:valAx>
        <c:axId val="769167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9170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核心模块伤害!$B$23:$P$23</c:f>
              <c:strCache>
                <c:ptCount val="15"/>
                <c:pt idx="1">
                  <c:v>弹药架</c:v>
                </c:pt>
                <c:pt idx="2">
                  <c:v>火炮</c:v>
                </c:pt>
                <c:pt idx="3">
                  <c:v>炮塔</c:v>
                </c:pt>
                <c:pt idx="4">
                  <c:v>发动机</c:v>
                </c:pt>
                <c:pt idx="5">
                  <c:v>变速箱</c:v>
                </c:pt>
                <c:pt idx="6">
                  <c:v>车长</c:v>
                </c:pt>
                <c:pt idx="7">
                  <c:v>驾驶员</c:v>
                </c:pt>
                <c:pt idx="8">
                  <c:v>炮手</c:v>
                </c:pt>
                <c:pt idx="9">
                  <c:v>装填手</c:v>
                </c:pt>
                <c:pt idx="10">
                  <c:v>通信员</c:v>
                </c:pt>
                <c:pt idx="11">
                  <c:v>其他乘员</c:v>
                </c:pt>
                <c:pt idx="12">
                  <c:v>电台</c:v>
                </c:pt>
                <c:pt idx="13">
                  <c:v>装弹机</c:v>
                </c:pt>
                <c:pt idx="14">
                  <c:v>总计剩余血量</c:v>
                </c:pt>
              </c:strCache>
            </c:strRef>
          </c:cat>
          <c:val>
            <c:numRef>
              <c:f>核心模块伤害!$B$24:$P$24</c:f>
              <c:numCache>
                <c:formatCode>General</c:formatCode>
                <c:ptCount val="15"/>
                <c:pt idx="0">
                  <c:v>0</c:v>
                </c:pt>
                <c:pt idx="1">
                  <c:v>500</c:v>
                </c:pt>
                <c:pt idx="2">
                  <c:v>200</c:v>
                </c:pt>
                <c:pt idx="3">
                  <c:v>200</c:v>
                </c:pt>
                <c:pt idx="4">
                  <c:v>300</c:v>
                </c:pt>
                <c:pt idx="5">
                  <c:v>300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2300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1E-4EE5-91A0-5D99EBDF8FD8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核心模块伤害!$B$23:$P$23</c:f>
              <c:strCache>
                <c:ptCount val="15"/>
                <c:pt idx="1">
                  <c:v>弹药架</c:v>
                </c:pt>
                <c:pt idx="2">
                  <c:v>火炮</c:v>
                </c:pt>
                <c:pt idx="3">
                  <c:v>炮塔</c:v>
                </c:pt>
                <c:pt idx="4">
                  <c:v>发动机</c:v>
                </c:pt>
                <c:pt idx="5">
                  <c:v>变速箱</c:v>
                </c:pt>
                <c:pt idx="6">
                  <c:v>车长</c:v>
                </c:pt>
                <c:pt idx="7">
                  <c:v>驾驶员</c:v>
                </c:pt>
                <c:pt idx="8">
                  <c:v>炮手</c:v>
                </c:pt>
                <c:pt idx="9">
                  <c:v>装填手</c:v>
                </c:pt>
                <c:pt idx="10">
                  <c:v>通信员</c:v>
                </c:pt>
                <c:pt idx="11">
                  <c:v>其他乘员</c:v>
                </c:pt>
                <c:pt idx="12">
                  <c:v>电台</c:v>
                </c:pt>
                <c:pt idx="13">
                  <c:v>装弹机</c:v>
                </c:pt>
                <c:pt idx="14">
                  <c:v>总计剩余血量</c:v>
                </c:pt>
              </c:strCache>
            </c:strRef>
          </c:cat>
          <c:val>
            <c:numRef>
              <c:f>核心模块伤害!$B$25:$P$25</c:f>
              <c:numCache>
                <c:formatCode>General</c:formatCode>
                <c:ptCount val="15"/>
                <c:pt idx="0">
                  <c:v>0</c:v>
                </c:pt>
                <c:pt idx="1">
                  <c:v>400</c:v>
                </c:pt>
                <c:pt idx="2">
                  <c:v>160</c:v>
                </c:pt>
                <c:pt idx="3">
                  <c:v>160</c:v>
                </c:pt>
                <c:pt idx="4">
                  <c:v>240</c:v>
                </c:pt>
                <c:pt idx="5">
                  <c:v>240</c:v>
                </c:pt>
                <c:pt idx="6">
                  <c:v>80</c:v>
                </c:pt>
                <c:pt idx="7">
                  <c:v>80</c:v>
                </c:pt>
                <c:pt idx="8">
                  <c:v>80</c:v>
                </c:pt>
                <c:pt idx="9">
                  <c:v>80</c:v>
                </c:pt>
                <c:pt idx="10">
                  <c:v>80</c:v>
                </c:pt>
                <c:pt idx="11">
                  <c:v>80</c:v>
                </c:pt>
                <c:pt idx="12">
                  <c:v>80</c:v>
                </c:pt>
                <c:pt idx="13">
                  <c:v>80</c:v>
                </c:pt>
                <c:pt idx="14">
                  <c:v>1840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1E-4EE5-91A0-5D99EBDF8FD8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核心模块伤害!$B$23:$P$23</c:f>
              <c:strCache>
                <c:ptCount val="15"/>
                <c:pt idx="1">
                  <c:v>弹药架</c:v>
                </c:pt>
                <c:pt idx="2">
                  <c:v>火炮</c:v>
                </c:pt>
                <c:pt idx="3">
                  <c:v>炮塔</c:v>
                </c:pt>
                <c:pt idx="4">
                  <c:v>发动机</c:v>
                </c:pt>
                <c:pt idx="5">
                  <c:v>变速箱</c:v>
                </c:pt>
                <c:pt idx="6">
                  <c:v>车长</c:v>
                </c:pt>
                <c:pt idx="7">
                  <c:v>驾驶员</c:v>
                </c:pt>
                <c:pt idx="8">
                  <c:v>炮手</c:v>
                </c:pt>
                <c:pt idx="9">
                  <c:v>装填手</c:v>
                </c:pt>
                <c:pt idx="10">
                  <c:v>通信员</c:v>
                </c:pt>
                <c:pt idx="11">
                  <c:v>其他乘员</c:v>
                </c:pt>
                <c:pt idx="12">
                  <c:v>电台</c:v>
                </c:pt>
                <c:pt idx="13">
                  <c:v>装弹机</c:v>
                </c:pt>
                <c:pt idx="14">
                  <c:v>总计剩余血量</c:v>
                </c:pt>
              </c:strCache>
            </c:strRef>
          </c:cat>
          <c:val>
            <c:numRef>
              <c:f>核心模块伤害!$B$26:$P$26</c:f>
              <c:numCache>
                <c:formatCode>General</c:formatCode>
                <c:ptCount val="15"/>
                <c:pt idx="0">
                  <c:v>0</c:v>
                </c:pt>
                <c:pt idx="1">
                  <c:v>300</c:v>
                </c:pt>
                <c:pt idx="2">
                  <c:v>120</c:v>
                </c:pt>
                <c:pt idx="3">
                  <c:v>120</c:v>
                </c:pt>
                <c:pt idx="4">
                  <c:v>180</c:v>
                </c:pt>
                <c:pt idx="5">
                  <c:v>180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60</c:v>
                </c:pt>
                <c:pt idx="13">
                  <c:v>60</c:v>
                </c:pt>
                <c:pt idx="14">
                  <c:v>1380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51E-4EE5-91A0-5D99EBDF8FD8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核心模块伤害!$B$23:$P$23</c:f>
              <c:strCache>
                <c:ptCount val="15"/>
                <c:pt idx="1">
                  <c:v>弹药架</c:v>
                </c:pt>
                <c:pt idx="2">
                  <c:v>火炮</c:v>
                </c:pt>
                <c:pt idx="3">
                  <c:v>炮塔</c:v>
                </c:pt>
                <c:pt idx="4">
                  <c:v>发动机</c:v>
                </c:pt>
                <c:pt idx="5">
                  <c:v>变速箱</c:v>
                </c:pt>
                <c:pt idx="6">
                  <c:v>车长</c:v>
                </c:pt>
                <c:pt idx="7">
                  <c:v>驾驶员</c:v>
                </c:pt>
                <c:pt idx="8">
                  <c:v>炮手</c:v>
                </c:pt>
                <c:pt idx="9">
                  <c:v>装填手</c:v>
                </c:pt>
                <c:pt idx="10">
                  <c:v>通信员</c:v>
                </c:pt>
                <c:pt idx="11">
                  <c:v>其他乘员</c:v>
                </c:pt>
                <c:pt idx="12">
                  <c:v>电台</c:v>
                </c:pt>
                <c:pt idx="13">
                  <c:v>装弹机</c:v>
                </c:pt>
                <c:pt idx="14">
                  <c:v>总计剩余血量</c:v>
                </c:pt>
              </c:strCache>
            </c:strRef>
          </c:cat>
          <c:val>
            <c:numRef>
              <c:f>核心模块伤害!$B$27:$P$27</c:f>
              <c:numCache>
                <c:formatCode>General</c:formatCode>
                <c:ptCount val="15"/>
                <c:pt idx="0">
                  <c:v>0</c:v>
                </c:pt>
                <c:pt idx="1">
                  <c:v>200</c:v>
                </c:pt>
                <c:pt idx="2">
                  <c:v>80</c:v>
                </c:pt>
                <c:pt idx="3">
                  <c:v>80</c:v>
                </c:pt>
                <c:pt idx="4">
                  <c:v>120</c:v>
                </c:pt>
                <c:pt idx="5">
                  <c:v>120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  <c:pt idx="13">
                  <c:v>40</c:v>
                </c:pt>
                <c:pt idx="14">
                  <c:v>920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51E-4EE5-91A0-5D99EBDF8F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1276856"/>
        <c:axId val="621276536"/>
      </c:barChart>
      <c:catAx>
        <c:axId val="621276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1276536"/>
        <c:crosses val="autoZero"/>
        <c:auto val="1"/>
        <c:lblAlgn val="ctr"/>
        <c:lblOffset val="100"/>
        <c:noMultiLvlLbl val="0"/>
      </c:catAx>
      <c:valAx>
        <c:axId val="621276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1276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核心模块伤害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核心模块伤害!$B$24</c:f>
              <c:strCache>
                <c:ptCount val="1"/>
                <c:pt idx="0">
                  <c:v>100%剩余血量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核心模块伤害!$C$23:$Q$23</c:f>
              <c:strCache>
                <c:ptCount val="15"/>
                <c:pt idx="0">
                  <c:v>弹药架</c:v>
                </c:pt>
                <c:pt idx="1">
                  <c:v>火炮</c:v>
                </c:pt>
                <c:pt idx="2">
                  <c:v>炮塔</c:v>
                </c:pt>
                <c:pt idx="3">
                  <c:v>发动机</c:v>
                </c:pt>
                <c:pt idx="4">
                  <c:v>变速箱</c:v>
                </c:pt>
                <c:pt idx="5">
                  <c:v>车长</c:v>
                </c:pt>
                <c:pt idx="6">
                  <c:v>驾驶员</c:v>
                </c:pt>
                <c:pt idx="7">
                  <c:v>炮手</c:v>
                </c:pt>
                <c:pt idx="8">
                  <c:v>装填手</c:v>
                </c:pt>
                <c:pt idx="9">
                  <c:v>通信员</c:v>
                </c:pt>
                <c:pt idx="10">
                  <c:v>其他乘员</c:v>
                </c:pt>
                <c:pt idx="11">
                  <c:v>电台</c:v>
                </c:pt>
                <c:pt idx="12">
                  <c:v>装弹机</c:v>
                </c:pt>
                <c:pt idx="13">
                  <c:v>总计剩余血量</c:v>
                </c:pt>
                <c:pt idx="14">
                  <c:v>造成伤害量</c:v>
                </c:pt>
              </c:strCache>
            </c:strRef>
          </c:cat>
          <c:val>
            <c:numRef>
              <c:f>核心模块伤害!$C$24:$Q$24</c:f>
              <c:numCache>
                <c:formatCode>General</c:formatCode>
                <c:ptCount val="15"/>
                <c:pt idx="0">
                  <c:v>500</c:v>
                </c:pt>
                <c:pt idx="1">
                  <c:v>200</c:v>
                </c:pt>
                <c:pt idx="2">
                  <c:v>200</c:v>
                </c:pt>
                <c:pt idx="3">
                  <c:v>300</c:v>
                </c:pt>
                <c:pt idx="4">
                  <c:v>300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2300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3D-4B58-AD54-2F9E2269D66B}"/>
            </c:ext>
          </c:extLst>
        </c:ser>
        <c:ser>
          <c:idx val="1"/>
          <c:order val="1"/>
          <c:tx>
            <c:strRef>
              <c:f>核心模块伤害!$B$25</c:f>
              <c:strCache>
                <c:ptCount val="1"/>
                <c:pt idx="0">
                  <c:v>80%剩余血量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核心模块伤害!$C$23:$Q$23</c:f>
              <c:strCache>
                <c:ptCount val="15"/>
                <c:pt idx="0">
                  <c:v>弹药架</c:v>
                </c:pt>
                <c:pt idx="1">
                  <c:v>火炮</c:v>
                </c:pt>
                <c:pt idx="2">
                  <c:v>炮塔</c:v>
                </c:pt>
                <c:pt idx="3">
                  <c:v>发动机</c:v>
                </c:pt>
                <c:pt idx="4">
                  <c:v>变速箱</c:v>
                </c:pt>
                <c:pt idx="5">
                  <c:v>车长</c:v>
                </c:pt>
                <c:pt idx="6">
                  <c:v>驾驶员</c:v>
                </c:pt>
                <c:pt idx="7">
                  <c:v>炮手</c:v>
                </c:pt>
                <c:pt idx="8">
                  <c:v>装填手</c:v>
                </c:pt>
                <c:pt idx="9">
                  <c:v>通信员</c:v>
                </c:pt>
                <c:pt idx="10">
                  <c:v>其他乘员</c:v>
                </c:pt>
                <c:pt idx="11">
                  <c:v>电台</c:v>
                </c:pt>
                <c:pt idx="12">
                  <c:v>装弹机</c:v>
                </c:pt>
                <c:pt idx="13">
                  <c:v>总计剩余血量</c:v>
                </c:pt>
                <c:pt idx="14">
                  <c:v>造成伤害量</c:v>
                </c:pt>
              </c:strCache>
            </c:strRef>
          </c:cat>
          <c:val>
            <c:numRef>
              <c:f>核心模块伤害!$C$25:$Q$25</c:f>
              <c:numCache>
                <c:formatCode>General</c:formatCode>
                <c:ptCount val="15"/>
                <c:pt idx="0">
                  <c:v>400</c:v>
                </c:pt>
                <c:pt idx="1">
                  <c:v>160</c:v>
                </c:pt>
                <c:pt idx="2">
                  <c:v>160</c:v>
                </c:pt>
                <c:pt idx="3">
                  <c:v>240</c:v>
                </c:pt>
                <c:pt idx="4">
                  <c:v>240</c:v>
                </c:pt>
                <c:pt idx="5">
                  <c:v>80</c:v>
                </c:pt>
                <c:pt idx="6">
                  <c:v>80</c:v>
                </c:pt>
                <c:pt idx="7">
                  <c:v>80</c:v>
                </c:pt>
                <c:pt idx="8">
                  <c:v>80</c:v>
                </c:pt>
                <c:pt idx="9">
                  <c:v>80</c:v>
                </c:pt>
                <c:pt idx="10">
                  <c:v>80</c:v>
                </c:pt>
                <c:pt idx="11">
                  <c:v>80</c:v>
                </c:pt>
                <c:pt idx="12">
                  <c:v>80</c:v>
                </c:pt>
                <c:pt idx="13">
                  <c:v>1840</c:v>
                </c:pt>
                <c:pt idx="14">
                  <c:v>460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3D-4B58-AD54-2F9E2269D66B}"/>
            </c:ext>
          </c:extLst>
        </c:ser>
        <c:ser>
          <c:idx val="2"/>
          <c:order val="2"/>
          <c:tx>
            <c:strRef>
              <c:f>核心模块伤害!$B$26</c:f>
              <c:strCache>
                <c:ptCount val="1"/>
                <c:pt idx="0">
                  <c:v>600%剩余血量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核心模块伤害!$C$23:$Q$23</c:f>
              <c:strCache>
                <c:ptCount val="15"/>
                <c:pt idx="0">
                  <c:v>弹药架</c:v>
                </c:pt>
                <c:pt idx="1">
                  <c:v>火炮</c:v>
                </c:pt>
                <c:pt idx="2">
                  <c:v>炮塔</c:v>
                </c:pt>
                <c:pt idx="3">
                  <c:v>发动机</c:v>
                </c:pt>
                <c:pt idx="4">
                  <c:v>变速箱</c:v>
                </c:pt>
                <c:pt idx="5">
                  <c:v>车长</c:v>
                </c:pt>
                <c:pt idx="6">
                  <c:v>驾驶员</c:v>
                </c:pt>
                <c:pt idx="7">
                  <c:v>炮手</c:v>
                </c:pt>
                <c:pt idx="8">
                  <c:v>装填手</c:v>
                </c:pt>
                <c:pt idx="9">
                  <c:v>通信员</c:v>
                </c:pt>
                <c:pt idx="10">
                  <c:v>其他乘员</c:v>
                </c:pt>
                <c:pt idx="11">
                  <c:v>电台</c:v>
                </c:pt>
                <c:pt idx="12">
                  <c:v>装弹机</c:v>
                </c:pt>
                <c:pt idx="13">
                  <c:v>总计剩余血量</c:v>
                </c:pt>
                <c:pt idx="14">
                  <c:v>造成伤害量</c:v>
                </c:pt>
              </c:strCache>
            </c:strRef>
          </c:cat>
          <c:val>
            <c:numRef>
              <c:f>核心模块伤害!$C$26:$Q$26</c:f>
              <c:numCache>
                <c:formatCode>General</c:formatCode>
                <c:ptCount val="15"/>
                <c:pt idx="0">
                  <c:v>300</c:v>
                </c:pt>
                <c:pt idx="1">
                  <c:v>120</c:v>
                </c:pt>
                <c:pt idx="2">
                  <c:v>120</c:v>
                </c:pt>
                <c:pt idx="3">
                  <c:v>180</c:v>
                </c:pt>
                <c:pt idx="4">
                  <c:v>180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60</c:v>
                </c:pt>
                <c:pt idx="13">
                  <c:v>1380</c:v>
                </c:pt>
                <c:pt idx="14">
                  <c:v>920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3D-4B58-AD54-2F9E2269D66B}"/>
            </c:ext>
          </c:extLst>
        </c:ser>
        <c:ser>
          <c:idx val="3"/>
          <c:order val="3"/>
          <c:tx>
            <c:strRef>
              <c:f>核心模块伤害!$B$27</c:f>
              <c:strCache>
                <c:ptCount val="1"/>
                <c:pt idx="0">
                  <c:v>40%剩余血量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核心模块伤害!$C$23:$Q$23</c:f>
              <c:strCache>
                <c:ptCount val="15"/>
                <c:pt idx="0">
                  <c:v>弹药架</c:v>
                </c:pt>
                <c:pt idx="1">
                  <c:v>火炮</c:v>
                </c:pt>
                <c:pt idx="2">
                  <c:v>炮塔</c:v>
                </c:pt>
                <c:pt idx="3">
                  <c:v>发动机</c:v>
                </c:pt>
                <c:pt idx="4">
                  <c:v>变速箱</c:v>
                </c:pt>
                <c:pt idx="5">
                  <c:v>车长</c:v>
                </c:pt>
                <c:pt idx="6">
                  <c:v>驾驶员</c:v>
                </c:pt>
                <c:pt idx="7">
                  <c:v>炮手</c:v>
                </c:pt>
                <c:pt idx="8">
                  <c:v>装填手</c:v>
                </c:pt>
                <c:pt idx="9">
                  <c:v>通信员</c:v>
                </c:pt>
                <c:pt idx="10">
                  <c:v>其他乘员</c:v>
                </c:pt>
                <c:pt idx="11">
                  <c:v>电台</c:v>
                </c:pt>
                <c:pt idx="12">
                  <c:v>装弹机</c:v>
                </c:pt>
                <c:pt idx="13">
                  <c:v>总计剩余血量</c:v>
                </c:pt>
                <c:pt idx="14">
                  <c:v>造成伤害量</c:v>
                </c:pt>
              </c:strCache>
            </c:strRef>
          </c:cat>
          <c:val>
            <c:numRef>
              <c:f>核心模块伤害!$C$27:$Q$27</c:f>
              <c:numCache>
                <c:formatCode>General</c:formatCode>
                <c:ptCount val="15"/>
                <c:pt idx="0">
                  <c:v>200</c:v>
                </c:pt>
                <c:pt idx="1">
                  <c:v>80</c:v>
                </c:pt>
                <c:pt idx="2">
                  <c:v>80</c:v>
                </c:pt>
                <c:pt idx="3">
                  <c:v>120</c:v>
                </c:pt>
                <c:pt idx="4">
                  <c:v>120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  <c:pt idx="13">
                  <c:v>920</c:v>
                </c:pt>
                <c:pt idx="14">
                  <c:v>1380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E3D-4B58-AD54-2F9E2269D66B}"/>
            </c:ext>
          </c:extLst>
        </c:ser>
        <c:ser>
          <c:idx val="4"/>
          <c:order val="4"/>
          <c:tx>
            <c:strRef>
              <c:f>核心模块伤害!$B$28</c:f>
              <c:strCache>
                <c:ptCount val="1"/>
                <c:pt idx="0">
                  <c:v>20%剩余血量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核心模块伤害!$C$23:$Q$23</c:f>
              <c:strCache>
                <c:ptCount val="15"/>
                <c:pt idx="0">
                  <c:v>弹药架</c:v>
                </c:pt>
                <c:pt idx="1">
                  <c:v>火炮</c:v>
                </c:pt>
                <c:pt idx="2">
                  <c:v>炮塔</c:v>
                </c:pt>
                <c:pt idx="3">
                  <c:v>发动机</c:v>
                </c:pt>
                <c:pt idx="4">
                  <c:v>变速箱</c:v>
                </c:pt>
                <c:pt idx="5">
                  <c:v>车长</c:v>
                </c:pt>
                <c:pt idx="6">
                  <c:v>驾驶员</c:v>
                </c:pt>
                <c:pt idx="7">
                  <c:v>炮手</c:v>
                </c:pt>
                <c:pt idx="8">
                  <c:v>装填手</c:v>
                </c:pt>
                <c:pt idx="9">
                  <c:v>通信员</c:v>
                </c:pt>
                <c:pt idx="10">
                  <c:v>其他乘员</c:v>
                </c:pt>
                <c:pt idx="11">
                  <c:v>电台</c:v>
                </c:pt>
                <c:pt idx="12">
                  <c:v>装弹机</c:v>
                </c:pt>
                <c:pt idx="13">
                  <c:v>总计剩余血量</c:v>
                </c:pt>
                <c:pt idx="14">
                  <c:v>造成伤害量</c:v>
                </c:pt>
              </c:strCache>
            </c:strRef>
          </c:cat>
          <c:val>
            <c:numRef>
              <c:f>核心模块伤害!$C$28:$Q$28</c:f>
              <c:numCache>
                <c:formatCode>General</c:formatCode>
                <c:ptCount val="15"/>
                <c:pt idx="0">
                  <c:v>100</c:v>
                </c:pt>
                <c:pt idx="1">
                  <c:v>40</c:v>
                </c:pt>
                <c:pt idx="2">
                  <c:v>40</c:v>
                </c:pt>
                <c:pt idx="3">
                  <c:v>60</c:v>
                </c:pt>
                <c:pt idx="4">
                  <c:v>60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460</c:v>
                </c:pt>
                <c:pt idx="14">
                  <c:v>1840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E3D-4B58-AD54-2F9E2269D6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47549264"/>
        <c:axId val="647551184"/>
      </c:barChart>
      <c:catAx>
        <c:axId val="647549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7551184"/>
        <c:crosses val="autoZero"/>
        <c:auto val="1"/>
        <c:lblAlgn val="ctr"/>
        <c:lblOffset val="100"/>
        <c:noMultiLvlLbl val="0"/>
      </c:catAx>
      <c:valAx>
        <c:axId val="64755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血量值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754926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姿态与受弹概率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受弹面积!$D$2</c:f>
              <c:strCache>
                <c:ptCount val="1"/>
                <c:pt idx="0">
                  <c:v>投影面积——正面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受弹面积!$B$3:$B$23</c:f>
              <c:strCache>
                <c:ptCount val="21"/>
                <c:pt idx="0">
                  <c:v>弹药架</c:v>
                </c:pt>
                <c:pt idx="1">
                  <c:v>火炮</c:v>
                </c:pt>
                <c:pt idx="2">
                  <c:v>炮塔</c:v>
                </c:pt>
                <c:pt idx="3">
                  <c:v>发动机</c:v>
                </c:pt>
                <c:pt idx="4">
                  <c:v>变速箱</c:v>
                </c:pt>
                <c:pt idx="5">
                  <c:v>车长</c:v>
                </c:pt>
                <c:pt idx="6">
                  <c:v>驾驶员</c:v>
                </c:pt>
                <c:pt idx="7">
                  <c:v>炮手</c:v>
                </c:pt>
                <c:pt idx="8">
                  <c:v>装填手</c:v>
                </c:pt>
                <c:pt idx="9">
                  <c:v>通信员</c:v>
                </c:pt>
                <c:pt idx="10">
                  <c:v>其他乘员</c:v>
                </c:pt>
                <c:pt idx="11">
                  <c:v>电台</c:v>
                </c:pt>
                <c:pt idx="12">
                  <c:v>装弹机</c:v>
                </c:pt>
                <c:pt idx="13">
                  <c:v>履带</c:v>
                </c:pt>
                <c:pt idx="14">
                  <c:v>导轮</c:v>
                </c:pt>
                <c:pt idx="15">
                  <c:v>炮手观察口</c:v>
                </c:pt>
                <c:pt idx="16">
                  <c:v>驾驶员观察口</c:v>
                </c:pt>
                <c:pt idx="17">
                  <c:v>车长观察口</c:v>
                </c:pt>
                <c:pt idx="18">
                  <c:v>负重轮</c:v>
                </c:pt>
                <c:pt idx="19">
                  <c:v>附加装甲</c:v>
                </c:pt>
                <c:pt idx="20">
                  <c:v>其他组件</c:v>
                </c:pt>
              </c:strCache>
            </c:strRef>
          </c:cat>
          <c:val>
            <c:numRef>
              <c:f>受弹面积!$D$3:$D$23</c:f>
              <c:numCache>
                <c:formatCode>General</c:formatCode>
                <c:ptCount val="21"/>
                <c:pt idx="0">
                  <c:v>0.05</c:v>
                </c:pt>
                <c:pt idx="1">
                  <c:v>0.03</c:v>
                </c:pt>
                <c:pt idx="2">
                  <c:v>0.2</c:v>
                </c:pt>
                <c:pt idx="3">
                  <c:v>0</c:v>
                </c:pt>
                <c:pt idx="4">
                  <c:v>0</c:v>
                </c:pt>
                <c:pt idx="5">
                  <c:v>0.04</c:v>
                </c:pt>
                <c:pt idx="6">
                  <c:v>0.04</c:v>
                </c:pt>
                <c:pt idx="7">
                  <c:v>0.03</c:v>
                </c:pt>
                <c:pt idx="8">
                  <c:v>0.04</c:v>
                </c:pt>
                <c:pt idx="9">
                  <c:v>0.03</c:v>
                </c:pt>
                <c:pt idx="10">
                  <c:v>0.03</c:v>
                </c:pt>
                <c:pt idx="11">
                  <c:v>0.01</c:v>
                </c:pt>
                <c:pt idx="12">
                  <c:v>0.02</c:v>
                </c:pt>
                <c:pt idx="13">
                  <c:v>0.05</c:v>
                </c:pt>
                <c:pt idx="14">
                  <c:v>0.03</c:v>
                </c:pt>
                <c:pt idx="15">
                  <c:v>0.01</c:v>
                </c:pt>
                <c:pt idx="16">
                  <c:v>0.02</c:v>
                </c:pt>
                <c:pt idx="17">
                  <c:v>0.02</c:v>
                </c:pt>
                <c:pt idx="18">
                  <c:v>0.05</c:v>
                </c:pt>
                <c:pt idx="19">
                  <c:v>0.2</c:v>
                </c:pt>
                <c:pt idx="20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90-415D-86B2-8FEE1F14BBF3}"/>
            </c:ext>
          </c:extLst>
        </c:ser>
        <c:ser>
          <c:idx val="1"/>
          <c:order val="1"/>
          <c:tx>
            <c:strRef>
              <c:f>受弹面积!$E$2</c:f>
              <c:strCache>
                <c:ptCount val="1"/>
                <c:pt idx="0">
                  <c:v>投影面积——侧面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受弹面积!$B$3:$B$23</c:f>
              <c:strCache>
                <c:ptCount val="21"/>
                <c:pt idx="0">
                  <c:v>弹药架</c:v>
                </c:pt>
                <c:pt idx="1">
                  <c:v>火炮</c:v>
                </c:pt>
                <c:pt idx="2">
                  <c:v>炮塔</c:v>
                </c:pt>
                <c:pt idx="3">
                  <c:v>发动机</c:v>
                </c:pt>
                <c:pt idx="4">
                  <c:v>变速箱</c:v>
                </c:pt>
                <c:pt idx="5">
                  <c:v>车长</c:v>
                </c:pt>
                <c:pt idx="6">
                  <c:v>驾驶员</c:v>
                </c:pt>
                <c:pt idx="7">
                  <c:v>炮手</c:v>
                </c:pt>
                <c:pt idx="8">
                  <c:v>装填手</c:v>
                </c:pt>
                <c:pt idx="9">
                  <c:v>通信员</c:v>
                </c:pt>
                <c:pt idx="10">
                  <c:v>其他乘员</c:v>
                </c:pt>
                <c:pt idx="11">
                  <c:v>电台</c:v>
                </c:pt>
                <c:pt idx="12">
                  <c:v>装弹机</c:v>
                </c:pt>
                <c:pt idx="13">
                  <c:v>履带</c:v>
                </c:pt>
                <c:pt idx="14">
                  <c:v>导轮</c:v>
                </c:pt>
                <c:pt idx="15">
                  <c:v>炮手观察口</c:v>
                </c:pt>
                <c:pt idx="16">
                  <c:v>驾驶员观察口</c:v>
                </c:pt>
                <c:pt idx="17">
                  <c:v>车长观察口</c:v>
                </c:pt>
                <c:pt idx="18">
                  <c:v>负重轮</c:v>
                </c:pt>
                <c:pt idx="19">
                  <c:v>附加装甲</c:v>
                </c:pt>
                <c:pt idx="20">
                  <c:v>其他组件</c:v>
                </c:pt>
              </c:strCache>
            </c:strRef>
          </c:cat>
          <c:val>
            <c:numRef>
              <c:f>受弹面积!$E$3:$E$23</c:f>
              <c:numCache>
                <c:formatCode>General</c:formatCode>
                <c:ptCount val="21"/>
                <c:pt idx="0">
                  <c:v>0.02</c:v>
                </c:pt>
                <c:pt idx="1">
                  <c:v>0.05</c:v>
                </c:pt>
                <c:pt idx="2">
                  <c:v>0.2</c:v>
                </c:pt>
                <c:pt idx="3">
                  <c:v>0.1</c:v>
                </c:pt>
                <c:pt idx="4">
                  <c:v>0.03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0.02</c:v>
                </c:pt>
                <c:pt idx="9">
                  <c:v>0.02</c:v>
                </c:pt>
                <c:pt idx="10">
                  <c:v>0.02</c:v>
                </c:pt>
                <c:pt idx="11">
                  <c:v>0.01</c:v>
                </c:pt>
                <c:pt idx="12">
                  <c:v>0.02</c:v>
                </c:pt>
                <c:pt idx="13">
                  <c:v>0.1</c:v>
                </c:pt>
                <c:pt idx="14">
                  <c:v>0.06</c:v>
                </c:pt>
                <c:pt idx="15">
                  <c:v>0</c:v>
                </c:pt>
                <c:pt idx="16">
                  <c:v>0</c:v>
                </c:pt>
                <c:pt idx="17">
                  <c:v>0.02</c:v>
                </c:pt>
                <c:pt idx="18">
                  <c:v>0.1</c:v>
                </c:pt>
                <c:pt idx="19">
                  <c:v>0.1</c:v>
                </c:pt>
                <c:pt idx="20">
                  <c:v>7.0000000000000007E-2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90-415D-86B2-8FEE1F14BBF3}"/>
            </c:ext>
          </c:extLst>
        </c:ser>
        <c:ser>
          <c:idx val="2"/>
          <c:order val="2"/>
          <c:tx>
            <c:strRef>
              <c:f>受弹面积!$F$2</c:f>
              <c:strCache>
                <c:ptCount val="1"/>
                <c:pt idx="0">
                  <c:v>投影面积——后侧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受弹面积!$B$3:$B$23</c:f>
              <c:strCache>
                <c:ptCount val="21"/>
                <c:pt idx="0">
                  <c:v>弹药架</c:v>
                </c:pt>
                <c:pt idx="1">
                  <c:v>火炮</c:v>
                </c:pt>
                <c:pt idx="2">
                  <c:v>炮塔</c:v>
                </c:pt>
                <c:pt idx="3">
                  <c:v>发动机</c:v>
                </c:pt>
                <c:pt idx="4">
                  <c:v>变速箱</c:v>
                </c:pt>
                <c:pt idx="5">
                  <c:v>车长</c:v>
                </c:pt>
                <c:pt idx="6">
                  <c:v>驾驶员</c:v>
                </c:pt>
                <c:pt idx="7">
                  <c:v>炮手</c:v>
                </c:pt>
                <c:pt idx="8">
                  <c:v>装填手</c:v>
                </c:pt>
                <c:pt idx="9">
                  <c:v>通信员</c:v>
                </c:pt>
                <c:pt idx="10">
                  <c:v>其他乘员</c:v>
                </c:pt>
                <c:pt idx="11">
                  <c:v>电台</c:v>
                </c:pt>
                <c:pt idx="12">
                  <c:v>装弹机</c:v>
                </c:pt>
                <c:pt idx="13">
                  <c:v>履带</c:v>
                </c:pt>
                <c:pt idx="14">
                  <c:v>导轮</c:v>
                </c:pt>
                <c:pt idx="15">
                  <c:v>炮手观察口</c:v>
                </c:pt>
                <c:pt idx="16">
                  <c:v>驾驶员观察口</c:v>
                </c:pt>
                <c:pt idx="17">
                  <c:v>车长观察口</c:v>
                </c:pt>
                <c:pt idx="18">
                  <c:v>负重轮</c:v>
                </c:pt>
                <c:pt idx="19">
                  <c:v>附加装甲</c:v>
                </c:pt>
                <c:pt idx="20">
                  <c:v>其他组件</c:v>
                </c:pt>
              </c:strCache>
            </c:strRef>
          </c:cat>
          <c:val>
            <c:numRef>
              <c:f>受弹面积!$F$3:$F$23</c:f>
              <c:numCache>
                <c:formatCode>General</c:formatCode>
                <c:ptCount val="21"/>
                <c:pt idx="0">
                  <c:v>0.01</c:v>
                </c:pt>
                <c:pt idx="1">
                  <c:v>0.02</c:v>
                </c:pt>
                <c:pt idx="2">
                  <c:v>0.2</c:v>
                </c:pt>
                <c:pt idx="3">
                  <c:v>0.3</c:v>
                </c:pt>
                <c:pt idx="4">
                  <c:v>0.2</c:v>
                </c:pt>
                <c:pt idx="5">
                  <c:v>0.02</c:v>
                </c:pt>
                <c:pt idx="6">
                  <c:v>0.01</c:v>
                </c:pt>
                <c:pt idx="7">
                  <c:v>0.02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  <c:pt idx="12">
                  <c:v>0.01</c:v>
                </c:pt>
                <c:pt idx="13">
                  <c:v>0.05</c:v>
                </c:pt>
                <c:pt idx="14">
                  <c:v>0.03</c:v>
                </c:pt>
                <c:pt idx="15">
                  <c:v>0</c:v>
                </c:pt>
                <c:pt idx="16">
                  <c:v>0</c:v>
                </c:pt>
                <c:pt idx="17">
                  <c:v>0.01</c:v>
                </c:pt>
                <c:pt idx="18">
                  <c:v>0.05</c:v>
                </c:pt>
                <c:pt idx="19">
                  <c:v>0.03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90-415D-86B2-8FEE1F14BBF3}"/>
            </c:ext>
          </c:extLst>
        </c:ser>
        <c:ser>
          <c:idx val="3"/>
          <c:order val="3"/>
          <c:tx>
            <c:strRef>
              <c:f>受弹面积!$G$2</c:f>
              <c:strCache>
                <c:ptCount val="1"/>
                <c:pt idx="0">
                  <c:v>投影面积——最佳角度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受弹面积!$B$3:$B$23</c:f>
              <c:strCache>
                <c:ptCount val="21"/>
                <c:pt idx="0">
                  <c:v>弹药架</c:v>
                </c:pt>
                <c:pt idx="1">
                  <c:v>火炮</c:v>
                </c:pt>
                <c:pt idx="2">
                  <c:v>炮塔</c:v>
                </c:pt>
                <c:pt idx="3">
                  <c:v>发动机</c:v>
                </c:pt>
                <c:pt idx="4">
                  <c:v>变速箱</c:v>
                </c:pt>
                <c:pt idx="5">
                  <c:v>车长</c:v>
                </c:pt>
                <c:pt idx="6">
                  <c:v>驾驶员</c:v>
                </c:pt>
                <c:pt idx="7">
                  <c:v>炮手</c:v>
                </c:pt>
                <c:pt idx="8">
                  <c:v>装填手</c:v>
                </c:pt>
                <c:pt idx="9">
                  <c:v>通信员</c:v>
                </c:pt>
                <c:pt idx="10">
                  <c:v>其他乘员</c:v>
                </c:pt>
                <c:pt idx="11">
                  <c:v>电台</c:v>
                </c:pt>
                <c:pt idx="12">
                  <c:v>装弹机</c:v>
                </c:pt>
                <c:pt idx="13">
                  <c:v>履带</c:v>
                </c:pt>
                <c:pt idx="14">
                  <c:v>导轮</c:v>
                </c:pt>
                <c:pt idx="15">
                  <c:v>炮手观察口</c:v>
                </c:pt>
                <c:pt idx="16">
                  <c:v>驾驶员观察口</c:v>
                </c:pt>
                <c:pt idx="17">
                  <c:v>车长观察口</c:v>
                </c:pt>
                <c:pt idx="18">
                  <c:v>负重轮</c:v>
                </c:pt>
                <c:pt idx="19">
                  <c:v>附加装甲</c:v>
                </c:pt>
                <c:pt idx="20">
                  <c:v>其他组件</c:v>
                </c:pt>
              </c:strCache>
            </c:strRef>
          </c:cat>
          <c:val>
            <c:numRef>
              <c:f>受弹面积!$G$3:$G$23</c:f>
              <c:numCache>
                <c:formatCode>General</c:formatCode>
                <c:ptCount val="21"/>
                <c:pt idx="0">
                  <c:v>0.05</c:v>
                </c:pt>
                <c:pt idx="1">
                  <c:v>0.05</c:v>
                </c:pt>
                <c:pt idx="2">
                  <c:v>0.2</c:v>
                </c:pt>
                <c:pt idx="3">
                  <c:v>0.1</c:v>
                </c:pt>
                <c:pt idx="4">
                  <c:v>0.1</c:v>
                </c:pt>
                <c:pt idx="5">
                  <c:v>0.03</c:v>
                </c:pt>
                <c:pt idx="6">
                  <c:v>0.02</c:v>
                </c:pt>
                <c:pt idx="7">
                  <c:v>0.02</c:v>
                </c:pt>
                <c:pt idx="8">
                  <c:v>0.02</c:v>
                </c:pt>
                <c:pt idx="9">
                  <c:v>0.02</c:v>
                </c:pt>
                <c:pt idx="10">
                  <c:v>0.02</c:v>
                </c:pt>
                <c:pt idx="11">
                  <c:v>0.01</c:v>
                </c:pt>
                <c:pt idx="12">
                  <c:v>0.01</c:v>
                </c:pt>
                <c:pt idx="13">
                  <c:v>0.05</c:v>
                </c:pt>
                <c:pt idx="14">
                  <c:v>0.12</c:v>
                </c:pt>
                <c:pt idx="15">
                  <c:v>0.01</c:v>
                </c:pt>
                <c:pt idx="16">
                  <c:v>0.01</c:v>
                </c:pt>
                <c:pt idx="17">
                  <c:v>0.01</c:v>
                </c:pt>
                <c:pt idx="18">
                  <c:v>0.05</c:v>
                </c:pt>
                <c:pt idx="19">
                  <c:v>0.05</c:v>
                </c:pt>
                <c:pt idx="20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090-415D-86B2-8FEE1F14BB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9161016"/>
        <c:axId val="769156536"/>
      </c:barChart>
      <c:catAx>
        <c:axId val="769161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9156536"/>
        <c:crosses val="autoZero"/>
        <c:auto val="1"/>
        <c:lblAlgn val="ctr"/>
        <c:lblOffset val="100"/>
        <c:noMultiLvlLbl val="0"/>
      </c:catAx>
      <c:valAx>
        <c:axId val="769156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91610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正面攻击伤害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伤害期望!$C$26</c:f>
              <c:strCache>
                <c:ptCount val="1"/>
                <c:pt idx="0">
                  <c:v>血量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伤害期望!$B$27:$B$48</c:f>
              <c:strCache>
                <c:ptCount val="22"/>
                <c:pt idx="0">
                  <c:v>弹药架</c:v>
                </c:pt>
                <c:pt idx="1">
                  <c:v>火炮</c:v>
                </c:pt>
                <c:pt idx="2">
                  <c:v>炮塔</c:v>
                </c:pt>
                <c:pt idx="3">
                  <c:v>发动机</c:v>
                </c:pt>
                <c:pt idx="4">
                  <c:v>变速箱</c:v>
                </c:pt>
                <c:pt idx="5">
                  <c:v>车长</c:v>
                </c:pt>
                <c:pt idx="6">
                  <c:v>驾驶员</c:v>
                </c:pt>
                <c:pt idx="7">
                  <c:v>炮手</c:v>
                </c:pt>
                <c:pt idx="8">
                  <c:v>装填手</c:v>
                </c:pt>
                <c:pt idx="9">
                  <c:v>通信员</c:v>
                </c:pt>
                <c:pt idx="10">
                  <c:v>其他乘员</c:v>
                </c:pt>
                <c:pt idx="11">
                  <c:v>电台</c:v>
                </c:pt>
                <c:pt idx="12">
                  <c:v>装弹机</c:v>
                </c:pt>
                <c:pt idx="13">
                  <c:v>履带</c:v>
                </c:pt>
                <c:pt idx="14">
                  <c:v>导轮</c:v>
                </c:pt>
                <c:pt idx="15">
                  <c:v>炮手观察口</c:v>
                </c:pt>
                <c:pt idx="16">
                  <c:v>驾驶员观察口</c:v>
                </c:pt>
                <c:pt idx="17">
                  <c:v>车长观察口</c:v>
                </c:pt>
                <c:pt idx="18">
                  <c:v>负重轮</c:v>
                </c:pt>
                <c:pt idx="19">
                  <c:v>附加装甲</c:v>
                </c:pt>
                <c:pt idx="20">
                  <c:v>其他组件</c:v>
                </c:pt>
                <c:pt idx="21">
                  <c:v>总合</c:v>
                </c:pt>
              </c:strCache>
            </c:strRef>
          </c:cat>
          <c:val>
            <c:numRef>
              <c:f>伤害期望!$C$27:$C$48</c:f>
              <c:numCache>
                <c:formatCode>General</c:formatCode>
                <c:ptCount val="22"/>
                <c:pt idx="0">
                  <c:v>500</c:v>
                </c:pt>
                <c:pt idx="1">
                  <c:v>200</c:v>
                </c:pt>
                <c:pt idx="2">
                  <c:v>200</c:v>
                </c:pt>
                <c:pt idx="3">
                  <c:v>300</c:v>
                </c:pt>
                <c:pt idx="4">
                  <c:v>300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300</c:v>
                </c:pt>
                <c:pt idx="14">
                  <c:v>100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200</c:v>
                </c:pt>
                <c:pt idx="19">
                  <c:v>300</c:v>
                </c:pt>
                <c:pt idx="20">
                  <c:v>200</c:v>
                </c:pt>
                <c:pt idx="21">
                  <c:v>3550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6C-4DF8-B173-823FBBB3835D}"/>
            </c:ext>
          </c:extLst>
        </c:ser>
        <c:ser>
          <c:idx val="1"/>
          <c:order val="1"/>
          <c:tx>
            <c:strRef>
              <c:f>伤害期望!$F$26</c:f>
              <c:strCache>
                <c:ptCount val="1"/>
                <c:pt idx="0">
                  <c:v>正面攻击伤害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伤害期望!$B$27:$B$48</c:f>
              <c:strCache>
                <c:ptCount val="22"/>
                <c:pt idx="0">
                  <c:v>弹药架</c:v>
                </c:pt>
                <c:pt idx="1">
                  <c:v>火炮</c:v>
                </c:pt>
                <c:pt idx="2">
                  <c:v>炮塔</c:v>
                </c:pt>
                <c:pt idx="3">
                  <c:v>发动机</c:v>
                </c:pt>
                <c:pt idx="4">
                  <c:v>变速箱</c:v>
                </c:pt>
                <c:pt idx="5">
                  <c:v>车长</c:v>
                </c:pt>
                <c:pt idx="6">
                  <c:v>驾驶员</c:v>
                </c:pt>
                <c:pt idx="7">
                  <c:v>炮手</c:v>
                </c:pt>
                <c:pt idx="8">
                  <c:v>装填手</c:v>
                </c:pt>
                <c:pt idx="9">
                  <c:v>通信员</c:v>
                </c:pt>
                <c:pt idx="10">
                  <c:v>其他乘员</c:v>
                </c:pt>
                <c:pt idx="11">
                  <c:v>电台</c:v>
                </c:pt>
                <c:pt idx="12">
                  <c:v>装弹机</c:v>
                </c:pt>
                <c:pt idx="13">
                  <c:v>履带</c:v>
                </c:pt>
                <c:pt idx="14">
                  <c:v>导轮</c:v>
                </c:pt>
                <c:pt idx="15">
                  <c:v>炮手观察口</c:v>
                </c:pt>
                <c:pt idx="16">
                  <c:v>驾驶员观察口</c:v>
                </c:pt>
                <c:pt idx="17">
                  <c:v>车长观察口</c:v>
                </c:pt>
                <c:pt idx="18">
                  <c:v>负重轮</c:v>
                </c:pt>
                <c:pt idx="19">
                  <c:v>附加装甲</c:v>
                </c:pt>
                <c:pt idx="20">
                  <c:v>其他组件</c:v>
                </c:pt>
                <c:pt idx="21">
                  <c:v>总合</c:v>
                </c:pt>
              </c:strCache>
            </c:strRef>
          </c:cat>
          <c:val>
            <c:numRef>
              <c:f>伤害期望!$F$27:$F$48</c:f>
              <c:numCache>
                <c:formatCode>General</c:formatCode>
                <c:ptCount val="22"/>
                <c:pt idx="0">
                  <c:v>12.5</c:v>
                </c:pt>
                <c:pt idx="1">
                  <c:v>3</c:v>
                </c:pt>
                <c:pt idx="2">
                  <c:v>20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2</c:v>
                </c:pt>
                <c:pt idx="7">
                  <c:v>1.5</c:v>
                </c:pt>
                <c:pt idx="8">
                  <c:v>2</c:v>
                </c:pt>
                <c:pt idx="9">
                  <c:v>1.5</c:v>
                </c:pt>
                <c:pt idx="10">
                  <c:v>1.5</c:v>
                </c:pt>
                <c:pt idx="11">
                  <c:v>0.5</c:v>
                </c:pt>
                <c:pt idx="12">
                  <c:v>1</c:v>
                </c:pt>
                <c:pt idx="13">
                  <c:v>4.5</c:v>
                </c:pt>
                <c:pt idx="14">
                  <c:v>0.89999999999999991</c:v>
                </c:pt>
                <c:pt idx="15">
                  <c:v>0.15</c:v>
                </c:pt>
                <c:pt idx="16">
                  <c:v>0.3</c:v>
                </c:pt>
                <c:pt idx="17">
                  <c:v>0.3</c:v>
                </c:pt>
                <c:pt idx="18">
                  <c:v>3</c:v>
                </c:pt>
                <c:pt idx="19">
                  <c:v>18</c:v>
                </c:pt>
                <c:pt idx="20">
                  <c:v>6</c:v>
                </c:pt>
                <c:pt idx="21">
                  <c:v>80.649999999999991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6C-4DF8-B173-823FBBB383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39838520"/>
        <c:axId val="839833720"/>
      </c:barChart>
      <c:catAx>
        <c:axId val="839838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9833720"/>
        <c:crosses val="autoZero"/>
        <c:auto val="1"/>
        <c:lblAlgn val="ctr"/>
        <c:lblOffset val="100"/>
        <c:noMultiLvlLbl val="0"/>
      </c:catAx>
      <c:valAx>
        <c:axId val="83983372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伤害大小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98385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0" i="0" baseline="0">
                <a:effectLst/>
              </a:rPr>
              <a:t>侧面攻击伤害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伤害期望!$C$50</c:f>
              <c:strCache>
                <c:ptCount val="1"/>
                <c:pt idx="0">
                  <c:v>血量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伤害期望!$B$51:$B$72</c:f>
              <c:strCache>
                <c:ptCount val="22"/>
                <c:pt idx="0">
                  <c:v>弹药架</c:v>
                </c:pt>
                <c:pt idx="1">
                  <c:v>火炮</c:v>
                </c:pt>
                <c:pt idx="2">
                  <c:v>炮塔</c:v>
                </c:pt>
                <c:pt idx="3">
                  <c:v>发动机</c:v>
                </c:pt>
                <c:pt idx="4">
                  <c:v>变速箱</c:v>
                </c:pt>
                <c:pt idx="5">
                  <c:v>车长</c:v>
                </c:pt>
                <c:pt idx="6">
                  <c:v>驾驶员</c:v>
                </c:pt>
                <c:pt idx="7">
                  <c:v>炮手</c:v>
                </c:pt>
                <c:pt idx="8">
                  <c:v>装填手</c:v>
                </c:pt>
                <c:pt idx="9">
                  <c:v>通信员</c:v>
                </c:pt>
                <c:pt idx="10">
                  <c:v>其他乘员</c:v>
                </c:pt>
                <c:pt idx="11">
                  <c:v>电台</c:v>
                </c:pt>
                <c:pt idx="12">
                  <c:v>装弹机</c:v>
                </c:pt>
                <c:pt idx="13">
                  <c:v>履带</c:v>
                </c:pt>
                <c:pt idx="14">
                  <c:v>导轮</c:v>
                </c:pt>
                <c:pt idx="15">
                  <c:v>炮手观察口</c:v>
                </c:pt>
                <c:pt idx="16">
                  <c:v>驾驶员观察口</c:v>
                </c:pt>
                <c:pt idx="17">
                  <c:v>车长观察口</c:v>
                </c:pt>
                <c:pt idx="18">
                  <c:v>负重轮</c:v>
                </c:pt>
                <c:pt idx="19">
                  <c:v>附加装甲</c:v>
                </c:pt>
                <c:pt idx="20">
                  <c:v>其他组件</c:v>
                </c:pt>
                <c:pt idx="21">
                  <c:v>总合</c:v>
                </c:pt>
              </c:strCache>
            </c:strRef>
          </c:cat>
          <c:val>
            <c:numRef>
              <c:f>伤害期望!$C$51:$C$72</c:f>
              <c:numCache>
                <c:formatCode>General</c:formatCode>
                <c:ptCount val="22"/>
                <c:pt idx="0">
                  <c:v>500</c:v>
                </c:pt>
                <c:pt idx="1">
                  <c:v>200</c:v>
                </c:pt>
                <c:pt idx="2">
                  <c:v>200</c:v>
                </c:pt>
                <c:pt idx="3">
                  <c:v>300</c:v>
                </c:pt>
                <c:pt idx="4">
                  <c:v>300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300</c:v>
                </c:pt>
                <c:pt idx="14">
                  <c:v>100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200</c:v>
                </c:pt>
                <c:pt idx="19">
                  <c:v>300</c:v>
                </c:pt>
                <c:pt idx="20">
                  <c:v>200</c:v>
                </c:pt>
                <c:pt idx="21">
                  <c:v>3550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DF-4287-8563-A591E2B754D2}"/>
            </c:ext>
          </c:extLst>
        </c:ser>
        <c:ser>
          <c:idx val="1"/>
          <c:order val="1"/>
          <c:tx>
            <c:strRef>
              <c:f>伤害期望!$F$50</c:f>
              <c:strCache>
                <c:ptCount val="1"/>
                <c:pt idx="0">
                  <c:v>侧面攻击伤害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伤害期望!$B$51:$B$72</c:f>
              <c:strCache>
                <c:ptCount val="22"/>
                <c:pt idx="0">
                  <c:v>弹药架</c:v>
                </c:pt>
                <c:pt idx="1">
                  <c:v>火炮</c:v>
                </c:pt>
                <c:pt idx="2">
                  <c:v>炮塔</c:v>
                </c:pt>
                <c:pt idx="3">
                  <c:v>发动机</c:v>
                </c:pt>
                <c:pt idx="4">
                  <c:v>变速箱</c:v>
                </c:pt>
                <c:pt idx="5">
                  <c:v>车长</c:v>
                </c:pt>
                <c:pt idx="6">
                  <c:v>驾驶员</c:v>
                </c:pt>
                <c:pt idx="7">
                  <c:v>炮手</c:v>
                </c:pt>
                <c:pt idx="8">
                  <c:v>装填手</c:v>
                </c:pt>
                <c:pt idx="9">
                  <c:v>通信员</c:v>
                </c:pt>
                <c:pt idx="10">
                  <c:v>其他乘员</c:v>
                </c:pt>
                <c:pt idx="11">
                  <c:v>电台</c:v>
                </c:pt>
                <c:pt idx="12">
                  <c:v>装弹机</c:v>
                </c:pt>
                <c:pt idx="13">
                  <c:v>履带</c:v>
                </c:pt>
                <c:pt idx="14">
                  <c:v>导轮</c:v>
                </c:pt>
                <c:pt idx="15">
                  <c:v>炮手观察口</c:v>
                </c:pt>
                <c:pt idx="16">
                  <c:v>驾驶员观察口</c:v>
                </c:pt>
                <c:pt idx="17">
                  <c:v>车长观察口</c:v>
                </c:pt>
                <c:pt idx="18">
                  <c:v>负重轮</c:v>
                </c:pt>
                <c:pt idx="19">
                  <c:v>附加装甲</c:v>
                </c:pt>
                <c:pt idx="20">
                  <c:v>其他组件</c:v>
                </c:pt>
                <c:pt idx="21">
                  <c:v>总合</c:v>
                </c:pt>
              </c:strCache>
            </c:strRef>
          </c:cat>
          <c:val>
            <c:numRef>
              <c:f>伤害期望!$F$51:$F$72</c:f>
              <c:numCache>
                <c:formatCode>General</c:formatCode>
                <c:ptCount val="22"/>
                <c:pt idx="0">
                  <c:v>7</c:v>
                </c:pt>
                <c:pt idx="1">
                  <c:v>7</c:v>
                </c:pt>
                <c:pt idx="2">
                  <c:v>28</c:v>
                </c:pt>
                <c:pt idx="3">
                  <c:v>21</c:v>
                </c:pt>
                <c:pt idx="4">
                  <c:v>6.3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0.5</c:v>
                </c:pt>
                <c:pt idx="12">
                  <c:v>1</c:v>
                </c:pt>
                <c:pt idx="13">
                  <c:v>15</c:v>
                </c:pt>
                <c:pt idx="14">
                  <c:v>4.1999999999999993</c:v>
                </c:pt>
                <c:pt idx="15">
                  <c:v>0</c:v>
                </c:pt>
                <c:pt idx="16">
                  <c:v>0</c:v>
                </c:pt>
                <c:pt idx="17">
                  <c:v>0.1</c:v>
                </c:pt>
                <c:pt idx="18">
                  <c:v>16</c:v>
                </c:pt>
                <c:pt idx="19">
                  <c:v>21</c:v>
                </c:pt>
                <c:pt idx="20">
                  <c:v>7.0000000000000009</c:v>
                </c:pt>
                <c:pt idx="21">
                  <c:v>142.50000000000003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DF-4287-8563-A591E2B754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9207096"/>
        <c:axId val="769210936"/>
      </c:barChart>
      <c:catAx>
        <c:axId val="769207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9210936"/>
        <c:crosses val="autoZero"/>
        <c:auto val="1"/>
        <c:lblAlgn val="ctr"/>
        <c:lblOffset val="100"/>
        <c:noMultiLvlLbl val="0"/>
      </c:catAx>
      <c:valAx>
        <c:axId val="7692109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伤害大小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92070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后侧攻击伤害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伤害期望!$C$74</c:f>
              <c:strCache>
                <c:ptCount val="1"/>
                <c:pt idx="0">
                  <c:v>血量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伤害期望!$B$75:$B$96</c:f>
              <c:strCache>
                <c:ptCount val="22"/>
                <c:pt idx="0">
                  <c:v>弹药架</c:v>
                </c:pt>
                <c:pt idx="1">
                  <c:v>火炮</c:v>
                </c:pt>
                <c:pt idx="2">
                  <c:v>炮塔</c:v>
                </c:pt>
                <c:pt idx="3">
                  <c:v>发动机</c:v>
                </c:pt>
                <c:pt idx="4">
                  <c:v>变速箱</c:v>
                </c:pt>
                <c:pt idx="5">
                  <c:v>车长</c:v>
                </c:pt>
                <c:pt idx="6">
                  <c:v>驾驶员</c:v>
                </c:pt>
                <c:pt idx="7">
                  <c:v>炮手</c:v>
                </c:pt>
                <c:pt idx="8">
                  <c:v>装填手</c:v>
                </c:pt>
                <c:pt idx="9">
                  <c:v>通信员</c:v>
                </c:pt>
                <c:pt idx="10">
                  <c:v>其他乘员</c:v>
                </c:pt>
                <c:pt idx="11">
                  <c:v>电台</c:v>
                </c:pt>
                <c:pt idx="12">
                  <c:v>装弹机</c:v>
                </c:pt>
                <c:pt idx="13">
                  <c:v>履带</c:v>
                </c:pt>
                <c:pt idx="14">
                  <c:v>导轮</c:v>
                </c:pt>
                <c:pt idx="15">
                  <c:v>炮手观察口</c:v>
                </c:pt>
                <c:pt idx="16">
                  <c:v>驾驶员观察口</c:v>
                </c:pt>
                <c:pt idx="17">
                  <c:v>车长观察口</c:v>
                </c:pt>
                <c:pt idx="18">
                  <c:v>负重轮</c:v>
                </c:pt>
                <c:pt idx="19">
                  <c:v>附加装甲</c:v>
                </c:pt>
                <c:pt idx="20">
                  <c:v>其他组件</c:v>
                </c:pt>
                <c:pt idx="21">
                  <c:v>总合</c:v>
                </c:pt>
              </c:strCache>
            </c:strRef>
          </c:cat>
          <c:val>
            <c:numRef>
              <c:f>伤害期望!$C$75:$C$96</c:f>
              <c:numCache>
                <c:formatCode>General</c:formatCode>
                <c:ptCount val="22"/>
                <c:pt idx="0">
                  <c:v>500</c:v>
                </c:pt>
                <c:pt idx="1">
                  <c:v>200</c:v>
                </c:pt>
                <c:pt idx="2">
                  <c:v>200</c:v>
                </c:pt>
                <c:pt idx="3">
                  <c:v>300</c:v>
                </c:pt>
                <c:pt idx="4">
                  <c:v>300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300</c:v>
                </c:pt>
                <c:pt idx="14">
                  <c:v>100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200</c:v>
                </c:pt>
                <c:pt idx="19">
                  <c:v>300</c:v>
                </c:pt>
                <c:pt idx="20">
                  <c:v>200</c:v>
                </c:pt>
                <c:pt idx="21">
                  <c:v>3550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FA-47BD-BCB3-78D345432A01}"/>
            </c:ext>
          </c:extLst>
        </c:ser>
        <c:ser>
          <c:idx val="1"/>
          <c:order val="1"/>
          <c:tx>
            <c:strRef>
              <c:f>伤害期望!$F$74</c:f>
              <c:strCache>
                <c:ptCount val="1"/>
                <c:pt idx="0">
                  <c:v>后侧攻击伤害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伤害期望!$B$75:$B$96</c:f>
              <c:strCache>
                <c:ptCount val="22"/>
                <c:pt idx="0">
                  <c:v>弹药架</c:v>
                </c:pt>
                <c:pt idx="1">
                  <c:v>火炮</c:v>
                </c:pt>
                <c:pt idx="2">
                  <c:v>炮塔</c:v>
                </c:pt>
                <c:pt idx="3">
                  <c:v>发动机</c:v>
                </c:pt>
                <c:pt idx="4">
                  <c:v>变速箱</c:v>
                </c:pt>
                <c:pt idx="5">
                  <c:v>车长</c:v>
                </c:pt>
                <c:pt idx="6">
                  <c:v>驾驶员</c:v>
                </c:pt>
                <c:pt idx="7">
                  <c:v>炮手</c:v>
                </c:pt>
                <c:pt idx="8">
                  <c:v>装填手</c:v>
                </c:pt>
                <c:pt idx="9">
                  <c:v>通信员</c:v>
                </c:pt>
                <c:pt idx="10">
                  <c:v>其他乘员</c:v>
                </c:pt>
                <c:pt idx="11">
                  <c:v>电台</c:v>
                </c:pt>
                <c:pt idx="12">
                  <c:v>装弹机</c:v>
                </c:pt>
                <c:pt idx="13">
                  <c:v>履带</c:v>
                </c:pt>
                <c:pt idx="14">
                  <c:v>导轮</c:v>
                </c:pt>
                <c:pt idx="15">
                  <c:v>炮手观察口</c:v>
                </c:pt>
                <c:pt idx="16">
                  <c:v>驾驶员观察口</c:v>
                </c:pt>
                <c:pt idx="17">
                  <c:v>车长观察口</c:v>
                </c:pt>
                <c:pt idx="18">
                  <c:v>负重轮</c:v>
                </c:pt>
                <c:pt idx="19">
                  <c:v>附加装甲</c:v>
                </c:pt>
                <c:pt idx="20">
                  <c:v>其他组件</c:v>
                </c:pt>
                <c:pt idx="21">
                  <c:v>总合</c:v>
                </c:pt>
              </c:strCache>
            </c:strRef>
          </c:cat>
          <c:val>
            <c:numRef>
              <c:f>伤害期望!$F$75:$F$96</c:f>
              <c:numCache>
                <c:formatCode>General</c:formatCode>
                <c:ptCount val="22"/>
                <c:pt idx="0">
                  <c:v>3.5</c:v>
                </c:pt>
                <c:pt idx="1">
                  <c:v>3.2</c:v>
                </c:pt>
                <c:pt idx="2">
                  <c:v>32</c:v>
                </c:pt>
                <c:pt idx="3">
                  <c:v>81</c:v>
                </c:pt>
                <c:pt idx="4">
                  <c:v>54</c:v>
                </c:pt>
                <c:pt idx="5">
                  <c:v>0.4</c:v>
                </c:pt>
                <c:pt idx="6">
                  <c:v>0.2</c:v>
                </c:pt>
                <c:pt idx="7">
                  <c:v>0.4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0.7</c:v>
                </c:pt>
                <c:pt idx="13">
                  <c:v>7.5</c:v>
                </c:pt>
                <c:pt idx="14">
                  <c:v>1.5</c:v>
                </c:pt>
                <c:pt idx="15">
                  <c:v>0</c:v>
                </c:pt>
                <c:pt idx="16">
                  <c:v>0</c:v>
                </c:pt>
                <c:pt idx="17">
                  <c:v>5.0000000000000001E-4</c:v>
                </c:pt>
                <c:pt idx="18">
                  <c:v>2</c:v>
                </c:pt>
                <c:pt idx="19">
                  <c:v>0.09</c:v>
                </c:pt>
                <c:pt idx="20">
                  <c:v>0</c:v>
                </c:pt>
                <c:pt idx="21">
                  <c:v>187.29049999999992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FA-47BD-BCB3-78D345432A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2928816"/>
        <c:axId val="427961840"/>
      </c:barChart>
      <c:catAx>
        <c:axId val="592928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7961840"/>
        <c:crosses val="autoZero"/>
        <c:auto val="1"/>
        <c:lblAlgn val="ctr"/>
        <c:lblOffset val="100"/>
        <c:noMultiLvlLbl val="0"/>
      </c:catAx>
      <c:valAx>
        <c:axId val="42796184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伤害大小</a:t>
                </a:r>
              </a:p>
            </c:rich>
          </c:tx>
          <c:layout>
            <c:manualLayout>
              <c:xMode val="edge"/>
              <c:yMode val="edge"/>
              <c:x val="1.4515735905425218E-2"/>
              <c:y val="0.351150987304024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29288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最佳角度攻击伤害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伤害期望!$C$99</c:f>
              <c:strCache>
                <c:ptCount val="1"/>
                <c:pt idx="0">
                  <c:v>血量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伤害期望!$B$100:$B$121</c:f>
              <c:strCache>
                <c:ptCount val="22"/>
                <c:pt idx="0">
                  <c:v>弹药架</c:v>
                </c:pt>
                <c:pt idx="1">
                  <c:v>火炮</c:v>
                </c:pt>
                <c:pt idx="2">
                  <c:v>炮塔</c:v>
                </c:pt>
                <c:pt idx="3">
                  <c:v>发动机</c:v>
                </c:pt>
                <c:pt idx="4">
                  <c:v>变速箱</c:v>
                </c:pt>
                <c:pt idx="5">
                  <c:v>车长</c:v>
                </c:pt>
                <c:pt idx="6">
                  <c:v>驾驶员</c:v>
                </c:pt>
                <c:pt idx="7">
                  <c:v>炮手</c:v>
                </c:pt>
                <c:pt idx="8">
                  <c:v>装填手</c:v>
                </c:pt>
                <c:pt idx="9">
                  <c:v>通信员</c:v>
                </c:pt>
                <c:pt idx="10">
                  <c:v>其他乘员</c:v>
                </c:pt>
                <c:pt idx="11">
                  <c:v>电台</c:v>
                </c:pt>
                <c:pt idx="12">
                  <c:v>装弹机</c:v>
                </c:pt>
                <c:pt idx="13">
                  <c:v>履带</c:v>
                </c:pt>
                <c:pt idx="14">
                  <c:v>导轮</c:v>
                </c:pt>
                <c:pt idx="15">
                  <c:v>炮手观察口</c:v>
                </c:pt>
                <c:pt idx="16">
                  <c:v>驾驶员观察口</c:v>
                </c:pt>
                <c:pt idx="17">
                  <c:v>车长观察口</c:v>
                </c:pt>
                <c:pt idx="18">
                  <c:v>负重轮</c:v>
                </c:pt>
                <c:pt idx="19">
                  <c:v>附加装甲</c:v>
                </c:pt>
                <c:pt idx="20">
                  <c:v>其他组件</c:v>
                </c:pt>
                <c:pt idx="21">
                  <c:v>总合</c:v>
                </c:pt>
              </c:strCache>
            </c:strRef>
          </c:cat>
          <c:val>
            <c:numRef>
              <c:f>伤害期望!$C$100:$C$121</c:f>
              <c:numCache>
                <c:formatCode>General</c:formatCode>
                <c:ptCount val="22"/>
                <c:pt idx="0">
                  <c:v>500</c:v>
                </c:pt>
                <c:pt idx="1">
                  <c:v>200</c:v>
                </c:pt>
                <c:pt idx="2">
                  <c:v>200</c:v>
                </c:pt>
                <c:pt idx="3">
                  <c:v>300</c:v>
                </c:pt>
                <c:pt idx="4">
                  <c:v>300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300</c:v>
                </c:pt>
                <c:pt idx="14">
                  <c:v>100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200</c:v>
                </c:pt>
                <c:pt idx="19">
                  <c:v>300</c:v>
                </c:pt>
                <c:pt idx="20">
                  <c:v>200</c:v>
                </c:pt>
                <c:pt idx="21">
                  <c:v>3550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69-4A72-97A2-76D5C17F7D5A}"/>
            </c:ext>
          </c:extLst>
        </c:ser>
        <c:ser>
          <c:idx val="1"/>
          <c:order val="1"/>
          <c:tx>
            <c:strRef>
              <c:f>伤害期望!$F$99</c:f>
              <c:strCache>
                <c:ptCount val="1"/>
                <c:pt idx="0">
                  <c:v>最佳角度攻击伤害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伤害期望!$B$100:$B$121</c:f>
              <c:strCache>
                <c:ptCount val="22"/>
                <c:pt idx="0">
                  <c:v>弹药架</c:v>
                </c:pt>
                <c:pt idx="1">
                  <c:v>火炮</c:v>
                </c:pt>
                <c:pt idx="2">
                  <c:v>炮塔</c:v>
                </c:pt>
                <c:pt idx="3">
                  <c:v>发动机</c:v>
                </c:pt>
                <c:pt idx="4">
                  <c:v>变速箱</c:v>
                </c:pt>
                <c:pt idx="5">
                  <c:v>车长</c:v>
                </c:pt>
                <c:pt idx="6">
                  <c:v>驾驶员</c:v>
                </c:pt>
                <c:pt idx="7">
                  <c:v>炮手</c:v>
                </c:pt>
                <c:pt idx="8">
                  <c:v>装填手</c:v>
                </c:pt>
                <c:pt idx="9">
                  <c:v>通信员</c:v>
                </c:pt>
                <c:pt idx="10">
                  <c:v>其他乘员</c:v>
                </c:pt>
                <c:pt idx="11">
                  <c:v>电台</c:v>
                </c:pt>
                <c:pt idx="12">
                  <c:v>装弹机</c:v>
                </c:pt>
                <c:pt idx="13">
                  <c:v>履带</c:v>
                </c:pt>
                <c:pt idx="14">
                  <c:v>导轮</c:v>
                </c:pt>
                <c:pt idx="15">
                  <c:v>炮手观察口</c:v>
                </c:pt>
                <c:pt idx="16">
                  <c:v>驾驶员观察口</c:v>
                </c:pt>
                <c:pt idx="17">
                  <c:v>车长观察口</c:v>
                </c:pt>
                <c:pt idx="18">
                  <c:v>负重轮</c:v>
                </c:pt>
                <c:pt idx="19">
                  <c:v>附加装甲</c:v>
                </c:pt>
                <c:pt idx="20">
                  <c:v>其他组件</c:v>
                </c:pt>
                <c:pt idx="21">
                  <c:v>总合</c:v>
                </c:pt>
              </c:strCache>
            </c:strRef>
          </c:cat>
          <c:val>
            <c:numRef>
              <c:f>伤害期望!$F$100:$F$121</c:f>
              <c:numCache>
                <c:formatCode>General</c:formatCode>
                <c:ptCount val="22"/>
                <c:pt idx="0">
                  <c:v>5</c:v>
                </c:pt>
                <c:pt idx="1">
                  <c:v>3</c:v>
                </c:pt>
                <c:pt idx="2">
                  <c:v>8</c:v>
                </c:pt>
                <c:pt idx="3">
                  <c:v>3</c:v>
                </c:pt>
                <c:pt idx="4">
                  <c:v>3</c:v>
                </c:pt>
                <c:pt idx="5">
                  <c:v>0.30000000000000004</c:v>
                </c:pt>
                <c:pt idx="6">
                  <c:v>0.2</c:v>
                </c:pt>
                <c:pt idx="7">
                  <c:v>0.4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0.2</c:v>
                </c:pt>
                <c:pt idx="12">
                  <c:v>0.2</c:v>
                </c:pt>
                <c:pt idx="13">
                  <c:v>4.5</c:v>
                </c:pt>
                <c:pt idx="14">
                  <c:v>3.5999999999999996</c:v>
                </c:pt>
                <c:pt idx="15">
                  <c:v>0.05</c:v>
                </c:pt>
                <c:pt idx="16">
                  <c:v>0.05</c:v>
                </c:pt>
                <c:pt idx="17">
                  <c:v>0.05</c:v>
                </c:pt>
                <c:pt idx="18">
                  <c:v>3</c:v>
                </c:pt>
                <c:pt idx="19">
                  <c:v>4.5</c:v>
                </c:pt>
                <c:pt idx="20">
                  <c:v>2</c:v>
                </c:pt>
                <c:pt idx="21">
                  <c:v>42.249999999999986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69-4A72-97A2-76D5C17F7D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39862200"/>
        <c:axId val="839859640"/>
      </c:barChart>
      <c:catAx>
        <c:axId val="839862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9859640"/>
        <c:crosses val="autoZero"/>
        <c:auto val="1"/>
        <c:lblAlgn val="ctr"/>
        <c:lblOffset val="100"/>
        <c:noMultiLvlLbl val="0"/>
      </c:catAx>
      <c:valAx>
        <c:axId val="83985964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伤害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986220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不同姿态下的受伤害期望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伤害期望!$O$25</c:f>
              <c:strCache>
                <c:ptCount val="1"/>
                <c:pt idx="0">
                  <c:v>正面攻击伤害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伤害期望!$N$26:$N$47</c:f>
              <c:strCache>
                <c:ptCount val="22"/>
                <c:pt idx="0">
                  <c:v>弹药架</c:v>
                </c:pt>
                <c:pt idx="1">
                  <c:v>火炮</c:v>
                </c:pt>
                <c:pt idx="2">
                  <c:v>炮塔</c:v>
                </c:pt>
                <c:pt idx="3">
                  <c:v>发动机</c:v>
                </c:pt>
                <c:pt idx="4">
                  <c:v>变速箱</c:v>
                </c:pt>
                <c:pt idx="5">
                  <c:v>车长</c:v>
                </c:pt>
                <c:pt idx="6">
                  <c:v>驾驶员</c:v>
                </c:pt>
                <c:pt idx="7">
                  <c:v>炮手</c:v>
                </c:pt>
                <c:pt idx="8">
                  <c:v>装填手</c:v>
                </c:pt>
                <c:pt idx="9">
                  <c:v>通信员</c:v>
                </c:pt>
                <c:pt idx="10">
                  <c:v>其他乘员</c:v>
                </c:pt>
                <c:pt idx="11">
                  <c:v>电台</c:v>
                </c:pt>
                <c:pt idx="12">
                  <c:v>装弹机</c:v>
                </c:pt>
                <c:pt idx="13">
                  <c:v>履带</c:v>
                </c:pt>
                <c:pt idx="14">
                  <c:v>导轮</c:v>
                </c:pt>
                <c:pt idx="15">
                  <c:v>炮手观察口</c:v>
                </c:pt>
                <c:pt idx="16">
                  <c:v>驾驶员观察口</c:v>
                </c:pt>
                <c:pt idx="17">
                  <c:v>车长观察口</c:v>
                </c:pt>
                <c:pt idx="18">
                  <c:v>负重轮</c:v>
                </c:pt>
                <c:pt idx="19">
                  <c:v>附加装甲</c:v>
                </c:pt>
                <c:pt idx="20">
                  <c:v>其他组件</c:v>
                </c:pt>
                <c:pt idx="21">
                  <c:v>总合</c:v>
                </c:pt>
              </c:strCache>
            </c:strRef>
          </c:cat>
          <c:val>
            <c:numRef>
              <c:f>伤害期望!$O$26:$O$47</c:f>
              <c:numCache>
                <c:formatCode>General</c:formatCode>
                <c:ptCount val="22"/>
                <c:pt idx="0">
                  <c:v>12.5</c:v>
                </c:pt>
                <c:pt idx="1">
                  <c:v>3</c:v>
                </c:pt>
                <c:pt idx="2">
                  <c:v>20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2</c:v>
                </c:pt>
                <c:pt idx="7">
                  <c:v>1.5</c:v>
                </c:pt>
                <c:pt idx="8">
                  <c:v>2</c:v>
                </c:pt>
                <c:pt idx="9">
                  <c:v>1.5</c:v>
                </c:pt>
                <c:pt idx="10">
                  <c:v>1.5</c:v>
                </c:pt>
                <c:pt idx="11">
                  <c:v>0.5</c:v>
                </c:pt>
                <c:pt idx="12">
                  <c:v>1</c:v>
                </c:pt>
                <c:pt idx="13">
                  <c:v>4.5</c:v>
                </c:pt>
                <c:pt idx="14">
                  <c:v>0.89999999999999991</c:v>
                </c:pt>
                <c:pt idx="15">
                  <c:v>0.15</c:v>
                </c:pt>
                <c:pt idx="16">
                  <c:v>0.3</c:v>
                </c:pt>
                <c:pt idx="17">
                  <c:v>0.3</c:v>
                </c:pt>
                <c:pt idx="18">
                  <c:v>3</c:v>
                </c:pt>
                <c:pt idx="19">
                  <c:v>18</c:v>
                </c:pt>
                <c:pt idx="20">
                  <c:v>6</c:v>
                </c:pt>
                <c:pt idx="21">
                  <c:v>80.649999999999991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EA-4BE3-91C0-AA07CBF5E61B}"/>
            </c:ext>
          </c:extLst>
        </c:ser>
        <c:ser>
          <c:idx val="1"/>
          <c:order val="1"/>
          <c:tx>
            <c:strRef>
              <c:f>伤害期望!$P$25</c:f>
              <c:strCache>
                <c:ptCount val="1"/>
                <c:pt idx="0">
                  <c:v>侧面攻击伤害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伤害期望!$N$26:$N$47</c:f>
              <c:strCache>
                <c:ptCount val="22"/>
                <c:pt idx="0">
                  <c:v>弹药架</c:v>
                </c:pt>
                <c:pt idx="1">
                  <c:v>火炮</c:v>
                </c:pt>
                <c:pt idx="2">
                  <c:v>炮塔</c:v>
                </c:pt>
                <c:pt idx="3">
                  <c:v>发动机</c:v>
                </c:pt>
                <c:pt idx="4">
                  <c:v>变速箱</c:v>
                </c:pt>
                <c:pt idx="5">
                  <c:v>车长</c:v>
                </c:pt>
                <c:pt idx="6">
                  <c:v>驾驶员</c:v>
                </c:pt>
                <c:pt idx="7">
                  <c:v>炮手</c:v>
                </c:pt>
                <c:pt idx="8">
                  <c:v>装填手</c:v>
                </c:pt>
                <c:pt idx="9">
                  <c:v>通信员</c:v>
                </c:pt>
                <c:pt idx="10">
                  <c:v>其他乘员</c:v>
                </c:pt>
                <c:pt idx="11">
                  <c:v>电台</c:v>
                </c:pt>
                <c:pt idx="12">
                  <c:v>装弹机</c:v>
                </c:pt>
                <c:pt idx="13">
                  <c:v>履带</c:v>
                </c:pt>
                <c:pt idx="14">
                  <c:v>导轮</c:v>
                </c:pt>
                <c:pt idx="15">
                  <c:v>炮手观察口</c:v>
                </c:pt>
                <c:pt idx="16">
                  <c:v>驾驶员观察口</c:v>
                </c:pt>
                <c:pt idx="17">
                  <c:v>车长观察口</c:v>
                </c:pt>
                <c:pt idx="18">
                  <c:v>负重轮</c:v>
                </c:pt>
                <c:pt idx="19">
                  <c:v>附加装甲</c:v>
                </c:pt>
                <c:pt idx="20">
                  <c:v>其他组件</c:v>
                </c:pt>
                <c:pt idx="21">
                  <c:v>总合</c:v>
                </c:pt>
              </c:strCache>
            </c:strRef>
          </c:cat>
          <c:val>
            <c:numRef>
              <c:f>伤害期望!$P$26:$P$47</c:f>
              <c:numCache>
                <c:formatCode>General</c:formatCode>
                <c:ptCount val="22"/>
                <c:pt idx="0">
                  <c:v>7</c:v>
                </c:pt>
                <c:pt idx="1">
                  <c:v>7</c:v>
                </c:pt>
                <c:pt idx="2">
                  <c:v>28</c:v>
                </c:pt>
                <c:pt idx="3">
                  <c:v>21</c:v>
                </c:pt>
                <c:pt idx="4">
                  <c:v>6.3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0.5</c:v>
                </c:pt>
                <c:pt idx="12">
                  <c:v>1</c:v>
                </c:pt>
                <c:pt idx="13">
                  <c:v>15</c:v>
                </c:pt>
                <c:pt idx="14">
                  <c:v>4.1999999999999993</c:v>
                </c:pt>
                <c:pt idx="15">
                  <c:v>0</c:v>
                </c:pt>
                <c:pt idx="16">
                  <c:v>0</c:v>
                </c:pt>
                <c:pt idx="17">
                  <c:v>0.1</c:v>
                </c:pt>
                <c:pt idx="18">
                  <c:v>16</c:v>
                </c:pt>
                <c:pt idx="19">
                  <c:v>21</c:v>
                </c:pt>
                <c:pt idx="20">
                  <c:v>7.0000000000000009</c:v>
                </c:pt>
                <c:pt idx="21">
                  <c:v>142.50000000000003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EA-4BE3-91C0-AA07CBF5E61B}"/>
            </c:ext>
          </c:extLst>
        </c:ser>
        <c:ser>
          <c:idx val="2"/>
          <c:order val="2"/>
          <c:tx>
            <c:strRef>
              <c:f>伤害期望!$Q$25</c:f>
              <c:strCache>
                <c:ptCount val="1"/>
                <c:pt idx="0">
                  <c:v>后侧攻击伤害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伤害期望!$N$26:$N$47</c:f>
              <c:strCache>
                <c:ptCount val="22"/>
                <c:pt idx="0">
                  <c:v>弹药架</c:v>
                </c:pt>
                <c:pt idx="1">
                  <c:v>火炮</c:v>
                </c:pt>
                <c:pt idx="2">
                  <c:v>炮塔</c:v>
                </c:pt>
                <c:pt idx="3">
                  <c:v>发动机</c:v>
                </c:pt>
                <c:pt idx="4">
                  <c:v>变速箱</c:v>
                </c:pt>
                <c:pt idx="5">
                  <c:v>车长</c:v>
                </c:pt>
                <c:pt idx="6">
                  <c:v>驾驶员</c:v>
                </c:pt>
                <c:pt idx="7">
                  <c:v>炮手</c:v>
                </c:pt>
                <c:pt idx="8">
                  <c:v>装填手</c:v>
                </c:pt>
                <c:pt idx="9">
                  <c:v>通信员</c:v>
                </c:pt>
                <c:pt idx="10">
                  <c:v>其他乘员</c:v>
                </c:pt>
                <c:pt idx="11">
                  <c:v>电台</c:v>
                </c:pt>
                <c:pt idx="12">
                  <c:v>装弹机</c:v>
                </c:pt>
                <c:pt idx="13">
                  <c:v>履带</c:v>
                </c:pt>
                <c:pt idx="14">
                  <c:v>导轮</c:v>
                </c:pt>
                <c:pt idx="15">
                  <c:v>炮手观察口</c:v>
                </c:pt>
                <c:pt idx="16">
                  <c:v>驾驶员观察口</c:v>
                </c:pt>
                <c:pt idx="17">
                  <c:v>车长观察口</c:v>
                </c:pt>
                <c:pt idx="18">
                  <c:v>负重轮</c:v>
                </c:pt>
                <c:pt idx="19">
                  <c:v>附加装甲</c:v>
                </c:pt>
                <c:pt idx="20">
                  <c:v>其他组件</c:v>
                </c:pt>
                <c:pt idx="21">
                  <c:v>总合</c:v>
                </c:pt>
              </c:strCache>
            </c:strRef>
          </c:cat>
          <c:val>
            <c:numRef>
              <c:f>伤害期望!$Q$26:$Q$47</c:f>
              <c:numCache>
                <c:formatCode>General</c:formatCode>
                <c:ptCount val="22"/>
                <c:pt idx="0">
                  <c:v>3.5</c:v>
                </c:pt>
                <c:pt idx="1">
                  <c:v>3.2</c:v>
                </c:pt>
                <c:pt idx="2">
                  <c:v>32</c:v>
                </c:pt>
                <c:pt idx="3">
                  <c:v>81</c:v>
                </c:pt>
                <c:pt idx="4">
                  <c:v>54</c:v>
                </c:pt>
                <c:pt idx="5">
                  <c:v>0.4</c:v>
                </c:pt>
                <c:pt idx="6">
                  <c:v>0.2</c:v>
                </c:pt>
                <c:pt idx="7">
                  <c:v>0.4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0.7</c:v>
                </c:pt>
                <c:pt idx="13">
                  <c:v>7.5</c:v>
                </c:pt>
                <c:pt idx="14">
                  <c:v>1.5</c:v>
                </c:pt>
                <c:pt idx="15">
                  <c:v>0</c:v>
                </c:pt>
                <c:pt idx="16">
                  <c:v>0</c:v>
                </c:pt>
                <c:pt idx="17">
                  <c:v>5.0000000000000001E-4</c:v>
                </c:pt>
                <c:pt idx="18">
                  <c:v>2</c:v>
                </c:pt>
                <c:pt idx="19">
                  <c:v>0.09</c:v>
                </c:pt>
                <c:pt idx="20">
                  <c:v>0</c:v>
                </c:pt>
                <c:pt idx="21">
                  <c:v>187.29049999999992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EA-4BE3-91C0-AA07CBF5E61B}"/>
            </c:ext>
          </c:extLst>
        </c:ser>
        <c:ser>
          <c:idx val="3"/>
          <c:order val="3"/>
          <c:tx>
            <c:strRef>
              <c:f>伤害期望!$R$25</c:f>
              <c:strCache>
                <c:ptCount val="1"/>
                <c:pt idx="0">
                  <c:v>最佳角度攻击伤害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伤害期望!$N$26:$N$47</c:f>
              <c:strCache>
                <c:ptCount val="22"/>
                <c:pt idx="0">
                  <c:v>弹药架</c:v>
                </c:pt>
                <c:pt idx="1">
                  <c:v>火炮</c:v>
                </c:pt>
                <c:pt idx="2">
                  <c:v>炮塔</c:v>
                </c:pt>
                <c:pt idx="3">
                  <c:v>发动机</c:v>
                </c:pt>
                <c:pt idx="4">
                  <c:v>变速箱</c:v>
                </c:pt>
                <c:pt idx="5">
                  <c:v>车长</c:v>
                </c:pt>
                <c:pt idx="6">
                  <c:v>驾驶员</c:v>
                </c:pt>
                <c:pt idx="7">
                  <c:v>炮手</c:v>
                </c:pt>
                <c:pt idx="8">
                  <c:v>装填手</c:v>
                </c:pt>
                <c:pt idx="9">
                  <c:v>通信员</c:v>
                </c:pt>
                <c:pt idx="10">
                  <c:v>其他乘员</c:v>
                </c:pt>
                <c:pt idx="11">
                  <c:v>电台</c:v>
                </c:pt>
                <c:pt idx="12">
                  <c:v>装弹机</c:v>
                </c:pt>
                <c:pt idx="13">
                  <c:v>履带</c:v>
                </c:pt>
                <c:pt idx="14">
                  <c:v>导轮</c:v>
                </c:pt>
                <c:pt idx="15">
                  <c:v>炮手观察口</c:v>
                </c:pt>
                <c:pt idx="16">
                  <c:v>驾驶员观察口</c:v>
                </c:pt>
                <c:pt idx="17">
                  <c:v>车长观察口</c:v>
                </c:pt>
                <c:pt idx="18">
                  <c:v>负重轮</c:v>
                </c:pt>
                <c:pt idx="19">
                  <c:v>附加装甲</c:v>
                </c:pt>
                <c:pt idx="20">
                  <c:v>其他组件</c:v>
                </c:pt>
                <c:pt idx="21">
                  <c:v>总合</c:v>
                </c:pt>
              </c:strCache>
            </c:strRef>
          </c:cat>
          <c:val>
            <c:numRef>
              <c:f>伤害期望!$R$26:$R$47</c:f>
              <c:numCache>
                <c:formatCode>General</c:formatCode>
                <c:ptCount val="22"/>
                <c:pt idx="0">
                  <c:v>5</c:v>
                </c:pt>
                <c:pt idx="1">
                  <c:v>3</c:v>
                </c:pt>
                <c:pt idx="2">
                  <c:v>8</c:v>
                </c:pt>
                <c:pt idx="3">
                  <c:v>3</c:v>
                </c:pt>
                <c:pt idx="4">
                  <c:v>3</c:v>
                </c:pt>
                <c:pt idx="5">
                  <c:v>0.30000000000000004</c:v>
                </c:pt>
                <c:pt idx="6">
                  <c:v>0.2</c:v>
                </c:pt>
                <c:pt idx="7">
                  <c:v>0.4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0.2</c:v>
                </c:pt>
                <c:pt idx="12">
                  <c:v>0.2</c:v>
                </c:pt>
                <c:pt idx="13">
                  <c:v>4.5</c:v>
                </c:pt>
                <c:pt idx="14">
                  <c:v>3.5999999999999996</c:v>
                </c:pt>
                <c:pt idx="15">
                  <c:v>0.05</c:v>
                </c:pt>
                <c:pt idx="16">
                  <c:v>0.05</c:v>
                </c:pt>
                <c:pt idx="17">
                  <c:v>0.05</c:v>
                </c:pt>
                <c:pt idx="18">
                  <c:v>3</c:v>
                </c:pt>
                <c:pt idx="19">
                  <c:v>4.5</c:v>
                </c:pt>
                <c:pt idx="20">
                  <c:v>2</c:v>
                </c:pt>
                <c:pt idx="21">
                  <c:v>42.249999999999986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CEA-4BE3-91C0-AA07CBF5E6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22832712"/>
        <c:axId val="822831752"/>
      </c:barChart>
      <c:catAx>
        <c:axId val="822832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22831752"/>
        <c:crosses val="autoZero"/>
        <c:auto val="1"/>
        <c:lblAlgn val="ctr"/>
        <c:lblOffset val="100"/>
        <c:noMultiLvlLbl val="0"/>
      </c:catAx>
      <c:valAx>
        <c:axId val="82283175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伤害大小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228327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_xlchart.v1.2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zh-CN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等线" panose="02010600030101010101" pitchFamily="2" charset="-122"/>
              </a:rPr>
              <a:t>内部组件</a:t>
            </a:r>
            <a:endParaRPr lang="en-US" altLang="zh-CN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等线" panose="02010600030101010101" pitchFamily="2" charset="-122"/>
            </a:endParaRPr>
          </a:p>
        </cx:rich>
      </cx:tx>
    </cx:title>
    <cx:plotArea>
      <cx:plotAreaRegion>
        <cx:series layoutId="treemap" uniqueId="{49BF83BF-5569-4857-BC58-6D44CA76A2DB}">
          <cx:tx>
            <cx:txData>
              <cx:f>_xlchart.v1.1</cx:f>
              <cx:v>血量</cx:v>
            </cx:txData>
          </cx:tx>
          <cx:dataLabels pos="inEnd">
            <cx:visibility seriesName="0" categoryName="1" value="0"/>
          </cx:dataLabels>
          <cx:dataId val="0"/>
          <cx:layoutPr>
            <cx:parentLabelLayout val="banner"/>
          </cx:layoutPr>
        </cx:series>
      </cx:plotAreaRegion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size">
        <cx:f>_xlchart.v1.5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zh-CN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等线" panose="02010600030101010101" pitchFamily="2" charset="-122"/>
              </a:rPr>
              <a:t>外部组件</a:t>
            </a:r>
            <a:endParaRPr lang="en-US" altLang="zh-CN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等线" panose="02010600030101010101" pitchFamily="2" charset="-122"/>
            </a:endParaRPr>
          </a:p>
        </cx:rich>
      </cx:tx>
    </cx:title>
    <cx:plotArea>
      <cx:plotAreaRegion>
        <cx:series layoutId="treemap" uniqueId="{8793AEC3-44DA-4B5A-BBB2-52C14E58C3C4}">
          <cx:tx>
            <cx:txData>
              <cx:f>_xlchart.v1.4</cx:f>
              <cx:v>血量</cx:v>
            </cx:txData>
          </cx:tx>
          <cx:dataLabels pos="inEnd">
            <cx:visibility seriesName="0" categoryName="1" value="0"/>
          </cx:dataLabels>
          <cx:dataId val="0"/>
          <cx:layoutPr>
            <cx:parentLabelLayout val="banner"/>
          </cx:layoutPr>
        </cx:series>
      </cx:plotAreaRegion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</cx:f>
      </cx:strDim>
      <cx:numDim type="size">
        <cx:f>_xlchart.v1.7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zh-CN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等线" panose="02010600030101010101" pitchFamily="2" charset="-122"/>
              </a:rPr>
              <a:t>全部组件</a:t>
            </a:r>
            <a:endParaRPr lang="en-US" altLang="zh-CN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等线" panose="02010600030101010101" pitchFamily="2" charset="-122"/>
            </a:endParaRPr>
          </a:p>
        </cx:rich>
      </cx:tx>
    </cx:title>
    <cx:plotArea>
      <cx:plotAreaRegion>
        <cx:series layoutId="treemap" uniqueId="{29503EE7-2F76-4F24-B976-5F4E0E447D7A}">
          <cx:dataLabels pos="inEnd">
            <cx:visibility seriesName="0" categoryName="1" value="0"/>
          </cx:dataLabels>
          <cx:dataId val="0"/>
          <cx:layoutPr>
            <cx:parentLabelLayout val="banner"/>
          </cx:layoutPr>
        </cx:series>
      </cx:plotAreaRegion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_xlchart.v1.8</cx:f>
      </cx:strDim>
      <cx:numDim type="size">
        <cx:f>_xlchart.v1.9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zh-CN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等线" panose="02010600030101010101" pitchFamily="2" charset="-122"/>
              </a:rPr>
              <a:t>血量比例</a:t>
            </a:r>
            <a:endParaRPr lang="en-US" altLang="zh-CN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等线" panose="02010600030101010101" pitchFamily="2" charset="-122"/>
            </a:endParaRPr>
          </a:p>
        </cx:rich>
      </cx:tx>
    </cx:title>
    <cx:plotArea>
      <cx:plotAreaRegion>
        <cx:series layoutId="treemap" uniqueId="{A819C3B2-DA1C-4AFC-B8F4-95F22AA540B4}">
          <cx:dataLabels pos="inEnd">
            <cx:visibility seriesName="0" categoryName="1" value="0"/>
          </cx:dataLabels>
          <cx:dataId val="0"/>
          <cx:layoutPr>
            <cx:parentLabelLayout val="banner"/>
          </cx:layoutPr>
        </cx:series>
      </cx:plotAreaRegion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microsoft.com/office/2014/relationships/chartEx" Target="../charts/chartEx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201930</xdr:colOff>
      <xdr:row>8</xdr:row>
      <xdr:rowOff>68580</xdr:rowOff>
    </xdr:from>
    <xdr:to>
      <xdr:col>9</xdr:col>
      <xdr:colOff>312420</xdr:colOff>
      <xdr:row>44</xdr:row>
      <xdr:rowOff>106680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6358919D-1AB1-4FE3-8662-9D1E5D0B12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269421</xdr:colOff>
      <xdr:row>19</xdr:row>
      <xdr:rowOff>136071</xdr:rowOff>
    </xdr:from>
    <xdr:to>
      <xdr:col>16</xdr:col>
      <xdr:colOff>572044</xdr:colOff>
      <xdr:row>35</xdr:row>
      <xdr:rowOff>75111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图表 3">
              <a:extLst>
                <a:ext uri="{FF2B5EF4-FFF2-40B4-BE49-F238E27FC236}">
                  <a16:creationId xmlns:a16="http://schemas.microsoft.com/office/drawing/2014/main" id="{125B2998-94BB-468F-89A8-CC0C7750154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487341" y="3466011"/>
              <a:ext cx="4569823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  <xdr:twoCellAnchor>
    <xdr:from>
      <xdr:col>6</xdr:col>
      <xdr:colOff>250916</xdr:colOff>
      <xdr:row>6</xdr:row>
      <xdr:rowOff>137161</xdr:rowOff>
    </xdr:from>
    <xdr:to>
      <xdr:col>13</xdr:col>
      <xdr:colOff>555716</xdr:colOff>
      <xdr:row>22</xdr:row>
      <xdr:rowOff>76201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图表 4">
              <a:extLst>
                <a:ext uri="{FF2B5EF4-FFF2-40B4-BE49-F238E27FC236}">
                  <a16:creationId xmlns:a16="http://schemas.microsoft.com/office/drawing/2014/main" id="{6ADB2015-B4F3-4BEC-A15E-0A518B91E68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640036" y="1188721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  <xdr:twoCellAnchor>
    <xdr:from>
      <xdr:col>7</xdr:col>
      <xdr:colOff>179614</xdr:colOff>
      <xdr:row>39</xdr:row>
      <xdr:rowOff>108857</xdr:rowOff>
    </xdr:from>
    <xdr:to>
      <xdr:col>14</xdr:col>
      <xdr:colOff>484414</xdr:colOff>
      <xdr:row>55</xdr:row>
      <xdr:rowOff>65314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图表 5">
              <a:extLst>
                <a:ext uri="{FF2B5EF4-FFF2-40B4-BE49-F238E27FC236}">
                  <a16:creationId xmlns:a16="http://schemas.microsoft.com/office/drawing/2014/main" id="{A2BB540B-FB22-4926-8CF5-B1FDC03304E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178334" y="6943997"/>
              <a:ext cx="4572000" cy="276061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  <xdr:twoCellAnchor>
    <xdr:from>
      <xdr:col>7</xdr:col>
      <xdr:colOff>201385</xdr:colOff>
      <xdr:row>55</xdr:row>
      <xdr:rowOff>76199</xdr:rowOff>
    </xdr:from>
    <xdr:to>
      <xdr:col>14</xdr:col>
      <xdr:colOff>506185</xdr:colOff>
      <xdr:row>71</xdr:row>
      <xdr:rowOff>32657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图表 6">
              <a:extLst>
                <a:ext uri="{FF2B5EF4-FFF2-40B4-BE49-F238E27FC236}">
                  <a16:creationId xmlns:a16="http://schemas.microsoft.com/office/drawing/2014/main" id="{FED52782-B2B8-4F3C-A931-F9B664C419C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200105" y="9715499"/>
              <a:ext cx="4572000" cy="276061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468630</xdr:colOff>
      <xdr:row>8</xdr:row>
      <xdr:rowOff>68580</xdr:rowOff>
    </xdr:from>
    <xdr:to>
      <xdr:col>12</xdr:col>
      <xdr:colOff>163830</xdr:colOff>
      <xdr:row>24</xdr:row>
      <xdr:rowOff>7620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B2106D20-2206-4C31-8795-BEB6B0A479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468630</xdr:colOff>
      <xdr:row>8</xdr:row>
      <xdr:rowOff>68580</xdr:rowOff>
    </xdr:from>
    <xdr:to>
      <xdr:col>18</xdr:col>
      <xdr:colOff>495300</xdr:colOff>
      <xdr:row>33</xdr:row>
      <xdr:rowOff>114300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5900047F-0BF9-4D3A-9CE2-D1B554AB3A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331470</xdr:colOff>
      <xdr:row>4</xdr:row>
      <xdr:rowOff>152400</xdr:rowOff>
    </xdr:from>
    <xdr:to>
      <xdr:col>18</xdr:col>
      <xdr:colOff>457200</xdr:colOff>
      <xdr:row>32</xdr:row>
      <xdr:rowOff>38100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310DDB8C-A2A3-4A32-8E53-064D57D20C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279700</xdr:colOff>
      <xdr:row>28</xdr:row>
      <xdr:rowOff>75303</xdr:rowOff>
    </xdr:from>
    <xdr:to>
      <xdr:col>11</xdr:col>
      <xdr:colOff>784860</xdr:colOff>
      <xdr:row>43</xdr:row>
      <xdr:rowOff>129091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7C15589E-5AAE-46D5-8FAE-50389FAFA0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430307</xdr:colOff>
      <xdr:row>52</xdr:row>
      <xdr:rowOff>143435</xdr:rowOff>
    </xdr:from>
    <xdr:to>
      <xdr:col>12</xdr:col>
      <xdr:colOff>957943</xdr:colOff>
      <xdr:row>68</xdr:row>
      <xdr:rowOff>17929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D2B81F54-EBB7-4033-9F8B-C61D4AC8DB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430305</xdr:colOff>
      <xdr:row>77</xdr:row>
      <xdr:rowOff>161365</xdr:rowOff>
    </xdr:from>
    <xdr:to>
      <xdr:col>14</xdr:col>
      <xdr:colOff>413656</xdr:colOff>
      <xdr:row>93</xdr:row>
      <xdr:rowOff>35859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8726D614-87A5-456C-8DFF-6516AEB9AF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7619</xdr:colOff>
      <xdr:row>104</xdr:row>
      <xdr:rowOff>71718</xdr:rowOff>
    </xdr:from>
    <xdr:to>
      <xdr:col>11</xdr:col>
      <xdr:colOff>979714</xdr:colOff>
      <xdr:row>119</xdr:row>
      <xdr:rowOff>125506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2349B619-9EE5-49A8-9765-C62773E9B4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272143</xdr:colOff>
      <xdr:row>50</xdr:row>
      <xdr:rowOff>4081</xdr:rowOff>
    </xdr:from>
    <xdr:to>
      <xdr:col>20</xdr:col>
      <xdr:colOff>476250</xdr:colOff>
      <xdr:row>73</xdr:row>
      <xdr:rowOff>87086</xdr:rowOff>
    </xdr:to>
    <xdr:graphicFrame macro="">
      <xdr:nvGraphicFramePr>
        <xdr:cNvPr id="20" name="图表 19">
          <a:extLst>
            <a:ext uri="{FF2B5EF4-FFF2-40B4-BE49-F238E27FC236}">
              <a16:creationId xmlns:a16="http://schemas.microsoft.com/office/drawing/2014/main" id="{64DB2955-7890-4108-A324-96DEA7360D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0.08917</cdr:x>
      <cdr:y>0.11204</cdr:y>
    </cdr:to>
    <cdr:pic>
      <cdr:nvPicPr>
        <cdr:cNvPr id="2" name="chart">
          <a:extLst xmlns:a="http://schemas.openxmlformats.org/drawingml/2006/main">
            <a:ext uri="{FF2B5EF4-FFF2-40B4-BE49-F238E27FC236}">
              <a16:creationId xmlns:a16="http://schemas.microsoft.com/office/drawing/2014/main" id="{270B412D-E4C8-4876-A398-493FAC86F51A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0" y="0"/>
          <a:ext cx="682811" cy="298730"/>
        </a:xfrm>
        <a:prstGeom xmlns:a="http://schemas.openxmlformats.org/drawingml/2006/main" prst="rect">
          <a:avLst/>
        </a:prstGeom>
      </cdr:spPr>
    </cdr:pic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148590</xdr:colOff>
      <xdr:row>15</xdr:row>
      <xdr:rowOff>60960</xdr:rowOff>
    </xdr:from>
    <xdr:to>
      <xdr:col>13</xdr:col>
      <xdr:colOff>167640</xdr:colOff>
      <xdr:row>41</xdr:row>
      <xdr:rowOff>137160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93BF8473-9C65-4100-A51B-1BA168A02E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557645</xdr:colOff>
      <xdr:row>33</xdr:row>
      <xdr:rowOff>173875</xdr:rowOff>
    </xdr:from>
    <xdr:to>
      <xdr:col>9</xdr:col>
      <xdr:colOff>573924</xdr:colOff>
      <xdr:row>59</xdr:row>
      <xdr:rowOff>100446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08CE373-1D73-4489-A7D4-70E28F186B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261505</xdr:colOff>
      <xdr:row>13</xdr:row>
      <xdr:rowOff>95597</xdr:rowOff>
    </xdr:from>
    <xdr:to>
      <xdr:col>18</xdr:col>
      <xdr:colOff>566305</xdr:colOff>
      <xdr:row>29</xdr:row>
      <xdr:rowOff>34636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E81CE76F-B6AD-4F67-B1F7-FECEECB397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130580</xdr:colOff>
      <xdr:row>31</xdr:row>
      <xdr:rowOff>168332</xdr:rowOff>
    </xdr:from>
    <xdr:to>
      <xdr:col>26</xdr:col>
      <xdr:colOff>435380</xdr:colOff>
      <xdr:row>47</xdr:row>
      <xdr:rowOff>107372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8416F731-5F68-4293-ACAE-7B5887E698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71697</xdr:colOff>
      <xdr:row>13</xdr:row>
      <xdr:rowOff>116378</xdr:rowOff>
    </xdr:from>
    <xdr:to>
      <xdr:col>26</xdr:col>
      <xdr:colOff>376497</xdr:colOff>
      <xdr:row>29</xdr:row>
      <xdr:rowOff>55418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646B07E4-3C52-4C85-AA9A-D9D0A216D8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166601</xdr:colOff>
      <xdr:row>31</xdr:row>
      <xdr:rowOff>82435</xdr:rowOff>
    </xdr:from>
    <xdr:to>
      <xdr:col>18</xdr:col>
      <xdr:colOff>471401</xdr:colOff>
      <xdr:row>47</xdr:row>
      <xdr:rowOff>21475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0E61F9F9-5844-40B4-95C6-E3752B8718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762A2-9F5B-4361-BFAE-25D931C9C4F3}">
  <dimension ref="A2:AN7"/>
  <sheetViews>
    <sheetView workbookViewId="0">
      <selection activeCell="A9" sqref="A9"/>
    </sheetView>
  </sheetViews>
  <sheetFormatPr defaultRowHeight="13.8" x14ac:dyDescent="0.25"/>
  <cols>
    <col min="1" max="1" width="22.77734375" customWidth="1"/>
  </cols>
  <sheetData>
    <row r="2" spans="1:40" x14ac:dyDescent="0.25">
      <c r="A2" t="s">
        <v>5</v>
      </c>
      <c r="B2" t="s">
        <v>6</v>
      </c>
    </row>
    <row r="3" spans="1:40" x14ac:dyDescent="0.25">
      <c r="A3" t="s">
        <v>1</v>
      </c>
      <c r="B3">
        <f>B4*1.2</f>
        <v>1.2</v>
      </c>
      <c r="C3">
        <f t="shared" ref="C3:AN3" si="0">C4*1.2</f>
        <v>1.7999999999999998</v>
      </c>
      <c r="D3">
        <f t="shared" si="0"/>
        <v>2.4</v>
      </c>
      <c r="E3">
        <f t="shared" si="0"/>
        <v>3</v>
      </c>
      <c r="F3">
        <f t="shared" si="0"/>
        <v>3.5999999999999996</v>
      </c>
      <c r="G3">
        <f t="shared" si="0"/>
        <v>4.2</v>
      </c>
      <c r="H3">
        <f t="shared" si="0"/>
        <v>4.8</v>
      </c>
      <c r="I3">
        <f t="shared" si="0"/>
        <v>5.3999999999999995</v>
      </c>
      <c r="J3">
        <f t="shared" si="0"/>
        <v>6</v>
      </c>
      <c r="K3">
        <f t="shared" si="0"/>
        <v>6.6</v>
      </c>
      <c r="L3">
        <f t="shared" si="0"/>
        <v>7.1999999999999993</v>
      </c>
      <c r="M3">
        <f t="shared" si="0"/>
        <v>7.8</v>
      </c>
      <c r="N3">
        <f t="shared" si="0"/>
        <v>8.4</v>
      </c>
      <c r="O3">
        <f t="shared" si="0"/>
        <v>9</v>
      </c>
      <c r="P3">
        <f t="shared" si="0"/>
        <v>9.6</v>
      </c>
      <c r="Q3">
        <f t="shared" si="0"/>
        <v>10.199999999999999</v>
      </c>
      <c r="R3">
        <f t="shared" si="0"/>
        <v>10.799999999999999</v>
      </c>
      <c r="S3">
        <f t="shared" si="0"/>
        <v>11.4</v>
      </c>
      <c r="T3">
        <f t="shared" si="0"/>
        <v>12</v>
      </c>
      <c r="U3">
        <f t="shared" si="0"/>
        <v>12.6</v>
      </c>
      <c r="V3">
        <f t="shared" si="0"/>
        <v>13.2</v>
      </c>
      <c r="W3">
        <f t="shared" si="0"/>
        <v>13.799999999999999</v>
      </c>
      <c r="X3">
        <f t="shared" si="0"/>
        <v>14.399999999999999</v>
      </c>
      <c r="Y3">
        <f t="shared" si="0"/>
        <v>15</v>
      </c>
      <c r="Z3">
        <f t="shared" si="0"/>
        <v>15.6</v>
      </c>
      <c r="AA3">
        <f t="shared" si="0"/>
        <v>16.2</v>
      </c>
      <c r="AB3">
        <f t="shared" si="0"/>
        <v>16.8</v>
      </c>
      <c r="AC3">
        <f t="shared" si="0"/>
        <v>17.399999999999999</v>
      </c>
      <c r="AD3">
        <f t="shared" si="0"/>
        <v>18</v>
      </c>
      <c r="AE3">
        <f t="shared" si="0"/>
        <v>18.599999999999998</v>
      </c>
      <c r="AF3">
        <f t="shared" si="0"/>
        <v>19.2</v>
      </c>
      <c r="AG3">
        <f t="shared" si="0"/>
        <v>19.8</v>
      </c>
      <c r="AH3">
        <f t="shared" si="0"/>
        <v>20.399999999999999</v>
      </c>
      <c r="AI3">
        <f t="shared" si="0"/>
        <v>21</v>
      </c>
      <c r="AJ3">
        <f t="shared" si="0"/>
        <v>21.599999999999998</v>
      </c>
      <c r="AK3">
        <f t="shared" si="0"/>
        <v>22.2</v>
      </c>
      <c r="AL3">
        <f t="shared" si="0"/>
        <v>22.8</v>
      </c>
      <c r="AM3">
        <f t="shared" si="0"/>
        <v>23.4</v>
      </c>
      <c r="AN3">
        <f t="shared" si="0"/>
        <v>24</v>
      </c>
    </row>
    <row r="4" spans="1:40" x14ac:dyDescent="0.25">
      <c r="A4" t="s">
        <v>0</v>
      </c>
      <c r="B4">
        <v>1</v>
      </c>
      <c r="C4">
        <v>1.5</v>
      </c>
      <c r="D4">
        <v>2</v>
      </c>
      <c r="E4">
        <v>2.5</v>
      </c>
      <c r="F4">
        <v>3</v>
      </c>
      <c r="G4">
        <v>3.5</v>
      </c>
      <c r="H4">
        <v>4</v>
      </c>
      <c r="I4">
        <v>4.5</v>
      </c>
      <c r="J4">
        <v>5</v>
      </c>
      <c r="K4">
        <v>5.5</v>
      </c>
      <c r="L4">
        <v>6</v>
      </c>
      <c r="M4">
        <v>6.5</v>
      </c>
      <c r="N4">
        <v>7</v>
      </c>
      <c r="O4">
        <v>7.5</v>
      </c>
      <c r="P4">
        <v>8</v>
      </c>
      <c r="Q4">
        <v>8.5</v>
      </c>
      <c r="R4">
        <v>9</v>
      </c>
      <c r="S4">
        <v>9.5</v>
      </c>
      <c r="T4">
        <v>10</v>
      </c>
      <c r="U4">
        <v>10.5</v>
      </c>
      <c r="V4">
        <v>11</v>
      </c>
      <c r="W4">
        <v>11.5</v>
      </c>
      <c r="X4">
        <v>12</v>
      </c>
      <c r="Y4">
        <v>12.5</v>
      </c>
      <c r="Z4">
        <v>13</v>
      </c>
      <c r="AA4">
        <v>13.5</v>
      </c>
      <c r="AB4">
        <v>14</v>
      </c>
      <c r="AC4">
        <v>14.5</v>
      </c>
      <c r="AD4">
        <v>15</v>
      </c>
      <c r="AE4">
        <v>15.5</v>
      </c>
      <c r="AF4">
        <v>16</v>
      </c>
      <c r="AG4">
        <v>16.5</v>
      </c>
      <c r="AH4">
        <v>17</v>
      </c>
      <c r="AI4">
        <v>17.5</v>
      </c>
      <c r="AJ4">
        <v>18</v>
      </c>
      <c r="AK4">
        <v>18.5</v>
      </c>
      <c r="AL4">
        <v>19</v>
      </c>
      <c r="AM4">
        <v>19.5</v>
      </c>
      <c r="AN4">
        <v>20</v>
      </c>
    </row>
    <row r="5" spans="1:40" x14ac:dyDescent="0.25">
      <c r="A5" t="s">
        <v>2</v>
      </c>
      <c r="B5">
        <f>B4*0.8</f>
        <v>0.8</v>
      </c>
      <c r="C5">
        <f t="shared" ref="C5:AN5" si="1">C4*0.8</f>
        <v>1.2000000000000002</v>
      </c>
      <c r="D5">
        <f t="shared" si="1"/>
        <v>1.6</v>
      </c>
      <c r="E5">
        <f t="shared" si="1"/>
        <v>2</v>
      </c>
      <c r="F5">
        <f t="shared" si="1"/>
        <v>2.4000000000000004</v>
      </c>
      <c r="G5">
        <f t="shared" si="1"/>
        <v>2.8000000000000003</v>
      </c>
      <c r="H5">
        <f t="shared" si="1"/>
        <v>3.2</v>
      </c>
      <c r="I5">
        <f t="shared" si="1"/>
        <v>3.6</v>
      </c>
      <c r="J5">
        <f t="shared" si="1"/>
        <v>4</v>
      </c>
      <c r="K5">
        <f t="shared" si="1"/>
        <v>4.4000000000000004</v>
      </c>
      <c r="L5">
        <f t="shared" si="1"/>
        <v>4.8000000000000007</v>
      </c>
      <c r="M5">
        <f t="shared" si="1"/>
        <v>5.2</v>
      </c>
      <c r="N5">
        <f t="shared" si="1"/>
        <v>5.6000000000000005</v>
      </c>
      <c r="O5">
        <f t="shared" si="1"/>
        <v>6</v>
      </c>
      <c r="P5">
        <f t="shared" si="1"/>
        <v>6.4</v>
      </c>
      <c r="Q5">
        <f t="shared" si="1"/>
        <v>6.8000000000000007</v>
      </c>
      <c r="R5">
        <f t="shared" si="1"/>
        <v>7.2</v>
      </c>
      <c r="S5">
        <f t="shared" si="1"/>
        <v>7.6000000000000005</v>
      </c>
      <c r="T5">
        <f t="shared" si="1"/>
        <v>8</v>
      </c>
      <c r="U5">
        <f t="shared" si="1"/>
        <v>8.4</v>
      </c>
      <c r="V5">
        <f t="shared" si="1"/>
        <v>8.8000000000000007</v>
      </c>
      <c r="W5">
        <f t="shared" si="1"/>
        <v>9.2000000000000011</v>
      </c>
      <c r="X5">
        <f t="shared" si="1"/>
        <v>9.6000000000000014</v>
      </c>
      <c r="Y5">
        <f t="shared" si="1"/>
        <v>10</v>
      </c>
      <c r="Z5">
        <f t="shared" si="1"/>
        <v>10.4</v>
      </c>
      <c r="AA5">
        <f t="shared" si="1"/>
        <v>10.8</v>
      </c>
      <c r="AB5">
        <f t="shared" si="1"/>
        <v>11.200000000000001</v>
      </c>
      <c r="AC5">
        <f t="shared" si="1"/>
        <v>11.600000000000001</v>
      </c>
      <c r="AD5">
        <f t="shared" si="1"/>
        <v>12</v>
      </c>
      <c r="AE5">
        <f t="shared" si="1"/>
        <v>12.4</v>
      </c>
      <c r="AF5">
        <f t="shared" si="1"/>
        <v>12.8</v>
      </c>
      <c r="AG5">
        <f t="shared" si="1"/>
        <v>13.200000000000001</v>
      </c>
      <c r="AH5">
        <f t="shared" si="1"/>
        <v>13.600000000000001</v>
      </c>
      <c r="AI5">
        <f t="shared" si="1"/>
        <v>14</v>
      </c>
      <c r="AJ5">
        <f t="shared" si="1"/>
        <v>14.4</v>
      </c>
      <c r="AK5">
        <f t="shared" si="1"/>
        <v>14.8</v>
      </c>
      <c r="AL5">
        <f t="shared" si="1"/>
        <v>15.200000000000001</v>
      </c>
      <c r="AM5">
        <f t="shared" si="1"/>
        <v>15.600000000000001</v>
      </c>
      <c r="AN5">
        <f t="shared" si="1"/>
        <v>16</v>
      </c>
    </row>
    <row r="6" spans="1:40" x14ac:dyDescent="0.25">
      <c r="A6" t="s">
        <v>3</v>
      </c>
      <c r="B6">
        <f>B3/B5</f>
        <v>1.4999999999999998</v>
      </c>
      <c r="C6">
        <f>C3/C5</f>
        <v>1.4999999999999996</v>
      </c>
      <c r="D6">
        <f t="shared" ref="D6:AK6" si="2">D3/D5</f>
        <v>1.4999999999999998</v>
      </c>
      <c r="E6">
        <f t="shared" si="2"/>
        <v>1.5</v>
      </c>
      <c r="F6">
        <f t="shared" si="2"/>
        <v>1.4999999999999996</v>
      </c>
      <c r="G6">
        <f t="shared" si="2"/>
        <v>1.5</v>
      </c>
      <c r="H6">
        <f t="shared" si="2"/>
        <v>1.4999999999999998</v>
      </c>
      <c r="I6">
        <f t="shared" si="2"/>
        <v>1.4999999999999998</v>
      </c>
      <c r="J6">
        <f t="shared" si="2"/>
        <v>1.5</v>
      </c>
      <c r="K6">
        <f t="shared" si="2"/>
        <v>1.4999999999999998</v>
      </c>
      <c r="L6">
        <f t="shared" si="2"/>
        <v>1.4999999999999996</v>
      </c>
      <c r="M6">
        <f t="shared" si="2"/>
        <v>1.5</v>
      </c>
      <c r="N6">
        <f t="shared" si="2"/>
        <v>1.5</v>
      </c>
      <c r="O6">
        <f t="shared" si="2"/>
        <v>1.5</v>
      </c>
      <c r="P6">
        <f t="shared" si="2"/>
        <v>1.4999999999999998</v>
      </c>
      <c r="Q6">
        <f t="shared" si="2"/>
        <v>1.4999999999999998</v>
      </c>
      <c r="R6">
        <f t="shared" si="2"/>
        <v>1.4999999999999998</v>
      </c>
      <c r="S6">
        <f t="shared" si="2"/>
        <v>1.5</v>
      </c>
      <c r="T6">
        <f t="shared" si="2"/>
        <v>1.5</v>
      </c>
      <c r="U6">
        <f t="shared" si="2"/>
        <v>1.5</v>
      </c>
      <c r="V6">
        <f t="shared" si="2"/>
        <v>1.4999999999999998</v>
      </c>
      <c r="W6">
        <f t="shared" si="2"/>
        <v>1.4999999999999998</v>
      </c>
      <c r="X6">
        <f t="shared" si="2"/>
        <v>1.4999999999999996</v>
      </c>
      <c r="Y6">
        <f t="shared" si="2"/>
        <v>1.5</v>
      </c>
      <c r="Z6">
        <f t="shared" si="2"/>
        <v>1.5</v>
      </c>
      <c r="AA6">
        <f t="shared" si="2"/>
        <v>1.4999999999999998</v>
      </c>
      <c r="AB6">
        <f t="shared" si="2"/>
        <v>1.5</v>
      </c>
      <c r="AC6">
        <f t="shared" si="2"/>
        <v>1.4999999999999998</v>
      </c>
      <c r="AD6">
        <f t="shared" si="2"/>
        <v>1.5</v>
      </c>
      <c r="AE6">
        <f t="shared" si="2"/>
        <v>1.4999999999999998</v>
      </c>
      <c r="AF6">
        <f t="shared" si="2"/>
        <v>1.4999999999999998</v>
      </c>
      <c r="AG6">
        <f t="shared" si="2"/>
        <v>1.5</v>
      </c>
      <c r="AH6">
        <f t="shared" si="2"/>
        <v>1.4999999999999998</v>
      </c>
      <c r="AI6">
        <f t="shared" si="2"/>
        <v>1.5</v>
      </c>
      <c r="AJ6">
        <f t="shared" si="2"/>
        <v>1.4999999999999998</v>
      </c>
      <c r="AK6">
        <f t="shared" si="2"/>
        <v>1.4999999999999998</v>
      </c>
      <c r="AL6">
        <f>AL3/AL5</f>
        <v>1.5</v>
      </c>
      <c r="AM6">
        <f>AM3/AM5</f>
        <v>1.4999999999999998</v>
      </c>
      <c r="AN6">
        <f>AN3/AN5</f>
        <v>1.5</v>
      </c>
    </row>
    <row r="7" spans="1:40" x14ac:dyDescent="0.25">
      <c r="A7" t="s">
        <v>4</v>
      </c>
      <c r="B7">
        <f>B3-B5</f>
        <v>0.39999999999999991</v>
      </c>
      <c r="C7">
        <f t="shared" ref="C7:AN7" si="3">C3-C5</f>
        <v>0.59999999999999964</v>
      </c>
      <c r="D7">
        <f t="shared" si="3"/>
        <v>0.79999999999999982</v>
      </c>
      <c r="E7">
        <f t="shared" si="3"/>
        <v>1</v>
      </c>
      <c r="F7">
        <f t="shared" si="3"/>
        <v>1.1999999999999993</v>
      </c>
      <c r="G7">
        <f t="shared" si="3"/>
        <v>1.4</v>
      </c>
      <c r="H7">
        <f t="shared" si="3"/>
        <v>1.5999999999999996</v>
      </c>
      <c r="I7">
        <f t="shared" si="3"/>
        <v>1.7999999999999994</v>
      </c>
      <c r="J7">
        <f t="shared" si="3"/>
        <v>2</v>
      </c>
      <c r="K7">
        <f t="shared" si="3"/>
        <v>2.1999999999999993</v>
      </c>
      <c r="L7">
        <f t="shared" si="3"/>
        <v>2.3999999999999986</v>
      </c>
      <c r="M7">
        <f t="shared" si="3"/>
        <v>2.5999999999999996</v>
      </c>
      <c r="N7">
        <f t="shared" si="3"/>
        <v>2.8</v>
      </c>
      <c r="O7">
        <f t="shared" si="3"/>
        <v>3</v>
      </c>
      <c r="P7">
        <f t="shared" si="3"/>
        <v>3.1999999999999993</v>
      </c>
      <c r="Q7">
        <f t="shared" si="3"/>
        <v>3.3999999999999986</v>
      </c>
      <c r="R7">
        <f t="shared" si="3"/>
        <v>3.5999999999999988</v>
      </c>
      <c r="S7">
        <f t="shared" si="3"/>
        <v>3.8</v>
      </c>
      <c r="T7">
        <f t="shared" si="3"/>
        <v>4</v>
      </c>
      <c r="U7">
        <f t="shared" si="3"/>
        <v>4.1999999999999993</v>
      </c>
      <c r="V7">
        <f t="shared" si="3"/>
        <v>4.3999999999999986</v>
      </c>
      <c r="W7">
        <f t="shared" si="3"/>
        <v>4.5999999999999979</v>
      </c>
      <c r="X7">
        <f t="shared" si="3"/>
        <v>4.7999999999999972</v>
      </c>
      <c r="Y7">
        <f t="shared" si="3"/>
        <v>5</v>
      </c>
      <c r="Z7">
        <f t="shared" si="3"/>
        <v>5.1999999999999993</v>
      </c>
      <c r="AA7">
        <f t="shared" si="3"/>
        <v>5.3999999999999986</v>
      </c>
      <c r="AB7">
        <f t="shared" si="3"/>
        <v>5.6</v>
      </c>
      <c r="AC7">
        <f t="shared" si="3"/>
        <v>5.7999999999999972</v>
      </c>
      <c r="AD7">
        <f t="shared" si="3"/>
        <v>6</v>
      </c>
      <c r="AE7">
        <f t="shared" si="3"/>
        <v>6.1999999999999975</v>
      </c>
      <c r="AF7">
        <f t="shared" si="3"/>
        <v>6.3999999999999986</v>
      </c>
      <c r="AG7">
        <f t="shared" si="3"/>
        <v>6.6</v>
      </c>
      <c r="AH7">
        <f t="shared" si="3"/>
        <v>6.7999999999999972</v>
      </c>
      <c r="AI7">
        <f t="shared" si="3"/>
        <v>7</v>
      </c>
      <c r="AJ7">
        <f t="shared" si="3"/>
        <v>7.1999999999999975</v>
      </c>
      <c r="AK7">
        <f t="shared" si="3"/>
        <v>7.3999999999999986</v>
      </c>
      <c r="AL7">
        <f t="shared" si="3"/>
        <v>7.6</v>
      </c>
      <c r="AM7">
        <f t="shared" si="3"/>
        <v>7.7999999999999972</v>
      </c>
      <c r="AN7">
        <f t="shared" si="3"/>
        <v>8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E9286-965B-41E9-96E5-15B12C48114F}">
  <dimension ref="A1:G61"/>
  <sheetViews>
    <sheetView topLeftCell="A16" zoomScale="70" zoomScaleNormal="70" workbookViewId="0">
      <selection activeCell="A39" sqref="A39:B59"/>
    </sheetView>
  </sheetViews>
  <sheetFormatPr defaultRowHeight="13.8" x14ac:dyDescent="0.25"/>
  <cols>
    <col min="1" max="1" width="19.5546875" customWidth="1"/>
  </cols>
  <sheetData>
    <row r="1" spans="1:7" x14ac:dyDescent="0.25">
      <c r="B1" t="s">
        <v>18</v>
      </c>
      <c r="G1" t="s">
        <v>18</v>
      </c>
    </row>
    <row r="2" spans="1:7" x14ac:dyDescent="0.25">
      <c r="A2" t="s">
        <v>17</v>
      </c>
      <c r="B2">
        <v>500</v>
      </c>
      <c r="F2" t="s">
        <v>20</v>
      </c>
      <c r="G2">
        <v>300</v>
      </c>
    </row>
    <row r="3" spans="1:7" x14ac:dyDescent="0.25">
      <c r="A3" t="s">
        <v>16</v>
      </c>
      <c r="B3">
        <v>200</v>
      </c>
      <c r="F3" t="s">
        <v>21</v>
      </c>
      <c r="G3">
        <v>100</v>
      </c>
    </row>
    <row r="4" spans="1:7" x14ac:dyDescent="0.25">
      <c r="A4" t="s">
        <v>15</v>
      </c>
      <c r="B4">
        <v>200</v>
      </c>
      <c r="F4" t="s">
        <v>23</v>
      </c>
      <c r="G4">
        <v>50</v>
      </c>
    </row>
    <row r="5" spans="1:7" x14ac:dyDescent="0.25">
      <c r="A5" t="s">
        <v>7</v>
      </c>
      <c r="B5">
        <v>300</v>
      </c>
      <c r="F5" t="s">
        <v>24</v>
      </c>
      <c r="G5">
        <v>50</v>
      </c>
    </row>
    <row r="6" spans="1:7" x14ac:dyDescent="0.25">
      <c r="A6" t="s">
        <v>8</v>
      </c>
      <c r="B6">
        <v>300</v>
      </c>
      <c r="F6" t="s">
        <v>25</v>
      </c>
      <c r="G6">
        <v>50</v>
      </c>
    </row>
    <row r="7" spans="1:7" x14ac:dyDescent="0.25">
      <c r="A7" t="s">
        <v>9</v>
      </c>
      <c r="B7">
        <v>100</v>
      </c>
      <c r="F7" t="s">
        <v>26</v>
      </c>
      <c r="G7">
        <v>200</v>
      </c>
    </row>
    <row r="8" spans="1:7" x14ac:dyDescent="0.25">
      <c r="A8" t="s">
        <v>10</v>
      </c>
      <c r="B8">
        <v>100</v>
      </c>
      <c r="F8" t="s">
        <v>22</v>
      </c>
      <c r="G8">
        <v>300</v>
      </c>
    </row>
    <row r="9" spans="1:7" x14ac:dyDescent="0.25">
      <c r="A9" t="s">
        <v>11</v>
      </c>
      <c r="B9">
        <v>100</v>
      </c>
      <c r="F9" t="s">
        <v>27</v>
      </c>
      <c r="G9">
        <v>200</v>
      </c>
    </row>
    <row r="10" spans="1:7" x14ac:dyDescent="0.25">
      <c r="A10" t="s">
        <v>12</v>
      </c>
      <c r="B10">
        <v>100</v>
      </c>
      <c r="F10">
        <f>SUM(G2:G9)</f>
        <v>1250</v>
      </c>
    </row>
    <row r="11" spans="1:7" x14ac:dyDescent="0.25">
      <c r="A11" t="s">
        <v>13</v>
      </c>
      <c r="B11">
        <v>100</v>
      </c>
    </row>
    <row r="12" spans="1:7" x14ac:dyDescent="0.25">
      <c r="A12" t="s">
        <v>14</v>
      </c>
      <c r="B12">
        <v>100</v>
      </c>
    </row>
    <row r="13" spans="1:7" x14ac:dyDescent="0.25">
      <c r="A13" t="s">
        <v>28</v>
      </c>
      <c r="B13">
        <v>100</v>
      </c>
    </row>
    <row r="14" spans="1:7" x14ac:dyDescent="0.25">
      <c r="A14" t="s">
        <v>29</v>
      </c>
      <c r="B14">
        <v>100</v>
      </c>
    </row>
    <row r="15" spans="1:7" x14ac:dyDescent="0.25">
      <c r="B15">
        <f>SUM(B2:B14)</f>
        <v>2300</v>
      </c>
    </row>
    <row r="39" spans="1:2" x14ac:dyDescent="0.25">
      <c r="A39" t="s">
        <v>17</v>
      </c>
      <c r="B39">
        <v>500</v>
      </c>
    </row>
    <row r="40" spans="1:2" x14ac:dyDescent="0.25">
      <c r="A40" t="s">
        <v>16</v>
      </c>
      <c r="B40">
        <v>200</v>
      </c>
    </row>
    <row r="41" spans="1:2" x14ac:dyDescent="0.25">
      <c r="A41" t="s">
        <v>15</v>
      </c>
      <c r="B41">
        <v>200</v>
      </c>
    </row>
    <row r="42" spans="1:2" x14ac:dyDescent="0.25">
      <c r="A42" t="s">
        <v>7</v>
      </c>
      <c r="B42">
        <v>300</v>
      </c>
    </row>
    <row r="43" spans="1:2" x14ac:dyDescent="0.25">
      <c r="A43" t="s">
        <v>8</v>
      </c>
      <c r="B43">
        <v>300</v>
      </c>
    </row>
    <row r="44" spans="1:2" x14ac:dyDescent="0.25">
      <c r="A44" t="s">
        <v>9</v>
      </c>
      <c r="B44">
        <v>100</v>
      </c>
    </row>
    <row r="45" spans="1:2" x14ac:dyDescent="0.25">
      <c r="A45" t="s">
        <v>10</v>
      </c>
      <c r="B45">
        <v>100</v>
      </c>
    </row>
    <row r="46" spans="1:2" x14ac:dyDescent="0.25">
      <c r="A46" t="s">
        <v>11</v>
      </c>
      <c r="B46">
        <v>100</v>
      </c>
    </row>
    <row r="47" spans="1:2" x14ac:dyDescent="0.25">
      <c r="A47" t="s">
        <v>12</v>
      </c>
      <c r="B47">
        <v>100</v>
      </c>
    </row>
    <row r="48" spans="1:2" x14ac:dyDescent="0.25">
      <c r="A48" t="s">
        <v>13</v>
      </c>
      <c r="B48">
        <v>100</v>
      </c>
    </row>
    <row r="49" spans="1:2" x14ac:dyDescent="0.25">
      <c r="A49" t="s">
        <v>14</v>
      </c>
      <c r="B49">
        <v>100</v>
      </c>
    </row>
    <row r="50" spans="1:2" x14ac:dyDescent="0.25">
      <c r="A50" t="s">
        <v>28</v>
      </c>
      <c r="B50">
        <v>100</v>
      </c>
    </row>
    <row r="51" spans="1:2" x14ac:dyDescent="0.25">
      <c r="A51" t="s">
        <v>29</v>
      </c>
      <c r="B51">
        <v>100</v>
      </c>
    </row>
    <row r="52" spans="1:2" x14ac:dyDescent="0.25">
      <c r="A52" t="s">
        <v>20</v>
      </c>
      <c r="B52">
        <v>300</v>
      </c>
    </row>
    <row r="53" spans="1:2" x14ac:dyDescent="0.25">
      <c r="A53" t="s">
        <v>21</v>
      </c>
      <c r="B53">
        <v>100</v>
      </c>
    </row>
    <row r="54" spans="1:2" x14ac:dyDescent="0.25">
      <c r="A54" t="s">
        <v>23</v>
      </c>
      <c r="B54">
        <v>50</v>
      </c>
    </row>
    <row r="55" spans="1:2" x14ac:dyDescent="0.25">
      <c r="A55" t="s">
        <v>24</v>
      </c>
      <c r="B55">
        <v>50</v>
      </c>
    </row>
    <row r="56" spans="1:2" x14ac:dyDescent="0.25">
      <c r="A56" t="s">
        <v>25</v>
      </c>
      <c r="B56">
        <v>50</v>
      </c>
    </row>
    <row r="57" spans="1:2" x14ac:dyDescent="0.25">
      <c r="A57" t="s">
        <v>26</v>
      </c>
      <c r="B57">
        <v>200</v>
      </c>
    </row>
    <row r="58" spans="1:2" x14ac:dyDescent="0.25">
      <c r="A58" t="s">
        <v>22</v>
      </c>
      <c r="B58">
        <v>300</v>
      </c>
    </row>
    <row r="59" spans="1:2" x14ac:dyDescent="0.25">
      <c r="A59" t="s">
        <v>27</v>
      </c>
      <c r="B59">
        <v>200</v>
      </c>
    </row>
    <row r="60" spans="1:2" x14ac:dyDescent="0.25">
      <c r="A60" t="s">
        <v>30</v>
      </c>
      <c r="B60">
        <f>SUM(B39:B59)</f>
        <v>3550</v>
      </c>
    </row>
    <row r="61" spans="1:2" x14ac:dyDescent="0.25">
      <c r="A61" t="s">
        <v>19</v>
      </c>
      <c r="B61">
        <v>2000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6CF92-4921-4748-8887-538182D2566C}">
  <dimension ref="B7:Q28"/>
  <sheetViews>
    <sheetView topLeftCell="D2" workbookViewId="0">
      <selection activeCell="B23" sqref="B23:Q28"/>
    </sheetView>
  </sheetViews>
  <sheetFormatPr defaultRowHeight="13.8" x14ac:dyDescent="0.25"/>
  <sheetData>
    <row r="7" spans="3:7" x14ac:dyDescent="0.25">
      <c r="C7" t="s">
        <v>17</v>
      </c>
      <c r="D7">
        <v>500</v>
      </c>
      <c r="E7">
        <f>0.8*D7</f>
        <v>400</v>
      </c>
      <c r="F7">
        <f>0.6*D7</f>
        <v>300</v>
      </c>
      <c r="G7">
        <f>0.4*D7</f>
        <v>200</v>
      </c>
    </row>
    <row r="8" spans="3:7" x14ac:dyDescent="0.25">
      <c r="C8" t="s">
        <v>16</v>
      </c>
      <c r="D8">
        <v>200</v>
      </c>
      <c r="E8">
        <f t="shared" ref="E8:E19" si="0">0.8*D8</f>
        <v>160</v>
      </c>
      <c r="F8">
        <f t="shared" ref="F8:F19" si="1">0.6*D8</f>
        <v>120</v>
      </c>
      <c r="G8">
        <f t="shared" ref="G8:G19" si="2">0.4*D8</f>
        <v>80</v>
      </c>
    </row>
    <row r="9" spans="3:7" x14ac:dyDescent="0.25">
      <c r="C9" t="s">
        <v>15</v>
      </c>
      <c r="D9">
        <v>200</v>
      </c>
      <c r="E9">
        <f t="shared" si="0"/>
        <v>160</v>
      </c>
      <c r="F9">
        <f t="shared" si="1"/>
        <v>120</v>
      </c>
      <c r="G9">
        <f t="shared" si="2"/>
        <v>80</v>
      </c>
    </row>
    <row r="10" spans="3:7" x14ac:dyDescent="0.25">
      <c r="C10" t="s">
        <v>7</v>
      </c>
      <c r="D10">
        <v>300</v>
      </c>
      <c r="E10">
        <f t="shared" si="0"/>
        <v>240</v>
      </c>
      <c r="F10">
        <f t="shared" si="1"/>
        <v>180</v>
      </c>
      <c r="G10">
        <f t="shared" si="2"/>
        <v>120</v>
      </c>
    </row>
    <row r="11" spans="3:7" x14ac:dyDescent="0.25">
      <c r="C11" t="s">
        <v>8</v>
      </c>
      <c r="D11">
        <v>300</v>
      </c>
      <c r="E11">
        <f t="shared" si="0"/>
        <v>240</v>
      </c>
      <c r="F11">
        <f t="shared" si="1"/>
        <v>180</v>
      </c>
      <c r="G11">
        <f t="shared" si="2"/>
        <v>120</v>
      </c>
    </row>
    <row r="12" spans="3:7" x14ac:dyDescent="0.25">
      <c r="C12" t="s">
        <v>9</v>
      </c>
      <c r="D12">
        <v>100</v>
      </c>
      <c r="E12">
        <f t="shared" si="0"/>
        <v>80</v>
      </c>
      <c r="F12">
        <f t="shared" si="1"/>
        <v>60</v>
      </c>
      <c r="G12">
        <f t="shared" si="2"/>
        <v>40</v>
      </c>
    </row>
    <row r="13" spans="3:7" x14ac:dyDescent="0.25">
      <c r="C13" t="s">
        <v>10</v>
      </c>
      <c r="D13">
        <v>100</v>
      </c>
      <c r="E13">
        <f t="shared" si="0"/>
        <v>80</v>
      </c>
      <c r="F13">
        <f t="shared" si="1"/>
        <v>60</v>
      </c>
      <c r="G13">
        <f t="shared" si="2"/>
        <v>40</v>
      </c>
    </row>
    <row r="14" spans="3:7" x14ac:dyDescent="0.25">
      <c r="C14" t="s">
        <v>11</v>
      </c>
      <c r="D14">
        <v>100</v>
      </c>
      <c r="E14">
        <f t="shared" si="0"/>
        <v>80</v>
      </c>
      <c r="F14">
        <f t="shared" si="1"/>
        <v>60</v>
      </c>
      <c r="G14">
        <f t="shared" si="2"/>
        <v>40</v>
      </c>
    </row>
    <row r="15" spans="3:7" x14ac:dyDescent="0.25">
      <c r="C15" t="s">
        <v>12</v>
      </c>
      <c r="D15">
        <v>100</v>
      </c>
      <c r="E15">
        <f t="shared" si="0"/>
        <v>80</v>
      </c>
      <c r="F15">
        <f t="shared" si="1"/>
        <v>60</v>
      </c>
      <c r="G15">
        <f t="shared" si="2"/>
        <v>40</v>
      </c>
    </row>
    <row r="16" spans="3:7" x14ac:dyDescent="0.25">
      <c r="C16" t="s">
        <v>13</v>
      </c>
      <c r="D16">
        <v>100</v>
      </c>
      <c r="E16">
        <f t="shared" si="0"/>
        <v>80</v>
      </c>
      <c r="F16">
        <f t="shared" si="1"/>
        <v>60</v>
      </c>
      <c r="G16">
        <f t="shared" si="2"/>
        <v>40</v>
      </c>
    </row>
    <row r="17" spans="2:17" x14ac:dyDescent="0.25">
      <c r="C17" t="s">
        <v>14</v>
      </c>
      <c r="D17">
        <v>100</v>
      </c>
      <c r="E17">
        <f t="shared" si="0"/>
        <v>80</v>
      </c>
      <c r="F17">
        <f t="shared" si="1"/>
        <v>60</v>
      </c>
      <c r="G17">
        <f t="shared" si="2"/>
        <v>40</v>
      </c>
    </row>
    <row r="18" spans="2:17" x14ac:dyDescent="0.25">
      <c r="C18" t="s">
        <v>28</v>
      </c>
      <c r="D18">
        <v>100</v>
      </c>
      <c r="E18">
        <f t="shared" si="0"/>
        <v>80</v>
      </c>
      <c r="F18">
        <f t="shared" si="1"/>
        <v>60</v>
      </c>
      <c r="G18">
        <f t="shared" si="2"/>
        <v>40</v>
      </c>
    </row>
    <row r="19" spans="2:17" x14ac:dyDescent="0.25">
      <c r="C19" t="s">
        <v>29</v>
      </c>
      <c r="D19">
        <v>100</v>
      </c>
      <c r="E19">
        <f t="shared" si="0"/>
        <v>80</v>
      </c>
      <c r="F19">
        <f t="shared" si="1"/>
        <v>60</v>
      </c>
      <c r="G19">
        <f t="shared" si="2"/>
        <v>40</v>
      </c>
    </row>
    <row r="20" spans="2:17" x14ac:dyDescent="0.25">
      <c r="C20" t="s">
        <v>31</v>
      </c>
      <c r="D20">
        <f>SUM(D7:D19)</f>
        <v>2300</v>
      </c>
      <c r="E20">
        <f>SUM(E7:E19)</f>
        <v>1840</v>
      </c>
      <c r="F20">
        <f>SUM(F7:F19)</f>
        <v>1380</v>
      </c>
      <c r="G20">
        <f>SUM(G7:G19)</f>
        <v>920</v>
      </c>
    </row>
    <row r="23" spans="2:17" x14ac:dyDescent="0.25">
      <c r="C23" t="s">
        <v>17</v>
      </c>
      <c r="D23" t="s">
        <v>16</v>
      </c>
      <c r="E23" t="s">
        <v>15</v>
      </c>
      <c r="F23" t="s">
        <v>7</v>
      </c>
      <c r="G23" t="s">
        <v>8</v>
      </c>
      <c r="H23" t="s">
        <v>9</v>
      </c>
      <c r="I23" t="s">
        <v>10</v>
      </c>
      <c r="J23" t="s">
        <v>11</v>
      </c>
      <c r="K23" t="s">
        <v>12</v>
      </c>
      <c r="L23" t="s">
        <v>13</v>
      </c>
      <c r="M23" t="s">
        <v>14</v>
      </c>
      <c r="N23" t="s">
        <v>28</v>
      </c>
      <c r="O23" t="s">
        <v>29</v>
      </c>
      <c r="P23" t="s">
        <v>31</v>
      </c>
      <c r="Q23" t="s">
        <v>36</v>
      </c>
    </row>
    <row r="24" spans="2:17" x14ac:dyDescent="0.25">
      <c r="B24" t="s">
        <v>32</v>
      </c>
      <c r="C24">
        <v>500</v>
      </c>
      <c r="D24">
        <v>200</v>
      </c>
      <c r="E24">
        <v>200</v>
      </c>
      <c r="F24">
        <v>300</v>
      </c>
      <c r="G24">
        <v>300</v>
      </c>
      <c r="H24">
        <v>100</v>
      </c>
      <c r="I24">
        <v>100</v>
      </c>
      <c r="J24">
        <v>100</v>
      </c>
      <c r="K24">
        <v>100</v>
      </c>
      <c r="L24">
        <v>100</v>
      </c>
      <c r="M24">
        <v>100</v>
      </c>
      <c r="N24">
        <v>100</v>
      </c>
      <c r="O24">
        <v>100</v>
      </c>
      <c r="P24">
        <f>SUM(C24:O24)</f>
        <v>2300</v>
      </c>
      <c r="Q24">
        <f>2300-P24</f>
        <v>0</v>
      </c>
    </row>
    <row r="25" spans="2:17" x14ac:dyDescent="0.25">
      <c r="B25" t="s">
        <v>33</v>
      </c>
      <c r="C25">
        <f>0.8*C24</f>
        <v>400</v>
      </c>
      <c r="D25">
        <f t="shared" ref="D25:O25" si="3">0.8*D24</f>
        <v>160</v>
      </c>
      <c r="E25">
        <f t="shared" si="3"/>
        <v>160</v>
      </c>
      <c r="F25">
        <f t="shared" si="3"/>
        <v>240</v>
      </c>
      <c r="G25">
        <f t="shared" si="3"/>
        <v>240</v>
      </c>
      <c r="H25">
        <f t="shared" si="3"/>
        <v>80</v>
      </c>
      <c r="I25">
        <f t="shared" si="3"/>
        <v>80</v>
      </c>
      <c r="J25">
        <f t="shared" si="3"/>
        <v>80</v>
      </c>
      <c r="K25">
        <f t="shared" si="3"/>
        <v>80</v>
      </c>
      <c r="L25">
        <f t="shared" si="3"/>
        <v>80</v>
      </c>
      <c r="M25">
        <f t="shared" si="3"/>
        <v>80</v>
      </c>
      <c r="N25">
        <f t="shared" si="3"/>
        <v>80</v>
      </c>
      <c r="O25">
        <f t="shared" si="3"/>
        <v>80</v>
      </c>
      <c r="P25">
        <f>SUM(C25:O25)</f>
        <v>1840</v>
      </c>
      <c r="Q25">
        <f>2300-P25</f>
        <v>460</v>
      </c>
    </row>
    <row r="26" spans="2:17" x14ac:dyDescent="0.25">
      <c r="B26" t="s">
        <v>34</v>
      </c>
      <c r="C26">
        <f>0.6*C24</f>
        <v>300</v>
      </c>
      <c r="D26">
        <f t="shared" ref="D26:O26" si="4">0.6*D24</f>
        <v>120</v>
      </c>
      <c r="E26">
        <f t="shared" si="4"/>
        <v>120</v>
      </c>
      <c r="F26">
        <f t="shared" si="4"/>
        <v>180</v>
      </c>
      <c r="G26">
        <f t="shared" si="4"/>
        <v>180</v>
      </c>
      <c r="H26">
        <f t="shared" si="4"/>
        <v>60</v>
      </c>
      <c r="I26">
        <f t="shared" si="4"/>
        <v>60</v>
      </c>
      <c r="J26">
        <f t="shared" si="4"/>
        <v>60</v>
      </c>
      <c r="K26">
        <f t="shared" si="4"/>
        <v>60</v>
      </c>
      <c r="L26">
        <f t="shared" si="4"/>
        <v>60</v>
      </c>
      <c r="M26">
        <f t="shared" si="4"/>
        <v>60</v>
      </c>
      <c r="N26">
        <f t="shared" si="4"/>
        <v>60</v>
      </c>
      <c r="O26">
        <f t="shared" si="4"/>
        <v>60</v>
      </c>
      <c r="P26">
        <f>SUM(C26:O26)</f>
        <v>1380</v>
      </c>
      <c r="Q26">
        <f>2300-P26</f>
        <v>920</v>
      </c>
    </row>
    <row r="27" spans="2:17" x14ac:dyDescent="0.25">
      <c r="B27" t="s">
        <v>35</v>
      </c>
      <c r="C27">
        <f>0.4*C24</f>
        <v>200</v>
      </c>
      <c r="D27">
        <f t="shared" ref="D27:O27" si="5">0.4*D24</f>
        <v>80</v>
      </c>
      <c r="E27">
        <f t="shared" si="5"/>
        <v>80</v>
      </c>
      <c r="F27">
        <f t="shared" si="5"/>
        <v>120</v>
      </c>
      <c r="G27">
        <f t="shared" si="5"/>
        <v>120</v>
      </c>
      <c r="H27">
        <f t="shared" si="5"/>
        <v>40</v>
      </c>
      <c r="I27">
        <f t="shared" si="5"/>
        <v>40</v>
      </c>
      <c r="J27">
        <f t="shared" si="5"/>
        <v>40</v>
      </c>
      <c r="K27">
        <f t="shared" si="5"/>
        <v>40</v>
      </c>
      <c r="L27">
        <f t="shared" si="5"/>
        <v>40</v>
      </c>
      <c r="M27">
        <f t="shared" si="5"/>
        <v>40</v>
      </c>
      <c r="N27">
        <f t="shared" si="5"/>
        <v>40</v>
      </c>
      <c r="O27">
        <f t="shared" si="5"/>
        <v>40</v>
      </c>
      <c r="P27">
        <f>SUM(C27:O27)</f>
        <v>920</v>
      </c>
      <c r="Q27">
        <f>2300-P27</f>
        <v>1380</v>
      </c>
    </row>
    <row r="28" spans="2:17" x14ac:dyDescent="0.25">
      <c r="B28" t="s">
        <v>37</v>
      </c>
      <c r="C28">
        <f>0.2*C24</f>
        <v>100</v>
      </c>
      <c r="D28">
        <f t="shared" ref="D28:P28" si="6">0.2*D24</f>
        <v>40</v>
      </c>
      <c r="E28">
        <f t="shared" si="6"/>
        <v>40</v>
      </c>
      <c r="F28">
        <f t="shared" si="6"/>
        <v>60</v>
      </c>
      <c r="G28">
        <f t="shared" si="6"/>
        <v>60</v>
      </c>
      <c r="H28">
        <f t="shared" si="6"/>
        <v>20</v>
      </c>
      <c r="I28">
        <f t="shared" si="6"/>
        <v>20</v>
      </c>
      <c r="J28">
        <f t="shared" si="6"/>
        <v>20</v>
      </c>
      <c r="K28">
        <f t="shared" si="6"/>
        <v>20</v>
      </c>
      <c r="L28">
        <f t="shared" si="6"/>
        <v>20</v>
      </c>
      <c r="M28">
        <f t="shared" si="6"/>
        <v>20</v>
      </c>
      <c r="N28">
        <f t="shared" si="6"/>
        <v>20</v>
      </c>
      <c r="O28">
        <f t="shared" si="6"/>
        <v>20</v>
      </c>
      <c r="P28">
        <f t="shared" si="6"/>
        <v>460</v>
      </c>
      <c r="Q28">
        <f>2300-P28</f>
        <v>1840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6AE52-B6BE-4139-AEE2-9588EC02EFA6}">
  <dimension ref="B2:G49"/>
  <sheetViews>
    <sheetView tabSelected="1" workbookViewId="0">
      <selection activeCell="F23" sqref="F23"/>
    </sheetView>
  </sheetViews>
  <sheetFormatPr defaultRowHeight="13.8" x14ac:dyDescent="0.25"/>
  <cols>
    <col min="4" max="4" width="20.21875" customWidth="1"/>
    <col min="5" max="5" width="24" customWidth="1"/>
    <col min="6" max="6" width="21" customWidth="1"/>
    <col min="7" max="7" width="20.109375" customWidth="1"/>
  </cols>
  <sheetData>
    <row r="2" spans="2:7" x14ac:dyDescent="0.25">
      <c r="C2" t="s">
        <v>18</v>
      </c>
      <c r="D2" t="s">
        <v>38</v>
      </c>
      <c r="E2" t="s">
        <v>39</v>
      </c>
      <c r="F2" t="s">
        <v>40</v>
      </c>
      <c r="G2" t="s">
        <v>41</v>
      </c>
    </row>
    <row r="3" spans="2:7" x14ac:dyDescent="0.25">
      <c r="B3" t="s">
        <v>17</v>
      </c>
      <c r="C3">
        <v>500</v>
      </c>
      <c r="D3">
        <v>0.05</v>
      </c>
      <c r="E3">
        <v>0.02</v>
      </c>
      <c r="F3">
        <v>0.01</v>
      </c>
      <c r="G3">
        <v>0.05</v>
      </c>
    </row>
    <row r="4" spans="2:7" x14ac:dyDescent="0.25">
      <c r="B4" t="s">
        <v>16</v>
      </c>
      <c r="C4">
        <v>200</v>
      </c>
      <c r="D4">
        <v>0.03</v>
      </c>
      <c r="E4">
        <v>0.05</v>
      </c>
      <c r="F4">
        <v>0.02</v>
      </c>
      <c r="G4">
        <v>0.05</v>
      </c>
    </row>
    <row r="5" spans="2:7" x14ac:dyDescent="0.25">
      <c r="B5" t="s">
        <v>15</v>
      </c>
      <c r="C5">
        <v>200</v>
      </c>
      <c r="D5">
        <v>0.2</v>
      </c>
      <c r="E5">
        <v>0.2</v>
      </c>
      <c r="F5">
        <v>0.2</v>
      </c>
      <c r="G5">
        <v>0.2</v>
      </c>
    </row>
    <row r="6" spans="2:7" x14ac:dyDescent="0.25">
      <c r="B6" t="s">
        <v>7</v>
      </c>
      <c r="C6">
        <v>300</v>
      </c>
      <c r="D6">
        <v>0</v>
      </c>
      <c r="E6">
        <v>0.1</v>
      </c>
      <c r="F6">
        <v>0.3</v>
      </c>
      <c r="G6">
        <v>0.1</v>
      </c>
    </row>
    <row r="7" spans="2:7" x14ac:dyDescent="0.25">
      <c r="B7" t="s">
        <v>8</v>
      </c>
      <c r="C7">
        <v>300</v>
      </c>
      <c r="D7">
        <v>0</v>
      </c>
      <c r="E7">
        <v>0.03</v>
      </c>
      <c r="F7">
        <v>0.2</v>
      </c>
      <c r="G7">
        <v>0.1</v>
      </c>
    </row>
    <row r="8" spans="2:7" x14ac:dyDescent="0.25">
      <c r="B8" t="s">
        <v>9</v>
      </c>
      <c r="C8">
        <v>100</v>
      </c>
      <c r="D8">
        <v>0.04</v>
      </c>
      <c r="E8">
        <v>0.02</v>
      </c>
      <c r="F8">
        <v>0.02</v>
      </c>
      <c r="G8">
        <v>0.03</v>
      </c>
    </row>
    <row r="9" spans="2:7" x14ac:dyDescent="0.25">
      <c r="B9" t="s">
        <v>10</v>
      </c>
      <c r="C9">
        <v>100</v>
      </c>
      <c r="D9">
        <v>0.04</v>
      </c>
      <c r="E9">
        <v>0.02</v>
      </c>
      <c r="F9">
        <v>0.01</v>
      </c>
      <c r="G9">
        <v>0.02</v>
      </c>
    </row>
    <row r="10" spans="2:7" x14ac:dyDescent="0.25">
      <c r="B10" t="s">
        <v>11</v>
      </c>
      <c r="C10">
        <v>100</v>
      </c>
      <c r="D10">
        <v>0.03</v>
      </c>
      <c r="E10">
        <v>0.02</v>
      </c>
      <c r="F10">
        <v>0.02</v>
      </c>
      <c r="G10">
        <v>0.02</v>
      </c>
    </row>
    <row r="11" spans="2:7" x14ac:dyDescent="0.25">
      <c r="B11" t="s">
        <v>12</v>
      </c>
      <c r="C11">
        <v>100</v>
      </c>
      <c r="D11">
        <v>0.04</v>
      </c>
      <c r="E11">
        <v>0.02</v>
      </c>
      <c r="F11">
        <v>0.01</v>
      </c>
      <c r="G11">
        <v>0.02</v>
      </c>
    </row>
    <row r="12" spans="2:7" x14ac:dyDescent="0.25">
      <c r="B12" t="s">
        <v>13</v>
      </c>
      <c r="C12">
        <v>100</v>
      </c>
      <c r="D12">
        <v>0.03</v>
      </c>
      <c r="E12">
        <v>0.02</v>
      </c>
      <c r="F12">
        <v>0.01</v>
      </c>
      <c r="G12">
        <v>0.02</v>
      </c>
    </row>
    <row r="13" spans="2:7" x14ac:dyDescent="0.25">
      <c r="B13" t="s">
        <v>14</v>
      </c>
      <c r="C13">
        <v>100</v>
      </c>
      <c r="D13">
        <v>0.03</v>
      </c>
      <c r="E13">
        <v>0.02</v>
      </c>
      <c r="F13">
        <v>0.01</v>
      </c>
      <c r="G13">
        <v>0.02</v>
      </c>
    </row>
    <row r="14" spans="2:7" x14ac:dyDescent="0.25">
      <c r="B14" t="s">
        <v>28</v>
      </c>
      <c r="C14">
        <v>100</v>
      </c>
      <c r="D14">
        <v>0.01</v>
      </c>
      <c r="E14">
        <v>0.01</v>
      </c>
      <c r="F14">
        <v>0.01</v>
      </c>
      <c r="G14">
        <v>0.01</v>
      </c>
    </row>
    <row r="15" spans="2:7" x14ac:dyDescent="0.25">
      <c r="B15" t="s">
        <v>29</v>
      </c>
      <c r="C15">
        <v>100</v>
      </c>
      <c r="D15">
        <v>0.02</v>
      </c>
      <c r="E15">
        <v>0.02</v>
      </c>
      <c r="F15">
        <v>0.01</v>
      </c>
      <c r="G15">
        <v>0.01</v>
      </c>
    </row>
    <row r="16" spans="2:7" x14ac:dyDescent="0.25">
      <c r="B16" t="s">
        <v>20</v>
      </c>
      <c r="C16">
        <v>300</v>
      </c>
      <c r="D16">
        <v>0.05</v>
      </c>
      <c r="E16">
        <v>0.1</v>
      </c>
      <c r="F16">
        <v>0.05</v>
      </c>
      <c r="G16">
        <v>0.05</v>
      </c>
    </row>
    <row r="17" spans="2:7" x14ac:dyDescent="0.25">
      <c r="B17" t="s">
        <v>21</v>
      </c>
      <c r="C17">
        <v>100</v>
      </c>
      <c r="D17">
        <v>0.03</v>
      </c>
      <c r="E17">
        <v>0.06</v>
      </c>
      <c r="F17">
        <v>0.03</v>
      </c>
      <c r="G17">
        <v>0.12</v>
      </c>
    </row>
    <row r="18" spans="2:7" x14ac:dyDescent="0.25">
      <c r="B18" t="s">
        <v>23</v>
      </c>
      <c r="C18">
        <v>50</v>
      </c>
      <c r="D18">
        <v>0.01</v>
      </c>
      <c r="E18">
        <v>0</v>
      </c>
      <c r="F18">
        <v>0</v>
      </c>
      <c r="G18">
        <v>0.01</v>
      </c>
    </row>
    <row r="19" spans="2:7" x14ac:dyDescent="0.25">
      <c r="B19" t="s">
        <v>24</v>
      </c>
      <c r="C19">
        <v>50</v>
      </c>
      <c r="D19">
        <v>0.02</v>
      </c>
      <c r="E19">
        <v>0</v>
      </c>
      <c r="F19">
        <v>0</v>
      </c>
      <c r="G19">
        <v>0.01</v>
      </c>
    </row>
    <row r="20" spans="2:7" x14ac:dyDescent="0.25">
      <c r="B20" t="s">
        <v>25</v>
      </c>
      <c r="C20">
        <v>50</v>
      </c>
      <c r="D20">
        <v>0.02</v>
      </c>
      <c r="E20">
        <v>0.02</v>
      </c>
      <c r="F20">
        <v>0.01</v>
      </c>
      <c r="G20">
        <v>0.01</v>
      </c>
    </row>
    <row r="21" spans="2:7" x14ac:dyDescent="0.25">
      <c r="B21" t="s">
        <v>26</v>
      </c>
      <c r="C21">
        <v>200</v>
      </c>
      <c r="D21">
        <v>0.05</v>
      </c>
      <c r="E21">
        <v>0.1</v>
      </c>
      <c r="F21">
        <v>0.05</v>
      </c>
      <c r="G21">
        <v>0.05</v>
      </c>
    </row>
    <row r="22" spans="2:7" x14ac:dyDescent="0.25">
      <c r="B22" t="s">
        <v>22</v>
      </c>
      <c r="C22">
        <v>300</v>
      </c>
      <c r="D22">
        <v>0.2</v>
      </c>
      <c r="E22">
        <v>0.1</v>
      </c>
      <c r="F22">
        <v>0.03</v>
      </c>
      <c r="G22">
        <v>0.05</v>
      </c>
    </row>
    <row r="23" spans="2:7" x14ac:dyDescent="0.25">
      <c r="B23" t="s">
        <v>27</v>
      </c>
      <c r="C23">
        <v>200</v>
      </c>
      <c r="D23">
        <v>0.1</v>
      </c>
      <c r="E23">
        <v>7.0000000000000007E-2</v>
      </c>
      <c r="F23">
        <v>0</v>
      </c>
      <c r="G23">
        <v>0.05</v>
      </c>
    </row>
    <row r="24" spans="2:7" x14ac:dyDescent="0.25">
      <c r="D24">
        <f>SUM(D3:D23)</f>
        <v>1.0000000000000002</v>
      </c>
      <c r="E24">
        <f t="shared" ref="E24:G24" si="0">SUM(E3:E23)</f>
        <v>1.0000000000000002</v>
      </c>
      <c r="F24">
        <f t="shared" si="0"/>
        <v>1.0000000000000002</v>
      </c>
      <c r="G24">
        <f t="shared" si="0"/>
        <v>1.0000000000000002</v>
      </c>
    </row>
    <row r="28" spans="2:7" x14ac:dyDescent="0.25">
      <c r="C28" t="s">
        <v>18</v>
      </c>
      <c r="D28" t="s">
        <v>38</v>
      </c>
      <c r="E28" t="s">
        <v>39</v>
      </c>
      <c r="F28" t="s">
        <v>40</v>
      </c>
      <c r="G28" t="s">
        <v>41</v>
      </c>
    </row>
    <row r="29" spans="2:7" x14ac:dyDescent="0.25">
      <c r="B29" t="s">
        <v>17</v>
      </c>
      <c r="C29">
        <v>500</v>
      </c>
      <c r="D29">
        <v>0.05</v>
      </c>
      <c r="E29">
        <v>0.02</v>
      </c>
      <c r="F29">
        <v>0.01</v>
      </c>
      <c r="G29">
        <v>0.05</v>
      </c>
    </row>
    <row r="30" spans="2:7" x14ac:dyDescent="0.25">
      <c r="B30" t="s">
        <v>16</v>
      </c>
      <c r="C30">
        <v>200</v>
      </c>
      <c r="D30">
        <v>0.03</v>
      </c>
      <c r="E30">
        <v>0.05</v>
      </c>
      <c r="F30">
        <v>0.02</v>
      </c>
      <c r="G30">
        <v>0.05</v>
      </c>
    </row>
    <row r="31" spans="2:7" x14ac:dyDescent="0.25">
      <c r="B31" t="s">
        <v>15</v>
      </c>
      <c r="C31">
        <v>200</v>
      </c>
      <c r="D31">
        <v>0.2</v>
      </c>
      <c r="E31">
        <v>0.2</v>
      </c>
      <c r="F31">
        <v>0.2</v>
      </c>
      <c r="G31">
        <v>0.2</v>
      </c>
    </row>
    <row r="32" spans="2:7" x14ac:dyDescent="0.25">
      <c r="B32" t="s">
        <v>7</v>
      </c>
      <c r="C32">
        <v>300</v>
      </c>
      <c r="D32">
        <v>0</v>
      </c>
      <c r="E32">
        <v>0.1</v>
      </c>
      <c r="F32">
        <v>0.3</v>
      </c>
      <c r="G32">
        <v>0.1</v>
      </c>
    </row>
    <row r="33" spans="2:7" x14ac:dyDescent="0.25">
      <c r="B33" t="s">
        <v>8</v>
      </c>
      <c r="C33">
        <v>300</v>
      </c>
      <c r="D33">
        <v>0</v>
      </c>
      <c r="E33">
        <v>0.03</v>
      </c>
      <c r="F33">
        <v>0.2</v>
      </c>
      <c r="G33">
        <v>0.1</v>
      </c>
    </row>
    <row r="34" spans="2:7" x14ac:dyDescent="0.25">
      <c r="B34" t="s">
        <v>9</v>
      </c>
      <c r="C34">
        <v>100</v>
      </c>
      <c r="D34">
        <v>0.04</v>
      </c>
      <c r="E34">
        <v>0.02</v>
      </c>
      <c r="F34">
        <v>0.02</v>
      </c>
      <c r="G34">
        <v>0.03</v>
      </c>
    </row>
    <row r="35" spans="2:7" x14ac:dyDescent="0.25">
      <c r="B35" t="s">
        <v>10</v>
      </c>
      <c r="C35">
        <v>100</v>
      </c>
      <c r="D35">
        <v>0.04</v>
      </c>
      <c r="E35">
        <v>0.02</v>
      </c>
      <c r="F35">
        <v>0.01</v>
      </c>
      <c r="G35">
        <v>0.02</v>
      </c>
    </row>
    <row r="36" spans="2:7" x14ac:dyDescent="0.25">
      <c r="B36" t="s">
        <v>11</v>
      </c>
      <c r="C36">
        <v>100</v>
      </c>
      <c r="D36">
        <v>0.03</v>
      </c>
      <c r="E36">
        <v>0.02</v>
      </c>
      <c r="F36">
        <v>0.02</v>
      </c>
      <c r="G36">
        <v>0.02</v>
      </c>
    </row>
    <row r="37" spans="2:7" x14ac:dyDescent="0.25">
      <c r="B37" t="s">
        <v>12</v>
      </c>
      <c r="C37">
        <v>100</v>
      </c>
      <c r="D37">
        <v>0.04</v>
      </c>
      <c r="E37">
        <v>0.02</v>
      </c>
      <c r="F37">
        <v>0.01</v>
      </c>
      <c r="G37">
        <v>0.02</v>
      </c>
    </row>
    <row r="38" spans="2:7" x14ac:dyDescent="0.25">
      <c r="B38" t="s">
        <v>13</v>
      </c>
      <c r="C38">
        <v>100</v>
      </c>
      <c r="D38">
        <v>0.03</v>
      </c>
      <c r="E38">
        <v>0.02</v>
      </c>
      <c r="F38">
        <v>0.01</v>
      </c>
      <c r="G38">
        <v>0.02</v>
      </c>
    </row>
    <row r="39" spans="2:7" x14ac:dyDescent="0.25">
      <c r="B39" t="s">
        <v>14</v>
      </c>
      <c r="C39">
        <v>100</v>
      </c>
      <c r="D39">
        <v>0.03</v>
      </c>
      <c r="E39">
        <v>0.02</v>
      </c>
      <c r="F39">
        <v>0.01</v>
      </c>
      <c r="G39">
        <v>0.02</v>
      </c>
    </row>
    <row r="40" spans="2:7" x14ac:dyDescent="0.25">
      <c r="B40" t="s">
        <v>28</v>
      </c>
      <c r="C40">
        <v>100</v>
      </c>
      <c r="D40">
        <v>0.01</v>
      </c>
      <c r="E40">
        <v>0.01</v>
      </c>
      <c r="F40">
        <v>0.01</v>
      </c>
      <c r="G40">
        <v>0.01</v>
      </c>
    </row>
    <row r="41" spans="2:7" x14ac:dyDescent="0.25">
      <c r="B41" t="s">
        <v>29</v>
      </c>
      <c r="C41">
        <v>100</v>
      </c>
      <c r="D41">
        <v>0.02</v>
      </c>
      <c r="E41">
        <v>0.02</v>
      </c>
      <c r="F41">
        <v>0.01</v>
      </c>
      <c r="G41">
        <v>0.01</v>
      </c>
    </row>
    <row r="42" spans="2:7" x14ac:dyDescent="0.25">
      <c r="B42" t="s">
        <v>20</v>
      </c>
      <c r="C42">
        <v>300</v>
      </c>
      <c r="D42">
        <v>0.05</v>
      </c>
      <c r="E42">
        <v>0.1</v>
      </c>
      <c r="F42">
        <v>0.05</v>
      </c>
      <c r="G42">
        <v>0.05</v>
      </c>
    </row>
    <row r="43" spans="2:7" x14ac:dyDescent="0.25">
      <c r="B43" t="s">
        <v>21</v>
      </c>
      <c r="C43">
        <v>100</v>
      </c>
      <c r="D43">
        <v>0.03</v>
      </c>
      <c r="E43">
        <v>0.06</v>
      </c>
      <c r="F43">
        <v>0.03</v>
      </c>
      <c r="G43">
        <v>0.12</v>
      </c>
    </row>
    <row r="44" spans="2:7" x14ac:dyDescent="0.25">
      <c r="B44" t="s">
        <v>23</v>
      </c>
      <c r="C44">
        <v>50</v>
      </c>
      <c r="D44">
        <v>0.01</v>
      </c>
      <c r="E44">
        <v>0</v>
      </c>
      <c r="F44">
        <v>0</v>
      </c>
      <c r="G44">
        <v>0.01</v>
      </c>
    </row>
    <row r="45" spans="2:7" x14ac:dyDescent="0.25">
      <c r="B45" t="s">
        <v>24</v>
      </c>
      <c r="C45">
        <v>50</v>
      </c>
      <c r="D45">
        <v>0.02</v>
      </c>
      <c r="E45">
        <v>0</v>
      </c>
      <c r="F45">
        <v>0</v>
      </c>
      <c r="G45">
        <v>0.01</v>
      </c>
    </row>
    <row r="46" spans="2:7" x14ac:dyDescent="0.25">
      <c r="B46" t="s">
        <v>25</v>
      </c>
      <c r="C46">
        <v>50</v>
      </c>
      <c r="D46">
        <v>0.02</v>
      </c>
      <c r="E46">
        <v>0.02</v>
      </c>
      <c r="F46">
        <v>0.01</v>
      </c>
      <c r="G46">
        <v>0.01</v>
      </c>
    </row>
    <row r="47" spans="2:7" x14ac:dyDescent="0.25">
      <c r="B47" t="s">
        <v>26</v>
      </c>
      <c r="C47">
        <v>200</v>
      </c>
      <c r="D47">
        <v>0.05</v>
      </c>
      <c r="E47">
        <v>0.1</v>
      </c>
      <c r="F47">
        <v>0.05</v>
      </c>
      <c r="G47">
        <v>0.05</v>
      </c>
    </row>
    <row r="48" spans="2:7" x14ac:dyDescent="0.25">
      <c r="B48" t="s">
        <v>22</v>
      </c>
      <c r="C48">
        <v>300</v>
      </c>
      <c r="D48">
        <v>0.2</v>
      </c>
      <c r="E48">
        <v>0.1</v>
      </c>
      <c r="F48">
        <v>0.03</v>
      </c>
      <c r="G48">
        <v>0.05</v>
      </c>
    </row>
    <row r="49" spans="2:7" x14ac:dyDescent="0.25">
      <c r="B49" t="s">
        <v>27</v>
      </c>
      <c r="C49">
        <v>200</v>
      </c>
      <c r="D49">
        <v>0.1</v>
      </c>
      <c r="E49">
        <v>7.0000000000000007E-2</v>
      </c>
      <c r="F49">
        <v>0</v>
      </c>
      <c r="G49">
        <v>0.05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199F82-DB4F-4D08-9DF6-AB76A9F9CA8A}">
  <dimension ref="A1:R121"/>
  <sheetViews>
    <sheetView zoomScale="70" zoomScaleNormal="70" workbookViewId="0">
      <selection activeCell="T30" sqref="T30"/>
    </sheetView>
  </sheetViews>
  <sheetFormatPr defaultRowHeight="13.8" x14ac:dyDescent="0.25"/>
  <cols>
    <col min="2" max="2" width="17.6640625" customWidth="1"/>
    <col min="4" max="4" width="18.44140625" customWidth="1"/>
    <col min="5" max="5" width="17.77734375" customWidth="1"/>
    <col min="6" max="7" width="20.6640625" customWidth="1"/>
    <col min="8" max="8" width="18.6640625" customWidth="1"/>
    <col min="9" max="9" width="22.109375" customWidth="1"/>
    <col min="10" max="10" width="18.21875" customWidth="1"/>
    <col min="11" max="11" width="24.5546875" customWidth="1"/>
    <col min="12" max="14" width="16.33203125" customWidth="1"/>
    <col min="15" max="15" width="26.6640625" customWidth="1"/>
    <col min="16" max="16" width="27.21875" customWidth="1"/>
    <col min="17" max="17" width="21.109375" customWidth="1"/>
    <col min="18" max="18" width="31.109375" customWidth="1"/>
  </cols>
  <sheetData>
    <row r="1" spans="2:7" x14ac:dyDescent="0.25">
      <c r="C1" t="s">
        <v>18</v>
      </c>
      <c r="D1" t="s">
        <v>38</v>
      </c>
      <c r="E1" t="s">
        <v>39</v>
      </c>
      <c r="F1" t="s">
        <v>40</v>
      </c>
      <c r="G1" t="s">
        <v>41</v>
      </c>
    </row>
    <row r="2" spans="2:7" x14ac:dyDescent="0.25">
      <c r="B2" t="s">
        <v>17</v>
      </c>
      <c r="C2">
        <v>500</v>
      </c>
      <c r="D2">
        <v>0.05</v>
      </c>
      <c r="E2">
        <v>0.02</v>
      </c>
      <c r="F2">
        <v>0.01</v>
      </c>
      <c r="G2">
        <v>0.05</v>
      </c>
    </row>
    <row r="3" spans="2:7" x14ac:dyDescent="0.25">
      <c r="B3" t="s">
        <v>16</v>
      </c>
      <c r="C3">
        <v>200</v>
      </c>
      <c r="D3">
        <v>0.03</v>
      </c>
      <c r="E3">
        <v>0.05</v>
      </c>
      <c r="F3">
        <v>0.02</v>
      </c>
      <c r="G3">
        <v>0.05</v>
      </c>
    </row>
    <row r="4" spans="2:7" x14ac:dyDescent="0.25">
      <c r="B4" t="s">
        <v>15</v>
      </c>
      <c r="C4">
        <v>200</v>
      </c>
      <c r="D4">
        <v>0.2</v>
      </c>
      <c r="E4">
        <v>0.2</v>
      </c>
      <c r="F4">
        <v>0.2</v>
      </c>
      <c r="G4">
        <v>0.2</v>
      </c>
    </row>
    <row r="5" spans="2:7" x14ac:dyDescent="0.25">
      <c r="B5" t="s">
        <v>7</v>
      </c>
      <c r="C5">
        <v>300</v>
      </c>
      <c r="D5">
        <v>0</v>
      </c>
      <c r="E5">
        <v>0.1</v>
      </c>
      <c r="F5">
        <v>0.3</v>
      </c>
      <c r="G5">
        <v>0.1</v>
      </c>
    </row>
    <row r="6" spans="2:7" x14ac:dyDescent="0.25">
      <c r="B6" t="s">
        <v>8</v>
      </c>
      <c r="C6">
        <v>300</v>
      </c>
      <c r="D6">
        <v>0</v>
      </c>
      <c r="E6">
        <v>0.03</v>
      </c>
      <c r="F6">
        <v>0.2</v>
      </c>
      <c r="G6">
        <v>0.1</v>
      </c>
    </row>
    <row r="7" spans="2:7" x14ac:dyDescent="0.25">
      <c r="B7" t="s">
        <v>9</v>
      </c>
      <c r="C7">
        <v>100</v>
      </c>
      <c r="D7">
        <v>0.04</v>
      </c>
      <c r="E7">
        <v>0.02</v>
      </c>
      <c r="F7">
        <v>0.02</v>
      </c>
      <c r="G7">
        <v>0.03</v>
      </c>
    </row>
    <row r="8" spans="2:7" x14ac:dyDescent="0.25">
      <c r="B8" t="s">
        <v>10</v>
      </c>
      <c r="C8">
        <v>100</v>
      </c>
      <c r="D8">
        <v>0.04</v>
      </c>
      <c r="E8">
        <v>0.02</v>
      </c>
      <c r="F8">
        <v>0.01</v>
      </c>
      <c r="G8">
        <v>0.02</v>
      </c>
    </row>
    <row r="9" spans="2:7" x14ac:dyDescent="0.25">
      <c r="B9" t="s">
        <v>11</v>
      </c>
      <c r="C9">
        <v>100</v>
      </c>
      <c r="D9">
        <v>0.03</v>
      </c>
      <c r="E9">
        <v>0.02</v>
      </c>
      <c r="F9">
        <v>0.02</v>
      </c>
      <c r="G9">
        <v>0.02</v>
      </c>
    </row>
    <row r="10" spans="2:7" x14ac:dyDescent="0.25">
      <c r="B10" t="s">
        <v>12</v>
      </c>
      <c r="C10">
        <v>100</v>
      </c>
      <c r="D10">
        <v>0.04</v>
      </c>
      <c r="E10">
        <v>0.02</v>
      </c>
      <c r="F10">
        <v>0.01</v>
      </c>
      <c r="G10">
        <v>0.02</v>
      </c>
    </row>
    <row r="11" spans="2:7" x14ac:dyDescent="0.25">
      <c r="B11" t="s">
        <v>13</v>
      </c>
      <c r="C11">
        <v>100</v>
      </c>
      <c r="D11">
        <v>0.03</v>
      </c>
      <c r="E11">
        <v>0.02</v>
      </c>
      <c r="F11">
        <v>0.01</v>
      </c>
      <c r="G11">
        <v>0.02</v>
      </c>
    </row>
    <row r="12" spans="2:7" x14ac:dyDescent="0.25">
      <c r="B12" t="s">
        <v>14</v>
      </c>
      <c r="C12">
        <v>100</v>
      </c>
      <c r="D12">
        <v>0.03</v>
      </c>
      <c r="E12">
        <v>0.02</v>
      </c>
      <c r="F12">
        <v>0.01</v>
      </c>
      <c r="G12">
        <v>0.02</v>
      </c>
    </row>
    <row r="13" spans="2:7" x14ac:dyDescent="0.25">
      <c r="B13" t="s">
        <v>28</v>
      </c>
      <c r="C13">
        <v>100</v>
      </c>
      <c r="D13">
        <v>0.01</v>
      </c>
      <c r="E13">
        <v>0.01</v>
      </c>
      <c r="F13">
        <v>0.01</v>
      </c>
      <c r="G13">
        <v>0.01</v>
      </c>
    </row>
    <row r="14" spans="2:7" x14ac:dyDescent="0.25">
      <c r="B14" t="s">
        <v>29</v>
      </c>
      <c r="C14">
        <v>100</v>
      </c>
      <c r="D14">
        <v>0.02</v>
      </c>
      <c r="E14">
        <v>0.02</v>
      </c>
      <c r="F14">
        <v>0.01</v>
      </c>
      <c r="G14">
        <v>0.01</v>
      </c>
    </row>
    <row r="15" spans="2:7" x14ac:dyDescent="0.25">
      <c r="B15" t="s">
        <v>20</v>
      </c>
      <c r="C15">
        <v>300</v>
      </c>
      <c r="D15">
        <v>0.05</v>
      </c>
      <c r="E15">
        <v>0.1</v>
      </c>
      <c r="F15">
        <v>0.05</v>
      </c>
      <c r="G15">
        <v>0.05</v>
      </c>
    </row>
    <row r="16" spans="2:7" x14ac:dyDescent="0.25">
      <c r="B16" t="s">
        <v>21</v>
      </c>
      <c r="C16">
        <v>100</v>
      </c>
      <c r="D16">
        <v>0.03</v>
      </c>
      <c r="E16">
        <v>0.06</v>
      </c>
      <c r="F16">
        <v>0.03</v>
      </c>
      <c r="G16">
        <v>0.12</v>
      </c>
    </row>
    <row r="17" spans="1:18" x14ac:dyDescent="0.25">
      <c r="B17" t="s">
        <v>23</v>
      </c>
      <c r="C17">
        <v>50</v>
      </c>
      <c r="D17">
        <v>0.01</v>
      </c>
      <c r="E17">
        <v>0</v>
      </c>
      <c r="F17">
        <v>0</v>
      </c>
      <c r="G17">
        <v>0.01</v>
      </c>
    </row>
    <row r="18" spans="1:18" x14ac:dyDescent="0.25">
      <c r="B18" t="s">
        <v>24</v>
      </c>
      <c r="C18">
        <v>50</v>
      </c>
      <c r="D18">
        <v>0.02</v>
      </c>
      <c r="E18">
        <v>0</v>
      </c>
      <c r="F18">
        <v>0</v>
      </c>
      <c r="G18">
        <v>0.01</v>
      </c>
    </row>
    <row r="19" spans="1:18" x14ac:dyDescent="0.25">
      <c r="B19" t="s">
        <v>25</v>
      </c>
      <c r="C19">
        <v>50</v>
      </c>
      <c r="D19">
        <v>0.02</v>
      </c>
      <c r="E19">
        <v>0.02</v>
      </c>
      <c r="F19">
        <v>0.01</v>
      </c>
      <c r="G19">
        <v>0.01</v>
      </c>
    </row>
    <row r="20" spans="1:18" x14ac:dyDescent="0.25">
      <c r="B20" t="s">
        <v>26</v>
      </c>
      <c r="C20">
        <v>200</v>
      </c>
      <c r="D20">
        <v>0.05</v>
      </c>
      <c r="E20">
        <v>0.1</v>
      </c>
      <c r="F20">
        <v>0.05</v>
      </c>
      <c r="G20">
        <v>0.05</v>
      </c>
    </row>
    <row r="21" spans="1:18" x14ac:dyDescent="0.25">
      <c r="B21" t="s">
        <v>22</v>
      </c>
      <c r="C21">
        <v>300</v>
      </c>
      <c r="D21">
        <v>0.2</v>
      </c>
      <c r="E21">
        <v>0.1</v>
      </c>
      <c r="F21">
        <v>0.03</v>
      </c>
      <c r="G21">
        <v>0.05</v>
      </c>
    </row>
    <row r="22" spans="1:18" x14ac:dyDescent="0.25">
      <c r="B22" t="s">
        <v>27</v>
      </c>
      <c r="C22">
        <v>200</v>
      </c>
      <c r="D22">
        <v>0.1</v>
      </c>
      <c r="E22">
        <v>7.0000000000000007E-2</v>
      </c>
      <c r="F22">
        <v>0</v>
      </c>
      <c r="G22">
        <v>0.05</v>
      </c>
    </row>
    <row r="25" spans="1:18" x14ac:dyDescent="0.25">
      <c r="O25" t="s">
        <v>42</v>
      </c>
      <c r="P25" t="s">
        <v>44</v>
      </c>
      <c r="Q25" t="s">
        <v>46</v>
      </c>
      <c r="R25" t="s">
        <v>48</v>
      </c>
    </row>
    <row r="26" spans="1:18" x14ac:dyDescent="0.25">
      <c r="A26" s="1" t="s">
        <v>56</v>
      </c>
      <c r="B26" t="s">
        <v>52</v>
      </c>
      <c r="C26" t="s">
        <v>18</v>
      </c>
      <c r="D26" t="s">
        <v>38</v>
      </c>
      <c r="E26" t="s">
        <v>50</v>
      </c>
      <c r="F26" t="s">
        <v>43</v>
      </c>
      <c r="N26" t="s">
        <v>17</v>
      </c>
      <c r="O26">
        <v>12.5</v>
      </c>
      <c r="P26">
        <v>7</v>
      </c>
      <c r="Q26">
        <v>3.5</v>
      </c>
      <c r="R26">
        <v>5</v>
      </c>
    </row>
    <row r="27" spans="1:18" x14ac:dyDescent="0.25">
      <c r="A27" s="1"/>
      <c r="B27" t="s">
        <v>17</v>
      </c>
      <c r="C27">
        <v>500</v>
      </c>
      <c r="D27">
        <v>0.05</v>
      </c>
      <c r="E27">
        <v>0.5</v>
      </c>
      <c r="F27">
        <f>C27*D27*E27</f>
        <v>12.5</v>
      </c>
      <c r="N27" t="s">
        <v>16</v>
      </c>
      <c r="O27">
        <v>3</v>
      </c>
      <c r="P27">
        <v>7</v>
      </c>
      <c r="Q27">
        <v>3.2</v>
      </c>
      <c r="R27">
        <v>3</v>
      </c>
    </row>
    <row r="28" spans="1:18" x14ac:dyDescent="0.25">
      <c r="A28" s="1"/>
      <c r="B28" t="s">
        <v>16</v>
      </c>
      <c r="C28">
        <v>200</v>
      </c>
      <c r="D28">
        <v>0.03</v>
      </c>
      <c r="E28">
        <v>0.5</v>
      </c>
      <c r="F28">
        <f t="shared" ref="F28:F47" si="0">C28*D28*E28</f>
        <v>3</v>
      </c>
      <c r="N28" t="s">
        <v>15</v>
      </c>
      <c r="O28">
        <v>20</v>
      </c>
      <c r="P28">
        <v>28</v>
      </c>
      <c r="Q28">
        <v>32</v>
      </c>
      <c r="R28">
        <v>8</v>
      </c>
    </row>
    <row r="29" spans="1:18" x14ac:dyDescent="0.25">
      <c r="A29" s="1"/>
      <c r="B29" t="s">
        <v>15</v>
      </c>
      <c r="C29">
        <v>200</v>
      </c>
      <c r="D29">
        <v>0.2</v>
      </c>
      <c r="E29">
        <v>0.5</v>
      </c>
      <c r="F29">
        <f t="shared" si="0"/>
        <v>20</v>
      </c>
      <c r="N29" t="s">
        <v>7</v>
      </c>
      <c r="O29">
        <v>0</v>
      </c>
      <c r="P29">
        <v>21</v>
      </c>
      <c r="Q29">
        <v>81</v>
      </c>
      <c r="R29">
        <v>3</v>
      </c>
    </row>
    <row r="30" spans="1:18" x14ac:dyDescent="0.25">
      <c r="A30" s="1"/>
      <c r="B30" t="s">
        <v>7</v>
      </c>
      <c r="C30">
        <v>300</v>
      </c>
      <c r="D30">
        <v>0</v>
      </c>
      <c r="E30">
        <v>0.1</v>
      </c>
      <c r="F30">
        <f t="shared" si="0"/>
        <v>0</v>
      </c>
      <c r="N30" t="s">
        <v>8</v>
      </c>
      <c r="O30">
        <v>0</v>
      </c>
      <c r="P30">
        <v>6.3</v>
      </c>
      <c r="Q30">
        <v>54</v>
      </c>
      <c r="R30">
        <v>3</v>
      </c>
    </row>
    <row r="31" spans="1:18" x14ac:dyDescent="0.25">
      <c r="A31" s="1"/>
      <c r="B31" t="s">
        <v>8</v>
      </c>
      <c r="C31">
        <v>300</v>
      </c>
      <c r="D31">
        <v>0</v>
      </c>
      <c r="E31">
        <v>0.1</v>
      </c>
      <c r="F31">
        <f t="shared" si="0"/>
        <v>0</v>
      </c>
      <c r="N31" t="s">
        <v>9</v>
      </c>
      <c r="O31">
        <v>2</v>
      </c>
      <c r="P31">
        <v>1.4</v>
      </c>
      <c r="Q31">
        <v>0.4</v>
      </c>
      <c r="R31">
        <v>0.30000000000000004</v>
      </c>
    </row>
    <row r="32" spans="1:18" x14ac:dyDescent="0.25">
      <c r="A32" s="1"/>
      <c r="B32" t="s">
        <v>9</v>
      </c>
      <c r="C32">
        <v>100</v>
      </c>
      <c r="D32">
        <v>0.04</v>
      </c>
      <c r="E32">
        <v>0.5</v>
      </c>
      <c r="F32">
        <f t="shared" si="0"/>
        <v>2</v>
      </c>
      <c r="N32" t="s">
        <v>10</v>
      </c>
      <c r="O32">
        <v>2</v>
      </c>
      <c r="P32">
        <v>1.4</v>
      </c>
      <c r="Q32">
        <v>0.2</v>
      </c>
      <c r="R32">
        <v>0.2</v>
      </c>
    </row>
    <row r="33" spans="1:18" x14ac:dyDescent="0.25">
      <c r="A33" s="1"/>
      <c r="B33" t="s">
        <v>10</v>
      </c>
      <c r="C33">
        <v>100</v>
      </c>
      <c r="D33">
        <v>0.04</v>
      </c>
      <c r="E33">
        <v>0.5</v>
      </c>
      <c r="F33">
        <f t="shared" si="0"/>
        <v>2</v>
      </c>
      <c r="N33" t="s">
        <v>11</v>
      </c>
      <c r="O33">
        <v>1.5</v>
      </c>
      <c r="P33">
        <v>1.4</v>
      </c>
      <c r="Q33">
        <v>0.4</v>
      </c>
      <c r="R33">
        <v>0.4</v>
      </c>
    </row>
    <row r="34" spans="1:18" x14ac:dyDescent="0.25">
      <c r="A34" s="1"/>
      <c r="B34" t="s">
        <v>11</v>
      </c>
      <c r="C34">
        <v>100</v>
      </c>
      <c r="D34">
        <v>0.03</v>
      </c>
      <c r="E34">
        <v>0.5</v>
      </c>
      <c r="F34">
        <f t="shared" si="0"/>
        <v>1.5</v>
      </c>
      <c r="N34" t="s">
        <v>12</v>
      </c>
      <c r="O34">
        <v>2</v>
      </c>
      <c r="P34">
        <v>1.4</v>
      </c>
      <c r="Q34">
        <v>0.2</v>
      </c>
      <c r="R34">
        <v>0.4</v>
      </c>
    </row>
    <row r="35" spans="1:18" x14ac:dyDescent="0.25">
      <c r="A35" s="1"/>
      <c r="B35" t="s">
        <v>12</v>
      </c>
      <c r="C35">
        <v>100</v>
      </c>
      <c r="D35">
        <v>0.04</v>
      </c>
      <c r="E35">
        <v>0.5</v>
      </c>
      <c r="F35">
        <f t="shared" si="0"/>
        <v>2</v>
      </c>
      <c r="N35" t="s">
        <v>13</v>
      </c>
      <c r="O35">
        <v>1.5</v>
      </c>
      <c r="P35">
        <v>1.4</v>
      </c>
      <c r="Q35">
        <v>0.2</v>
      </c>
      <c r="R35">
        <v>0.4</v>
      </c>
    </row>
    <row r="36" spans="1:18" x14ac:dyDescent="0.25">
      <c r="A36" s="1"/>
      <c r="B36" t="s">
        <v>13</v>
      </c>
      <c r="C36">
        <v>100</v>
      </c>
      <c r="D36">
        <v>0.03</v>
      </c>
      <c r="E36">
        <v>0.5</v>
      </c>
      <c r="F36">
        <f t="shared" si="0"/>
        <v>1.5</v>
      </c>
      <c r="N36" t="s">
        <v>14</v>
      </c>
      <c r="O36">
        <v>1.5</v>
      </c>
      <c r="P36">
        <v>1.4</v>
      </c>
      <c r="Q36">
        <v>0.2</v>
      </c>
      <c r="R36">
        <v>0.4</v>
      </c>
    </row>
    <row r="37" spans="1:18" x14ac:dyDescent="0.25">
      <c r="A37" s="1"/>
      <c r="B37" t="s">
        <v>14</v>
      </c>
      <c r="C37">
        <v>100</v>
      </c>
      <c r="D37">
        <v>0.03</v>
      </c>
      <c r="E37">
        <v>0.5</v>
      </c>
      <c r="F37">
        <f t="shared" si="0"/>
        <v>1.5</v>
      </c>
      <c r="N37" t="s">
        <v>28</v>
      </c>
      <c r="O37">
        <v>0.5</v>
      </c>
      <c r="P37">
        <v>0.5</v>
      </c>
      <c r="Q37">
        <v>0.2</v>
      </c>
      <c r="R37">
        <v>0.2</v>
      </c>
    </row>
    <row r="38" spans="1:18" x14ac:dyDescent="0.25">
      <c r="A38" s="1"/>
      <c r="B38" t="s">
        <v>28</v>
      </c>
      <c r="C38">
        <v>100</v>
      </c>
      <c r="D38">
        <v>0.01</v>
      </c>
      <c r="E38">
        <v>0.5</v>
      </c>
      <c r="F38">
        <f t="shared" si="0"/>
        <v>0.5</v>
      </c>
      <c r="N38" t="s">
        <v>29</v>
      </c>
      <c r="O38">
        <v>1</v>
      </c>
      <c r="P38">
        <v>1</v>
      </c>
      <c r="Q38">
        <v>0.7</v>
      </c>
      <c r="R38">
        <v>0.2</v>
      </c>
    </row>
    <row r="39" spans="1:18" x14ac:dyDescent="0.25">
      <c r="A39" s="1"/>
      <c r="B39" t="s">
        <v>29</v>
      </c>
      <c r="C39">
        <v>100</v>
      </c>
      <c r="D39">
        <v>0.02</v>
      </c>
      <c r="E39">
        <v>0.5</v>
      </c>
      <c r="F39">
        <f t="shared" si="0"/>
        <v>1</v>
      </c>
      <c r="N39" t="s">
        <v>20</v>
      </c>
      <c r="O39">
        <v>4.5</v>
      </c>
      <c r="P39">
        <v>15</v>
      </c>
      <c r="Q39">
        <v>7.5</v>
      </c>
      <c r="R39">
        <v>4.5</v>
      </c>
    </row>
    <row r="40" spans="1:18" x14ac:dyDescent="0.25">
      <c r="A40" s="1"/>
      <c r="B40" t="s">
        <v>20</v>
      </c>
      <c r="C40">
        <v>300</v>
      </c>
      <c r="D40">
        <v>0.05</v>
      </c>
      <c r="E40">
        <v>0.3</v>
      </c>
      <c r="F40">
        <f t="shared" si="0"/>
        <v>4.5</v>
      </c>
      <c r="N40" t="s">
        <v>21</v>
      </c>
      <c r="O40">
        <v>0.89999999999999991</v>
      </c>
      <c r="P40">
        <v>4.1999999999999993</v>
      </c>
      <c r="Q40">
        <v>1.5</v>
      </c>
      <c r="R40">
        <v>3.5999999999999996</v>
      </c>
    </row>
    <row r="41" spans="1:18" x14ac:dyDescent="0.25">
      <c r="A41" s="1"/>
      <c r="B41" t="s">
        <v>21</v>
      </c>
      <c r="C41">
        <v>100</v>
      </c>
      <c r="D41">
        <v>0.03</v>
      </c>
      <c r="E41">
        <v>0.3</v>
      </c>
      <c r="F41">
        <f t="shared" si="0"/>
        <v>0.89999999999999991</v>
      </c>
      <c r="N41" t="s">
        <v>23</v>
      </c>
      <c r="O41">
        <v>0.15</v>
      </c>
      <c r="P41">
        <v>0</v>
      </c>
      <c r="Q41">
        <v>0</v>
      </c>
      <c r="R41">
        <v>0.05</v>
      </c>
    </row>
    <row r="42" spans="1:18" x14ac:dyDescent="0.25">
      <c r="A42" s="1"/>
      <c r="B42" t="s">
        <v>23</v>
      </c>
      <c r="C42">
        <v>50</v>
      </c>
      <c r="D42">
        <v>0.01</v>
      </c>
      <c r="E42">
        <v>0.3</v>
      </c>
      <c r="F42">
        <f t="shared" si="0"/>
        <v>0.15</v>
      </c>
      <c r="N42" t="s">
        <v>24</v>
      </c>
      <c r="O42">
        <v>0.3</v>
      </c>
      <c r="P42">
        <v>0</v>
      </c>
      <c r="Q42">
        <v>0</v>
      </c>
      <c r="R42">
        <v>0.05</v>
      </c>
    </row>
    <row r="43" spans="1:18" x14ac:dyDescent="0.25">
      <c r="A43" s="1"/>
      <c r="B43" t="s">
        <v>24</v>
      </c>
      <c r="C43">
        <v>50</v>
      </c>
      <c r="D43">
        <v>0.02</v>
      </c>
      <c r="E43">
        <v>0.3</v>
      </c>
      <c r="F43">
        <f t="shared" si="0"/>
        <v>0.3</v>
      </c>
      <c r="N43" t="s">
        <v>25</v>
      </c>
      <c r="O43">
        <v>0.3</v>
      </c>
      <c r="P43">
        <v>0.1</v>
      </c>
      <c r="Q43">
        <v>5.0000000000000001E-4</v>
      </c>
      <c r="R43">
        <v>0.05</v>
      </c>
    </row>
    <row r="44" spans="1:18" x14ac:dyDescent="0.25">
      <c r="A44" s="1"/>
      <c r="B44" t="s">
        <v>25</v>
      </c>
      <c r="C44">
        <v>50</v>
      </c>
      <c r="D44">
        <v>0.02</v>
      </c>
      <c r="E44">
        <v>0.3</v>
      </c>
      <c r="F44">
        <f t="shared" si="0"/>
        <v>0.3</v>
      </c>
      <c r="N44" t="s">
        <v>26</v>
      </c>
      <c r="O44">
        <v>3</v>
      </c>
      <c r="P44">
        <v>16</v>
      </c>
      <c r="Q44">
        <v>2</v>
      </c>
      <c r="R44">
        <v>3</v>
      </c>
    </row>
    <row r="45" spans="1:18" x14ac:dyDescent="0.25">
      <c r="A45" s="1"/>
      <c r="B45" t="s">
        <v>26</v>
      </c>
      <c r="C45">
        <v>200</v>
      </c>
      <c r="D45">
        <v>0.05</v>
      </c>
      <c r="E45">
        <v>0.3</v>
      </c>
      <c r="F45">
        <f t="shared" si="0"/>
        <v>3</v>
      </c>
      <c r="N45" t="s">
        <v>22</v>
      </c>
      <c r="O45">
        <v>18</v>
      </c>
      <c r="P45">
        <v>21</v>
      </c>
      <c r="Q45">
        <v>0.09</v>
      </c>
      <c r="R45">
        <v>4.5</v>
      </c>
    </row>
    <row r="46" spans="1:18" x14ac:dyDescent="0.25">
      <c r="A46" s="1"/>
      <c r="B46" t="s">
        <v>22</v>
      </c>
      <c r="C46">
        <v>300</v>
      </c>
      <c r="D46">
        <v>0.2</v>
      </c>
      <c r="E46">
        <v>0.3</v>
      </c>
      <c r="F46">
        <f t="shared" si="0"/>
        <v>18</v>
      </c>
      <c r="N46" t="s">
        <v>27</v>
      </c>
      <c r="O46">
        <v>6</v>
      </c>
      <c r="P46">
        <v>7.0000000000000009</v>
      </c>
      <c r="Q46">
        <v>0</v>
      </c>
      <c r="R46">
        <v>2</v>
      </c>
    </row>
    <row r="47" spans="1:18" x14ac:dyDescent="0.25">
      <c r="A47" s="1"/>
      <c r="B47" t="s">
        <v>27</v>
      </c>
      <c r="C47">
        <v>200</v>
      </c>
      <c r="D47">
        <v>0.1</v>
      </c>
      <c r="E47">
        <v>0.3</v>
      </c>
      <c r="F47">
        <f t="shared" si="0"/>
        <v>6</v>
      </c>
      <c r="N47" t="s">
        <v>51</v>
      </c>
      <c r="O47">
        <v>80.649999999999991</v>
      </c>
      <c r="P47">
        <v>142.50000000000003</v>
      </c>
      <c r="Q47">
        <v>187.29049999999992</v>
      </c>
      <c r="R47">
        <v>42.249999999999986</v>
      </c>
    </row>
    <row r="48" spans="1:18" x14ac:dyDescent="0.25">
      <c r="A48" s="1"/>
      <c r="B48" t="s">
        <v>51</v>
      </c>
      <c r="C48">
        <f>SUM(C27:C47)</f>
        <v>3550</v>
      </c>
      <c r="D48">
        <f t="shared" ref="D48:F48" si="1">SUM(D27:D47)</f>
        <v>1.0000000000000002</v>
      </c>
      <c r="F48">
        <f t="shared" si="1"/>
        <v>80.649999999999991</v>
      </c>
    </row>
    <row r="50" spans="2:6" x14ac:dyDescent="0.25">
      <c r="B50" t="s">
        <v>53</v>
      </c>
      <c r="C50" t="s">
        <v>18</v>
      </c>
      <c r="D50" t="s">
        <v>39</v>
      </c>
      <c r="E50" t="s">
        <v>50</v>
      </c>
      <c r="F50" t="s">
        <v>45</v>
      </c>
    </row>
    <row r="51" spans="2:6" x14ac:dyDescent="0.25">
      <c r="B51" t="s">
        <v>17</v>
      </c>
      <c r="C51">
        <v>500</v>
      </c>
      <c r="D51">
        <v>0.02</v>
      </c>
      <c r="E51">
        <v>0.7</v>
      </c>
      <c r="F51">
        <f>C51*D51*E51</f>
        <v>7</v>
      </c>
    </row>
    <row r="52" spans="2:6" x14ac:dyDescent="0.25">
      <c r="B52" t="s">
        <v>16</v>
      </c>
      <c r="C52">
        <v>200</v>
      </c>
      <c r="D52">
        <v>0.05</v>
      </c>
      <c r="E52">
        <v>0.7</v>
      </c>
      <c r="F52">
        <f t="shared" ref="F52:F71" si="2">C52*D52*E52</f>
        <v>7</v>
      </c>
    </row>
    <row r="53" spans="2:6" x14ac:dyDescent="0.25">
      <c r="B53" t="s">
        <v>15</v>
      </c>
      <c r="C53">
        <v>200</v>
      </c>
      <c r="D53">
        <v>0.2</v>
      </c>
      <c r="E53">
        <v>0.7</v>
      </c>
      <c r="F53">
        <f t="shared" si="2"/>
        <v>28</v>
      </c>
    </row>
    <row r="54" spans="2:6" x14ac:dyDescent="0.25">
      <c r="B54" t="s">
        <v>7</v>
      </c>
      <c r="C54">
        <v>300</v>
      </c>
      <c r="D54">
        <v>0.1</v>
      </c>
      <c r="E54">
        <v>0.7</v>
      </c>
      <c r="F54">
        <f t="shared" si="2"/>
        <v>21</v>
      </c>
    </row>
    <row r="55" spans="2:6" x14ac:dyDescent="0.25">
      <c r="B55" t="s">
        <v>8</v>
      </c>
      <c r="C55">
        <v>300</v>
      </c>
      <c r="D55">
        <v>0.03</v>
      </c>
      <c r="E55">
        <v>0.7</v>
      </c>
      <c r="F55">
        <f t="shared" si="2"/>
        <v>6.3</v>
      </c>
    </row>
    <row r="56" spans="2:6" x14ac:dyDescent="0.25">
      <c r="B56" t="s">
        <v>9</v>
      </c>
      <c r="C56">
        <v>100</v>
      </c>
      <c r="D56">
        <v>0.02</v>
      </c>
      <c r="E56">
        <v>0.7</v>
      </c>
      <c r="F56">
        <f t="shared" si="2"/>
        <v>1.4</v>
      </c>
    </row>
    <row r="57" spans="2:6" x14ac:dyDescent="0.25">
      <c r="B57" t="s">
        <v>10</v>
      </c>
      <c r="C57">
        <v>100</v>
      </c>
      <c r="D57">
        <v>0.02</v>
      </c>
      <c r="E57">
        <v>0.7</v>
      </c>
      <c r="F57">
        <f t="shared" si="2"/>
        <v>1.4</v>
      </c>
    </row>
    <row r="58" spans="2:6" x14ac:dyDescent="0.25">
      <c r="B58" t="s">
        <v>11</v>
      </c>
      <c r="C58">
        <v>100</v>
      </c>
      <c r="D58">
        <v>0.02</v>
      </c>
      <c r="E58">
        <v>0.7</v>
      </c>
      <c r="F58">
        <f t="shared" si="2"/>
        <v>1.4</v>
      </c>
    </row>
    <row r="59" spans="2:6" x14ac:dyDescent="0.25">
      <c r="B59" t="s">
        <v>12</v>
      </c>
      <c r="C59">
        <v>100</v>
      </c>
      <c r="D59">
        <v>0.02</v>
      </c>
      <c r="E59">
        <v>0.7</v>
      </c>
      <c r="F59">
        <f t="shared" si="2"/>
        <v>1.4</v>
      </c>
    </row>
    <row r="60" spans="2:6" x14ac:dyDescent="0.25">
      <c r="B60" t="s">
        <v>13</v>
      </c>
      <c r="C60">
        <v>100</v>
      </c>
      <c r="D60">
        <v>0.02</v>
      </c>
      <c r="E60">
        <v>0.7</v>
      </c>
      <c r="F60">
        <f t="shared" si="2"/>
        <v>1.4</v>
      </c>
    </row>
    <row r="61" spans="2:6" x14ac:dyDescent="0.25">
      <c r="B61" t="s">
        <v>14</v>
      </c>
      <c r="C61">
        <v>100</v>
      </c>
      <c r="D61">
        <v>0.02</v>
      </c>
      <c r="E61">
        <v>0.7</v>
      </c>
      <c r="F61">
        <f t="shared" si="2"/>
        <v>1.4</v>
      </c>
    </row>
    <row r="62" spans="2:6" x14ac:dyDescent="0.25">
      <c r="B62" t="s">
        <v>28</v>
      </c>
      <c r="C62">
        <v>100</v>
      </c>
      <c r="D62">
        <v>0.01</v>
      </c>
      <c r="E62">
        <v>0.5</v>
      </c>
      <c r="F62">
        <f t="shared" si="2"/>
        <v>0.5</v>
      </c>
    </row>
    <row r="63" spans="2:6" x14ac:dyDescent="0.25">
      <c r="B63" t="s">
        <v>29</v>
      </c>
      <c r="C63">
        <v>100</v>
      </c>
      <c r="D63">
        <v>0.02</v>
      </c>
      <c r="E63">
        <v>0.5</v>
      </c>
      <c r="F63">
        <f t="shared" si="2"/>
        <v>1</v>
      </c>
    </row>
    <row r="64" spans="2:6" x14ac:dyDescent="0.25">
      <c r="B64" t="s">
        <v>20</v>
      </c>
      <c r="C64">
        <v>300</v>
      </c>
      <c r="D64">
        <v>0.1</v>
      </c>
      <c r="E64">
        <v>0.5</v>
      </c>
      <c r="F64">
        <f t="shared" si="2"/>
        <v>15</v>
      </c>
    </row>
    <row r="65" spans="2:6" x14ac:dyDescent="0.25">
      <c r="B65" t="s">
        <v>21</v>
      </c>
      <c r="C65">
        <v>100</v>
      </c>
      <c r="D65">
        <v>0.06</v>
      </c>
      <c r="E65">
        <v>0.7</v>
      </c>
      <c r="F65">
        <f t="shared" si="2"/>
        <v>4.1999999999999993</v>
      </c>
    </row>
    <row r="66" spans="2:6" x14ac:dyDescent="0.25">
      <c r="B66" t="s">
        <v>23</v>
      </c>
      <c r="C66">
        <v>50</v>
      </c>
      <c r="D66">
        <v>0</v>
      </c>
      <c r="E66">
        <v>0.1</v>
      </c>
      <c r="F66">
        <f t="shared" si="2"/>
        <v>0</v>
      </c>
    </row>
    <row r="67" spans="2:6" x14ac:dyDescent="0.25">
      <c r="B67" t="s">
        <v>24</v>
      </c>
      <c r="C67">
        <v>50</v>
      </c>
      <c r="D67">
        <v>0</v>
      </c>
      <c r="E67">
        <v>0.1</v>
      </c>
      <c r="F67">
        <f t="shared" si="2"/>
        <v>0</v>
      </c>
    </row>
    <row r="68" spans="2:6" x14ac:dyDescent="0.25">
      <c r="B68" t="s">
        <v>25</v>
      </c>
      <c r="C68">
        <v>50</v>
      </c>
      <c r="D68">
        <v>0.02</v>
      </c>
      <c r="E68">
        <v>0.1</v>
      </c>
      <c r="F68">
        <f t="shared" si="2"/>
        <v>0.1</v>
      </c>
    </row>
    <row r="69" spans="2:6" x14ac:dyDescent="0.25">
      <c r="B69" t="s">
        <v>26</v>
      </c>
      <c r="C69">
        <v>200</v>
      </c>
      <c r="D69">
        <v>0.1</v>
      </c>
      <c r="E69">
        <v>0.8</v>
      </c>
      <c r="F69">
        <f t="shared" si="2"/>
        <v>16</v>
      </c>
    </row>
    <row r="70" spans="2:6" x14ac:dyDescent="0.25">
      <c r="B70" t="s">
        <v>22</v>
      </c>
      <c r="C70">
        <v>300</v>
      </c>
      <c r="D70">
        <v>0.1</v>
      </c>
      <c r="E70">
        <v>0.7</v>
      </c>
      <c r="F70">
        <f t="shared" si="2"/>
        <v>21</v>
      </c>
    </row>
    <row r="71" spans="2:6" x14ac:dyDescent="0.25">
      <c r="B71" t="s">
        <v>27</v>
      </c>
      <c r="C71">
        <v>200</v>
      </c>
      <c r="D71">
        <v>7.0000000000000007E-2</v>
      </c>
      <c r="E71">
        <v>0.5</v>
      </c>
      <c r="F71">
        <f t="shared" si="2"/>
        <v>7.0000000000000009</v>
      </c>
    </row>
    <row r="72" spans="2:6" x14ac:dyDescent="0.25">
      <c r="B72" t="s">
        <v>51</v>
      </c>
      <c r="C72">
        <f>SUM(C51:C71)</f>
        <v>3550</v>
      </c>
      <c r="D72">
        <f t="shared" ref="D72" si="3">SUM(D51:D71)</f>
        <v>1.0000000000000002</v>
      </c>
      <c r="F72">
        <f t="shared" ref="F72" si="4">SUM(F51:F71)</f>
        <v>142.50000000000003</v>
      </c>
    </row>
    <row r="74" spans="2:6" x14ac:dyDescent="0.25">
      <c r="B74" t="s">
        <v>54</v>
      </c>
      <c r="C74" t="s">
        <v>18</v>
      </c>
      <c r="D74" t="s">
        <v>40</v>
      </c>
      <c r="E74" t="s">
        <v>50</v>
      </c>
      <c r="F74" t="s">
        <v>47</v>
      </c>
    </row>
    <row r="75" spans="2:6" x14ac:dyDescent="0.25">
      <c r="B75" t="s">
        <v>17</v>
      </c>
      <c r="C75">
        <v>500</v>
      </c>
      <c r="D75">
        <v>0.01</v>
      </c>
      <c r="E75">
        <v>0.7</v>
      </c>
      <c r="F75">
        <f>C75*D75*E75</f>
        <v>3.5</v>
      </c>
    </row>
    <row r="76" spans="2:6" x14ac:dyDescent="0.25">
      <c r="B76" t="s">
        <v>16</v>
      </c>
      <c r="C76">
        <v>200</v>
      </c>
      <c r="D76">
        <v>0.02</v>
      </c>
      <c r="E76">
        <v>0.8</v>
      </c>
      <c r="F76">
        <f>C76*D76*E76</f>
        <v>3.2</v>
      </c>
    </row>
    <row r="77" spans="2:6" x14ac:dyDescent="0.25">
      <c r="B77" t="s">
        <v>15</v>
      </c>
      <c r="C77">
        <v>200</v>
      </c>
      <c r="D77">
        <v>0.2</v>
      </c>
      <c r="E77">
        <v>0.8</v>
      </c>
      <c r="F77">
        <f t="shared" ref="F77:F95" si="5">C77*D77*E77</f>
        <v>32</v>
      </c>
    </row>
    <row r="78" spans="2:6" x14ac:dyDescent="0.25">
      <c r="B78" t="s">
        <v>7</v>
      </c>
      <c r="C78">
        <v>300</v>
      </c>
      <c r="D78">
        <v>0.3</v>
      </c>
      <c r="E78">
        <v>0.9</v>
      </c>
      <c r="F78">
        <f t="shared" si="5"/>
        <v>81</v>
      </c>
    </row>
    <row r="79" spans="2:6" x14ac:dyDescent="0.25">
      <c r="B79" t="s">
        <v>8</v>
      </c>
      <c r="C79">
        <v>300</v>
      </c>
      <c r="D79">
        <v>0.2</v>
      </c>
      <c r="E79">
        <v>0.9</v>
      </c>
      <c r="F79">
        <f t="shared" si="5"/>
        <v>54</v>
      </c>
    </row>
    <row r="80" spans="2:6" x14ac:dyDescent="0.25">
      <c r="B80" t="s">
        <v>9</v>
      </c>
      <c r="C80">
        <v>100</v>
      </c>
      <c r="D80">
        <v>0.02</v>
      </c>
      <c r="E80">
        <v>0.2</v>
      </c>
      <c r="F80">
        <f t="shared" si="5"/>
        <v>0.4</v>
      </c>
    </row>
    <row r="81" spans="2:6" x14ac:dyDescent="0.25">
      <c r="B81" t="s">
        <v>10</v>
      </c>
      <c r="C81">
        <v>100</v>
      </c>
      <c r="D81">
        <v>0.01</v>
      </c>
      <c r="E81">
        <v>0.2</v>
      </c>
      <c r="F81">
        <f t="shared" si="5"/>
        <v>0.2</v>
      </c>
    </row>
    <row r="82" spans="2:6" x14ac:dyDescent="0.25">
      <c r="B82" t="s">
        <v>11</v>
      </c>
      <c r="C82">
        <v>100</v>
      </c>
      <c r="D82">
        <v>0.02</v>
      </c>
      <c r="E82">
        <v>0.2</v>
      </c>
      <c r="F82">
        <f t="shared" si="5"/>
        <v>0.4</v>
      </c>
    </row>
    <row r="83" spans="2:6" x14ac:dyDescent="0.25">
      <c r="B83" t="s">
        <v>12</v>
      </c>
      <c r="C83">
        <v>100</v>
      </c>
      <c r="D83">
        <v>0.01</v>
      </c>
      <c r="E83">
        <v>0.2</v>
      </c>
      <c r="F83">
        <f t="shared" si="5"/>
        <v>0.2</v>
      </c>
    </row>
    <row r="84" spans="2:6" x14ac:dyDescent="0.25">
      <c r="B84" t="s">
        <v>13</v>
      </c>
      <c r="C84">
        <v>100</v>
      </c>
      <c r="D84">
        <v>0.01</v>
      </c>
      <c r="E84">
        <v>0.2</v>
      </c>
      <c r="F84">
        <f t="shared" si="5"/>
        <v>0.2</v>
      </c>
    </row>
    <row r="85" spans="2:6" x14ac:dyDescent="0.25">
      <c r="B85" t="s">
        <v>14</v>
      </c>
      <c r="C85">
        <v>100</v>
      </c>
      <c r="D85">
        <v>0.01</v>
      </c>
      <c r="E85">
        <v>0.2</v>
      </c>
      <c r="F85">
        <f t="shared" si="5"/>
        <v>0.2</v>
      </c>
    </row>
    <row r="86" spans="2:6" x14ac:dyDescent="0.25">
      <c r="B86" t="s">
        <v>28</v>
      </c>
      <c r="C86">
        <v>100</v>
      </c>
      <c r="D86">
        <v>0.01</v>
      </c>
      <c r="E86">
        <v>0.2</v>
      </c>
      <c r="F86">
        <f t="shared" si="5"/>
        <v>0.2</v>
      </c>
    </row>
    <row r="87" spans="2:6" x14ac:dyDescent="0.25">
      <c r="B87" t="s">
        <v>29</v>
      </c>
      <c r="C87">
        <v>100</v>
      </c>
      <c r="D87">
        <v>0.01</v>
      </c>
      <c r="E87">
        <v>0.7</v>
      </c>
      <c r="F87">
        <f t="shared" si="5"/>
        <v>0.7</v>
      </c>
    </row>
    <row r="88" spans="2:6" x14ac:dyDescent="0.25">
      <c r="B88" t="s">
        <v>20</v>
      </c>
      <c r="C88">
        <v>300</v>
      </c>
      <c r="D88">
        <v>0.05</v>
      </c>
      <c r="E88">
        <v>0.5</v>
      </c>
      <c r="F88">
        <f t="shared" si="5"/>
        <v>7.5</v>
      </c>
    </row>
    <row r="89" spans="2:6" x14ac:dyDescent="0.25">
      <c r="B89" t="s">
        <v>21</v>
      </c>
      <c r="C89">
        <v>100</v>
      </c>
      <c r="D89">
        <v>0.03</v>
      </c>
      <c r="E89">
        <v>0.5</v>
      </c>
      <c r="F89">
        <f t="shared" si="5"/>
        <v>1.5</v>
      </c>
    </row>
    <row r="90" spans="2:6" x14ac:dyDescent="0.25">
      <c r="B90" t="s">
        <v>23</v>
      </c>
      <c r="C90">
        <v>50</v>
      </c>
      <c r="D90">
        <v>0</v>
      </c>
      <c r="E90">
        <v>1E-3</v>
      </c>
      <c r="F90">
        <f t="shared" si="5"/>
        <v>0</v>
      </c>
    </row>
    <row r="91" spans="2:6" x14ac:dyDescent="0.25">
      <c r="B91" t="s">
        <v>24</v>
      </c>
      <c r="C91">
        <v>50</v>
      </c>
      <c r="D91">
        <v>0</v>
      </c>
      <c r="E91">
        <v>1E-3</v>
      </c>
      <c r="F91">
        <f t="shared" si="5"/>
        <v>0</v>
      </c>
    </row>
    <row r="92" spans="2:6" x14ac:dyDescent="0.25">
      <c r="B92" t="s">
        <v>25</v>
      </c>
      <c r="C92">
        <v>50</v>
      </c>
      <c r="D92">
        <v>0.01</v>
      </c>
      <c r="E92">
        <v>1E-3</v>
      </c>
      <c r="F92">
        <f t="shared" si="5"/>
        <v>5.0000000000000001E-4</v>
      </c>
    </row>
    <row r="93" spans="2:6" x14ac:dyDescent="0.25">
      <c r="B93" t="s">
        <v>26</v>
      </c>
      <c r="C93">
        <v>200</v>
      </c>
      <c r="D93">
        <v>0.05</v>
      </c>
      <c r="E93">
        <v>0.2</v>
      </c>
      <c r="F93">
        <f t="shared" si="5"/>
        <v>2</v>
      </c>
    </row>
    <row r="94" spans="2:6" x14ac:dyDescent="0.25">
      <c r="B94" t="s">
        <v>22</v>
      </c>
      <c r="C94">
        <v>300</v>
      </c>
      <c r="D94">
        <v>0.03</v>
      </c>
      <c r="E94">
        <v>0.01</v>
      </c>
      <c r="F94">
        <f t="shared" si="5"/>
        <v>0.09</v>
      </c>
    </row>
    <row r="95" spans="2:6" x14ac:dyDescent="0.25">
      <c r="B95" t="s">
        <v>27</v>
      </c>
      <c r="C95">
        <v>200</v>
      </c>
      <c r="D95">
        <v>0</v>
      </c>
      <c r="E95">
        <v>0.1</v>
      </c>
      <c r="F95">
        <f t="shared" si="5"/>
        <v>0</v>
      </c>
    </row>
    <row r="96" spans="2:6" x14ac:dyDescent="0.25">
      <c r="B96" t="s">
        <v>51</v>
      </c>
      <c r="C96">
        <f>SUM(C75:C95)</f>
        <v>3550</v>
      </c>
      <c r="D96">
        <f>SUM(D75:D95)</f>
        <v>1.0000000000000002</v>
      </c>
      <c r="F96">
        <f t="shared" ref="F96" si="6">SUM(F75:F95)</f>
        <v>187.29049999999992</v>
      </c>
    </row>
    <row r="99" spans="2:6" x14ac:dyDescent="0.25">
      <c r="B99" t="s">
        <v>55</v>
      </c>
      <c r="C99" t="s">
        <v>18</v>
      </c>
      <c r="D99" t="s">
        <v>41</v>
      </c>
      <c r="E99" t="s">
        <v>50</v>
      </c>
      <c r="F99" t="s">
        <v>49</v>
      </c>
    </row>
    <row r="100" spans="2:6" x14ac:dyDescent="0.25">
      <c r="B100" t="s">
        <v>17</v>
      </c>
      <c r="C100">
        <v>500</v>
      </c>
      <c r="D100">
        <v>0.05</v>
      </c>
      <c r="E100">
        <v>0.2</v>
      </c>
      <c r="F100">
        <f>C100*D100*E100</f>
        <v>5</v>
      </c>
    </row>
    <row r="101" spans="2:6" x14ac:dyDescent="0.25">
      <c r="B101" t="s">
        <v>16</v>
      </c>
      <c r="C101">
        <v>200</v>
      </c>
      <c r="D101">
        <v>0.05</v>
      </c>
      <c r="E101">
        <v>0.3</v>
      </c>
      <c r="F101">
        <f t="shared" ref="F101:F120" si="7">C101*D101*E101</f>
        <v>3</v>
      </c>
    </row>
    <row r="102" spans="2:6" x14ac:dyDescent="0.25">
      <c r="B102" t="s">
        <v>15</v>
      </c>
      <c r="C102">
        <v>200</v>
      </c>
      <c r="D102">
        <v>0.2</v>
      </c>
      <c r="E102">
        <v>0.2</v>
      </c>
      <c r="F102">
        <f t="shared" si="7"/>
        <v>8</v>
      </c>
    </row>
    <row r="103" spans="2:6" x14ac:dyDescent="0.25">
      <c r="B103" t="s">
        <v>7</v>
      </c>
      <c r="C103">
        <v>300</v>
      </c>
      <c r="D103">
        <v>0.1</v>
      </c>
      <c r="E103">
        <v>0.1</v>
      </c>
      <c r="F103">
        <f t="shared" si="7"/>
        <v>3</v>
      </c>
    </row>
    <row r="104" spans="2:6" x14ac:dyDescent="0.25">
      <c r="B104" t="s">
        <v>8</v>
      </c>
      <c r="C104">
        <v>300</v>
      </c>
      <c r="D104">
        <v>0.1</v>
      </c>
      <c r="E104">
        <v>0.1</v>
      </c>
      <c r="F104">
        <f t="shared" si="7"/>
        <v>3</v>
      </c>
    </row>
    <row r="105" spans="2:6" x14ac:dyDescent="0.25">
      <c r="B105" t="s">
        <v>9</v>
      </c>
      <c r="C105">
        <v>100</v>
      </c>
      <c r="D105">
        <v>0.03</v>
      </c>
      <c r="E105">
        <v>0.1</v>
      </c>
      <c r="F105">
        <f t="shared" si="7"/>
        <v>0.30000000000000004</v>
      </c>
    </row>
    <row r="106" spans="2:6" x14ac:dyDescent="0.25">
      <c r="B106" t="s">
        <v>10</v>
      </c>
      <c r="C106">
        <v>100</v>
      </c>
      <c r="D106">
        <v>0.02</v>
      </c>
      <c r="E106">
        <v>0.1</v>
      </c>
      <c r="F106">
        <f t="shared" si="7"/>
        <v>0.2</v>
      </c>
    </row>
    <row r="107" spans="2:6" x14ac:dyDescent="0.25">
      <c r="B107" t="s">
        <v>11</v>
      </c>
      <c r="C107">
        <v>100</v>
      </c>
      <c r="D107">
        <v>0.02</v>
      </c>
      <c r="E107">
        <v>0.2</v>
      </c>
      <c r="F107">
        <f t="shared" si="7"/>
        <v>0.4</v>
      </c>
    </row>
    <row r="108" spans="2:6" x14ac:dyDescent="0.25">
      <c r="B108" t="s">
        <v>12</v>
      </c>
      <c r="C108">
        <v>100</v>
      </c>
      <c r="D108">
        <v>0.02</v>
      </c>
      <c r="E108">
        <v>0.2</v>
      </c>
      <c r="F108">
        <f t="shared" si="7"/>
        <v>0.4</v>
      </c>
    </row>
    <row r="109" spans="2:6" x14ac:dyDescent="0.25">
      <c r="B109" t="s">
        <v>13</v>
      </c>
      <c r="C109">
        <v>100</v>
      </c>
      <c r="D109">
        <v>0.02</v>
      </c>
      <c r="E109">
        <v>0.2</v>
      </c>
      <c r="F109">
        <f t="shared" si="7"/>
        <v>0.4</v>
      </c>
    </row>
    <row r="110" spans="2:6" x14ac:dyDescent="0.25">
      <c r="B110" t="s">
        <v>14</v>
      </c>
      <c r="C110">
        <v>100</v>
      </c>
      <c r="D110">
        <v>0.02</v>
      </c>
      <c r="E110">
        <v>0.2</v>
      </c>
      <c r="F110">
        <f t="shared" si="7"/>
        <v>0.4</v>
      </c>
    </row>
    <row r="111" spans="2:6" x14ac:dyDescent="0.25">
      <c r="B111" t="s">
        <v>28</v>
      </c>
      <c r="C111">
        <v>100</v>
      </c>
      <c r="D111">
        <v>0.01</v>
      </c>
      <c r="E111">
        <v>0.2</v>
      </c>
      <c r="F111">
        <f t="shared" si="7"/>
        <v>0.2</v>
      </c>
    </row>
    <row r="112" spans="2:6" x14ac:dyDescent="0.25">
      <c r="B112" t="s">
        <v>29</v>
      </c>
      <c r="C112">
        <v>100</v>
      </c>
      <c r="D112">
        <v>0.01</v>
      </c>
      <c r="E112">
        <v>0.2</v>
      </c>
      <c r="F112">
        <f t="shared" si="7"/>
        <v>0.2</v>
      </c>
    </row>
    <row r="113" spans="2:6" x14ac:dyDescent="0.25">
      <c r="B113" t="s">
        <v>20</v>
      </c>
      <c r="C113">
        <v>300</v>
      </c>
      <c r="D113">
        <v>0.05</v>
      </c>
      <c r="E113">
        <v>0.3</v>
      </c>
      <c r="F113">
        <f t="shared" si="7"/>
        <v>4.5</v>
      </c>
    </row>
    <row r="114" spans="2:6" x14ac:dyDescent="0.25">
      <c r="B114" t="s">
        <v>21</v>
      </c>
      <c r="C114">
        <v>100</v>
      </c>
      <c r="D114">
        <v>0.12</v>
      </c>
      <c r="E114">
        <v>0.3</v>
      </c>
      <c r="F114">
        <f t="shared" si="7"/>
        <v>3.5999999999999996</v>
      </c>
    </row>
    <row r="115" spans="2:6" x14ac:dyDescent="0.25">
      <c r="B115" t="s">
        <v>23</v>
      </c>
      <c r="C115">
        <v>50</v>
      </c>
      <c r="D115">
        <v>0.01</v>
      </c>
      <c r="E115">
        <v>0.1</v>
      </c>
      <c r="F115">
        <f t="shared" si="7"/>
        <v>0.05</v>
      </c>
    </row>
    <row r="116" spans="2:6" x14ac:dyDescent="0.25">
      <c r="B116" t="s">
        <v>24</v>
      </c>
      <c r="C116">
        <v>50</v>
      </c>
      <c r="D116">
        <v>0.01</v>
      </c>
      <c r="E116">
        <v>0.1</v>
      </c>
      <c r="F116">
        <f t="shared" si="7"/>
        <v>0.05</v>
      </c>
    </row>
    <row r="117" spans="2:6" x14ac:dyDescent="0.25">
      <c r="B117" t="s">
        <v>25</v>
      </c>
      <c r="C117">
        <v>50</v>
      </c>
      <c r="D117">
        <v>0.01</v>
      </c>
      <c r="E117">
        <v>0.1</v>
      </c>
      <c r="F117">
        <f t="shared" si="7"/>
        <v>0.05</v>
      </c>
    </row>
    <row r="118" spans="2:6" x14ac:dyDescent="0.25">
      <c r="B118" t="s">
        <v>26</v>
      </c>
      <c r="C118">
        <v>200</v>
      </c>
      <c r="D118">
        <v>0.05</v>
      </c>
      <c r="E118">
        <v>0.3</v>
      </c>
      <c r="F118">
        <f t="shared" si="7"/>
        <v>3</v>
      </c>
    </row>
    <row r="119" spans="2:6" x14ac:dyDescent="0.25">
      <c r="B119" t="s">
        <v>22</v>
      </c>
      <c r="C119">
        <v>300</v>
      </c>
      <c r="D119">
        <v>0.05</v>
      </c>
      <c r="E119">
        <v>0.3</v>
      </c>
      <c r="F119">
        <f t="shared" si="7"/>
        <v>4.5</v>
      </c>
    </row>
    <row r="120" spans="2:6" x14ac:dyDescent="0.25">
      <c r="B120" t="s">
        <v>27</v>
      </c>
      <c r="C120">
        <v>200</v>
      </c>
      <c r="D120">
        <v>0.05</v>
      </c>
      <c r="E120">
        <v>0.2</v>
      </c>
      <c r="F120">
        <f t="shared" si="7"/>
        <v>2</v>
      </c>
    </row>
    <row r="121" spans="2:6" x14ac:dyDescent="0.25">
      <c r="B121" t="s">
        <v>51</v>
      </c>
      <c r="C121">
        <f>SUM(C100:C120)</f>
        <v>3550</v>
      </c>
      <c r="D121">
        <f t="shared" ref="D121:F121" si="8">SUM(D100:D120)</f>
        <v>1.0000000000000002</v>
      </c>
      <c r="E121">
        <f t="shared" si="8"/>
        <v>3.9999999999999996</v>
      </c>
      <c r="F121">
        <f t="shared" si="8"/>
        <v>42.249999999999986</v>
      </c>
    </row>
  </sheetData>
  <mergeCells count="1">
    <mergeCell ref="A26:A48"/>
  </mergeCells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5629E-6F7C-450E-8259-4E7A5712D56D}">
  <dimension ref="B2:L14"/>
  <sheetViews>
    <sheetView topLeftCell="A7" workbookViewId="0">
      <selection activeCell="E28" sqref="E28"/>
    </sheetView>
  </sheetViews>
  <sheetFormatPr defaultRowHeight="13.8" x14ac:dyDescent="0.25"/>
  <sheetData>
    <row r="2" spans="2:12" x14ac:dyDescent="0.25">
      <c r="B2" t="s">
        <v>68</v>
      </c>
      <c r="C2">
        <v>3</v>
      </c>
      <c r="D2">
        <v>4</v>
      </c>
      <c r="E2">
        <v>5</v>
      </c>
      <c r="F2">
        <v>6</v>
      </c>
      <c r="G2">
        <v>7</v>
      </c>
      <c r="H2">
        <v>10</v>
      </c>
      <c r="I2">
        <v>15</v>
      </c>
      <c r="J2">
        <v>20</v>
      </c>
      <c r="K2">
        <v>30</v>
      </c>
      <c r="L2">
        <v>40</v>
      </c>
    </row>
    <row r="3" spans="2:12" x14ac:dyDescent="0.25">
      <c r="B3" t="s">
        <v>57</v>
      </c>
      <c r="C3">
        <v>5</v>
      </c>
      <c r="D3">
        <v>10</v>
      </c>
      <c r="E3">
        <v>15</v>
      </c>
      <c r="F3">
        <v>20</v>
      </c>
      <c r="G3">
        <v>25</v>
      </c>
      <c r="H3">
        <v>30</v>
      </c>
      <c r="I3">
        <v>35</v>
      </c>
      <c r="J3">
        <v>40</v>
      </c>
      <c r="K3">
        <v>45</v>
      </c>
      <c r="L3">
        <v>50</v>
      </c>
    </row>
    <row r="5" spans="2:12" x14ac:dyDescent="0.25">
      <c r="B5" t="s">
        <v>58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</row>
    <row r="6" spans="2:12" x14ac:dyDescent="0.25">
      <c r="B6" t="s">
        <v>59</v>
      </c>
      <c r="C6">
        <f>C5+C2*0.7</f>
        <v>3.0999999999999996</v>
      </c>
      <c r="D6">
        <f>D5+D2*0.7</f>
        <v>3.8</v>
      </c>
      <c r="E6">
        <f>E5+E2*0.7</f>
        <v>4.5</v>
      </c>
      <c r="F6">
        <f>F5+F2*0.7</f>
        <v>5.1999999999999993</v>
      </c>
      <c r="G6">
        <f>G5+G2*0.7</f>
        <v>5.8999999999999995</v>
      </c>
      <c r="H6">
        <f>H5+H2*0.7</f>
        <v>8</v>
      </c>
      <c r="I6">
        <f>I5+I2*0.7</f>
        <v>11.5</v>
      </c>
      <c r="J6">
        <f>J5+J2*0.7</f>
        <v>15</v>
      </c>
      <c r="K6">
        <f>K5+K2*0.7</f>
        <v>22</v>
      </c>
      <c r="L6">
        <f>L5+L2*0.7</f>
        <v>29</v>
      </c>
    </row>
    <row r="7" spans="2:12" x14ac:dyDescent="0.25">
      <c r="B7" t="s">
        <v>60</v>
      </c>
      <c r="C7">
        <f>C6+C2*0.8</f>
        <v>5.5</v>
      </c>
      <c r="D7">
        <f>D6+D2*0.8</f>
        <v>7</v>
      </c>
      <c r="E7">
        <f>E6+E2*0.8</f>
        <v>8.5</v>
      </c>
      <c r="F7">
        <f>F6+F2*0.8</f>
        <v>10</v>
      </c>
      <c r="G7">
        <f>G6+G2*0.8</f>
        <v>11.5</v>
      </c>
      <c r="H7">
        <f>H6+H2*0.8</f>
        <v>16</v>
      </c>
      <c r="I7">
        <f>I6+I2*0.8</f>
        <v>23.5</v>
      </c>
      <c r="J7">
        <f>J6+J2*0.8</f>
        <v>31</v>
      </c>
      <c r="K7">
        <f>K6+K2*0.8</f>
        <v>46</v>
      </c>
      <c r="L7">
        <f>L6+L2*0.8</f>
        <v>61</v>
      </c>
    </row>
    <row r="8" spans="2:12" x14ac:dyDescent="0.25">
      <c r="B8" t="s">
        <v>61</v>
      </c>
      <c r="C8">
        <f>C7+C2*1.1</f>
        <v>8.8000000000000007</v>
      </c>
      <c r="D8">
        <f>D7+D2*1.1</f>
        <v>11.4</v>
      </c>
      <c r="E8">
        <f>E7+E2*1.1</f>
        <v>14</v>
      </c>
      <c r="F8">
        <f>F7+F2*1.1</f>
        <v>16.600000000000001</v>
      </c>
      <c r="G8">
        <f>G7+G2*1.1</f>
        <v>19.200000000000003</v>
      </c>
      <c r="H8">
        <f>H7+H2*1.1</f>
        <v>27</v>
      </c>
      <c r="I8">
        <f>I7+I2*1.1</f>
        <v>40</v>
      </c>
      <c r="J8">
        <f>J7+J2*1.1</f>
        <v>53</v>
      </c>
      <c r="K8">
        <f>K7+K2*1.1</f>
        <v>79</v>
      </c>
      <c r="L8">
        <f>L7+L2*1.1</f>
        <v>105</v>
      </c>
    </row>
    <row r="9" spans="2:12" x14ac:dyDescent="0.25">
      <c r="B9" t="s">
        <v>62</v>
      </c>
      <c r="C9">
        <f>C8+C2*1.2</f>
        <v>12.4</v>
      </c>
      <c r="D9">
        <f>D8+D2*1.2</f>
        <v>16.2</v>
      </c>
      <c r="E9">
        <f>E8+E2*1.2</f>
        <v>20</v>
      </c>
      <c r="F9">
        <f>F8+F2*1.2</f>
        <v>23.8</v>
      </c>
      <c r="G9">
        <f>G8+G2*1.2</f>
        <v>27.6</v>
      </c>
      <c r="H9">
        <f>H8+H2*1.2</f>
        <v>39</v>
      </c>
      <c r="I9">
        <f>I8+I2*1.2</f>
        <v>58</v>
      </c>
      <c r="J9">
        <f>J8+J2*1.2</f>
        <v>77</v>
      </c>
      <c r="K9">
        <f>K8+K2*1.2</f>
        <v>115</v>
      </c>
      <c r="L9">
        <f>L8+L2*1.2</f>
        <v>153</v>
      </c>
    </row>
    <row r="10" spans="2:12" x14ac:dyDescent="0.25">
      <c r="B10" t="s">
        <v>63</v>
      </c>
      <c r="C10">
        <f>C9+C2*1.2</f>
        <v>16</v>
      </c>
      <c r="D10">
        <f>D9+D2*1.2</f>
        <v>21</v>
      </c>
      <c r="E10">
        <f>E9+E2*1.2</f>
        <v>26</v>
      </c>
      <c r="F10">
        <f>F9+F2*1.2</f>
        <v>31</v>
      </c>
      <c r="G10">
        <f>G9+G2*1.2</f>
        <v>36</v>
      </c>
      <c r="H10">
        <f>H9+H2*1.2</f>
        <v>51</v>
      </c>
      <c r="I10">
        <f>I9+I2*1.2</f>
        <v>76</v>
      </c>
      <c r="J10">
        <f>J9+J2*1.2</f>
        <v>101</v>
      </c>
      <c r="K10">
        <f>K9+K2*1.2</f>
        <v>151</v>
      </c>
      <c r="L10">
        <f>L9+L2*1.2</f>
        <v>201</v>
      </c>
    </row>
    <row r="11" spans="2:12" x14ac:dyDescent="0.25">
      <c r="B11" t="s">
        <v>64</v>
      </c>
      <c r="C11">
        <f>C10+C2*1.2</f>
        <v>19.600000000000001</v>
      </c>
      <c r="D11">
        <f>D10+D2*1.2</f>
        <v>25.8</v>
      </c>
      <c r="E11">
        <f>E10+E2*1.2</f>
        <v>32</v>
      </c>
      <c r="F11">
        <f>F10+F2*1.2</f>
        <v>38.200000000000003</v>
      </c>
      <c r="G11">
        <f>G10+G2*1.2</f>
        <v>44.4</v>
      </c>
      <c r="H11">
        <f>H10+H2*1.2</f>
        <v>63</v>
      </c>
      <c r="I11">
        <f>I10+I2*1.2</f>
        <v>94</v>
      </c>
      <c r="J11">
        <f>J10+J2*1.2</f>
        <v>125</v>
      </c>
      <c r="K11">
        <f>K10+K2*1.2</f>
        <v>187</v>
      </c>
      <c r="L11">
        <f>L10+L2*1.2</f>
        <v>249</v>
      </c>
    </row>
    <row r="12" spans="2:12" x14ac:dyDescent="0.25">
      <c r="B12" t="s">
        <v>65</v>
      </c>
      <c r="C12">
        <f>C11+C2*1.2</f>
        <v>23.200000000000003</v>
      </c>
      <c r="D12">
        <f>D11+D2*1.2</f>
        <v>30.6</v>
      </c>
      <c r="E12">
        <f>E11+E2*1.2</f>
        <v>38</v>
      </c>
      <c r="F12">
        <f>F11+F2*1.2</f>
        <v>45.400000000000006</v>
      </c>
      <c r="G12">
        <f>G11+G2*1.2</f>
        <v>52.8</v>
      </c>
      <c r="H12">
        <f>H11+H2*1.2</f>
        <v>75</v>
      </c>
      <c r="I12">
        <f>I11+I2*1.2</f>
        <v>112</v>
      </c>
      <c r="J12">
        <f>J11+J2*1.2</f>
        <v>149</v>
      </c>
      <c r="K12">
        <f>K11+K2*1.2</f>
        <v>223</v>
      </c>
      <c r="L12">
        <f>L11+L2*1.2</f>
        <v>297</v>
      </c>
    </row>
    <row r="13" spans="2:12" x14ac:dyDescent="0.25">
      <c r="B13" t="s">
        <v>66</v>
      </c>
      <c r="C13">
        <f>C12+C2*1.2</f>
        <v>26.800000000000004</v>
      </c>
      <c r="D13">
        <f>D12+D2*1.2</f>
        <v>35.4</v>
      </c>
      <c r="E13">
        <f>E12+E2*1.2</f>
        <v>44</v>
      </c>
      <c r="F13">
        <f>F12+F2*1.2</f>
        <v>52.600000000000009</v>
      </c>
      <c r="G13">
        <f>G12+G2*1.2</f>
        <v>61.199999999999996</v>
      </c>
      <c r="H13">
        <f>H12+H2*1.2</f>
        <v>87</v>
      </c>
      <c r="I13">
        <f>I12+I2*1.2</f>
        <v>130</v>
      </c>
      <c r="J13">
        <f>J12+J2*1.2</f>
        <v>173</v>
      </c>
      <c r="K13">
        <f>K12+K2*1.2</f>
        <v>259</v>
      </c>
      <c r="L13">
        <f>L12+L2*1.2</f>
        <v>345</v>
      </c>
    </row>
    <row r="14" spans="2:12" x14ac:dyDescent="0.25">
      <c r="B14" t="s">
        <v>67</v>
      </c>
      <c r="C14">
        <f>C13+C2*1.2</f>
        <v>30.400000000000006</v>
      </c>
      <c r="D14">
        <f>D13+D2*1.2</f>
        <v>40.199999999999996</v>
      </c>
      <c r="E14">
        <f>E13+E2*1.2</f>
        <v>50</v>
      </c>
      <c r="F14">
        <f>F13+F2*1.2</f>
        <v>59.800000000000011</v>
      </c>
      <c r="G14">
        <f>G13+G2*1.2</f>
        <v>69.599999999999994</v>
      </c>
      <c r="H14">
        <f>H13+H2*1.2</f>
        <v>99</v>
      </c>
      <c r="I14">
        <f>I13+I2*1.2</f>
        <v>148</v>
      </c>
      <c r="J14">
        <f>J13+J2*1.2</f>
        <v>197</v>
      </c>
      <c r="K14">
        <f>K13+K2*1.2</f>
        <v>295</v>
      </c>
      <c r="L14">
        <f>L13+L2*1.2</f>
        <v>393</v>
      </c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EC5BE-DB4B-4872-B858-3079914B4369}">
  <dimension ref="A4:I18"/>
  <sheetViews>
    <sheetView topLeftCell="A4" zoomScale="55" zoomScaleNormal="55" workbookViewId="0">
      <selection activeCell="AD29" sqref="AD29"/>
    </sheetView>
  </sheetViews>
  <sheetFormatPr defaultRowHeight="13.8" x14ac:dyDescent="0.25"/>
  <cols>
    <col min="1" max="1" width="19.5546875" customWidth="1"/>
  </cols>
  <sheetData>
    <row r="4" spans="1:9" x14ac:dyDescent="0.25">
      <c r="A4" t="s">
        <v>91</v>
      </c>
      <c r="B4" t="s">
        <v>69</v>
      </c>
      <c r="C4" t="s">
        <v>70</v>
      </c>
      <c r="D4" t="s">
        <v>71</v>
      </c>
      <c r="E4" t="s">
        <v>72</v>
      </c>
      <c r="F4" t="s">
        <v>73</v>
      </c>
      <c r="G4" t="s">
        <v>74</v>
      </c>
      <c r="H4" t="s">
        <v>75</v>
      </c>
      <c r="I4" t="s">
        <v>90</v>
      </c>
    </row>
    <row r="5" spans="1:9" x14ac:dyDescent="0.25">
      <c r="A5" t="s">
        <v>76</v>
      </c>
      <c r="B5">
        <v>80</v>
      </c>
      <c r="C5">
        <v>50</v>
      </c>
      <c r="D5">
        <v>70</v>
      </c>
      <c r="E5">
        <v>90</v>
      </c>
      <c r="F5">
        <v>60</v>
      </c>
      <c r="G5">
        <v>45</v>
      </c>
      <c r="H5">
        <v>80</v>
      </c>
      <c r="I5">
        <v>70</v>
      </c>
    </row>
    <row r="6" spans="1:9" x14ac:dyDescent="0.25">
      <c r="A6" t="s">
        <v>77</v>
      </c>
      <c r="B6">
        <v>85</v>
      </c>
      <c r="C6">
        <v>40</v>
      </c>
      <c r="D6">
        <v>75</v>
      </c>
      <c r="E6">
        <v>95</v>
      </c>
      <c r="F6">
        <v>50</v>
      </c>
      <c r="G6">
        <v>30</v>
      </c>
      <c r="H6">
        <v>95</v>
      </c>
      <c r="I6">
        <v>80</v>
      </c>
    </row>
    <row r="7" spans="1:9" x14ac:dyDescent="0.25">
      <c r="A7" t="s">
        <v>78</v>
      </c>
      <c r="B7">
        <v>60</v>
      </c>
      <c r="C7">
        <v>65</v>
      </c>
      <c r="D7">
        <v>80</v>
      </c>
      <c r="E7">
        <v>85</v>
      </c>
      <c r="F7">
        <v>70</v>
      </c>
      <c r="G7">
        <v>60</v>
      </c>
      <c r="H7">
        <v>70</v>
      </c>
      <c r="I7">
        <v>70</v>
      </c>
    </row>
    <row r="8" spans="1:9" x14ac:dyDescent="0.25">
      <c r="A8" t="s">
        <v>79</v>
      </c>
      <c r="B8">
        <v>70</v>
      </c>
      <c r="C8">
        <v>60</v>
      </c>
      <c r="D8">
        <v>85</v>
      </c>
      <c r="E8">
        <v>80</v>
      </c>
      <c r="F8">
        <v>65</v>
      </c>
      <c r="G8">
        <v>75</v>
      </c>
      <c r="H8">
        <v>60</v>
      </c>
      <c r="I8">
        <v>75</v>
      </c>
    </row>
    <row r="9" spans="1:9" x14ac:dyDescent="0.25">
      <c r="A9" t="s">
        <v>80</v>
      </c>
      <c r="B9">
        <v>30</v>
      </c>
      <c r="C9">
        <v>75</v>
      </c>
      <c r="D9">
        <v>65</v>
      </c>
      <c r="E9">
        <v>55</v>
      </c>
      <c r="F9">
        <v>90</v>
      </c>
      <c r="G9">
        <v>90</v>
      </c>
      <c r="H9">
        <v>30</v>
      </c>
      <c r="I9">
        <v>90</v>
      </c>
    </row>
    <row r="10" spans="1:9" x14ac:dyDescent="0.25">
      <c r="A10" t="s">
        <v>81</v>
      </c>
      <c r="B10">
        <v>50</v>
      </c>
      <c r="C10">
        <v>80</v>
      </c>
      <c r="D10">
        <v>60</v>
      </c>
      <c r="E10">
        <v>60</v>
      </c>
      <c r="F10">
        <v>95</v>
      </c>
      <c r="G10">
        <v>80</v>
      </c>
      <c r="H10">
        <v>40</v>
      </c>
      <c r="I10">
        <v>80</v>
      </c>
    </row>
    <row r="11" spans="1:9" x14ac:dyDescent="0.25">
      <c r="A11" t="s">
        <v>82</v>
      </c>
      <c r="B11">
        <v>95</v>
      </c>
      <c r="C11">
        <v>55</v>
      </c>
      <c r="D11">
        <v>95</v>
      </c>
      <c r="E11">
        <v>75</v>
      </c>
      <c r="F11">
        <v>50</v>
      </c>
      <c r="G11">
        <v>80</v>
      </c>
      <c r="H11">
        <v>90</v>
      </c>
      <c r="I11">
        <v>50</v>
      </c>
    </row>
    <row r="12" spans="1:9" x14ac:dyDescent="0.25">
      <c r="A12" t="s">
        <v>83</v>
      </c>
      <c r="B12">
        <v>90</v>
      </c>
      <c r="C12">
        <v>50</v>
      </c>
      <c r="D12">
        <v>90</v>
      </c>
      <c r="E12">
        <v>70</v>
      </c>
      <c r="F12">
        <v>75</v>
      </c>
      <c r="G12">
        <v>60</v>
      </c>
      <c r="H12">
        <v>70</v>
      </c>
      <c r="I12">
        <v>70</v>
      </c>
    </row>
    <row r="13" spans="1:9" x14ac:dyDescent="0.25">
      <c r="A13" t="s">
        <v>84</v>
      </c>
      <c r="B13">
        <v>50</v>
      </c>
      <c r="C13">
        <v>20</v>
      </c>
      <c r="D13">
        <v>50</v>
      </c>
      <c r="E13">
        <v>40</v>
      </c>
      <c r="F13">
        <v>20</v>
      </c>
      <c r="G13">
        <v>20</v>
      </c>
      <c r="H13">
        <v>30</v>
      </c>
      <c r="I13">
        <v>90</v>
      </c>
    </row>
    <row r="14" spans="1:9" x14ac:dyDescent="0.25">
      <c r="A14" t="s">
        <v>88</v>
      </c>
      <c r="B14">
        <v>40</v>
      </c>
      <c r="C14">
        <v>30</v>
      </c>
      <c r="D14">
        <v>55</v>
      </c>
      <c r="E14">
        <v>45</v>
      </c>
      <c r="F14">
        <v>25</v>
      </c>
      <c r="G14">
        <v>30</v>
      </c>
      <c r="H14">
        <v>40</v>
      </c>
      <c r="I14">
        <v>90</v>
      </c>
    </row>
    <row r="15" spans="1:9" x14ac:dyDescent="0.25">
      <c r="A15" t="s">
        <v>85</v>
      </c>
      <c r="B15">
        <v>50</v>
      </c>
      <c r="C15">
        <v>90</v>
      </c>
      <c r="D15">
        <v>35</v>
      </c>
      <c r="E15">
        <v>25</v>
      </c>
      <c r="F15">
        <v>80</v>
      </c>
      <c r="G15">
        <v>70</v>
      </c>
      <c r="H15">
        <v>50</v>
      </c>
      <c r="I15">
        <v>70</v>
      </c>
    </row>
    <row r="16" spans="1:9" x14ac:dyDescent="0.25">
      <c r="A16" t="s">
        <v>86</v>
      </c>
      <c r="B16">
        <v>20</v>
      </c>
      <c r="C16">
        <v>95</v>
      </c>
      <c r="D16">
        <v>30</v>
      </c>
      <c r="E16">
        <v>20</v>
      </c>
      <c r="F16">
        <v>85</v>
      </c>
      <c r="G16">
        <v>80</v>
      </c>
      <c r="H16">
        <v>35</v>
      </c>
      <c r="I16">
        <v>50</v>
      </c>
    </row>
    <row r="17" spans="1:9" x14ac:dyDescent="0.25">
      <c r="A17" t="s">
        <v>87</v>
      </c>
      <c r="B17">
        <v>20</v>
      </c>
      <c r="C17">
        <v>85</v>
      </c>
      <c r="D17">
        <v>70</v>
      </c>
      <c r="E17">
        <v>30</v>
      </c>
      <c r="F17">
        <v>80</v>
      </c>
      <c r="G17">
        <v>70</v>
      </c>
      <c r="H17">
        <v>30</v>
      </c>
      <c r="I17">
        <v>30</v>
      </c>
    </row>
    <row r="18" spans="1:9" x14ac:dyDescent="0.25">
      <c r="A18" t="s">
        <v>89</v>
      </c>
      <c r="B18">
        <v>50</v>
      </c>
      <c r="C18">
        <v>80</v>
      </c>
      <c r="D18">
        <v>70</v>
      </c>
      <c r="E18">
        <v>20</v>
      </c>
      <c r="F18">
        <v>95</v>
      </c>
      <c r="G18">
        <v>95</v>
      </c>
      <c r="H18">
        <v>20</v>
      </c>
      <c r="I18">
        <v>95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权重匹配</vt:lpstr>
      <vt:lpstr>模块血量配置</vt:lpstr>
      <vt:lpstr>核心模块伤害</vt:lpstr>
      <vt:lpstr>受弹面积</vt:lpstr>
      <vt:lpstr>伤害期望</vt:lpstr>
      <vt:lpstr>装填速度</vt:lpstr>
      <vt:lpstr>单位分工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tj s</dc:creator>
  <cp:lastModifiedBy>tj s</cp:lastModifiedBy>
  <dcterms:created xsi:type="dcterms:W3CDTF">2021-01-26T19:37:43Z</dcterms:created>
  <dcterms:modified xsi:type="dcterms:W3CDTF">2021-02-01T14:07:38Z</dcterms:modified>
</cp:coreProperties>
</file>