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kCompany\"/>
    </mc:Choice>
  </mc:AlternateContent>
  <xr:revisionPtr revIDLastSave="0" documentId="8_{C58D39DC-12EB-44E8-8A80-A260DFDA4A47}" xr6:coauthVersionLast="45" xr6:coauthVersionMax="45" xr10:uidLastSave="{00000000-0000-0000-0000-000000000000}"/>
  <bookViews>
    <workbookView xWindow="1584" yWindow="-108" windowWidth="21564" windowHeight="13176" xr2:uid="{1E45ADAE-8D7A-4F93-B541-38DD8413BC8E}"/>
  </bookViews>
  <sheets>
    <sheet name="剩余穿深计算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2" i="1" l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T47" i="1"/>
  <c r="S47" i="1"/>
  <c r="P47" i="1"/>
  <c r="O47" i="1"/>
  <c r="L47" i="1"/>
  <c r="K47" i="1"/>
  <c r="H47" i="1"/>
  <c r="G47" i="1"/>
  <c r="D47" i="1"/>
  <c r="C47" i="1"/>
  <c r="T45" i="1"/>
  <c r="S45" i="1"/>
  <c r="P45" i="1"/>
  <c r="O45" i="1"/>
  <c r="L45" i="1"/>
  <c r="K45" i="1"/>
  <c r="H45" i="1"/>
  <c r="G45" i="1"/>
  <c r="D45" i="1"/>
  <c r="C45" i="1"/>
  <c r="T44" i="1"/>
  <c r="T46" i="1" s="1"/>
  <c r="S44" i="1"/>
  <c r="S46" i="1" s="1"/>
  <c r="R44" i="1"/>
  <c r="R47" i="1" s="1"/>
  <c r="Q44" i="1"/>
  <c r="Q46" i="1" s="1"/>
  <c r="P44" i="1"/>
  <c r="P46" i="1" s="1"/>
  <c r="O44" i="1"/>
  <c r="O46" i="1" s="1"/>
  <c r="N44" i="1"/>
  <c r="N47" i="1" s="1"/>
  <c r="M44" i="1"/>
  <c r="M46" i="1" s="1"/>
  <c r="L44" i="1"/>
  <c r="L46" i="1" s="1"/>
  <c r="K44" i="1"/>
  <c r="K46" i="1" s="1"/>
  <c r="J44" i="1"/>
  <c r="J47" i="1" s="1"/>
  <c r="I44" i="1"/>
  <c r="I47" i="1" s="1"/>
  <c r="H44" i="1"/>
  <c r="H46" i="1" s="1"/>
  <c r="G44" i="1"/>
  <c r="G46" i="1" s="1"/>
  <c r="F44" i="1"/>
  <c r="F47" i="1" s="1"/>
  <c r="E44" i="1"/>
  <c r="E46" i="1" s="1"/>
  <c r="D44" i="1"/>
  <c r="D46" i="1" s="1"/>
  <c r="C44" i="1"/>
  <c r="C46" i="1" s="1"/>
  <c r="T15" i="1"/>
  <c r="T17" i="1" s="1"/>
  <c r="S15" i="1"/>
  <c r="S17" i="1" s="1"/>
  <c r="P15" i="1"/>
  <c r="P17" i="1" s="1"/>
  <c r="O15" i="1"/>
  <c r="O17" i="1" s="1"/>
  <c r="L15" i="1"/>
  <c r="L17" i="1" s="1"/>
  <c r="K15" i="1"/>
  <c r="K17" i="1" s="1"/>
  <c r="H15" i="1"/>
  <c r="H17" i="1" s="1"/>
  <c r="G15" i="1"/>
  <c r="G17" i="1" s="1"/>
  <c r="D15" i="1"/>
  <c r="D17" i="1" s="1"/>
  <c r="C15" i="1"/>
  <c r="C17" i="1" s="1"/>
  <c r="T14" i="1"/>
  <c r="T16" i="1" s="1"/>
  <c r="T18" i="1" s="1"/>
  <c r="T19" i="1" s="1"/>
  <c r="S14" i="1"/>
  <c r="S16" i="1" s="1"/>
  <c r="S18" i="1" s="1"/>
  <c r="S19" i="1" s="1"/>
  <c r="R14" i="1"/>
  <c r="R15" i="1" s="1"/>
  <c r="R17" i="1" s="1"/>
  <c r="Q14" i="1"/>
  <c r="Q16" i="1" s="1"/>
  <c r="P14" i="1"/>
  <c r="P16" i="1" s="1"/>
  <c r="P18" i="1" s="1"/>
  <c r="P19" i="1" s="1"/>
  <c r="O14" i="1"/>
  <c r="O16" i="1" s="1"/>
  <c r="O18" i="1" s="1"/>
  <c r="O19" i="1" s="1"/>
  <c r="N14" i="1"/>
  <c r="N15" i="1" s="1"/>
  <c r="N17" i="1" s="1"/>
  <c r="M14" i="1"/>
  <c r="M15" i="1" s="1"/>
  <c r="M17" i="1" s="1"/>
  <c r="L14" i="1"/>
  <c r="L16" i="1" s="1"/>
  <c r="L18" i="1" s="1"/>
  <c r="L19" i="1" s="1"/>
  <c r="K14" i="1"/>
  <c r="K16" i="1" s="1"/>
  <c r="K18" i="1" s="1"/>
  <c r="K19" i="1" s="1"/>
  <c r="J14" i="1"/>
  <c r="J15" i="1" s="1"/>
  <c r="J17" i="1" s="1"/>
  <c r="I14" i="1"/>
  <c r="I16" i="1" s="1"/>
  <c r="H14" i="1"/>
  <c r="H16" i="1" s="1"/>
  <c r="H18" i="1" s="1"/>
  <c r="H19" i="1" s="1"/>
  <c r="G14" i="1"/>
  <c r="G16" i="1" s="1"/>
  <c r="G18" i="1" s="1"/>
  <c r="G19" i="1" s="1"/>
  <c r="F14" i="1"/>
  <c r="F15" i="1" s="1"/>
  <c r="F17" i="1" s="1"/>
  <c r="E14" i="1"/>
  <c r="E15" i="1" s="1"/>
  <c r="E17" i="1" s="1"/>
  <c r="D14" i="1"/>
  <c r="D16" i="1" s="1"/>
  <c r="D18" i="1" s="1"/>
  <c r="D19" i="1" s="1"/>
  <c r="C14" i="1"/>
  <c r="C16" i="1" s="1"/>
  <c r="C18" i="1" s="1"/>
  <c r="C19" i="1" s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T7" i="1"/>
  <c r="T9" i="1" s="1"/>
  <c r="S7" i="1"/>
  <c r="S9" i="1" s="1"/>
  <c r="P7" i="1"/>
  <c r="P9" i="1" s="1"/>
  <c r="O7" i="1"/>
  <c r="O9" i="1" s="1"/>
  <c r="L7" i="1"/>
  <c r="L9" i="1" s="1"/>
  <c r="K7" i="1"/>
  <c r="K9" i="1" s="1"/>
  <c r="H7" i="1"/>
  <c r="H9" i="1" s="1"/>
  <c r="G7" i="1"/>
  <c r="G9" i="1" s="1"/>
  <c r="D7" i="1"/>
  <c r="D9" i="1" s="1"/>
  <c r="C7" i="1"/>
  <c r="C9" i="1" s="1"/>
  <c r="T6" i="1"/>
  <c r="S6" i="1"/>
  <c r="R6" i="1"/>
  <c r="R7" i="1" s="1"/>
  <c r="R9" i="1" s="1"/>
  <c r="Q6" i="1"/>
  <c r="Q7" i="1" s="1"/>
  <c r="Q9" i="1" s="1"/>
  <c r="P6" i="1"/>
  <c r="O6" i="1"/>
  <c r="N6" i="1"/>
  <c r="N7" i="1" s="1"/>
  <c r="N9" i="1" s="1"/>
  <c r="M6" i="1"/>
  <c r="M7" i="1" s="1"/>
  <c r="M9" i="1" s="1"/>
  <c r="L6" i="1"/>
  <c r="K6" i="1"/>
  <c r="J6" i="1"/>
  <c r="J7" i="1" s="1"/>
  <c r="J9" i="1" s="1"/>
  <c r="I6" i="1"/>
  <c r="I7" i="1" s="1"/>
  <c r="I9" i="1" s="1"/>
  <c r="H6" i="1"/>
  <c r="G6" i="1"/>
  <c r="F6" i="1"/>
  <c r="F7" i="1" s="1"/>
  <c r="F9" i="1" s="1"/>
  <c r="E6" i="1"/>
  <c r="E7" i="1" s="1"/>
  <c r="E9" i="1" s="1"/>
  <c r="D6" i="1"/>
  <c r="C6" i="1"/>
  <c r="E16" i="1" l="1"/>
  <c r="E18" i="1" s="1"/>
  <c r="E19" i="1" s="1"/>
  <c r="M16" i="1"/>
  <c r="M18" i="1" s="1"/>
  <c r="M19" i="1" s="1"/>
  <c r="I46" i="1"/>
  <c r="F16" i="1"/>
  <c r="F18" i="1" s="1"/>
  <c r="F19" i="1" s="1"/>
  <c r="N16" i="1"/>
  <c r="N18" i="1" s="1"/>
  <c r="N19" i="1" s="1"/>
  <c r="N46" i="1"/>
  <c r="I15" i="1"/>
  <c r="I17" i="1" s="1"/>
  <c r="I18" i="1" s="1"/>
  <c r="I19" i="1" s="1"/>
  <c r="Q15" i="1"/>
  <c r="Q17" i="1" s="1"/>
  <c r="Q18" i="1" s="1"/>
  <c r="Q19" i="1" s="1"/>
  <c r="E45" i="1"/>
  <c r="I45" i="1"/>
  <c r="M45" i="1"/>
  <c r="Q45" i="1"/>
  <c r="E47" i="1"/>
  <c r="M47" i="1"/>
  <c r="Q47" i="1"/>
  <c r="J16" i="1"/>
  <c r="J18" i="1" s="1"/>
  <c r="J19" i="1" s="1"/>
  <c r="R16" i="1"/>
  <c r="R18" i="1" s="1"/>
  <c r="R19" i="1" s="1"/>
  <c r="F46" i="1"/>
  <c r="J46" i="1"/>
  <c r="R46" i="1"/>
  <c r="F45" i="1"/>
  <c r="J45" i="1"/>
  <c r="N45" i="1"/>
  <c r="R45" i="1"/>
</calcChain>
</file>

<file path=xl/sharedStrings.xml><?xml version="1.0" encoding="utf-8"?>
<sst xmlns="http://schemas.openxmlformats.org/spreadsheetml/2006/main" count="19" uniqueCount="9">
  <si>
    <t>角度（角度制）</t>
    <phoneticPr fontId="1" type="noConversion"/>
  </si>
  <si>
    <t>角度（弧度制）</t>
    <phoneticPr fontId="1" type="noConversion"/>
  </si>
  <si>
    <t>三角加成</t>
    <phoneticPr fontId="1" type="noConversion"/>
  </si>
  <si>
    <t>穿深等效</t>
    <phoneticPr fontId="1" type="noConversion"/>
  </si>
  <si>
    <t>装甲等效</t>
    <phoneticPr fontId="1" type="noConversion"/>
  </si>
  <si>
    <t>剩余穿深</t>
    <phoneticPr fontId="1" type="noConversion"/>
  </si>
  <si>
    <t>有效伤害</t>
    <phoneticPr fontId="1" type="noConversion"/>
  </si>
  <si>
    <t>穿深等效-小角度优势类型</t>
    <phoneticPr fontId="1" type="noConversion"/>
  </si>
  <si>
    <t>穿深等效-大角度优势类型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</si>
</sst>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坦克世界</a:t>
            </a:r>
            <a:r>
              <a:rPr lang="en-US" altLang="zh-CN"/>
              <a:t>-</a:t>
            </a:r>
            <a:r>
              <a:rPr lang="zh-CN" altLang="en-US"/>
              <a:t>穿深固定</a:t>
            </a:r>
            <a:r>
              <a:rPr lang="en-US" altLang="zh-CN"/>
              <a:t>-</a:t>
            </a:r>
            <a:r>
              <a:rPr lang="zh-CN" altLang="en-US"/>
              <a:t>装甲等效变化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剩余穿深计算!$B$8</c:f>
              <c:strCache>
                <c:ptCount val="1"/>
                <c:pt idx="0">
                  <c:v>穿深等效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剩余穿深计算!$C$5:$T$5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剩余穿深计算!$C$8:$T$8</c:f>
              <c:numCache>
                <c:formatCode>General</c:formatCode>
                <c:ptCount val="1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97-4799-972F-5E2DB0C18FCB}"/>
            </c:ext>
          </c:extLst>
        </c:ser>
        <c:ser>
          <c:idx val="1"/>
          <c:order val="1"/>
          <c:tx>
            <c:strRef>
              <c:f>剩余穿深计算!$B$9</c:f>
              <c:strCache>
                <c:ptCount val="1"/>
                <c:pt idx="0">
                  <c:v>装甲等效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剩余穿深计算!$C$5:$T$5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剩余穿深计算!$C$9:$T$9</c:f>
              <c:numCache>
                <c:formatCode>General</c:formatCode>
                <c:ptCount val="18"/>
                <c:pt idx="0">
                  <c:v>200</c:v>
                </c:pt>
                <c:pt idx="1">
                  <c:v>200.76396750866948</c:v>
                </c:pt>
                <c:pt idx="2">
                  <c:v>203.08532237714903</c:v>
                </c:pt>
                <c:pt idx="3">
                  <c:v>207.05523608201659</c:v>
                </c:pt>
                <c:pt idx="4">
                  <c:v>212.83555449518241</c:v>
                </c:pt>
                <c:pt idx="5">
                  <c:v>220.67558379249834</c:v>
                </c:pt>
                <c:pt idx="6">
                  <c:v>230.9401076758503</c:v>
                </c:pt>
                <c:pt idx="7">
                  <c:v>244.15491775229123</c:v>
                </c:pt>
                <c:pt idx="8">
                  <c:v>261.08145786645571</c:v>
                </c:pt>
                <c:pt idx="9">
                  <c:v>282.84271247461896</c:v>
                </c:pt>
                <c:pt idx="10">
                  <c:v>311.14476537208247</c:v>
                </c:pt>
                <c:pt idx="11">
                  <c:v>348.68935912421955</c:v>
                </c:pt>
                <c:pt idx="12">
                  <c:v>399.99999999999989</c:v>
                </c:pt>
                <c:pt idx="13">
                  <c:v>473.24031663049971</c:v>
                </c:pt>
                <c:pt idx="14">
                  <c:v>584.76088003261725</c:v>
                </c:pt>
                <c:pt idx="15">
                  <c:v>772.74066103125472</c:v>
                </c:pt>
                <c:pt idx="16">
                  <c:v>1151.7540966287263</c:v>
                </c:pt>
                <c:pt idx="17">
                  <c:v>2294.742649133972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97-4799-972F-5E2DB0C18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30200"/>
        <c:axId val="617626040"/>
      </c:scatterChart>
      <c:valAx>
        <c:axId val="61763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6040"/>
        <c:crosses val="autoZero"/>
        <c:crossBetween val="midCat"/>
      </c:valAx>
      <c:valAx>
        <c:axId val="6176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剩余穿深计算!$B$16</c:f>
              <c:strCache>
                <c:ptCount val="1"/>
                <c:pt idx="0">
                  <c:v>穿深等效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剩余穿深计算!$C$13:$T$13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剩余穿深计算!$C$16:$T$16</c:f>
              <c:numCache>
                <c:formatCode>General</c:formatCode>
                <c:ptCount val="18"/>
                <c:pt idx="0">
                  <c:v>650</c:v>
                </c:pt>
                <c:pt idx="1">
                  <c:v>645.06251972896757</c:v>
                </c:pt>
                <c:pt idx="2">
                  <c:v>630.40010175542011</c:v>
                </c:pt>
                <c:pt idx="3">
                  <c:v>606.45825622994266</c:v>
                </c:pt>
                <c:pt idx="4">
                  <c:v>573.96444401366784</c:v>
                </c:pt>
                <c:pt idx="5">
                  <c:v>533.90597314812533</c:v>
                </c:pt>
                <c:pt idx="6">
                  <c:v>487.50000000000011</c:v>
                </c:pt>
                <c:pt idx="7">
                  <c:v>436.1565465808423</c:v>
                </c:pt>
                <c:pt idx="8">
                  <c:v>381.43565774175244</c:v>
                </c:pt>
                <c:pt idx="9">
                  <c:v>325.00000000000006</c:v>
                </c:pt>
                <c:pt idx="10">
                  <c:v>268.56434225824768</c:v>
                </c:pt>
                <c:pt idx="11">
                  <c:v>213.8434534191577</c:v>
                </c:pt>
                <c:pt idx="12">
                  <c:v>162.50000000000009</c:v>
                </c:pt>
                <c:pt idx="13">
                  <c:v>116.09402685187472</c:v>
                </c:pt>
                <c:pt idx="14">
                  <c:v>76.035555986332184</c:v>
                </c:pt>
                <c:pt idx="15">
                  <c:v>43.541743770057437</c:v>
                </c:pt>
                <c:pt idx="16">
                  <c:v>19.599898244579791</c:v>
                </c:pt>
                <c:pt idx="17">
                  <c:v>4.9374802710323769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A-4706-9DAB-ACC14F75BC91}"/>
            </c:ext>
          </c:extLst>
        </c:ser>
        <c:ser>
          <c:idx val="1"/>
          <c:order val="1"/>
          <c:tx>
            <c:strRef>
              <c:f>剩余穿深计算!$B$17</c:f>
              <c:strCache>
                <c:ptCount val="1"/>
                <c:pt idx="0">
                  <c:v>装甲等效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剩余穿深计算!$C$13:$T$13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剩余穿深计算!$C$17:$T$17</c:f>
              <c:numCache>
                <c:formatCode>General</c:formatCode>
                <c:ptCount val="18"/>
                <c:pt idx="0">
                  <c:v>300</c:v>
                </c:pt>
                <c:pt idx="1">
                  <c:v>301.72056735632458</c:v>
                </c:pt>
                <c:pt idx="2">
                  <c:v>306.96867969803623</c:v>
                </c:pt>
                <c:pt idx="3">
                  <c:v>316.01346479898802</c:v>
                </c:pt>
                <c:pt idx="4">
                  <c:v>329.33852041149254</c:v>
                </c:pt>
                <c:pt idx="5">
                  <c:v>347.70239927828936</c:v>
                </c:pt>
                <c:pt idx="6">
                  <c:v>372.24194364083985</c:v>
                </c:pt>
                <c:pt idx="7">
                  <c:v>404.64527689592569</c:v>
                </c:pt>
                <c:pt idx="8">
                  <c:v>447.44566503945214</c:v>
                </c:pt>
                <c:pt idx="9">
                  <c:v>504.53784915222866</c:v>
                </c:pt>
                <c:pt idx="10">
                  <c:v>582.13003808779536</c:v>
                </c:pt>
                <c:pt idx="11">
                  <c:v>690.61228998001536</c:v>
                </c:pt>
                <c:pt idx="12">
                  <c:v>848.52813742385672</c:v>
                </c:pt>
                <c:pt idx="13">
                  <c:v>1091.9402268789925</c:v>
                </c:pt>
                <c:pt idx="14">
                  <c:v>1499.8358416742276</c:v>
                </c:pt>
                <c:pt idx="15">
                  <c:v>2278.3839304378453</c:v>
                </c:pt>
                <c:pt idx="16">
                  <c:v>4145.8721926591288</c:v>
                </c:pt>
                <c:pt idx="17">
                  <c:v>11659.427928490788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A-4706-9DAB-ACC14F75BC91}"/>
            </c:ext>
          </c:extLst>
        </c:ser>
        <c:ser>
          <c:idx val="2"/>
          <c:order val="2"/>
          <c:tx>
            <c:strRef>
              <c:f>剩余穿深计算!$B$18</c:f>
              <c:strCache>
                <c:ptCount val="1"/>
                <c:pt idx="0">
                  <c:v>剩余穿深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剩余穿深计算!$C$13:$T$13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剩余穿深计算!$C$18:$T$18</c:f>
              <c:numCache>
                <c:formatCode>General</c:formatCode>
                <c:ptCount val="18"/>
                <c:pt idx="0">
                  <c:v>350</c:v>
                </c:pt>
                <c:pt idx="1">
                  <c:v>343.34195237264299</c:v>
                </c:pt>
                <c:pt idx="2">
                  <c:v>323.43142205738388</c:v>
                </c:pt>
                <c:pt idx="3">
                  <c:v>290.44479143095464</c:v>
                </c:pt>
                <c:pt idx="4">
                  <c:v>244.62592360217531</c:v>
                </c:pt>
                <c:pt idx="5">
                  <c:v>186.20357386983596</c:v>
                </c:pt>
                <c:pt idx="6">
                  <c:v>115.25805635916026</c:v>
                </c:pt>
                <c:pt idx="7">
                  <c:v>31.511269684916613</c:v>
                </c:pt>
                <c:pt idx="8">
                  <c:v>-66.010007297699701</c:v>
                </c:pt>
                <c:pt idx="9">
                  <c:v>-179.5378491522286</c:v>
                </c:pt>
                <c:pt idx="10">
                  <c:v>-313.56569582954768</c:v>
                </c:pt>
                <c:pt idx="11">
                  <c:v>-476.76883656085766</c:v>
                </c:pt>
                <c:pt idx="12">
                  <c:v>-686.02813742385661</c:v>
                </c:pt>
                <c:pt idx="13">
                  <c:v>-975.84620002711779</c:v>
                </c:pt>
                <c:pt idx="14">
                  <c:v>-1423.8002856878954</c:v>
                </c:pt>
                <c:pt idx="15">
                  <c:v>-2234.8421866677877</c:v>
                </c:pt>
                <c:pt idx="16">
                  <c:v>-4126.2722944145489</c:v>
                </c:pt>
                <c:pt idx="17">
                  <c:v>-11654.490448219756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FA-4706-9DAB-ACC14F75BC91}"/>
            </c:ext>
          </c:extLst>
        </c:ser>
        <c:ser>
          <c:idx val="3"/>
          <c:order val="3"/>
          <c:tx>
            <c:strRef>
              <c:f>剩余穿深计算!$B$19</c:f>
              <c:strCache>
                <c:ptCount val="1"/>
                <c:pt idx="0">
                  <c:v>有效伤害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剩余穿深计算!$C$13:$T$13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剩余穿深计算!$C$19:$T$19</c:f>
              <c:numCache>
                <c:formatCode>General</c:formatCode>
                <c:ptCount val="18"/>
                <c:pt idx="0">
                  <c:v>187.08286933869709</c:v>
                </c:pt>
                <c:pt idx="1">
                  <c:v>185.29488723994601</c:v>
                </c:pt>
                <c:pt idx="2">
                  <c:v>179.84199233143073</c:v>
                </c:pt>
                <c:pt idx="3">
                  <c:v>170.42440888292811</c:v>
                </c:pt>
                <c:pt idx="4">
                  <c:v>156.40521845583518</c:v>
                </c:pt>
                <c:pt idx="5">
                  <c:v>136.45643036142926</c:v>
                </c:pt>
                <c:pt idx="6">
                  <c:v>107.35830492288906</c:v>
                </c:pt>
                <c:pt idx="7">
                  <c:v>56.134899737076765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FA-4706-9DAB-ACC14F75B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42680"/>
        <c:axId val="617645240"/>
      </c:scatterChart>
      <c:valAx>
        <c:axId val="61764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5240"/>
        <c:crosses val="autoZero"/>
        <c:crossBetween val="midCat"/>
      </c:valAx>
      <c:valAx>
        <c:axId val="617645240"/>
        <c:scaling>
          <c:orientation val="minMax"/>
          <c:max val="1250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剩余穿深计算!$B$46</c:f>
              <c:strCache>
                <c:ptCount val="1"/>
                <c:pt idx="0">
                  <c:v>穿深等效-小角度优势类型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剩余穿深计算!$C$43:$T$43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剩余穿深计算!$C$46:$T$46</c:f>
              <c:numCache>
                <c:formatCode>General</c:formatCode>
                <c:ptCount val="18"/>
                <c:pt idx="0">
                  <c:v>650</c:v>
                </c:pt>
                <c:pt idx="1">
                  <c:v>645.06251972896757</c:v>
                </c:pt>
                <c:pt idx="2">
                  <c:v>630.40010175542011</c:v>
                </c:pt>
                <c:pt idx="3">
                  <c:v>606.45825622994266</c:v>
                </c:pt>
                <c:pt idx="4">
                  <c:v>573.96444401366784</c:v>
                </c:pt>
                <c:pt idx="5">
                  <c:v>533.90597314812533</c:v>
                </c:pt>
                <c:pt idx="6">
                  <c:v>487.50000000000011</c:v>
                </c:pt>
                <c:pt idx="7">
                  <c:v>436.1565465808423</c:v>
                </c:pt>
                <c:pt idx="8">
                  <c:v>381.43565774175244</c:v>
                </c:pt>
                <c:pt idx="9">
                  <c:v>325.00000000000006</c:v>
                </c:pt>
                <c:pt idx="10">
                  <c:v>268.56434225824768</c:v>
                </c:pt>
                <c:pt idx="11">
                  <c:v>213.8434534191577</c:v>
                </c:pt>
                <c:pt idx="12">
                  <c:v>162.50000000000009</c:v>
                </c:pt>
                <c:pt idx="13">
                  <c:v>116.09402685187472</c:v>
                </c:pt>
                <c:pt idx="14">
                  <c:v>76.035555986332184</c:v>
                </c:pt>
                <c:pt idx="15">
                  <c:v>43.541743770057437</c:v>
                </c:pt>
                <c:pt idx="16">
                  <c:v>19.599898244579791</c:v>
                </c:pt>
                <c:pt idx="17">
                  <c:v>4.9374802710323769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1-488D-95D0-4A01F6A16355}"/>
            </c:ext>
          </c:extLst>
        </c:ser>
        <c:ser>
          <c:idx val="1"/>
          <c:order val="1"/>
          <c:tx>
            <c:strRef>
              <c:f>剩余穿深计算!$B$47</c:f>
              <c:strCache>
                <c:ptCount val="1"/>
                <c:pt idx="0">
                  <c:v>穿深等效-大角度优势类型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剩余穿深计算!$C$43:$T$43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剩余穿深计算!$C$47:$T$47</c:f>
              <c:numCache>
                <c:formatCode>General</c:formatCode>
                <c:ptCount val="18"/>
                <c:pt idx="0">
                  <c:v>500</c:v>
                </c:pt>
                <c:pt idx="1">
                  <c:v>498.09734904587276</c:v>
                </c:pt>
                <c:pt idx="2">
                  <c:v>492.40387650610398</c:v>
                </c:pt>
                <c:pt idx="3">
                  <c:v>482.96291314453418</c:v>
                </c:pt>
                <c:pt idx="4">
                  <c:v>469.84631039295419</c:v>
                </c:pt>
                <c:pt idx="5">
                  <c:v>453.15389351832499</c:v>
                </c:pt>
                <c:pt idx="6">
                  <c:v>433.01270189221935</c:v>
                </c:pt>
                <c:pt idx="7">
                  <c:v>409.57602214449588</c:v>
                </c:pt>
                <c:pt idx="8">
                  <c:v>383.02222155948903</c:v>
                </c:pt>
                <c:pt idx="9">
                  <c:v>353.55339059327378</c:v>
                </c:pt>
                <c:pt idx="10">
                  <c:v>321.39380484326966</c:v>
                </c:pt>
                <c:pt idx="11">
                  <c:v>286.78821817552307</c:v>
                </c:pt>
                <c:pt idx="12">
                  <c:v>250.00000000000006</c:v>
                </c:pt>
                <c:pt idx="13">
                  <c:v>211.30913087034972</c:v>
                </c:pt>
                <c:pt idx="14">
                  <c:v>171.01007166283441</c:v>
                </c:pt>
                <c:pt idx="15">
                  <c:v>129.40952255126038</c:v>
                </c:pt>
                <c:pt idx="16">
                  <c:v>86.824088833465211</c:v>
                </c:pt>
                <c:pt idx="17">
                  <c:v>43.577871373829069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E1-488D-95D0-4A01F6A1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41400"/>
        <c:axId val="617642360"/>
      </c:scatterChart>
      <c:valAx>
        <c:axId val="61764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2360"/>
        <c:crosses val="autoZero"/>
        <c:crossBetween val="midCat"/>
      </c:valAx>
      <c:valAx>
        <c:axId val="6176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102870</xdr:colOff>
      <xdr:row>6</xdr:row>
      <xdr:rowOff>60960</xdr:rowOff>
    </xdr:from>
    <xdr:to>
      <xdr:col>28</xdr:col>
      <xdr:colOff>407670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A826B3-31A7-4133-B791-F4C0E0910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564874</xdr:colOff>
      <xdr:row>21</xdr:row>
      <xdr:rowOff>135363</xdr:rowOff>
    </xdr:from>
    <xdr:to>
      <xdr:col>19</xdr:col>
      <xdr:colOff>260074</xdr:colOff>
      <xdr:row>37</xdr:row>
      <xdr:rowOff>91819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F4E6CBD-3C0C-4FF4-8641-20ECABFEF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477982</xdr:colOff>
      <xdr:row>23</xdr:row>
      <xdr:rowOff>166254</xdr:rowOff>
    </xdr:from>
    <xdr:to>
      <xdr:col>10</xdr:col>
      <xdr:colOff>173182</xdr:colOff>
      <xdr:row>39</xdr:row>
      <xdr:rowOff>27708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6828B0-A811-4095-BEC5-ED92F7BC4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097;&#20313;&#31359;&#28145;&#21644;&#20260;&#23475;&#35745;&#316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34 (2)"/>
      <sheetName val="T-34"/>
      <sheetName val="加速特性"/>
      <sheetName val="装甲等效"/>
      <sheetName val="穿深"/>
      <sheetName val="动态权重"/>
      <sheetName val="Sheet7"/>
      <sheetName val="收益曲线"/>
      <sheetName val="剩余穿深计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C5">
            <v>0</v>
          </cell>
          <cell r="D5">
            <v>5</v>
          </cell>
          <cell r="E5">
            <v>10</v>
          </cell>
          <cell r="F5">
            <v>15</v>
          </cell>
          <cell r="G5">
            <v>20</v>
          </cell>
          <cell r="H5">
            <v>25</v>
          </cell>
          <cell r="I5">
            <v>30</v>
          </cell>
          <cell r="J5">
            <v>35</v>
          </cell>
          <cell r="K5">
            <v>40</v>
          </cell>
          <cell r="L5">
            <v>45</v>
          </cell>
          <cell r="M5">
            <v>50</v>
          </cell>
          <cell r="N5">
            <v>55</v>
          </cell>
          <cell r="O5">
            <v>60</v>
          </cell>
          <cell r="P5">
            <v>65</v>
          </cell>
          <cell r="Q5">
            <v>70</v>
          </cell>
          <cell r="R5">
            <v>75</v>
          </cell>
          <cell r="S5">
            <v>80</v>
          </cell>
          <cell r="T5">
            <v>85</v>
          </cell>
        </row>
        <row r="8">
          <cell r="B8" t="str">
            <v>穿深等效</v>
          </cell>
          <cell r="C8">
            <v>500</v>
          </cell>
          <cell r="D8">
            <v>500</v>
          </cell>
          <cell r="E8">
            <v>500</v>
          </cell>
          <cell r="F8">
            <v>500</v>
          </cell>
          <cell r="G8">
            <v>500</v>
          </cell>
          <cell r="H8">
            <v>500</v>
          </cell>
          <cell r="I8">
            <v>500</v>
          </cell>
          <cell r="J8">
            <v>500</v>
          </cell>
          <cell r="K8">
            <v>500</v>
          </cell>
          <cell r="L8">
            <v>500</v>
          </cell>
          <cell r="M8">
            <v>500</v>
          </cell>
          <cell r="N8">
            <v>500</v>
          </cell>
          <cell r="O8">
            <v>500</v>
          </cell>
          <cell r="P8">
            <v>500</v>
          </cell>
          <cell r="Q8">
            <v>500</v>
          </cell>
          <cell r="R8">
            <v>500</v>
          </cell>
          <cell r="S8">
            <v>500</v>
          </cell>
          <cell r="T8">
            <v>500</v>
          </cell>
        </row>
        <row r="9">
          <cell r="B9" t="str">
            <v>装甲等效</v>
          </cell>
          <cell r="C9">
            <v>200</v>
          </cell>
          <cell r="D9">
            <v>200.76396750866948</v>
          </cell>
          <cell r="E9">
            <v>203.08532237714903</v>
          </cell>
          <cell r="F9">
            <v>207.05523608201659</v>
          </cell>
          <cell r="G9">
            <v>212.83555449518241</v>
          </cell>
          <cell r="H9">
            <v>220.67558379249834</v>
          </cell>
          <cell r="I9">
            <v>230.9401076758503</v>
          </cell>
          <cell r="J9">
            <v>244.15491775229123</v>
          </cell>
          <cell r="K9">
            <v>261.08145786645571</v>
          </cell>
          <cell r="L9">
            <v>282.84271247461896</v>
          </cell>
          <cell r="M9">
            <v>311.14476537208247</v>
          </cell>
          <cell r="N9">
            <v>348.68935912421955</v>
          </cell>
          <cell r="O9">
            <v>399.99999999999989</v>
          </cell>
          <cell r="P9">
            <v>473.24031663049971</v>
          </cell>
          <cell r="Q9">
            <v>584.76088003261725</v>
          </cell>
          <cell r="R9">
            <v>772.74066103125472</v>
          </cell>
          <cell r="S9">
            <v>1151.7540966287263</v>
          </cell>
          <cell r="T9">
            <v>2294.742649133972</v>
          </cell>
        </row>
        <row r="13">
          <cell r="C13">
            <v>0</v>
          </cell>
          <cell r="D13">
            <v>5</v>
          </cell>
          <cell r="E13">
            <v>10</v>
          </cell>
          <cell r="F13">
            <v>15</v>
          </cell>
          <cell r="G13">
            <v>20</v>
          </cell>
          <cell r="H13">
            <v>25</v>
          </cell>
          <cell r="I13">
            <v>30</v>
          </cell>
          <cell r="J13">
            <v>35</v>
          </cell>
          <cell r="K13">
            <v>40</v>
          </cell>
          <cell r="L13">
            <v>45</v>
          </cell>
          <cell r="M13">
            <v>50</v>
          </cell>
          <cell r="N13">
            <v>55</v>
          </cell>
          <cell r="O13">
            <v>60</v>
          </cell>
          <cell r="P13">
            <v>65</v>
          </cell>
          <cell r="Q13">
            <v>70</v>
          </cell>
          <cell r="R13">
            <v>75</v>
          </cell>
          <cell r="S13">
            <v>80</v>
          </cell>
          <cell r="T13">
            <v>85</v>
          </cell>
        </row>
        <row r="16">
          <cell r="B16" t="str">
            <v>穿深等效</v>
          </cell>
          <cell r="C16">
            <v>650</v>
          </cell>
          <cell r="D16">
            <v>645.06251972896757</v>
          </cell>
          <cell r="E16">
            <v>630.40010175542011</v>
          </cell>
          <cell r="F16">
            <v>606.45825622994266</v>
          </cell>
          <cell r="G16">
            <v>573.96444401366784</v>
          </cell>
          <cell r="H16">
            <v>533.90597314812533</v>
          </cell>
          <cell r="I16">
            <v>487.50000000000011</v>
          </cell>
          <cell r="J16">
            <v>436.1565465808423</v>
          </cell>
          <cell r="K16">
            <v>381.43565774175244</v>
          </cell>
          <cell r="L16">
            <v>325.00000000000006</v>
          </cell>
          <cell r="M16">
            <v>268.56434225824768</v>
          </cell>
          <cell r="N16">
            <v>213.8434534191577</v>
          </cell>
          <cell r="O16">
            <v>162.50000000000009</v>
          </cell>
          <cell r="P16">
            <v>116.09402685187472</v>
          </cell>
          <cell r="Q16">
            <v>76.035555986332184</v>
          </cell>
          <cell r="R16">
            <v>43.541743770057437</v>
          </cell>
          <cell r="S16">
            <v>19.599898244579791</v>
          </cell>
          <cell r="T16">
            <v>4.9374802710323769</v>
          </cell>
        </row>
        <row r="17">
          <cell r="B17" t="str">
            <v>装甲等效</v>
          </cell>
          <cell r="C17">
            <v>300</v>
          </cell>
          <cell r="D17">
            <v>301.72056735632458</v>
          </cell>
          <cell r="E17">
            <v>306.96867969803623</v>
          </cell>
          <cell r="F17">
            <v>316.01346479898802</v>
          </cell>
          <cell r="G17">
            <v>329.33852041149254</v>
          </cell>
          <cell r="H17">
            <v>347.70239927828936</v>
          </cell>
          <cell r="I17">
            <v>372.24194364083985</v>
          </cell>
          <cell r="J17">
            <v>404.64527689592569</v>
          </cell>
          <cell r="K17">
            <v>447.44566503945214</v>
          </cell>
          <cell r="L17">
            <v>504.53784915222866</v>
          </cell>
          <cell r="M17">
            <v>582.13003808779536</v>
          </cell>
          <cell r="N17">
            <v>690.61228998001536</v>
          </cell>
          <cell r="O17">
            <v>848.52813742385672</v>
          </cell>
          <cell r="P17">
            <v>1091.9402268789925</v>
          </cell>
          <cell r="Q17">
            <v>1499.8358416742276</v>
          </cell>
          <cell r="R17">
            <v>2278.3839304378453</v>
          </cell>
          <cell r="S17">
            <v>4145.8721926591288</v>
          </cell>
          <cell r="T17">
            <v>11659.427928490788</v>
          </cell>
        </row>
        <row r="18">
          <cell r="B18" t="str">
            <v>剩余穿深</v>
          </cell>
          <cell r="C18">
            <v>350</v>
          </cell>
          <cell r="D18">
            <v>343.34195237264299</v>
          </cell>
          <cell r="E18">
            <v>323.43142205738388</v>
          </cell>
          <cell r="F18">
            <v>290.44479143095464</v>
          </cell>
          <cell r="G18">
            <v>244.62592360217531</v>
          </cell>
          <cell r="H18">
            <v>186.20357386983596</v>
          </cell>
          <cell r="I18">
            <v>115.25805635916026</v>
          </cell>
          <cell r="J18">
            <v>31.511269684916613</v>
          </cell>
          <cell r="K18">
            <v>-66.010007297699701</v>
          </cell>
          <cell r="L18">
            <v>-179.5378491522286</v>
          </cell>
          <cell r="M18">
            <v>-313.56569582954768</v>
          </cell>
          <cell r="N18">
            <v>-476.76883656085766</v>
          </cell>
          <cell r="O18">
            <v>-686.02813742385661</v>
          </cell>
          <cell r="P18">
            <v>-975.84620002711779</v>
          </cell>
          <cell r="Q18">
            <v>-1423.8002856878954</v>
          </cell>
          <cell r="R18">
            <v>-2234.8421866677877</v>
          </cell>
          <cell r="S18">
            <v>-4126.2722944145489</v>
          </cell>
          <cell r="T18">
            <v>-11654.490448219756</v>
          </cell>
        </row>
        <row r="19">
          <cell r="B19" t="str">
            <v>有效伤害</v>
          </cell>
          <cell r="C19">
            <v>187.08286933869709</v>
          </cell>
          <cell r="D19">
            <v>185.29488723994601</v>
          </cell>
          <cell r="E19">
            <v>179.84199233143073</v>
          </cell>
          <cell r="F19">
            <v>170.42440888292811</v>
          </cell>
          <cell r="G19">
            <v>156.40521845583518</v>
          </cell>
          <cell r="H19">
            <v>136.45643036142926</v>
          </cell>
          <cell r="I19">
            <v>107.35830492288906</v>
          </cell>
          <cell r="J19">
            <v>56.134899737076765</v>
          </cell>
          <cell r="K19" t="e">
            <v>#NUM!</v>
          </cell>
          <cell r="L19" t="e">
            <v>#NUM!</v>
          </cell>
          <cell r="M19" t="e">
            <v>#NUM!</v>
          </cell>
          <cell r="N19" t="e">
            <v>#NUM!</v>
          </cell>
          <cell r="O19" t="e">
            <v>#NUM!</v>
          </cell>
          <cell r="P19" t="e">
            <v>#NUM!</v>
          </cell>
          <cell r="Q19" t="e">
            <v>#NUM!</v>
          </cell>
          <cell r="R19" t="e">
            <v>#NUM!</v>
          </cell>
          <cell r="S19" t="e">
            <v>#NUM!</v>
          </cell>
          <cell r="T19" t="e">
            <v>#NUM!</v>
          </cell>
        </row>
        <row r="43">
          <cell r="C43">
            <v>0</v>
          </cell>
          <cell r="D43">
            <v>5</v>
          </cell>
          <cell r="E43">
            <v>10</v>
          </cell>
          <cell r="F43">
            <v>15</v>
          </cell>
          <cell r="G43">
            <v>20</v>
          </cell>
          <cell r="H43">
            <v>25</v>
          </cell>
          <cell r="I43">
            <v>30</v>
          </cell>
          <cell r="J43">
            <v>35</v>
          </cell>
          <cell r="K43">
            <v>40</v>
          </cell>
          <cell r="L43">
            <v>45</v>
          </cell>
          <cell r="M43">
            <v>50</v>
          </cell>
          <cell r="N43">
            <v>55</v>
          </cell>
          <cell r="O43">
            <v>60</v>
          </cell>
          <cell r="P43">
            <v>65</v>
          </cell>
          <cell r="Q43">
            <v>70</v>
          </cell>
          <cell r="R43">
            <v>75</v>
          </cell>
          <cell r="S43">
            <v>80</v>
          </cell>
          <cell r="T43">
            <v>85</v>
          </cell>
        </row>
        <row r="46">
          <cell r="B46" t="str">
            <v>穿深等效-小角度优势类型</v>
          </cell>
          <cell r="C46">
            <v>650</v>
          </cell>
          <cell r="D46">
            <v>645.06251972896757</v>
          </cell>
          <cell r="E46">
            <v>630.40010175542011</v>
          </cell>
          <cell r="F46">
            <v>606.45825622994266</v>
          </cell>
          <cell r="G46">
            <v>573.96444401366784</v>
          </cell>
          <cell r="H46">
            <v>533.90597314812533</v>
          </cell>
          <cell r="I46">
            <v>487.50000000000011</v>
          </cell>
          <cell r="J46">
            <v>436.1565465808423</v>
          </cell>
          <cell r="K46">
            <v>381.43565774175244</v>
          </cell>
          <cell r="L46">
            <v>325.00000000000006</v>
          </cell>
          <cell r="M46">
            <v>268.56434225824768</v>
          </cell>
          <cell r="N46">
            <v>213.8434534191577</v>
          </cell>
          <cell r="O46">
            <v>162.50000000000009</v>
          </cell>
          <cell r="P46">
            <v>116.09402685187472</v>
          </cell>
          <cell r="Q46">
            <v>76.035555986332184</v>
          </cell>
          <cell r="R46">
            <v>43.541743770057437</v>
          </cell>
          <cell r="S46">
            <v>19.599898244579791</v>
          </cell>
          <cell r="T46">
            <v>4.9374802710323769</v>
          </cell>
        </row>
        <row r="47">
          <cell r="B47" t="str">
            <v>穿深等效-大角度优势类型</v>
          </cell>
          <cell r="C47">
            <v>500</v>
          </cell>
          <cell r="D47">
            <v>498.09734904587276</v>
          </cell>
          <cell r="E47">
            <v>492.40387650610398</v>
          </cell>
          <cell r="F47">
            <v>482.96291314453418</v>
          </cell>
          <cell r="G47">
            <v>469.84631039295419</v>
          </cell>
          <cell r="H47">
            <v>453.15389351832499</v>
          </cell>
          <cell r="I47">
            <v>433.01270189221935</v>
          </cell>
          <cell r="J47">
            <v>409.57602214449588</v>
          </cell>
          <cell r="K47">
            <v>383.02222155948903</v>
          </cell>
          <cell r="L47">
            <v>353.55339059327378</v>
          </cell>
          <cell r="M47">
            <v>321.39380484326966</v>
          </cell>
          <cell r="N47">
            <v>286.78821817552307</v>
          </cell>
          <cell r="O47">
            <v>250.00000000000006</v>
          </cell>
          <cell r="P47">
            <v>211.30913087034972</v>
          </cell>
          <cell r="Q47">
            <v>171.01007166283441</v>
          </cell>
          <cell r="R47">
            <v>129.40952255126038</v>
          </cell>
          <cell r="S47">
            <v>86.824088833465211</v>
          </cell>
          <cell r="T47">
            <v>43.577871373829069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8356-B4B6-49A6-8319-B7EA36E8A092}">
  <dimension ref="B5:T52"/>
  <sheetViews>
    <sheetView tabSelected="1" topLeftCell="A13" zoomScale="70" zoomScaleNormal="70" workbookViewId="0">
      <selection activeCell="B53" sqref="B53"/>
    </sheetView>
  </sheetViews>
  <sheetFormatPr defaultRowHeight="13.8" x14ac:dyDescent="0.25"/>
  <sheetData>
    <row r="5" spans="2:20" x14ac:dyDescent="0.25">
      <c r="B5" t="s">
        <v>0</v>
      </c>
      <c r="C5">
        <v>0</v>
      </c>
      <c r="D5">
        <v>5</v>
      </c>
      <c r="E5">
        <v>10</v>
      </c>
      <c r="F5">
        <v>15</v>
      </c>
      <c r="G5">
        <v>20</v>
      </c>
      <c r="H5">
        <v>25</v>
      </c>
      <c r="I5">
        <v>30</v>
      </c>
      <c r="J5">
        <v>35</v>
      </c>
      <c r="K5">
        <v>40</v>
      </c>
      <c r="L5">
        <v>45</v>
      </c>
      <c r="M5">
        <v>50</v>
      </c>
      <c r="N5">
        <v>55</v>
      </c>
      <c r="O5">
        <v>60</v>
      </c>
      <c r="P5">
        <v>65</v>
      </c>
      <c r="Q5">
        <v>70</v>
      </c>
      <c r="R5">
        <v>75</v>
      </c>
      <c r="S5">
        <v>80</v>
      </c>
      <c r="T5">
        <v>85</v>
      </c>
    </row>
    <row r="6" spans="2:20" x14ac:dyDescent="0.25">
      <c r="B6" t="s">
        <v>1</v>
      </c>
      <c r="C6">
        <f>RADIANS(C5)</f>
        <v>0</v>
      </c>
      <c r="D6">
        <f t="shared" ref="D6:T6" si="0">RADIANS(D5)</f>
        <v>8.7266462599716474E-2</v>
      </c>
      <c r="E6">
        <f t="shared" si="0"/>
        <v>0.17453292519943295</v>
      </c>
      <c r="F6">
        <f t="shared" si="0"/>
        <v>0.26179938779914941</v>
      </c>
      <c r="G6">
        <f t="shared" si="0"/>
        <v>0.3490658503988659</v>
      </c>
      <c r="H6">
        <f t="shared" si="0"/>
        <v>0.43633231299858238</v>
      </c>
      <c r="I6">
        <f t="shared" si="0"/>
        <v>0.52359877559829882</v>
      </c>
      <c r="J6">
        <f t="shared" si="0"/>
        <v>0.6108652381980153</v>
      </c>
      <c r="K6">
        <f t="shared" si="0"/>
        <v>0.69813170079773179</v>
      </c>
      <c r="L6">
        <f t="shared" si="0"/>
        <v>0.78539816339744828</v>
      </c>
      <c r="M6">
        <f t="shared" si="0"/>
        <v>0.87266462599716477</v>
      </c>
      <c r="N6">
        <f t="shared" si="0"/>
        <v>0.95993108859688125</v>
      </c>
      <c r="O6">
        <f t="shared" si="0"/>
        <v>1.0471975511965976</v>
      </c>
      <c r="P6">
        <f t="shared" si="0"/>
        <v>1.1344640137963142</v>
      </c>
      <c r="Q6">
        <f t="shared" si="0"/>
        <v>1.2217304763960306</v>
      </c>
      <c r="R6">
        <f t="shared" si="0"/>
        <v>1.3089969389957472</v>
      </c>
      <c r="S6">
        <f t="shared" si="0"/>
        <v>1.3962634015954636</v>
      </c>
      <c r="T6">
        <f t="shared" si="0"/>
        <v>1.4835298641951802</v>
      </c>
    </row>
    <row r="7" spans="2:20" x14ac:dyDescent="0.25">
      <c r="B7" t="s">
        <v>2</v>
      </c>
      <c r="C7">
        <f>1/COS(C6)</f>
        <v>1</v>
      </c>
      <c r="D7">
        <f t="shared" ref="D7:T7" si="1">1/COS(D6)</f>
        <v>1.0038198375433474</v>
      </c>
      <c r="E7">
        <f t="shared" si="1"/>
        <v>1.0154266118857451</v>
      </c>
      <c r="F7">
        <f t="shared" si="1"/>
        <v>1.035276180410083</v>
      </c>
      <c r="G7">
        <f t="shared" si="1"/>
        <v>1.0641777724759121</v>
      </c>
      <c r="H7">
        <f t="shared" si="1"/>
        <v>1.1033779189624917</v>
      </c>
      <c r="I7">
        <f t="shared" si="1"/>
        <v>1.1547005383792515</v>
      </c>
      <c r="J7">
        <f t="shared" si="1"/>
        <v>1.2207745887614561</v>
      </c>
      <c r="K7">
        <f t="shared" si="1"/>
        <v>1.3054072893322786</v>
      </c>
      <c r="L7">
        <f t="shared" si="1"/>
        <v>1.4142135623730949</v>
      </c>
      <c r="M7">
        <f t="shared" si="1"/>
        <v>1.5557238268604123</v>
      </c>
      <c r="N7">
        <f t="shared" si="1"/>
        <v>1.7434467956210977</v>
      </c>
      <c r="O7">
        <f t="shared" si="1"/>
        <v>1.9999999999999996</v>
      </c>
      <c r="P7">
        <f t="shared" si="1"/>
        <v>2.3662015831524985</v>
      </c>
      <c r="Q7">
        <f t="shared" si="1"/>
        <v>2.9238044001630863</v>
      </c>
      <c r="R7">
        <f t="shared" si="1"/>
        <v>3.8637033051562737</v>
      </c>
      <c r="S7">
        <f t="shared" si="1"/>
        <v>5.758770483143631</v>
      </c>
      <c r="T7">
        <f t="shared" si="1"/>
        <v>11.47371324566986</v>
      </c>
    </row>
    <row r="8" spans="2:20" x14ac:dyDescent="0.25">
      <c r="B8" t="s">
        <v>3</v>
      </c>
      <c r="C8">
        <f>500</f>
        <v>500</v>
      </c>
      <c r="D8">
        <f>500</f>
        <v>500</v>
      </c>
      <c r="E8">
        <f>500</f>
        <v>500</v>
      </c>
      <c r="F8">
        <f>500</f>
        <v>500</v>
      </c>
      <c r="G8">
        <f>500</f>
        <v>500</v>
      </c>
      <c r="H8">
        <f>500</f>
        <v>500</v>
      </c>
      <c r="I8">
        <f>500</f>
        <v>500</v>
      </c>
      <c r="J8">
        <f>500</f>
        <v>500</v>
      </c>
      <c r="K8">
        <f>500</f>
        <v>500</v>
      </c>
      <c r="L8">
        <f>500</f>
        <v>500</v>
      </c>
      <c r="M8">
        <f>500</f>
        <v>500</v>
      </c>
      <c r="N8">
        <f>500</f>
        <v>500</v>
      </c>
      <c r="O8">
        <f>500</f>
        <v>500</v>
      </c>
      <c r="P8">
        <f>500</f>
        <v>500</v>
      </c>
      <c r="Q8">
        <f>500</f>
        <v>500</v>
      </c>
      <c r="R8">
        <f>500</f>
        <v>500</v>
      </c>
      <c r="S8">
        <f>500</f>
        <v>500</v>
      </c>
      <c r="T8">
        <f>500</f>
        <v>500</v>
      </c>
    </row>
    <row r="9" spans="2:20" x14ac:dyDescent="0.25">
      <c r="B9" t="s">
        <v>4</v>
      </c>
      <c r="C9">
        <f>200*(C7)</f>
        <v>200</v>
      </c>
      <c r="D9">
        <f t="shared" ref="D9:T9" si="2">200*(D7)</f>
        <v>200.76396750866948</v>
      </c>
      <c r="E9">
        <f t="shared" si="2"/>
        <v>203.08532237714903</v>
      </c>
      <c r="F9">
        <f t="shared" si="2"/>
        <v>207.05523608201659</v>
      </c>
      <c r="G9">
        <f t="shared" si="2"/>
        <v>212.83555449518241</v>
      </c>
      <c r="H9">
        <f t="shared" si="2"/>
        <v>220.67558379249834</v>
      </c>
      <c r="I9">
        <f t="shared" si="2"/>
        <v>230.9401076758503</v>
      </c>
      <c r="J9">
        <f t="shared" si="2"/>
        <v>244.15491775229123</v>
      </c>
      <c r="K9">
        <f t="shared" si="2"/>
        <v>261.08145786645571</v>
      </c>
      <c r="L9">
        <f t="shared" si="2"/>
        <v>282.84271247461896</v>
      </c>
      <c r="M9">
        <f t="shared" si="2"/>
        <v>311.14476537208247</v>
      </c>
      <c r="N9">
        <f t="shared" si="2"/>
        <v>348.68935912421955</v>
      </c>
      <c r="O9">
        <f t="shared" si="2"/>
        <v>399.99999999999989</v>
      </c>
      <c r="P9">
        <f t="shared" si="2"/>
        <v>473.24031663049971</v>
      </c>
      <c r="Q9">
        <f t="shared" si="2"/>
        <v>584.76088003261725</v>
      </c>
      <c r="R9">
        <f t="shared" si="2"/>
        <v>772.74066103125472</v>
      </c>
      <c r="S9">
        <f t="shared" si="2"/>
        <v>1151.7540966287263</v>
      </c>
      <c r="T9">
        <f t="shared" si="2"/>
        <v>2294.742649133972</v>
      </c>
    </row>
    <row r="13" spans="2:20" x14ac:dyDescent="0.25">
      <c r="B13" t="s">
        <v>0</v>
      </c>
      <c r="C13">
        <v>0</v>
      </c>
      <c r="D13">
        <v>5</v>
      </c>
      <c r="E13">
        <v>10</v>
      </c>
      <c r="F13">
        <v>15</v>
      </c>
      <c r="G13">
        <v>20</v>
      </c>
      <c r="H13">
        <v>25</v>
      </c>
      <c r="I13">
        <v>30</v>
      </c>
      <c r="J13">
        <v>35</v>
      </c>
      <c r="K13">
        <v>40</v>
      </c>
      <c r="L13">
        <v>45</v>
      </c>
      <c r="M13">
        <v>50</v>
      </c>
      <c r="N13">
        <v>55</v>
      </c>
      <c r="O13">
        <v>60</v>
      </c>
      <c r="P13">
        <v>65</v>
      </c>
      <c r="Q13">
        <v>70</v>
      </c>
      <c r="R13">
        <v>75</v>
      </c>
      <c r="S13">
        <v>80</v>
      </c>
      <c r="T13">
        <v>85</v>
      </c>
    </row>
    <row r="14" spans="2:20" x14ac:dyDescent="0.25">
      <c r="B14" t="s">
        <v>1</v>
      </c>
      <c r="C14">
        <f>RADIANS(C13)</f>
        <v>0</v>
      </c>
      <c r="D14">
        <f t="shared" ref="D14:T14" si="3">RADIANS(D13)</f>
        <v>8.7266462599716474E-2</v>
      </c>
      <c r="E14">
        <f t="shared" si="3"/>
        <v>0.17453292519943295</v>
      </c>
      <c r="F14">
        <f t="shared" si="3"/>
        <v>0.26179938779914941</v>
      </c>
      <c r="G14">
        <f t="shared" si="3"/>
        <v>0.3490658503988659</v>
      </c>
      <c r="H14">
        <f t="shared" si="3"/>
        <v>0.43633231299858238</v>
      </c>
      <c r="I14">
        <f t="shared" si="3"/>
        <v>0.52359877559829882</v>
      </c>
      <c r="J14">
        <f t="shared" si="3"/>
        <v>0.6108652381980153</v>
      </c>
      <c r="K14">
        <f t="shared" si="3"/>
        <v>0.69813170079773179</v>
      </c>
      <c r="L14">
        <f t="shared" si="3"/>
        <v>0.78539816339744828</v>
      </c>
      <c r="M14">
        <f t="shared" si="3"/>
        <v>0.87266462599716477</v>
      </c>
      <c r="N14">
        <f t="shared" si="3"/>
        <v>0.95993108859688125</v>
      </c>
      <c r="O14">
        <f t="shared" si="3"/>
        <v>1.0471975511965976</v>
      </c>
      <c r="P14">
        <f t="shared" si="3"/>
        <v>1.1344640137963142</v>
      </c>
      <c r="Q14">
        <f t="shared" si="3"/>
        <v>1.2217304763960306</v>
      </c>
      <c r="R14">
        <f t="shared" si="3"/>
        <v>1.3089969389957472</v>
      </c>
      <c r="S14">
        <f t="shared" si="3"/>
        <v>1.3962634015954636</v>
      </c>
      <c r="T14">
        <f t="shared" si="3"/>
        <v>1.4835298641951802</v>
      </c>
    </row>
    <row r="15" spans="2:20" x14ac:dyDescent="0.25">
      <c r="B15" t="s">
        <v>2</v>
      </c>
      <c r="C15">
        <f>1/COS(C14)</f>
        <v>1</v>
      </c>
      <c r="D15">
        <f t="shared" ref="D15:T15" si="4">1/COS(D14)</f>
        <v>1.0038198375433474</v>
      </c>
      <c r="E15">
        <f t="shared" si="4"/>
        <v>1.0154266118857451</v>
      </c>
      <c r="F15">
        <f t="shared" si="4"/>
        <v>1.035276180410083</v>
      </c>
      <c r="G15">
        <f t="shared" si="4"/>
        <v>1.0641777724759121</v>
      </c>
      <c r="H15">
        <f t="shared" si="4"/>
        <v>1.1033779189624917</v>
      </c>
      <c r="I15">
        <f t="shared" si="4"/>
        <v>1.1547005383792515</v>
      </c>
      <c r="J15">
        <f t="shared" si="4"/>
        <v>1.2207745887614561</v>
      </c>
      <c r="K15">
        <f t="shared" si="4"/>
        <v>1.3054072893322786</v>
      </c>
      <c r="L15">
        <f t="shared" si="4"/>
        <v>1.4142135623730949</v>
      </c>
      <c r="M15">
        <f t="shared" si="4"/>
        <v>1.5557238268604123</v>
      </c>
      <c r="N15">
        <f t="shared" si="4"/>
        <v>1.7434467956210977</v>
      </c>
      <c r="O15">
        <f t="shared" si="4"/>
        <v>1.9999999999999996</v>
      </c>
      <c r="P15">
        <f t="shared" si="4"/>
        <v>2.3662015831524985</v>
      </c>
      <c r="Q15">
        <f t="shared" si="4"/>
        <v>2.9238044001630863</v>
      </c>
      <c r="R15">
        <f t="shared" si="4"/>
        <v>3.8637033051562737</v>
      </c>
      <c r="S15">
        <f t="shared" si="4"/>
        <v>5.758770483143631</v>
      </c>
      <c r="T15">
        <f t="shared" si="4"/>
        <v>11.47371324566986</v>
      </c>
    </row>
    <row r="16" spans="2:20" x14ac:dyDescent="0.25">
      <c r="B16" t="s">
        <v>3</v>
      </c>
      <c r="C16">
        <f>500*COS(C14)*COS(C14)*1.3</f>
        <v>650</v>
      </c>
      <c r="D16">
        <f t="shared" ref="D16:T16" si="5">500*COS(D14)*COS(D14)*1.3</f>
        <v>645.06251972896757</v>
      </c>
      <c r="E16">
        <f t="shared" si="5"/>
        <v>630.40010175542011</v>
      </c>
      <c r="F16">
        <f t="shared" si="5"/>
        <v>606.45825622994266</v>
      </c>
      <c r="G16">
        <f t="shared" si="5"/>
        <v>573.96444401366784</v>
      </c>
      <c r="H16">
        <f t="shared" si="5"/>
        <v>533.90597314812533</v>
      </c>
      <c r="I16">
        <f t="shared" si="5"/>
        <v>487.50000000000011</v>
      </c>
      <c r="J16">
        <f t="shared" si="5"/>
        <v>436.1565465808423</v>
      </c>
      <c r="K16">
        <f t="shared" si="5"/>
        <v>381.43565774175244</v>
      </c>
      <c r="L16">
        <f t="shared" si="5"/>
        <v>325.00000000000006</v>
      </c>
      <c r="M16">
        <f t="shared" si="5"/>
        <v>268.56434225824768</v>
      </c>
      <c r="N16">
        <f t="shared" si="5"/>
        <v>213.8434534191577</v>
      </c>
      <c r="O16">
        <f t="shared" si="5"/>
        <v>162.50000000000009</v>
      </c>
      <c r="P16">
        <f t="shared" si="5"/>
        <v>116.09402685187472</v>
      </c>
      <c r="Q16">
        <f t="shared" si="5"/>
        <v>76.035555986332184</v>
      </c>
      <c r="R16">
        <f t="shared" si="5"/>
        <v>43.541743770057437</v>
      </c>
      <c r="S16">
        <f t="shared" si="5"/>
        <v>19.599898244579791</v>
      </c>
      <c r="T16">
        <f t="shared" si="5"/>
        <v>4.9374802710323769</v>
      </c>
    </row>
    <row r="17" spans="2:20" x14ac:dyDescent="0.25">
      <c r="B17" t="s">
        <v>4</v>
      </c>
      <c r="C17">
        <f>200*SQRT(C15)*C15*1.5</f>
        <v>300</v>
      </c>
      <c r="D17">
        <f t="shared" ref="D17:T17" si="6">200*SQRT(D15)*D15*1.5</f>
        <v>301.72056735632458</v>
      </c>
      <c r="E17">
        <f t="shared" si="6"/>
        <v>306.96867969803623</v>
      </c>
      <c r="F17">
        <f t="shared" si="6"/>
        <v>316.01346479898802</v>
      </c>
      <c r="G17">
        <f t="shared" si="6"/>
        <v>329.33852041149254</v>
      </c>
      <c r="H17">
        <f t="shared" si="6"/>
        <v>347.70239927828936</v>
      </c>
      <c r="I17">
        <f t="shared" si="6"/>
        <v>372.24194364083985</v>
      </c>
      <c r="J17">
        <f t="shared" si="6"/>
        <v>404.64527689592569</v>
      </c>
      <c r="K17">
        <f t="shared" si="6"/>
        <v>447.44566503945214</v>
      </c>
      <c r="L17">
        <f t="shared" si="6"/>
        <v>504.53784915222866</v>
      </c>
      <c r="M17">
        <f t="shared" si="6"/>
        <v>582.13003808779536</v>
      </c>
      <c r="N17">
        <f t="shared" si="6"/>
        <v>690.61228998001536</v>
      </c>
      <c r="O17">
        <f t="shared" si="6"/>
        <v>848.52813742385672</v>
      </c>
      <c r="P17">
        <f t="shared" si="6"/>
        <v>1091.9402268789925</v>
      </c>
      <c r="Q17">
        <f t="shared" si="6"/>
        <v>1499.8358416742276</v>
      </c>
      <c r="R17">
        <f t="shared" si="6"/>
        <v>2278.3839304378453</v>
      </c>
      <c r="S17">
        <f t="shared" si="6"/>
        <v>4145.8721926591288</v>
      </c>
      <c r="T17">
        <f t="shared" si="6"/>
        <v>11659.427928490788</v>
      </c>
    </row>
    <row r="18" spans="2:20" x14ac:dyDescent="0.25">
      <c r="B18" t="s">
        <v>5</v>
      </c>
      <c r="C18">
        <f t="shared" ref="C18:T18" si="7">C16-C17</f>
        <v>350</v>
      </c>
      <c r="D18">
        <f t="shared" si="7"/>
        <v>343.34195237264299</v>
      </c>
      <c r="E18">
        <f t="shared" si="7"/>
        <v>323.43142205738388</v>
      </c>
      <c r="F18">
        <f t="shared" si="7"/>
        <v>290.44479143095464</v>
      </c>
      <c r="G18">
        <f t="shared" si="7"/>
        <v>244.62592360217531</v>
      </c>
      <c r="H18">
        <f t="shared" si="7"/>
        <v>186.20357386983596</v>
      </c>
      <c r="I18">
        <f t="shared" si="7"/>
        <v>115.25805635916026</v>
      </c>
      <c r="J18">
        <f t="shared" si="7"/>
        <v>31.511269684916613</v>
      </c>
      <c r="K18">
        <f t="shared" si="7"/>
        <v>-66.010007297699701</v>
      </c>
      <c r="L18">
        <f t="shared" si="7"/>
        <v>-179.5378491522286</v>
      </c>
      <c r="M18">
        <f t="shared" si="7"/>
        <v>-313.56569582954768</v>
      </c>
      <c r="N18">
        <f t="shared" si="7"/>
        <v>-476.76883656085766</v>
      </c>
      <c r="O18">
        <f t="shared" si="7"/>
        <v>-686.02813742385661</v>
      </c>
      <c r="P18">
        <f t="shared" si="7"/>
        <v>-975.84620002711779</v>
      </c>
      <c r="Q18">
        <f t="shared" si="7"/>
        <v>-1423.8002856878954</v>
      </c>
      <c r="R18">
        <f t="shared" si="7"/>
        <v>-2234.8421866677877</v>
      </c>
      <c r="S18">
        <f t="shared" si="7"/>
        <v>-4126.2722944145489</v>
      </c>
      <c r="T18">
        <f t="shared" si="7"/>
        <v>-11654.490448219756</v>
      </c>
    </row>
    <row r="19" spans="2:20" x14ac:dyDescent="0.25">
      <c r="B19" t="s">
        <v>6</v>
      </c>
      <c r="C19">
        <f>SQRT(C18)*10</f>
        <v>187.08286933869709</v>
      </c>
      <c r="D19">
        <f t="shared" ref="D19:T19" si="8">SQRT(D18)*10</f>
        <v>185.29488723994601</v>
      </c>
      <c r="E19">
        <f t="shared" si="8"/>
        <v>179.84199233143073</v>
      </c>
      <c r="F19">
        <f t="shared" si="8"/>
        <v>170.42440888292811</v>
      </c>
      <c r="G19">
        <f t="shared" si="8"/>
        <v>156.40521845583518</v>
      </c>
      <c r="H19">
        <f t="shared" si="8"/>
        <v>136.45643036142926</v>
      </c>
      <c r="I19">
        <f t="shared" si="8"/>
        <v>107.35830492288906</v>
      </c>
      <c r="J19">
        <f t="shared" si="8"/>
        <v>56.134899737076765</v>
      </c>
      <c r="K19" t="e">
        <f t="shared" si="8"/>
        <v>#NUM!</v>
      </c>
      <c r="L19" t="e">
        <f t="shared" si="8"/>
        <v>#NUM!</v>
      </c>
      <c r="M19" t="e">
        <f t="shared" si="8"/>
        <v>#NUM!</v>
      </c>
      <c r="N19" t="e">
        <f t="shared" si="8"/>
        <v>#NUM!</v>
      </c>
      <c r="O19" t="e">
        <f t="shared" si="8"/>
        <v>#NUM!</v>
      </c>
      <c r="P19" t="e">
        <f t="shared" si="8"/>
        <v>#NUM!</v>
      </c>
      <c r="Q19" t="e">
        <f t="shared" si="8"/>
        <v>#NUM!</v>
      </c>
      <c r="R19" t="e">
        <f t="shared" si="8"/>
        <v>#NUM!</v>
      </c>
      <c r="S19" t="e">
        <f t="shared" si="8"/>
        <v>#NUM!</v>
      </c>
      <c r="T19" t="e">
        <f t="shared" si="8"/>
        <v>#NUM!</v>
      </c>
    </row>
    <row r="43" spans="2:20" x14ac:dyDescent="0.25">
      <c r="B43" t="s">
        <v>0</v>
      </c>
      <c r="C43">
        <v>0</v>
      </c>
      <c r="D43">
        <v>5</v>
      </c>
      <c r="E43">
        <v>10</v>
      </c>
      <c r="F43">
        <v>15</v>
      </c>
      <c r="G43">
        <v>20</v>
      </c>
      <c r="H43">
        <v>25</v>
      </c>
      <c r="I43">
        <v>30</v>
      </c>
      <c r="J43">
        <v>35</v>
      </c>
      <c r="K43">
        <v>40</v>
      </c>
      <c r="L43">
        <v>45</v>
      </c>
      <c r="M43">
        <v>50</v>
      </c>
      <c r="N43">
        <v>55</v>
      </c>
      <c r="O43">
        <v>60</v>
      </c>
      <c r="P43">
        <v>65</v>
      </c>
      <c r="Q43">
        <v>70</v>
      </c>
      <c r="R43">
        <v>75</v>
      </c>
      <c r="S43">
        <v>80</v>
      </c>
      <c r="T43">
        <v>85</v>
      </c>
    </row>
    <row r="44" spans="2:20" x14ac:dyDescent="0.25">
      <c r="B44" t="s">
        <v>1</v>
      </c>
      <c r="C44">
        <f>RADIANS(C43)</f>
        <v>0</v>
      </c>
      <c r="D44">
        <f t="shared" ref="D44:T44" si="9">RADIANS(D43)</f>
        <v>8.7266462599716474E-2</v>
      </c>
      <c r="E44">
        <f t="shared" si="9"/>
        <v>0.17453292519943295</v>
      </c>
      <c r="F44">
        <f t="shared" si="9"/>
        <v>0.26179938779914941</v>
      </c>
      <c r="G44">
        <f t="shared" si="9"/>
        <v>0.3490658503988659</v>
      </c>
      <c r="H44">
        <f t="shared" si="9"/>
        <v>0.43633231299858238</v>
      </c>
      <c r="I44">
        <f t="shared" si="9"/>
        <v>0.52359877559829882</v>
      </c>
      <c r="J44">
        <f t="shared" si="9"/>
        <v>0.6108652381980153</v>
      </c>
      <c r="K44">
        <f t="shared" si="9"/>
        <v>0.69813170079773179</v>
      </c>
      <c r="L44">
        <f t="shared" si="9"/>
        <v>0.78539816339744828</v>
      </c>
      <c r="M44">
        <f t="shared" si="9"/>
        <v>0.87266462599716477</v>
      </c>
      <c r="N44">
        <f t="shared" si="9"/>
        <v>0.95993108859688125</v>
      </c>
      <c r="O44">
        <f t="shared" si="9"/>
        <v>1.0471975511965976</v>
      </c>
      <c r="P44">
        <f t="shared" si="9"/>
        <v>1.1344640137963142</v>
      </c>
      <c r="Q44">
        <f t="shared" si="9"/>
        <v>1.2217304763960306</v>
      </c>
      <c r="R44">
        <f t="shared" si="9"/>
        <v>1.3089969389957472</v>
      </c>
      <c r="S44">
        <f t="shared" si="9"/>
        <v>1.3962634015954636</v>
      </c>
      <c r="T44">
        <f t="shared" si="9"/>
        <v>1.4835298641951802</v>
      </c>
    </row>
    <row r="45" spans="2:20" x14ac:dyDescent="0.25">
      <c r="B45" t="s">
        <v>2</v>
      </c>
      <c r="C45">
        <f>1/COS(C44)</f>
        <v>1</v>
      </c>
      <c r="D45">
        <f t="shared" ref="D45:T45" si="10">1/COS(D44)</f>
        <v>1.0038198375433474</v>
      </c>
      <c r="E45">
        <f t="shared" si="10"/>
        <v>1.0154266118857451</v>
      </c>
      <c r="F45">
        <f t="shared" si="10"/>
        <v>1.035276180410083</v>
      </c>
      <c r="G45">
        <f t="shared" si="10"/>
        <v>1.0641777724759121</v>
      </c>
      <c r="H45">
        <f t="shared" si="10"/>
        <v>1.1033779189624917</v>
      </c>
      <c r="I45">
        <f t="shared" si="10"/>
        <v>1.1547005383792515</v>
      </c>
      <c r="J45">
        <f t="shared" si="10"/>
        <v>1.2207745887614561</v>
      </c>
      <c r="K45">
        <f t="shared" si="10"/>
        <v>1.3054072893322786</v>
      </c>
      <c r="L45">
        <f t="shared" si="10"/>
        <v>1.4142135623730949</v>
      </c>
      <c r="M45">
        <f t="shared" si="10"/>
        <v>1.5557238268604123</v>
      </c>
      <c r="N45">
        <f t="shared" si="10"/>
        <v>1.7434467956210977</v>
      </c>
      <c r="O45">
        <f t="shared" si="10"/>
        <v>1.9999999999999996</v>
      </c>
      <c r="P45">
        <f t="shared" si="10"/>
        <v>2.3662015831524985</v>
      </c>
      <c r="Q45">
        <f t="shared" si="10"/>
        <v>2.9238044001630863</v>
      </c>
      <c r="R45">
        <f t="shared" si="10"/>
        <v>3.8637033051562737</v>
      </c>
      <c r="S45">
        <f t="shared" si="10"/>
        <v>5.758770483143631</v>
      </c>
      <c r="T45">
        <f t="shared" si="10"/>
        <v>11.47371324566986</v>
      </c>
    </row>
    <row r="46" spans="2:20" x14ac:dyDescent="0.25">
      <c r="B46" t="s">
        <v>7</v>
      </c>
      <c r="C46">
        <f>500*COS(C44)*COS(C44)*1.3</f>
        <v>650</v>
      </c>
      <c r="D46">
        <f t="shared" ref="D46:T46" si="11">500*COS(D44)*COS(D44)*1.3</f>
        <v>645.06251972896757</v>
      </c>
      <c r="E46">
        <f t="shared" si="11"/>
        <v>630.40010175542011</v>
      </c>
      <c r="F46">
        <f t="shared" si="11"/>
        <v>606.45825622994266</v>
      </c>
      <c r="G46">
        <f t="shared" si="11"/>
        <v>573.96444401366784</v>
      </c>
      <c r="H46">
        <f t="shared" si="11"/>
        <v>533.90597314812533</v>
      </c>
      <c r="I46">
        <f t="shared" si="11"/>
        <v>487.50000000000011</v>
      </c>
      <c r="J46">
        <f t="shared" si="11"/>
        <v>436.1565465808423</v>
      </c>
      <c r="K46">
        <f t="shared" si="11"/>
        <v>381.43565774175244</v>
      </c>
      <c r="L46">
        <f t="shared" si="11"/>
        <v>325.00000000000006</v>
      </c>
      <c r="M46">
        <f t="shared" si="11"/>
        <v>268.56434225824768</v>
      </c>
      <c r="N46">
        <f t="shared" si="11"/>
        <v>213.8434534191577</v>
      </c>
      <c r="O46">
        <f t="shared" si="11"/>
        <v>162.50000000000009</v>
      </c>
      <c r="P46">
        <f t="shared" si="11"/>
        <v>116.09402685187472</v>
      </c>
      <c r="Q46">
        <f t="shared" si="11"/>
        <v>76.035555986332184</v>
      </c>
      <c r="R46">
        <f t="shared" si="11"/>
        <v>43.541743770057437</v>
      </c>
      <c r="S46">
        <f t="shared" si="11"/>
        <v>19.599898244579791</v>
      </c>
      <c r="T46">
        <f t="shared" si="11"/>
        <v>4.9374802710323769</v>
      </c>
    </row>
    <row r="47" spans="2:20" x14ac:dyDescent="0.25">
      <c r="B47" t="s">
        <v>8</v>
      </c>
      <c r="C47">
        <f>500*COS(C44)</f>
        <v>500</v>
      </c>
      <c r="D47">
        <f t="shared" ref="D47:T47" si="12">500*COS(D44)</f>
        <v>498.09734904587276</v>
      </c>
      <c r="E47">
        <f t="shared" si="12"/>
        <v>492.40387650610398</v>
      </c>
      <c r="F47">
        <f t="shared" si="12"/>
        <v>482.96291314453418</v>
      </c>
      <c r="G47">
        <f t="shared" si="12"/>
        <v>469.84631039295419</v>
      </c>
      <c r="H47">
        <f t="shared" si="12"/>
        <v>453.15389351832499</v>
      </c>
      <c r="I47">
        <f t="shared" si="12"/>
        <v>433.01270189221935</v>
      </c>
      <c r="J47">
        <f t="shared" si="12"/>
        <v>409.57602214449588</v>
      </c>
      <c r="K47">
        <f t="shared" si="12"/>
        <v>383.02222155948903</v>
      </c>
      <c r="L47">
        <f t="shared" si="12"/>
        <v>353.55339059327378</v>
      </c>
      <c r="M47">
        <f t="shared" si="12"/>
        <v>321.39380484326966</v>
      </c>
      <c r="N47">
        <f t="shared" si="12"/>
        <v>286.78821817552307</v>
      </c>
      <c r="O47">
        <f t="shared" si="12"/>
        <v>250.00000000000006</v>
      </c>
      <c r="P47">
        <f t="shared" si="12"/>
        <v>211.30913087034972</v>
      </c>
      <c r="Q47">
        <f t="shared" si="12"/>
        <v>171.01007166283441</v>
      </c>
      <c r="R47">
        <f t="shared" si="12"/>
        <v>129.40952255126038</v>
      </c>
      <c r="S47">
        <f t="shared" si="12"/>
        <v>86.824088833465211</v>
      </c>
      <c r="T47">
        <f t="shared" si="12"/>
        <v>43.577871373829069</v>
      </c>
    </row>
    <row r="51" spans="2:20" x14ac:dyDescent="0.25">
      <c r="B51" t="s">
        <v>0</v>
      </c>
      <c r="C51">
        <v>0</v>
      </c>
      <c r="D51">
        <v>5</v>
      </c>
      <c r="E51">
        <v>10</v>
      </c>
      <c r="F51">
        <v>15</v>
      </c>
      <c r="G51">
        <v>20</v>
      </c>
      <c r="H51">
        <v>25</v>
      </c>
      <c r="I51">
        <v>30</v>
      </c>
      <c r="J51">
        <v>35</v>
      </c>
      <c r="K51">
        <v>40</v>
      </c>
      <c r="L51">
        <v>45</v>
      </c>
      <c r="M51">
        <v>50</v>
      </c>
      <c r="N51">
        <v>55</v>
      </c>
      <c r="O51">
        <v>60</v>
      </c>
      <c r="P51">
        <v>65</v>
      </c>
      <c r="Q51">
        <v>70</v>
      </c>
      <c r="R51">
        <v>75</v>
      </c>
      <c r="S51">
        <v>80</v>
      </c>
      <c r="T51">
        <v>85</v>
      </c>
    </row>
    <row r="52" spans="2:20" x14ac:dyDescent="0.25">
      <c r="B52" t="s">
        <v>1</v>
      </c>
      <c r="C52">
        <f>RADIANS(C51)</f>
        <v>0</v>
      </c>
      <c r="D52">
        <f t="shared" ref="D52:T52" si="13">RADIANS(D51)</f>
        <v>8.7266462599716474E-2</v>
      </c>
      <c r="E52">
        <f t="shared" si="13"/>
        <v>0.17453292519943295</v>
      </c>
      <c r="F52">
        <f t="shared" si="13"/>
        <v>0.26179938779914941</v>
      </c>
      <c r="G52">
        <f t="shared" si="13"/>
        <v>0.3490658503988659</v>
      </c>
      <c r="H52">
        <f t="shared" si="13"/>
        <v>0.43633231299858238</v>
      </c>
      <c r="I52">
        <f t="shared" si="13"/>
        <v>0.52359877559829882</v>
      </c>
      <c r="J52">
        <f t="shared" si="13"/>
        <v>0.6108652381980153</v>
      </c>
      <c r="K52">
        <f t="shared" si="13"/>
        <v>0.69813170079773179</v>
      </c>
      <c r="L52">
        <f t="shared" si="13"/>
        <v>0.78539816339744828</v>
      </c>
      <c r="M52">
        <f t="shared" si="13"/>
        <v>0.87266462599716477</v>
      </c>
      <c r="N52">
        <f t="shared" si="13"/>
        <v>0.95993108859688125</v>
      </c>
      <c r="O52">
        <f t="shared" si="13"/>
        <v>1.0471975511965976</v>
      </c>
      <c r="P52">
        <f t="shared" si="13"/>
        <v>1.1344640137963142</v>
      </c>
      <c r="Q52">
        <f t="shared" si="13"/>
        <v>1.2217304763960306</v>
      </c>
      <c r="R52">
        <f t="shared" si="13"/>
        <v>1.3089969389957472</v>
      </c>
      <c r="S52">
        <f t="shared" si="13"/>
        <v>1.3962634015954636</v>
      </c>
      <c r="T52">
        <f t="shared" si="13"/>
        <v>1.4835298641951802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剩余穿深计算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s</dc:creator>
  <cp:lastModifiedBy>tj s</cp:lastModifiedBy>
  <dcterms:created xsi:type="dcterms:W3CDTF">2021-02-03T13:40:28Z</dcterms:created>
  <dcterms:modified xsi:type="dcterms:W3CDTF">2021-02-03T13:40:45Z</dcterms:modified>
</cp:coreProperties>
</file>