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Ex1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kCompany\"/>
    </mc:Choice>
  </mc:AlternateContent>
  <xr:revisionPtr revIDLastSave="0" documentId="8_{55D223EA-7B19-4153-BAAF-51B8EBF24541}" xr6:coauthVersionLast="45" xr6:coauthVersionMax="45" xr10:uidLastSave="{00000000-0000-0000-0000-000000000000}"/>
  <bookViews>
    <workbookView xWindow="1584" yWindow="-108" windowWidth="21564" windowHeight="13176" activeTab="8" xr2:uid="{4CED3CBC-58CC-4012-B6FC-3637E1FE555D}"/>
  </bookViews>
  <sheets>
    <sheet name="T-34 (2)" sheetId="10" r:id="rId1"/>
    <sheet name="T-34" sheetId="1" r:id="rId2"/>
    <sheet name="加速特性" sheetId="4" r:id="rId3"/>
    <sheet name="装甲等效" sheetId="3" r:id="rId4"/>
    <sheet name="穿深" sheetId="6" r:id="rId5"/>
    <sheet name="动态权重" sheetId="5" r:id="rId6"/>
    <sheet name="Sheet7" sheetId="7" r:id="rId7"/>
    <sheet name="收益曲线" sheetId="8" r:id="rId8"/>
    <sheet name="剩余穿深计算" sheetId="9" r:id="rId9"/>
  </sheets>
  <externalReferences>
    <externalReference r:id="rId10"/>
  </externalReferences>
  <definedNames>
    <definedName name="_xlchart.v1.0" hidden="1">动态权重!$B$21:$B$53</definedName>
    <definedName name="_xlchart.v1.1" hidden="1">动态权重!$C$21:$C$53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2" i="9" l="1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C47" i="9"/>
  <c r="S45" i="9"/>
  <c r="O45" i="9"/>
  <c r="K45" i="9"/>
  <c r="G45" i="9"/>
  <c r="C45" i="9"/>
  <c r="T44" i="9"/>
  <c r="T46" i="9" s="1"/>
  <c r="S44" i="9"/>
  <c r="S46" i="9" s="1"/>
  <c r="R44" i="9"/>
  <c r="R45" i="9" s="1"/>
  <c r="Q44" i="9"/>
  <c r="Q45" i="9" s="1"/>
  <c r="P44" i="9"/>
  <c r="P46" i="9" s="1"/>
  <c r="O44" i="9"/>
  <c r="O46" i="9" s="1"/>
  <c r="N44" i="9"/>
  <c r="N45" i="9" s="1"/>
  <c r="M44" i="9"/>
  <c r="M45" i="9" s="1"/>
  <c r="L44" i="9"/>
  <c r="L46" i="9" s="1"/>
  <c r="K44" i="9"/>
  <c r="K46" i="9" s="1"/>
  <c r="J44" i="9"/>
  <c r="J45" i="9" s="1"/>
  <c r="I44" i="9"/>
  <c r="I45" i="9" s="1"/>
  <c r="H44" i="9"/>
  <c r="H46" i="9" s="1"/>
  <c r="G44" i="9"/>
  <c r="G46" i="9" s="1"/>
  <c r="F44" i="9"/>
  <c r="F45" i="9" s="1"/>
  <c r="E44" i="9"/>
  <c r="E45" i="9" s="1"/>
  <c r="D44" i="9"/>
  <c r="D46" i="9" s="1"/>
  <c r="C44" i="9"/>
  <c r="C46" i="9" s="1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C19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C17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C16" i="9"/>
  <c r="R15" i="9"/>
  <c r="Q15" i="9"/>
  <c r="N15" i="9"/>
  <c r="M15" i="9"/>
  <c r="J15" i="9"/>
  <c r="I15" i="9"/>
  <c r="F15" i="9"/>
  <c r="E15" i="9"/>
  <c r="T14" i="9"/>
  <c r="T15" i="9" s="1"/>
  <c r="S14" i="9"/>
  <c r="S15" i="9" s="1"/>
  <c r="R14" i="9"/>
  <c r="Q14" i="9"/>
  <c r="P14" i="9"/>
  <c r="P15" i="9" s="1"/>
  <c r="O14" i="9"/>
  <c r="O15" i="9" s="1"/>
  <c r="N14" i="9"/>
  <c r="M14" i="9"/>
  <c r="L14" i="9"/>
  <c r="L15" i="9" s="1"/>
  <c r="K14" i="9"/>
  <c r="K15" i="9" s="1"/>
  <c r="J14" i="9"/>
  <c r="I14" i="9"/>
  <c r="H14" i="9"/>
  <c r="H15" i="9" s="1"/>
  <c r="G14" i="9"/>
  <c r="G15" i="9" s="1"/>
  <c r="F14" i="9"/>
  <c r="E14" i="9"/>
  <c r="D14" i="9"/>
  <c r="D15" i="9" s="1"/>
  <c r="C14" i="9"/>
  <c r="C15" i="9" s="1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C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C9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C7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C6" i="9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B12" i="3"/>
  <c r="B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C11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B10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B6" i="3"/>
  <c r="F33" i="8"/>
  <c r="F34" i="8"/>
  <c r="F35" i="8"/>
  <c r="F36" i="8"/>
  <c r="F37" i="8"/>
  <c r="F38" i="8"/>
  <c r="F39" i="8"/>
  <c r="F40" i="8"/>
  <c r="F41" i="8"/>
  <c r="F42" i="8"/>
  <c r="F32" i="8"/>
  <c r="F31" i="8"/>
  <c r="F30" i="8"/>
  <c r="F29" i="8"/>
  <c r="F28" i="8"/>
  <c r="F27" i="8"/>
  <c r="F26" i="8"/>
  <c r="F25" i="8"/>
  <c r="F24" i="8"/>
  <c r="F23" i="8"/>
  <c r="F8" i="8"/>
  <c r="F9" i="8"/>
  <c r="F10" i="8"/>
  <c r="F11" i="8"/>
  <c r="F12" i="8"/>
  <c r="F13" i="8"/>
  <c r="F14" i="8"/>
  <c r="F15" i="8"/>
  <c r="F16" i="8"/>
  <c r="F7" i="8"/>
  <c r="D45" i="9" l="1"/>
  <c r="H45" i="9"/>
  <c r="L45" i="9"/>
  <c r="P45" i="9"/>
  <c r="T45" i="9"/>
  <c r="F46" i="9"/>
  <c r="J46" i="9"/>
  <c r="N46" i="9"/>
  <c r="R46" i="9"/>
  <c r="E46" i="9"/>
  <c r="I46" i="9"/>
  <c r="M46" i="9"/>
  <c r="Q46" i="9"/>
</calcChain>
</file>

<file path=xl/sharedStrings.xml><?xml version="1.0" encoding="utf-8"?>
<sst xmlns="http://schemas.openxmlformats.org/spreadsheetml/2006/main" count="176" uniqueCount="115">
  <si>
    <t>60度</t>
    <phoneticPr fontId="1" type="noConversion"/>
  </si>
  <si>
    <t>90度</t>
    <phoneticPr fontId="1" type="noConversion"/>
  </si>
  <si>
    <t>T3485@800 m</t>
  </si>
  <si>
    <t>T3476@662 m</t>
  </si>
  <si>
    <t>T-34-76-1012M</t>
    <phoneticPr fontId="1" type="noConversion"/>
  </si>
  <si>
    <t>T-34-57-990M</t>
    <phoneticPr fontId="1" type="noConversion"/>
  </si>
  <si>
    <t>T-34-57-1270M</t>
    <phoneticPr fontId="1" type="noConversion"/>
  </si>
  <si>
    <t>AP</t>
    <phoneticPr fontId="1" type="noConversion"/>
  </si>
  <si>
    <t>APCBC</t>
    <phoneticPr fontId="1" type="noConversion"/>
  </si>
  <si>
    <t>千米/小时</t>
    <phoneticPr fontId="1" type="noConversion"/>
  </si>
  <si>
    <t>时间/毫秒</t>
    <phoneticPr fontId="1" type="noConversion"/>
  </si>
  <si>
    <t>载具一</t>
    <phoneticPr fontId="1" type="noConversion"/>
  </si>
  <si>
    <t>载具二</t>
    <phoneticPr fontId="1" type="noConversion"/>
  </si>
  <si>
    <t>载具三</t>
    <phoneticPr fontId="1" type="noConversion"/>
  </si>
  <si>
    <t>白板配置权重</t>
    <phoneticPr fontId="1" type="noConversion"/>
  </si>
  <si>
    <t>完全体配置权重</t>
    <phoneticPr fontId="1" type="noConversion"/>
  </si>
  <si>
    <t>半完全体权重</t>
    <phoneticPr fontId="1" type="noConversion"/>
  </si>
  <si>
    <t>权重+T5L2A2:V5</t>
    <phoneticPr fontId="1" type="noConversion"/>
  </si>
  <si>
    <t>HVAP</t>
    <phoneticPr fontId="1" type="noConversion"/>
  </si>
  <si>
    <t xml:space="preserve">ADPS </t>
    <phoneticPr fontId="1" type="noConversion"/>
  </si>
  <si>
    <t>APC</t>
    <phoneticPr fontId="1" type="noConversion"/>
  </si>
  <si>
    <t>APFSDS</t>
    <phoneticPr fontId="1" type="noConversion"/>
  </si>
  <si>
    <t>HE</t>
    <phoneticPr fontId="1" type="noConversion"/>
  </si>
  <si>
    <t>HESH</t>
    <phoneticPr fontId="1" type="noConversion"/>
  </si>
  <si>
    <t>HEAT</t>
    <phoneticPr fontId="1" type="noConversion"/>
  </si>
  <si>
    <t>HEATFS</t>
    <phoneticPr fontId="1" type="noConversion"/>
  </si>
  <si>
    <t>TGSM</t>
    <phoneticPr fontId="1" type="noConversion"/>
  </si>
  <si>
    <t>白板权重</t>
    <phoneticPr fontId="1" type="noConversion"/>
  </si>
  <si>
    <t>发动机管路维护</t>
    <phoneticPr fontId="1" type="noConversion"/>
  </si>
  <si>
    <t>发动机增压器清洁</t>
    <phoneticPr fontId="1" type="noConversion"/>
  </si>
  <si>
    <t>发动机防火性升级</t>
    <phoneticPr fontId="1" type="noConversion"/>
  </si>
  <si>
    <t>发动机防崩落夹层</t>
    <phoneticPr fontId="1" type="noConversion"/>
  </si>
  <si>
    <t>变速箱齿轮组维护</t>
    <phoneticPr fontId="1" type="noConversion"/>
  </si>
  <si>
    <t>变速箱外部防护</t>
    <phoneticPr fontId="1" type="noConversion"/>
  </si>
  <si>
    <t>权重值</t>
    <phoneticPr fontId="1" type="noConversion"/>
  </si>
  <si>
    <t>变速箱负荷优化</t>
    <phoneticPr fontId="1" type="noConversion"/>
  </si>
  <si>
    <t>履带抓地改装</t>
    <phoneticPr fontId="1" type="noConversion"/>
  </si>
  <si>
    <t>履带结构加强</t>
    <phoneticPr fontId="1" type="noConversion"/>
  </si>
  <si>
    <t>宽履带更换</t>
    <phoneticPr fontId="1" type="noConversion"/>
  </si>
  <si>
    <t>负重轮强度优化</t>
    <phoneticPr fontId="1" type="noConversion"/>
  </si>
  <si>
    <t>悬挂系统改装</t>
    <phoneticPr fontId="1" type="noConversion"/>
  </si>
  <si>
    <t>快速灭火系统</t>
    <phoneticPr fontId="1" type="noConversion"/>
  </si>
  <si>
    <t>实验性火炮垂直稳定</t>
    <phoneticPr fontId="1" type="noConversion"/>
  </si>
  <si>
    <t>火炮耳轴防护优化</t>
    <phoneticPr fontId="1" type="noConversion"/>
  </si>
  <si>
    <t>备用炮弹储存点</t>
    <phoneticPr fontId="1" type="noConversion"/>
  </si>
  <si>
    <t>加强型通风系统</t>
    <phoneticPr fontId="1" type="noConversion"/>
  </si>
  <si>
    <t>紧急维修工具包</t>
    <phoneticPr fontId="1" type="noConversion"/>
  </si>
  <si>
    <t>乘员急救包</t>
    <phoneticPr fontId="1" type="noConversion"/>
  </si>
  <si>
    <t>说明</t>
    <phoneticPr fontId="1" type="noConversion"/>
  </si>
  <si>
    <t>刚刚研发出的载具的权重</t>
    <phoneticPr fontId="1" type="noConversion"/>
  </si>
  <si>
    <t>提升发动机最大输出功率5%</t>
    <phoneticPr fontId="1" type="noConversion"/>
  </si>
  <si>
    <t>发动机最大功率提升5%，扭矩提升5%</t>
    <phoneticPr fontId="1" type="noConversion"/>
  </si>
  <si>
    <t>发动机最大功率-5%，受到攻击时起火概率降低20%</t>
    <phoneticPr fontId="1" type="noConversion"/>
  </si>
  <si>
    <t>发动机最大功率-5%，受到攻击受到的损伤-20%</t>
    <phoneticPr fontId="1" type="noConversion"/>
  </si>
  <si>
    <t>最大速度+5%，扭矩提升5%</t>
    <phoneticPr fontId="1" type="noConversion"/>
  </si>
  <si>
    <t>受到攻击时，变速箱受到的伤害降低30%</t>
    <phoneticPr fontId="1" type="noConversion"/>
  </si>
  <si>
    <t>最大扭矩+5%</t>
    <phoneticPr fontId="1" type="noConversion"/>
  </si>
  <si>
    <t>软路面的摩擦系数+20%，被发现距离+5%</t>
    <phoneticPr fontId="1" type="noConversion"/>
  </si>
  <si>
    <t>履带受到攻击时，履带受到的伤害-20%</t>
    <phoneticPr fontId="1" type="noConversion"/>
  </si>
  <si>
    <t>接地面积增加10%</t>
    <phoneticPr fontId="1" type="noConversion"/>
  </si>
  <si>
    <t>负重轮受到攻击时，所受到的伤害-20%</t>
    <phoneticPr fontId="1" type="noConversion"/>
  </si>
  <si>
    <t>软路面的阻力降低5%</t>
    <phoneticPr fontId="1" type="noConversion"/>
  </si>
  <si>
    <t>部件起火后，灭火速度提高20%</t>
    <phoneticPr fontId="1" type="noConversion"/>
  </si>
  <si>
    <t>火炮散步达到最小所需时间-10%，最大散步范围-20%</t>
    <phoneticPr fontId="1" type="noConversion"/>
  </si>
  <si>
    <t>火炮的炮盾，耳轴受到攻击时受到的伤害-10%，且</t>
    <phoneticPr fontId="1" type="noConversion"/>
  </si>
  <si>
    <t>类似于坦克世界的弹夹炮机制，当备用点上有弹药时，装填速度+20%</t>
    <phoneticPr fontId="1" type="noConversion"/>
  </si>
  <si>
    <t>提升乘员组技能效果10%</t>
    <phoneticPr fontId="1" type="noConversion"/>
  </si>
  <si>
    <t>损害部件维修速度+20%</t>
    <phoneticPr fontId="1" type="noConversion"/>
  </si>
  <si>
    <t>乘员受伤后，恢复时间-20%</t>
    <phoneticPr fontId="1" type="noConversion"/>
  </si>
  <si>
    <t>如履平地</t>
    <phoneticPr fontId="1" type="noConversion"/>
  </si>
  <si>
    <t>紧急装填</t>
    <phoneticPr fontId="1" type="noConversion"/>
  </si>
  <si>
    <t>维修专家</t>
    <phoneticPr fontId="1" type="noConversion"/>
  </si>
  <si>
    <t>侦察大师</t>
    <phoneticPr fontId="1" type="noConversion"/>
  </si>
  <si>
    <t>赛车手</t>
    <phoneticPr fontId="1" type="noConversion"/>
  </si>
  <si>
    <t>救火队员</t>
    <phoneticPr fontId="1" type="noConversion"/>
  </si>
  <si>
    <t>百步穿杨</t>
    <phoneticPr fontId="1" type="noConversion"/>
  </si>
  <si>
    <t>明察秋毫</t>
    <phoneticPr fontId="1" type="noConversion"/>
  </si>
  <si>
    <t>步步为营</t>
    <phoneticPr fontId="1" type="noConversion"/>
  </si>
  <si>
    <t>移动速度大于10km/h时，装填速度惩罚降低30%</t>
    <phoneticPr fontId="1" type="noConversion"/>
  </si>
  <si>
    <t>装填速度20%，每分钟最多生效2次</t>
    <phoneticPr fontId="1" type="noConversion"/>
  </si>
  <si>
    <t>维修本载具的维修速度+30%，协助队友维修时维修速度+30%</t>
    <phoneticPr fontId="1" type="noConversion"/>
  </si>
  <si>
    <t>对敌方的发现距离+20%</t>
    <phoneticPr fontId="1" type="noConversion"/>
  </si>
  <si>
    <t>载具最大速度提高10%</t>
    <phoneticPr fontId="1" type="noConversion"/>
  </si>
  <si>
    <t>载具发动机起火时，灭火时间-20%</t>
    <phoneticPr fontId="1" type="noConversion"/>
  </si>
  <si>
    <t>火炮最大散步 范围-10%，最小散步范围-10%</t>
    <phoneticPr fontId="1" type="noConversion"/>
  </si>
  <si>
    <t>对位于隐蔽物后的敌方的发现距离+20%</t>
    <phoneticPr fontId="1" type="noConversion"/>
  </si>
  <si>
    <t>最大速度-10%，移动引起的散步扩大-30%</t>
    <phoneticPr fontId="1" type="noConversion"/>
  </si>
  <si>
    <t>潜伏者</t>
    <phoneticPr fontId="1" type="noConversion"/>
  </si>
  <si>
    <t>载具静止时，最小被发现距离-10%</t>
    <phoneticPr fontId="1" type="noConversion"/>
  </si>
  <si>
    <t>侧面车体附加装甲</t>
    <phoneticPr fontId="1" type="noConversion"/>
  </si>
  <si>
    <t>正面车体附加装甲</t>
    <phoneticPr fontId="1" type="noConversion"/>
  </si>
  <si>
    <t>炮塔附加装甲</t>
    <phoneticPr fontId="1" type="noConversion"/>
  </si>
  <si>
    <t>侧面临时装甲</t>
    <phoneticPr fontId="1" type="noConversion"/>
  </si>
  <si>
    <t>正面临时附加装甲</t>
    <phoneticPr fontId="1" type="noConversion"/>
  </si>
  <si>
    <t>炮塔附加防御钢板</t>
    <phoneticPr fontId="1" type="noConversion"/>
  </si>
  <si>
    <t>等级</t>
    <phoneticPr fontId="1" type="noConversion"/>
  </si>
  <si>
    <t>平均收益</t>
    <phoneticPr fontId="1" type="noConversion"/>
  </si>
  <si>
    <t>平均消耗</t>
    <phoneticPr fontId="1" type="noConversion"/>
  </si>
  <si>
    <t>平均净收益</t>
    <phoneticPr fontId="1" type="noConversion"/>
  </si>
  <si>
    <t>高峰1</t>
    <phoneticPr fontId="1" type="noConversion"/>
  </si>
  <si>
    <t>高峰2</t>
    <phoneticPr fontId="1" type="noConversion"/>
  </si>
  <si>
    <t>权重</t>
    <phoneticPr fontId="1" type="noConversion"/>
  </si>
  <si>
    <t>均质钢-测试</t>
    <phoneticPr fontId="1" type="noConversion"/>
  </si>
  <si>
    <t>表面硬化-测试</t>
    <phoneticPr fontId="1" type="noConversion"/>
  </si>
  <si>
    <t>均质钢-三角函数</t>
    <phoneticPr fontId="1" type="noConversion"/>
  </si>
  <si>
    <t>表面硬化-三角函数</t>
    <phoneticPr fontId="1" type="noConversion"/>
  </si>
  <si>
    <t>角度（角度制）</t>
    <phoneticPr fontId="1" type="noConversion"/>
  </si>
  <si>
    <t>角度（弧度制）</t>
    <phoneticPr fontId="1" type="noConversion"/>
  </si>
  <si>
    <t>三角加成</t>
    <phoneticPr fontId="1" type="noConversion"/>
  </si>
  <si>
    <t>穿深等效</t>
    <phoneticPr fontId="1" type="noConversion"/>
  </si>
  <si>
    <t>装甲等效</t>
    <phoneticPr fontId="1" type="noConversion"/>
  </si>
  <si>
    <t>剩余穿深</t>
    <phoneticPr fontId="1" type="noConversion"/>
  </si>
  <si>
    <t>有效伤害</t>
    <phoneticPr fontId="1" type="noConversion"/>
  </si>
  <si>
    <t>穿深等效-小角度优势类型</t>
    <phoneticPr fontId="1" type="noConversion"/>
  </si>
  <si>
    <t>穿深等效-大角度优势类型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</si>
</sst>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rgb="FF595959"/>
      <name val="Calibri"/>
      <family val="2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 readingOrder="1"/>
    </xf>
    <xf numFmtId="0" fontId="3" fillId="0" borderId="0" xfId="1" applyAlignment="1">
      <alignment horizontal="center" vertical="center" readingOrder="1"/>
    </xf>
    <xf numFmtId="0" fontId="3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T34-76@662m/s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'T-34 (2)'!$D$44</c:f>
              <c:strCache>
                <c:ptCount val="1"/>
                <c:pt idx="0">
                  <c:v>60度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'T-34 (2)'!$C$45:$C$50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 (2)'!$D$45:$D$50</c:f>
              <c:numCache>
                <c:formatCode>General</c:formatCode>
                <c:ptCount val="6"/>
                <c:pt idx="0">
                  <c:v>61</c:v>
                </c:pt>
                <c:pt idx="1">
                  <c:v>59</c:v>
                </c:pt>
                <c:pt idx="2">
                  <c:v>56</c:v>
                </c:pt>
                <c:pt idx="3">
                  <c:v>49</c:v>
                </c:pt>
                <c:pt idx="4">
                  <c:v>44</c:v>
                </c:pt>
                <c:pt idx="5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82-46FF-B4D2-7DDD041B9CD4}"/>
            </c:ext>
          </c:extLst>
        </c:ser>
        <c:ser>
          <c:idx val="1"/>
          <c:order val="1"/>
          <c:tx>
            <c:strRef>
              <c:f>'T-34 (2)'!$E$44</c:f>
              <c:strCache>
                <c:ptCount val="1"/>
                <c:pt idx="0">
                  <c:v>90度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'T-34 (2)'!$C$45:$C$50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 (2)'!$E$45:$E$50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69</c:v>
                </c:pt>
                <c:pt idx="3">
                  <c:v>61</c:v>
                </c:pt>
                <c:pt idx="4">
                  <c:v>54</c:v>
                </c:pt>
                <c:pt idx="5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82-46FF-B4D2-7DDD041B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21552"/>
        <c:axId val="630325392"/>
      </c:scatterChart>
      <c:valAx>
        <c:axId val="63032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25392"/>
        <c:crosses val="autoZero"/>
        <c:crossBetween val="midCat"/>
      </c:valAx>
      <c:valAx>
        <c:axId val="630325392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2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T34-85@800m/s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'T-34'!$D$17</c:f>
              <c:strCache>
                <c:ptCount val="1"/>
                <c:pt idx="0">
                  <c:v>60度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'T-34'!$C$18:$C$23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'T-34'!$D$18:$D$23</c:f>
              <c:numCache>
                <c:formatCode>General</c:formatCode>
                <c:ptCount val="6"/>
                <c:pt idx="0">
                  <c:v>97</c:v>
                </c:pt>
                <c:pt idx="1">
                  <c:v>94</c:v>
                </c:pt>
                <c:pt idx="2">
                  <c:v>91</c:v>
                </c:pt>
                <c:pt idx="3">
                  <c:v>83</c:v>
                </c:pt>
                <c:pt idx="4">
                  <c:v>76</c:v>
                </c:pt>
                <c:pt idx="5">
                  <c:v>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68-4643-B151-A91A8FD19A8C}"/>
            </c:ext>
          </c:extLst>
        </c:ser>
        <c:ser>
          <c:idx val="1"/>
          <c:order val="1"/>
          <c:tx>
            <c:strRef>
              <c:f>'T-34'!$E$17</c:f>
              <c:strCache>
                <c:ptCount val="1"/>
                <c:pt idx="0">
                  <c:v>90度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'T-34'!$C$18:$C$23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'T-34'!$E$18:$E$23</c:f>
              <c:numCache>
                <c:formatCode>General</c:formatCode>
                <c:ptCount val="6"/>
                <c:pt idx="0">
                  <c:v>119</c:v>
                </c:pt>
                <c:pt idx="1">
                  <c:v>114</c:v>
                </c:pt>
                <c:pt idx="2">
                  <c:v>111</c:v>
                </c:pt>
                <c:pt idx="3">
                  <c:v>102</c:v>
                </c:pt>
                <c:pt idx="4">
                  <c:v>93</c:v>
                </c:pt>
                <c:pt idx="5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68-4643-B151-A91A8FD19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69720"/>
        <c:axId val="735977720"/>
      </c:scatterChart>
      <c:valAx>
        <c:axId val="73596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77720"/>
        <c:crosses val="autoZero"/>
        <c:crossBetween val="midCat"/>
      </c:valAx>
      <c:valAx>
        <c:axId val="73597772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6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加速特性!$A$12</c:f>
              <c:strCache>
                <c:ptCount val="1"/>
                <c:pt idx="0">
                  <c:v>千米/小时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加速特性!$B$11:$V$11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加速特性!$B$12:$V$12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1C-44D3-85BB-B114F1288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56312"/>
        <c:axId val="602856632"/>
      </c:scatterChart>
      <c:valAx>
        <c:axId val="60285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856632"/>
        <c:crosses val="autoZero"/>
        <c:crossBetween val="midCat"/>
      </c:valAx>
      <c:valAx>
        <c:axId val="60285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85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加速曲线 毫秒</a:t>
            </a:r>
            <a:r>
              <a:rPr lang="en-US" altLang="zh-CN"/>
              <a:t>——</a:t>
            </a:r>
            <a:r>
              <a:rPr lang="zh-CN" altLang="en-US"/>
              <a:t>千米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加速特性!$B$32:$L$32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加速特性!$B$33:$L$33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10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F-4798-85E0-2ACFD34DB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72280"/>
        <c:axId val="735973560"/>
      </c:scatterChart>
      <c:valAx>
        <c:axId val="73597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73560"/>
        <c:crosses val="autoZero"/>
        <c:crossBetween val="midCat"/>
      </c:valAx>
      <c:valAx>
        <c:axId val="73597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7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装甲等效!$A$8</c:f>
              <c:strCache>
                <c:ptCount val="1"/>
                <c:pt idx="0">
                  <c:v>均质钢-测试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装甲等效!$B$7:$S$7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装甲等效!$B$8:$S$8</c:f>
              <c:numCache>
                <c:formatCode>General</c:formatCode>
                <c:ptCount val="18"/>
                <c:pt idx="0">
                  <c:v>100</c:v>
                </c:pt>
                <c:pt idx="1">
                  <c:v>102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130</c:v>
                </c:pt>
                <c:pt idx="7">
                  <c:v>135</c:v>
                </c:pt>
                <c:pt idx="8">
                  <c:v>150</c:v>
                </c:pt>
                <c:pt idx="9">
                  <c:v>200</c:v>
                </c:pt>
                <c:pt idx="10">
                  <c:v>220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8F-43B5-A78F-3F28B2D702E1}"/>
            </c:ext>
          </c:extLst>
        </c:ser>
        <c:ser>
          <c:idx val="1"/>
          <c:order val="1"/>
          <c:tx>
            <c:strRef>
              <c:f>装甲等效!$A$9</c:f>
              <c:strCache>
                <c:ptCount val="1"/>
                <c:pt idx="0">
                  <c:v>表面硬化-测试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装甲等效!$B$7:$S$7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装甲等效!$B$9:$S$9</c:f>
              <c:numCache>
                <c:formatCode>General</c:formatCode>
                <c:ptCount val="18"/>
                <c:pt idx="0">
                  <c:v>110</c:v>
                </c:pt>
                <c:pt idx="1">
                  <c:v>112</c:v>
                </c:pt>
                <c:pt idx="2">
                  <c:v>113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250</c:v>
                </c:pt>
                <c:pt idx="14">
                  <c:v>260</c:v>
                </c:pt>
                <c:pt idx="15">
                  <c:v>300</c:v>
                </c:pt>
                <c:pt idx="16">
                  <c:v>350</c:v>
                </c:pt>
                <c:pt idx="17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8F-43B5-A78F-3F28B2D70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98520"/>
        <c:axId val="736002680"/>
      </c:scatterChart>
      <c:valAx>
        <c:axId val="73599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002680"/>
        <c:crosses val="autoZero"/>
        <c:crossBetween val="midCat"/>
      </c:valAx>
      <c:valAx>
        <c:axId val="73600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98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装甲等效!$A$11</c:f>
              <c:strCache>
                <c:ptCount val="1"/>
                <c:pt idx="0">
                  <c:v>均质钢-三角函数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装甲等效!$B$7:$S$7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装甲等效!$B$11:$S$11</c:f>
              <c:numCache>
                <c:formatCode>General</c:formatCode>
                <c:ptCount val="18"/>
                <c:pt idx="0">
                  <c:v>100</c:v>
                </c:pt>
                <c:pt idx="1">
                  <c:v>100.38198375433474</c:v>
                </c:pt>
                <c:pt idx="2">
                  <c:v>101.54266118857451</c:v>
                </c:pt>
                <c:pt idx="3">
                  <c:v>103.5276180410083</c:v>
                </c:pt>
                <c:pt idx="4">
                  <c:v>106.4177772475912</c:v>
                </c:pt>
                <c:pt idx="5">
                  <c:v>110.33779189624917</c:v>
                </c:pt>
                <c:pt idx="6">
                  <c:v>115.47005383792515</c:v>
                </c:pt>
                <c:pt idx="7">
                  <c:v>122.07745887614561</c:v>
                </c:pt>
                <c:pt idx="8">
                  <c:v>130.54072893322785</c:v>
                </c:pt>
                <c:pt idx="9">
                  <c:v>141.42135623730948</c:v>
                </c:pt>
                <c:pt idx="10">
                  <c:v>155.57238268604124</c:v>
                </c:pt>
                <c:pt idx="11">
                  <c:v>174.34467956210977</c:v>
                </c:pt>
                <c:pt idx="12">
                  <c:v>199.99999999999994</c:v>
                </c:pt>
                <c:pt idx="13">
                  <c:v>236.62015831524985</c:v>
                </c:pt>
                <c:pt idx="14">
                  <c:v>292.38044001630863</c:v>
                </c:pt>
                <c:pt idx="15">
                  <c:v>386.37033051562736</c:v>
                </c:pt>
                <c:pt idx="16">
                  <c:v>575.87704831436315</c:v>
                </c:pt>
                <c:pt idx="17">
                  <c:v>1147.371324566986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11-4F9E-85C0-F821CF9FD67E}"/>
            </c:ext>
          </c:extLst>
        </c:ser>
        <c:ser>
          <c:idx val="1"/>
          <c:order val="1"/>
          <c:tx>
            <c:strRef>
              <c:f>装甲等效!$A$12</c:f>
              <c:strCache>
                <c:ptCount val="1"/>
                <c:pt idx="0">
                  <c:v>表面硬化-三角函数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装甲等效!$B$7:$S$7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装甲等效!$B$12:$S$12</c:f>
              <c:numCache>
                <c:formatCode>General</c:formatCode>
                <c:ptCount val="18"/>
                <c:pt idx="0">
                  <c:v>110</c:v>
                </c:pt>
                <c:pt idx="1">
                  <c:v>110.42018212976821</c:v>
                </c:pt>
                <c:pt idx="2">
                  <c:v>111.69692730743196</c:v>
                </c:pt>
                <c:pt idx="3">
                  <c:v>113.88037984510913</c:v>
                </c:pt>
                <c:pt idx="4">
                  <c:v>117.05955497235033</c:v>
                </c:pt>
                <c:pt idx="5">
                  <c:v>121.37157108587409</c:v>
                </c:pt>
                <c:pt idx="6">
                  <c:v>127.01705922171766</c:v>
                </c:pt>
                <c:pt idx="7">
                  <c:v>134.28520476376016</c:v>
                </c:pt>
                <c:pt idx="8">
                  <c:v>143.59480182655065</c:v>
                </c:pt>
                <c:pt idx="9">
                  <c:v>155.56349186104043</c:v>
                </c:pt>
                <c:pt idx="10">
                  <c:v>171.12962095464536</c:v>
                </c:pt>
                <c:pt idx="11">
                  <c:v>191.77914751832074</c:v>
                </c:pt>
                <c:pt idx="12">
                  <c:v>219.99999999999994</c:v>
                </c:pt>
                <c:pt idx="13">
                  <c:v>260.28217414677482</c:v>
                </c:pt>
                <c:pt idx="14">
                  <c:v>321.61848401793947</c:v>
                </c:pt>
                <c:pt idx="15">
                  <c:v>425.00736356719011</c:v>
                </c:pt>
                <c:pt idx="16">
                  <c:v>633.46475314579936</c:v>
                </c:pt>
                <c:pt idx="17">
                  <c:v>1262.1084570236847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11-4F9E-85C0-F821CF9F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31800"/>
        <c:axId val="617632440"/>
      </c:scatterChart>
      <c:valAx>
        <c:axId val="61763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32440"/>
        <c:crosses val="autoZero"/>
        <c:crossBetween val="midCat"/>
      </c:valAx>
      <c:valAx>
        <c:axId val="61763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31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装甲等效!$A$8</c:f>
              <c:strCache>
                <c:ptCount val="1"/>
                <c:pt idx="0">
                  <c:v>均质钢-测试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装甲等效!$B$7:$S$7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装甲等效!$B$8:$S$8</c:f>
              <c:numCache>
                <c:formatCode>General</c:formatCode>
                <c:ptCount val="18"/>
                <c:pt idx="0">
                  <c:v>100</c:v>
                </c:pt>
                <c:pt idx="1">
                  <c:v>102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130</c:v>
                </c:pt>
                <c:pt idx="7">
                  <c:v>135</c:v>
                </c:pt>
                <c:pt idx="8">
                  <c:v>150</c:v>
                </c:pt>
                <c:pt idx="9">
                  <c:v>200</c:v>
                </c:pt>
                <c:pt idx="10">
                  <c:v>220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91-4062-BF63-BA4CF2274FAB}"/>
            </c:ext>
          </c:extLst>
        </c:ser>
        <c:ser>
          <c:idx val="1"/>
          <c:order val="1"/>
          <c:tx>
            <c:strRef>
              <c:f>装甲等效!$A$9</c:f>
              <c:strCache>
                <c:ptCount val="1"/>
                <c:pt idx="0">
                  <c:v>表面硬化-测试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装甲等效!$B$7:$S$7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装甲等效!$B$9:$S$9</c:f>
              <c:numCache>
                <c:formatCode>General</c:formatCode>
                <c:ptCount val="18"/>
                <c:pt idx="0">
                  <c:v>110</c:v>
                </c:pt>
                <c:pt idx="1">
                  <c:v>112</c:v>
                </c:pt>
                <c:pt idx="2">
                  <c:v>113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250</c:v>
                </c:pt>
                <c:pt idx="14">
                  <c:v>260</c:v>
                </c:pt>
                <c:pt idx="15">
                  <c:v>300</c:v>
                </c:pt>
                <c:pt idx="16">
                  <c:v>350</c:v>
                </c:pt>
                <c:pt idx="17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91-4062-BF63-BA4CF2274FAB}"/>
            </c:ext>
          </c:extLst>
        </c:ser>
        <c:ser>
          <c:idx val="2"/>
          <c:order val="2"/>
          <c:tx>
            <c:strRef>
              <c:f>装甲等效!$A$11</c:f>
              <c:strCache>
                <c:ptCount val="1"/>
                <c:pt idx="0">
                  <c:v>均质钢-三角函数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装甲等效!$B$7:$S$7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装甲等效!$B$11:$S$11</c:f>
              <c:numCache>
                <c:formatCode>General</c:formatCode>
                <c:ptCount val="18"/>
                <c:pt idx="0">
                  <c:v>100</c:v>
                </c:pt>
                <c:pt idx="1">
                  <c:v>100.38198375433474</c:v>
                </c:pt>
                <c:pt idx="2">
                  <c:v>101.54266118857451</c:v>
                </c:pt>
                <c:pt idx="3">
                  <c:v>103.5276180410083</c:v>
                </c:pt>
                <c:pt idx="4">
                  <c:v>106.4177772475912</c:v>
                </c:pt>
                <c:pt idx="5">
                  <c:v>110.33779189624917</c:v>
                </c:pt>
                <c:pt idx="6">
                  <c:v>115.47005383792515</c:v>
                </c:pt>
                <c:pt idx="7">
                  <c:v>122.07745887614561</c:v>
                </c:pt>
                <c:pt idx="8">
                  <c:v>130.54072893322785</c:v>
                </c:pt>
                <c:pt idx="9">
                  <c:v>141.42135623730948</c:v>
                </c:pt>
                <c:pt idx="10">
                  <c:v>155.57238268604124</c:v>
                </c:pt>
                <c:pt idx="11">
                  <c:v>174.34467956210977</c:v>
                </c:pt>
                <c:pt idx="12">
                  <c:v>199.99999999999994</c:v>
                </c:pt>
                <c:pt idx="13">
                  <c:v>236.62015831524985</c:v>
                </c:pt>
                <c:pt idx="14">
                  <c:v>292.38044001630863</c:v>
                </c:pt>
                <c:pt idx="15">
                  <c:v>386.37033051562736</c:v>
                </c:pt>
                <c:pt idx="16">
                  <c:v>575.87704831436315</c:v>
                </c:pt>
                <c:pt idx="17">
                  <c:v>1147.371324566986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91-4062-BF63-BA4CF2274FAB}"/>
            </c:ext>
          </c:extLst>
        </c:ser>
        <c:ser>
          <c:idx val="3"/>
          <c:order val="3"/>
          <c:tx>
            <c:strRef>
              <c:f>装甲等效!$A$12</c:f>
              <c:strCache>
                <c:ptCount val="1"/>
                <c:pt idx="0">
                  <c:v>表面硬化-三角函数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装甲等效!$B$7:$S$7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装甲等效!$B$12:$S$12</c:f>
              <c:numCache>
                <c:formatCode>General</c:formatCode>
                <c:ptCount val="18"/>
                <c:pt idx="0">
                  <c:v>110</c:v>
                </c:pt>
                <c:pt idx="1">
                  <c:v>110.42018212976821</c:v>
                </c:pt>
                <c:pt idx="2">
                  <c:v>111.69692730743196</c:v>
                </c:pt>
                <c:pt idx="3">
                  <c:v>113.88037984510913</c:v>
                </c:pt>
                <c:pt idx="4">
                  <c:v>117.05955497235033</c:v>
                </c:pt>
                <c:pt idx="5">
                  <c:v>121.37157108587409</c:v>
                </c:pt>
                <c:pt idx="6">
                  <c:v>127.01705922171766</c:v>
                </c:pt>
                <c:pt idx="7">
                  <c:v>134.28520476376016</c:v>
                </c:pt>
                <c:pt idx="8">
                  <c:v>143.59480182655065</c:v>
                </c:pt>
                <c:pt idx="9">
                  <c:v>155.56349186104043</c:v>
                </c:pt>
                <c:pt idx="10">
                  <c:v>171.12962095464536</c:v>
                </c:pt>
                <c:pt idx="11">
                  <c:v>191.77914751832074</c:v>
                </c:pt>
                <c:pt idx="12">
                  <c:v>219.99999999999994</c:v>
                </c:pt>
                <c:pt idx="13">
                  <c:v>260.28217414677482</c:v>
                </c:pt>
                <c:pt idx="14">
                  <c:v>321.61848401793947</c:v>
                </c:pt>
                <c:pt idx="15">
                  <c:v>425.00736356719011</c:v>
                </c:pt>
                <c:pt idx="16">
                  <c:v>633.46475314579936</c:v>
                </c:pt>
                <c:pt idx="17">
                  <c:v>1262.1084570236847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91-4062-BF63-BA4CF2274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96664"/>
        <c:axId val="500794424"/>
      </c:scatterChart>
      <c:valAx>
        <c:axId val="5007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794424"/>
        <c:crosses val="autoZero"/>
        <c:crossBetween val="midCat"/>
      </c:valAx>
      <c:valAx>
        <c:axId val="50079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79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穿深!$D$6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穿深!$D$7:$D$27</c:f>
              <c:numCache>
                <c:formatCode>General</c:formatCode>
                <c:ptCount val="21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107</c:v>
                </c:pt>
                <c:pt idx="10">
                  <c:v>104</c:v>
                </c:pt>
                <c:pt idx="11">
                  <c:v>101</c:v>
                </c:pt>
                <c:pt idx="12">
                  <c:v>98</c:v>
                </c:pt>
                <c:pt idx="13">
                  <c:v>95</c:v>
                </c:pt>
                <c:pt idx="14">
                  <c:v>92</c:v>
                </c:pt>
                <c:pt idx="15">
                  <c:v>89</c:v>
                </c:pt>
                <c:pt idx="16">
                  <c:v>86</c:v>
                </c:pt>
                <c:pt idx="17">
                  <c:v>84</c:v>
                </c:pt>
                <c:pt idx="18">
                  <c:v>82</c:v>
                </c:pt>
                <c:pt idx="19">
                  <c:v>80</c:v>
                </c:pt>
                <c:pt idx="20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8B-4135-8F84-D4394E062965}"/>
            </c:ext>
          </c:extLst>
        </c:ser>
        <c:ser>
          <c:idx val="1"/>
          <c:order val="1"/>
          <c:tx>
            <c:strRef>
              <c:f>穿深!$E$6</c:f>
              <c:strCache>
                <c:ptCount val="1"/>
                <c:pt idx="0">
                  <c:v>APC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穿深!$E$7:$E$27</c:f>
              <c:numCache>
                <c:formatCode>General</c:formatCode>
                <c:ptCount val="21"/>
                <c:pt idx="0">
                  <c:v>190</c:v>
                </c:pt>
                <c:pt idx="1">
                  <c:v>185</c:v>
                </c:pt>
                <c:pt idx="2">
                  <c:v>180</c:v>
                </c:pt>
                <c:pt idx="3">
                  <c:v>175</c:v>
                </c:pt>
                <c:pt idx="4">
                  <c:v>170</c:v>
                </c:pt>
                <c:pt idx="5">
                  <c:v>165</c:v>
                </c:pt>
                <c:pt idx="6">
                  <c:v>161</c:v>
                </c:pt>
                <c:pt idx="7">
                  <c:v>157</c:v>
                </c:pt>
                <c:pt idx="8">
                  <c:v>153</c:v>
                </c:pt>
                <c:pt idx="9">
                  <c:v>149</c:v>
                </c:pt>
                <c:pt idx="10">
                  <c:v>145</c:v>
                </c:pt>
                <c:pt idx="11">
                  <c:v>141</c:v>
                </c:pt>
                <c:pt idx="12">
                  <c:v>137</c:v>
                </c:pt>
                <c:pt idx="13">
                  <c:v>133</c:v>
                </c:pt>
                <c:pt idx="14">
                  <c:v>129</c:v>
                </c:pt>
                <c:pt idx="15">
                  <c:v>125</c:v>
                </c:pt>
                <c:pt idx="16">
                  <c:v>122</c:v>
                </c:pt>
                <c:pt idx="17">
                  <c:v>119</c:v>
                </c:pt>
                <c:pt idx="18">
                  <c:v>116</c:v>
                </c:pt>
                <c:pt idx="19">
                  <c:v>113</c:v>
                </c:pt>
                <c:pt idx="20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8B-4135-8F84-D4394E062965}"/>
            </c:ext>
          </c:extLst>
        </c:ser>
        <c:ser>
          <c:idx val="2"/>
          <c:order val="2"/>
          <c:tx>
            <c:strRef>
              <c:f>穿深!$F$6</c:f>
              <c:strCache>
                <c:ptCount val="1"/>
                <c:pt idx="0">
                  <c:v>APCBC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穿深!$F$7:$F$27</c:f>
              <c:numCache>
                <c:formatCode>General</c:formatCode>
                <c:ptCount val="21"/>
                <c:pt idx="0">
                  <c:v>188</c:v>
                </c:pt>
                <c:pt idx="1">
                  <c:v>183</c:v>
                </c:pt>
                <c:pt idx="2">
                  <c:v>178</c:v>
                </c:pt>
                <c:pt idx="3">
                  <c:v>173</c:v>
                </c:pt>
                <c:pt idx="4">
                  <c:v>168</c:v>
                </c:pt>
                <c:pt idx="5">
                  <c:v>165</c:v>
                </c:pt>
                <c:pt idx="6">
                  <c:v>162</c:v>
                </c:pt>
                <c:pt idx="7">
                  <c:v>159</c:v>
                </c:pt>
                <c:pt idx="8">
                  <c:v>156</c:v>
                </c:pt>
                <c:pt idx="9">
                  <c:v>153</c:v>
                </c:pt>
                <c:pt idx="10">
                  <c:v>150</c:v>
                </c:pt>
                <c:pt idx="11">
                  <c:v>148</c:v>
                </c:pt>
                <c:pt idx="12">
                  <c:v>146</c:v>
                </c:pt>
                <c:pt idx="13">
                  <c:v>144</c:v>
                </c:pt>
                <c:pt idx="14">
                  <c:v>142</c:v>
                </c:pt>
                <c:pt idx="15">
                  <c:v>140</c:v>
                </c:pt>
                <c:pt idx="16">
                  <c:v>138</c:v>
                </c:pt>
                <c:pt idx="17">
                  <c:v>136</c:v>
                </c:pt>
                <c:pt idx="18">
                  <c:v>134</c:v>
                </c:pt>
                <c:pt idx="19">
                  <c:v>132</c:v>
                </c:pt>
                <c:pt idx="20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8B-4135-8F84-D4394E062965}"/>
            </c:ext>
          </c:extLst>
        </c:ser>
        <c:ser>
          <c:idx val="3"/>
          <c:order val="3"/>
          <c:tx>
            <c:strRef>
              <c:f>穿深!$G$6</c:f>
              <c:strCache>
                <c:ptCount val="1"/>
                <c:pt idx="0">
                  <c:v>HVAP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穿深!$G$7:$G$27</c:f>
              <c:numCache>
                <c:formatCode>General</c:formatCode>
                <c:ptCount val="21"/>
                <c:pt idx="0">
                  <c:v>300</c:v>
                </c:pt>
                <c:pt idx="1">
                  <c:v>280</c:v>
                </c:pt>
                <c:pt idx="2">
                  <c:v>260</c:v>
                </c:pt>
                <c:pt idx="3">
                  <c:v>240</c:v>
                </c:pt>
                <c:pt idx="4">
                  <c:v>220</c:v>
                </c:pt>
                <c:pt idx="5">
                  <c:v>200</c:v>
                </c:pt>
                <c:pt idx="6">
                  <c:v>190</c:v>
                </c:pt>
                <c:pt idx="7">
                  <c:v>180</c:v>
                </c:pt>
                <c:pt idx="8">
                  <c:v>170</c:v>
                </c:pt>
                <c:pt idx="9">
                  <c:v>160</c:v>
                </c:pt>
                <c:pt idx="10">
                  <c:v>150</c:v>
                </c:pt>
                <c:pt idx="11">
                  <c:v>140</c:v>
                </c:pt>
                <c:pt idx="12">
                  <c:v>130</c:v>
                </c:pt>
                <c:pt idx="13">
                  <c:v>120</c:v>
                </c:pt>
                <c:pt idx="14">
                  <c:v>115</c:v>
                </c:pt>
                <c:pt idx="15">
                  <c:v>110</c:v>
                </c:pt>
                <c:pt idx="16">
                  <c:v>105</c:v>
                </c:pt>
                <c:pt idx="17">
                  <c:v>100</c:v>
                </c:pt>
                <c:pt idx="18">
                  <c:v>95</c:v>
                </c:pt>
                <c:pt idx="19">
                  <c:v>90</c:v>
                </c:pt>
                <c:pt idx="20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8B-4135-8F84-D4394E062965}"/>
            </c:ext>
          </c:extLst>
        </c:ser>
        <c:ser>
          <c:idx val="4"/>
          <c:order val="4"/>
          <c:tx>
            <c:strRef>
              <c:f>穿深!$H$6</c:f>
              <c:strCache>
                <c:ptCount val="1"/>
                <c:pt idx="0">
                  <c:v>ADPS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穿深!$H$7:$H$27</c:f>
              <c:numCache>
                <c:formatCode>General</c:formatCode>
                <c:ptCount val="21"/>
                <c:pt idx="0">
                  <c:v>400</c:v>
                </c:pt>
                <c:pt idx="1">
                  <c:v>390</c:v>
                </c:pt>
                <c:pt idx="2">
                  <c:v>380</c:v>
                </c:pt>
                <c:pt idx="3">
                  <c:v>370</c:v>
                </c:pt>
                <c:pt idx="4">
                  <c:v>360</c:v>
                </c:pt>
                <c:pt idx="5">
                  <c:v>350</c:v>
                </c:pt>
                <c:pt idx="6">
                  <c:v>340</c:v>
                </c:pt>
                <c:pt idx="7">
                  <c:v>335</c:v>
                </c:pt>
                <c:pt idx="8">
                  <c:v>330</c:v>
                </c:pt>
                <c:pt idx="9">
                  <c:v>325</c:v>
                </c:pt>
                <c:pt idx="10">
                  <c:v>320</c:v>
                </c:pt>
                <c:pt idx="11">
                  <c:v>315</c:v>
                </c:pt>
                <c:pt idx="12">
                  <c:v>310</c:v>
                </c:pt>
                <c:pt idx="13">
                  <c:v>305</c:v>
                </c:pt>
                <c:pt idx="14">
                  <c:v>302</c:v>
                </c:pt>
                <c:pt idx="15">
                  <c:v>299</c:v>
                </c:pt>
                <c:pt idx="16">
                  <c:v>296</c:v>
                </c:pt>
                <c:pt idx="17">
                  <c:v>293</c:v>
                </c:pt>
                <c:pt idx="18">
                  <c:v>290</c:v>
                </c:pt>
                <c:pt idx="19">
                  <c:v>287</c:v>
                </c:pt>
                <c:pt idx="20">
                  <c:v>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8B-4135-8F84-D4394E062965}"/>
            </c:ext>
          </c:extLst>
        </c:ser>
        <c:ser>
          <c:idx val="5"/>
          <c:order val="5"/>
          <c:tx>
            <c:strRef>
              <c:f>穿深!$I$6</c:f>
              <c:strCache>
                <c:ptCount val="1"/>
                <c:pt idx="0">
                  <c:v>APFSDS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穿深!$I$7:$I$27</c:f>
              <c:numCache>
                <c:formatCode>General</c:formatCode>
                <c:ptCount val="21"/>
                <c:pt idx="0">
                  <c:v>800</c:v>
                </c:pt>
                <c:pt idx="1">
                  <c:v>780</c:v>
                </c:pt>
                <c:pt idx="2">
                  <c:v>760</c:v>
                </c:pt>
                <c:pt idx="3">
                  <c:v>740</c:v>
                </c:pt>
                <c:pt idx="4">
                  <c:v>720</c:v>
                </c:pt>
                <c:pt idx="5">
                  <c:v>700</c:v>
                </c:pt>
                <c:pt idx="6">
                  <c:v>690</c:v>
                </c:pt>
                <c:pt idx="7">
                  <c:v>680</c:v>
                </c:pt>
                <c:pt idx="8">
                  <c:v>670</c:v>
                </c:pt>
                <c:pt idx="9">
                  <c:v>660</c:v>
                </c:pt>
                <c:pt idx="10">
                  <c:v>650</c:v>
                </c:pt>
                <c:pt idx="11">
                  <c:v>640</c:v>
                </c:pt>
                <c:pt idx="12">
                  <c:v>630</c:v>
                </c:pt>
                <c:pt idx="13">
                  <c:v>620</c:v>
                </c:pt>
                <c:pt idx="14">
                  <c:v>610</c:v>
                </c:pt>
                <c:pt idx="15">
                  <c:v>600</c:v>
                </c:pt>
                <c:pt idx="16">
                  <c:v>595</c:v>
                </c:pt>
                <c:pt idx="17">
                  <c:v>590</c:v>
                </c:pt>
                <c:pt idx="18">
                  <c:v>585</c:v>
                </c:pt>
                <c:pt idx="19">
                  <c:v>580</c:v>
                </c:pt>
                <c:pt idx="20">
                  <c:v>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8B-4135-8F84-D4394E062965}"/>
            </c:ext>
          </c:extLst>
        </c:ser>
        <c:ser>
          <c:idx val="6"/>
          <c:order val="6"/>
          <c:tx>
            <c:strRef>
              <c:f>穿深!$J$6</c:f>
              <c:strCache>
                <c:ptCount val="1"/>
                <c:pt idx="0">
                  <c:v>HE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穿深!$J$7:$J$27</c:f>
              <c:numCache>
                <c:formatCode>General</c:formatCode>
                <c:ptCount val="2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23.5</c:v>
                </c:pt>
                <c:pt idx="8">
                  <c:v>23</c:v>
                </c:pt>
                <c:pt idx="9">
                  <c:v>22.5</c:v>
                </c:pt>
                <c:pt idx="10">
                  <c:v>22</c:v>
                </c:pt>
                <c:pt idx="11">
                  <c:v>21.5</c:v>
                </c:pt>
                <c:pt idx="12">
                  <c:v>21</c:v>
                </c:pt>
                <c:pt idx="13">
                  <c:v>20.5</c:v>
                </c:pt>
                <c:pt idx="14">
                  <c:v>20</c:v>
                </c:pt>
                <c:pt idx="15">
                  <c:v>19.5</c:v>
                </c:pt>
                <c:pt idx="16">
                  <c:v>19</c:v>
                </c:pt>
                <c:pt idx="17">
                  <c:v>18.5</c:v>
                </c:pt>
                <c:pt idx="18">
                  <c:v>18</c:v>
                </c:pt>
                <c:pt idx="19">
                  <c:v>17.5</c:v>
                </c:pt>
                <c:pt idx="20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78B-4135-8F84-D4394E062965}"/>
            </c:ext>
          </c:extLst>
        </c:ser>
        <c:ser>
          <c:idx val="7"/>
          <c:order val="7"/>
          <c:tx>
            <c:strRef>
              <c:f>穿深!$K$6</c:f>
              <c:strCache>
                <c:ptCount val="1"/>
                <c:pt idx="0">
                  <c:v>HESH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穿深!$K$7:$K$27</c:f>
              <c:numCache>
                <c:formatCode>General</c:formatCode>
                <c:ptCount val="21"/>
                <c:pt idx="0">
                  <c:v>320</c:v>
                </c:pt>
                <c:pt idx="1">
                  <c:v>319</c:v>
                </c:pt>
                <c:pt idx="2">
                  <c:v>318</c:v>
                </c:pt>
                <c:pt idx="3">
                  <c:v>317</c:v>
                </c:pt>
                <c:pt idx="4">
                  <c:v>316</c:v>
                </c:pt>
                <c:pt idx="5">
                  <c:v>315</c:v>
                </c:pt>
                <c:pt idx="6">
                  <c:v>314</c:v>
                </c:pt>
                <c:pt idx="7">
                  <c:v>313</c:v>
                </c:pt>
                <c:pt idx="8">
                  <c:v>312</c:v>
                </c:pt>
                <c:pt idx="9">
                  <c:v>311</c:v>
                </c:pt>
                <c:pt idx="10">
                  <c:v>310</c:v>
                </c:pt>
                <c:pt idx="11">
                  <c:v>309</c:v>
                </c:pt>
                <c:pt idx="12">
                  <c:v>308</c:v>
                </c:pt>
                <c:pt idx="13">
                  <c:v>307</c:v>
                </c:pt>
                <c:pt idx="14">
                  <c:v>306</c:v>
                </c:pt>
                <c:pt idx="15">
                  <c:v>305</c:v>
                </c:pt>
                <c:pt idx="16">
                  <c:v>304</c:v>
                </c:pt>
                <c:pt idx="17">
                  <c:v>303</c:v>
                </c:pt>
                <c:pt idx="18">
                  <c:v>302</c:v>
                </c:pt>
                <c:pt idx="19">
                  <c:v>301</c:v>
                </c:pt>
                <c:pt idx="2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78B-4135-8F84-D4394E062965}"/>
            </c:ext>
          </c:extLst>
        </c:ser>
        <c:ser>
          <c:idx val="8"/>
          <c:order val="8"/>
          <c:tx>
            <c:strRef>
              <c:f>穿深!$L$6</c:f>
              <c:strCache>
                <c:ptCount val="1"/>
                <c:pt idx="0">
                  <c:v>HEAT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穿深!$L$7:$L$27</c:f>
              <c:numCache>
                <c:formatCode>General</c:formatCode>
                <c:ptCount val="21"/>
                <c:pt idx="0">
                  <c:v>500</c:v>
                </c:pt>
                <c:pt idx="1">
                  <c:v>495</c:v>
                </c:pt>
                <c:pt idx="2">
                  <c:v>490</c:v>
                </c:pt>
                <c:pt idx="3">
                  <c:v>485</c:v>
                </c:pt>
                <c:pt idx="4">
                  <c:v>480</c:v>
                </c:pt>
                <c:pt idx="5">
                  <c:v>475</c:v>
                </c:pt>
                <c:pt idx="6">
                  <c:v>470</c:v>
                </c:pt>
                <c:pt idx="7">
                  <c:v>465</c:v>
                </c:pt>
                <c:pt idx="8">
                  <c:v>460</c:v>
                </c:pt>
                <c:pt idx="9">
                  <c:v>455</c:v>
                </c:pt>
                <c:pt idx="10">
                  <c:v>450</c:v>
                </c:pt>
                <c:pt idx="11">
                  <c:v>445</c:v>
                </c:pt>
                <c:pt idx="12">
                  <c:v>440</c:v>
                </c:pt>
                <c:pt idx="13">
                  <c:v>435</c:v>
                </c:pt>
                <c:pt idx="14">
                  <c:v>430</c:v>
                </c:pt>
                <c:pt idx="15">
                  <c:v>425</c:v>
                </c:pt>
                <c:pt idx="16">
                  <c:v>420</c:v>
                </c:pt>
                <c:pt idx="17">
                  <c:v>415</c:v>
                </c:pt>
                <c:pt idx="18">
                  <c:v>410</c:v>
                </c:pt>
                <c:pt idx="19">
                  <c:v>405</c:v>
                </c:pt>
                <c:pt idx="20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78B-4135-8F84-D4394E062965}"/>
            </c:ext>
          </c:extLst>
        </c:ser>
        <c:ser>
          <c:idx val="9"/>
          <c:order val="9"/>
          <c:tx>
            <c:strRef>
              <c:f>穿深!$M$6</c:f>
              <c:strCache>
                <c:ptCount val="1"/>
                <c:pt idx="0">
                  <c:v>HEATFS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穿深!$M$7:$M$27</c:f>
              <c:numCache>
                <c:formatCode>General</c:formatCode>
                <c:ptCount val="21"/>
                <c:pt idx="0">
                  <c:v>650</c:v>
                </c:pt>
                <c:pt idx="1">
                  <c:v>646</c:v>
                </c:pt>
                <c:pt idx="2">
                  <c:v>642</c:v>
                </c:pt>
                <c:pt idx="3">
                  <c:v>638</c:v>
                </c:pt>
                <c:pt idx="4">
                  <c:v>634</c:v>
                </c:pt>
                <c:pt idx="5">
                  <c:v>630</c:v>
                </c:pt>
                <c:pt idx="6">
                  <c:v>627</c:v>
                </c:pt>
                <c:pt idx="7">
                  <c:v>624</c:v>
                </c:pt>
                <c:pt idx="8">
                  <c:v>621</c:v>
                </c:pt>
                <c:pt idx="9">
                  <c:v>618</c:v>
                </c:pt>
                <c:pt idx="10">
                  <c:v>615</c:v>
                </c:pt>
                <c:pt idx="11">
                  <c:v>612</c:v>
                </c:pt>
                <c:pt idx="12">
                  <c:v>609</c:v>
                </c:pt>
                <c:pt idx="13">
                  <c:v>606</c:v>
                </c:pt>
                <c:pt idx="14">
                  <c:v>603</c:v>
                </c:pt>
                <c:pt idx="15">
                  <c:v>600</c:v>
                </c:pt>
                <c:pt idx="16">
                  <c:v>598</c:v>
                </c:pt>
                <c:pt idx="17">
                  <c:v>596</c:v>
                </c:pt>
                <c:pt idx="18">
                  <c:v>594</c:v>
                </c:pt>
                <c:pt idx="19">
                  <c:v>592</c:v>
                </c:pt>
                <c:pt idx="20">
                  <c:v>590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78B-4135-8F84-D4394E062965}"/>
            </c:ext>
          </c:extLst>
        </c:ser>
        <c:ser>
          <c:idx val="10"/>
          <c:order val="10"/>
          <c:tx>
            <c:strRef>
              <c:f>穿深!$N$6</c:f>
              <c:strCache>
                <c:ptCount val="1"/>
                <c:pt idx="0">
                  <c:v>TGSM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穿深!$N$7:$N$27</c:f>
              <c:numCache>
                <c:formatCode>General</c:formatCode>
                <c:ptCount val="21"/>
                <c:pt idx="0">
                  <c:v>550</c:v>
                </c:pt>
                <c:pt idx="1">
                  <c:v>548</c:v>
                </c:pt>
                <c:pt idx="2">
                  <c:v>546</c:v>
                </c:pt>
                <c:pt idx="3">
                  <c:v>544</c:v>
                </c:pt>
                <c:pt idx="4">
                  <c:v>542</c:v>
                </c:pt>
                <c:pt idx="5">
                  <c:v>540</c:v>
                </c:pt>
                <c:pt idx="6">
                  <c:v>538</c:v>
                </c:pt>
                <c:pt idx="7">
                  <c:v>536</c:v>
                </c:pt>
                <c:pt idx="8">
                  <c:v>534</c:v>
                </c:pt>
                <c:pt idx="9">
                  <c:v>532</c:v>
                </c:pt>
                <c:pt idx="10">
                  <c:v>530</c:v>
                </c:pt>
                <c:pt idx="11">
                  <c:v>528</c:v>
                </c:pt>
                <c:pt idx="12">
                  <c:v>526</c:v>
                </c:pt>
                <c:pt idx="13">
                  <c:v>524</c:v>
                </c:pt>
                <c:pt idx="14">
                  <c:v>522</c:v>
                </c:pt>
                <c:pt idx="15">
                  <c:v>520</c:v>
                </c:pt>
                <c:pt idx="16">
                  <c:v>518</c:v>
                </c:pt>
                <c:pt idx="17">
                  <c:v>516</c:v>
                </c:pt>
                <c:pt idx="18">
                  <c:v>514</c:v>
                </c:pt>
                <c:pt idx="19">
                  <c:v>512</c:v>
                </c:pt>
                <c:pt idx="20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78B-4135-8F84-D4394E062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02672"/>
        <c:axId val="630300752"/>
      </c:scatterChart>
      <c:valAx>
        <c:axId val="63030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00752"/>
        <c:crosses val="autoZero"/>
        <c:crossBetween val="midCat"/>
      </c:valAx>
      <c:valAx>
        <c:axId val="6303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0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穿深!$D$6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穿深!$D$7:$D$27</c:f>
              <c:numCache>
                <c:formatCode>General</c:formatCode>
                <c:ptCount val="21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107</c:v>
                </c:pt>
                <c:pt idx="10">
                  <c:v>104</c:v>
                </c:pt>
                <c:pt idx="11">
                  <c:v>101</c:v>
                </c:pt>
                <c:pt idx="12">
                  <c:v>98</c:v>
                </c:pt>
                <c:pt idx="13">
                  <c:v>95</c:v>
                </c:pt>
                <c:pt idx="14">
                  <c:v>92</c:v>
                </c:pt>
                <c:pt idx="15">
                  <c:v>89</c:v>
                </c:pt>
                <c:pt idx="16">
                  <c:v>86</c:v>
                </c:pt>
                <c:pt idx="17">
                  <c:v>84</c:v>
                </c:pt>
                <c:pt idx="18">
                  <c:v>82</c:v>
                </c:pt>
                <c:pt idx="19">
                  <c:v>80</c:v>
                </c:pt>
                <c:pt idx="20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68-4FC3-9EBA-31B2F34E713B}"/>
            </c:ext>
          </c:extLst>
        </c:ser>
        <c:ser>
          <c:idx val="1"/>
          <c:order val="1"/>
          <c:tx>
            <c:strRef>
              <c:f>穿深!$E$6</c:f>
              <c:strCache>
                <c:ptCount val="1"/>
                <c:pt idx="0">
                  <c:v>APC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穿深!$E$7:$E$27</c:f>
              <c:numCache>
                <c:formatCode>General</c:formatCode>
                <c:ptCount val="21"/>
                <c:pt idx="0">
                  <c:v>190</c:v>
                </c:pt>
                <c:pt idx="1">
                  <c:v>185</c:v>
                </c:pt>
                <c:pt idx="2">
                  <c:v>180</c:v>
                </c:pt>
                <c:pt idx="3">
                  <c:v>175</c:v>
                </c:pt>
                <c:pt idx="4">
                  <c:v>170</c:v>
                </c:pt>
                <c:pt idx="5">
                  <c:v>165</c:v>
                </c:pt>
                <c:pt idx="6">
                  <c:v>161</c:v>
                </c:pt>
                <c:pt idx="7">
                  <c:v>157</c:v>
                </c:pt>
                <c:pt idx="8">
                  <c:v>153</c:v>
                </c:pt>
                <c:pt idx="9">
                  <c:v>149</c:v>
                </c:pt>
                <c:pt idx="10">
                  <c:v>145</c:v>
                </c:pt>
                <c:pt idx="11">
                  <c:v>141</c:v>
                </c:pt>
                <c:pt idx="12">
                  <c:v>137</c:v>
                </c:pt>
                <c:pt idx="13">
                  <c:v>133</c:v>
                </c:pt>
                <c:pt idx="14">
                  <c:v>129</c:v>
                </c:pt>
                <c:pt idx="15">
                  <c:v>125</c:v>
                </c:pt>
                <c:pt idx="16">
                  <c:v>122</c:v>
                </c:pt>
                <c:pt idx="17">
                  <c:v>119</c:v>
                </c:pt>
                <c:pt idx="18">
                  <c:v>116</c:v>
                </c:pt>
                <c:pt idx="19">
                  <c:v>113</c:v>
                </c:pt>
                <c:pt idx="20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68-4FC3-9EBA-31B2F34E713B}"/>
            </c:ext>
          </c:extLst>
        </c:ser>
        <c:ser>
          <c:idx val="2"/>
          <c:order val="2"/>
          <c:tx>
            <c:strRef>
              <c:f>穿深!$F$6</c:f>
              <c:strCache>
                <c:ptCount val="1"/>
                <c:pt idx="0">
                  <c:v>APCBC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穿深!$F$7:$F$27</c:f>
              <c:numCache>
                <c:formatCode>General</c:formatCode>
                <c:ptCount val="21"/>
                <c:pt idx="0">
                  <c:v>188</c:v>
                </c:pt>
                <c:pt idx="1">
                  <c:v>183</c:v>
                </c:pt>
                <c:pt idx="2">
                  <c:v>178</c:v>
                </c:pt>
                <c:pt idx="3">
                  <c:v>173</c:v>
                </c:pt>
                <c:pt idx="4">
                  <c:v>168</c:v>
                </c:pt>
                <c:pt idx="5">
                  <c:v>165</c:v>
                </c:pt>
                <c:pt idx="6">
                  <c:v>162</c:v>
                </c:pt>
                <c:pt idx="7">
                  <c:v>159</c:v>
                </c:pt>
                <c:pt idx="8">
                  <c:v>156</c:v>
                </c:pt>
                <c:pt idx="9">
                  <c:v>153</c:v>
                </c:pt>
                <c:pt idx="10">
                  <c:v>150</c:v>
                </c:pt>
                <c:pt idx="11">
                  <c:v>148</c:v>
                </c:pt>
                <c:pt idx="12">
                  <c:v>146</c:v>
                </c:pt>
                <c:pt idx="13">
                  <c:v>144</c:v>
                </c:pt>
                <c:pt idx="14">
                  <c:v>142</c:v>
                </c:pt>
                <c:pt idx="15">
                  <c:v>140</c:v>
                </c:pt>
                <c:pt idx="16">
                  <c:v>138</c:v>
                </c:pt>
                <c:pt idx="17">
                  <c:v>136</c:v>
                </c:pt>
                <c:pt idx="18">
                  <c:v>134</c:v>
                </c:pt>
                <c:pt idx="19">
                  <c:v>132</c:v>
                </c:pt>
                <c:pt idx="20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68-4FC3-9EBA-31B2F34E713B}"/>
            </c:ext>
          </c:extLst>
        </c:ser>
        <c:ser>
          <c:idx val="3"/>
          <c:order val="3"/>
          <c:tx>
            <c:strRef>
              <c:f>穿深!$G$6</c:f>
              <c:strCache>
                <c:ptCount val="1"/>
                <c:pt idx="0">
                  <c:v>HVAP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穿深!$G$7:$G$27</c:f>
              <c:numCache>
                <c:formatCode>General</c:formatCode>
                <c:ptCount val="21"/>
                <c:pt idx="0">
                  <c:v>300</c:v>
                </c:pt>
                <c:pt idx="1">
                  <c:v>280</c:v>
                </c:pt>
                <c:pt idx="2">
                  <c:v>260</c:v>
                </c:pt>
                <c:pt idx="3">
                  <c:v>240</c:v>
                </c:pt>
                <c:pt idx="4">
                  <c:v>220</c:v>
                </c:pt>
                <c:pt idx="5">
                  <c:v>200</c:v>
                </c:pt>
                <c:pt idx="6">
                  <c:v>190</c:v>
                </c:pt>
                <c:pt idx="7">
                  <c:v>180</c:v>
                </c:pt>
                <c:pt idx="8">
                  <c:v>170</c:v>
                </c:pt>
                <c:pt idx="9">
                  <c:v>160</c:v>
                </c:pt>
                <c:pt idx="10">
                  <c:v>150</c:v>
                </c:pt>
                <c:pt idx="11">
                  <c:v>140</c:v>
                </c:pt>
                <c:pt idx="12">
                  <c:v>130</c:v>
                </c:pt>
                <c:pt idx="13">
                  <c:v>120</c:v>
                </c:pt>
                <c:pt idx="14">
                  <c:v>115</c:v>
                </c:pt>
                <c:pt idx="15">
                  <c:v>110</c:v>
                </c:pt>
                <c:pt idx="16">
                  <c:v>105</c:v>
                </c:pt>
                <c:pt idx="17">
                  <c:v>100</c:v>
                </c:pt>
                <c:pt idx="18">
                  <c:v>95</c:v>
                </c:pt>
                <c:pt idx="19">
                  <c:v>90</c:v>
                </c:pt>
                <c:pt idx="20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68-4FC3-9EBA-31B2F34E7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93400"/>
        <c:axId val="735990520"/>
      </c:scatterChart>
      <c:valAx>
        <c:axId val="73599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90520"/>
        <c:crosses val="autoZero"/>
        <c:crossBetween val="midCat"/>
      </c:valAx>
      <c:valAx>
        <c:axId val="73599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93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736003320"/>
        <c:axId val="736003960"/>
      </c:scatterChart>
      <c:valAx>
        <c:axId val="73600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003960"/>
        <c:crosses val="autoZero"/>
        <c:crossBetween val="midCat"/>
      </c:valAx>
      <c:valAx>
        <c:axId val="7360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00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穿深!$D$31</c:f>
              <c:strCache>
                <c:ptCount val="1"/>
                <c:pt idx="0">
                  <c:v>HE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穿深!$C$32:$C$52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穿深!$D$32:$D$52</c:f>
              <c:numCache>
                <c:formatCode>General</c:formatCode>
                <c:ptCount val="2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23.5</c:v>
                </c:pt>
                <c:pt idx="8">
                  <c:v>23</c:v>
                </c:pt>
                <c:pt idx="9">
                  <c:v>22.5</c:v>
                </c:pt>
                <c:pt idx="10">
                  <c:v>22</c:v>
                </c:pt>
                <c:pt idx="11">
                  <c:v>21.5</c:v>
                </c:pt>
                <c:pt idx="12">
                  <c:v>21</c:v>
                </c:pt>
                <c:pt idx="13">
                  <c:v>20.5</c:v>
                </c:pt>
                <c:pt idx="14">
                  <c:v>20</c:v>
                </c:pt>
                <c:pt idx="15">
                  <c:v>19.5</c:v>
                </c:pt>
                <c:pt idx="16">
                  <c:v>19</c:v>
                </c:pt>
                <c:pt idx="17">
                  <c:v>18.5</c:v>
                </c:pt>
                <c:pt idx="18">
                  <c:v>18</c:v>
                </c:pt>
                <c:pt idx="19">
                  <c:v>17.5</c:v>
                </c:pt>
                <c:pt idx="20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E-45AA-A769-8520EBA54E41}"/>
            </c:ext>
          </c:extLst>
        </c:ser>
        <c:ser>
          <c:idx val="1"/>
          <c:order val="1"/>
          <c:tx>
            <c:strRef>
              <c:f>穿深!$E$31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穿深!$C$32:$C$52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穿深!$E$32:$E$52</c:f>
              <c:numCache>
                <c:formatCode>General</c:formatCode>
                <c:ptCount val="21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107</c:v>
                </c:pt>
                <c:pt idx="10">
                  <c:v>104</c:v>
                </c:pt>
                <c:pt idx="11">
                  <c:v>101</c:v>
                </c:pt>
                <c:pt idx="12">
                  <c:v>98</c:v>
                </c:pt>
                <c:pt idx="13">
                  <c:v>95</c:v>
                </c:pt>
                <c:pt idx="14">
                  <c:v>92</c:v>
                </c:pt>
                <c:pt idx="15">
                  <c:v>89</c:v>
                </c:pt>
                <c:pt idx="16">
                  <c:v>86</c:v>
                </c:pt>
                <c:pt idx="17">
                  <c:v>84</c:v>
                </c:pt>
                <c:pt idx="18">
                  <c:v>82</c:v>
                </c:pt>
                <c:pt idx="19">
                  <c:v>80</c:v>
                </c:pt>
                <c:pt idx="20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6E-45AA-A769-8520EBA54E41}"/>
            </c:ext>
          </c:extLst>
        </c:ser>
        <c:ser>
          <c:idx val="2"/>
          <c:order val="2"/>
          <c:tx>
            <c:strRef>
              <c:f>穿深!$F$31</c:f>
              <c:strCache>
                <c:ptCount val="1"/>
                <c:pt idx="0">
                  <c:v>APC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穿深!$C$32:$C$52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穿深!$F$32:$F$52</c:f>
              <c:numCache>
                <c:formatCode>General</c:formatCode>
                <c:ptCount val="21"/>
                <c:pt idx="0">
                  <c:v>190</c:v>
                </c:pt>
                <c:pt idx="1">
                  <c:v>185</c:v>
                </c:pt>
                <c:pt idx="2">
                  <c:v>180</c:v>
                </c:pt>
                <c:pt idx="3">
                  <c:v>175</c:v>
                </c:pt>
                <c:pt idx="4">
                  <c:v>170</c:v>
                </c:pt>
                <c:pt idx="5">
                  <c:v>165</c:v>
                </c:pt>
                <c:pt idx="6">
                  <c:v>161</c:v>
                </c:pt>
                <c:pt idx="7">
                  <c:v>157</c:v>
                </c:pt>
                <c:pt idx="8">
                  <c:v>153</c:v>
                </c:pt>
                <c:pt idx="9">
                  <c:v>149</c:v>
                </c:pt>
                <c:pt idx="10">
                  <c:v>145</c:v>
                </c:pt>
                <c:pt idx="11">
                  <c:v>141</c:v>
                </c:pt>
                <c:pt idx="12">
                  <c:v>137</c:v>
                </c:pt>
                <c:pt idx="13">
                  <c:v>133</c:v>
                </c:pt>
                <c:pt idx="14">
                  <c:v>129</c:v>
                </c:pt>
                <c:pt idx="15">
                  <c:v>125</c:v>
                </c:pt>
                <c:pt idx="16">
                  <c:v>122</c:v>
                </c:pt>
                <c:pt idx="17">
                  <c:v>119</c:v>
                </c:pt>
                <c:pt idx="18">
                  <c:v>116</c:v>
                </c:pt>
                <c:pt idx="19">
                  <c:v>113</c:v>
                </c:pt>
                <c:pt idx="20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6E-45AA-A769-8520EBA54E41}"/>
            </c:ext>
          </c:extLst>
        </c:ser>
        <c:ser>
          <c:idx val="3"/>
          <c:order val="3"/>
          <c:tx>
            <c:strRef>
              <c:f>穿深!$G$31</c:f>
              <c:strCache>
                <c:ptCount val="1"/>
                <c:pt idx="0">
                  <c:v>APCBC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穿深!$C$32:$C$52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穿深!$G$32:$G$52</c:f>
              <c:numCache>
                <c:formatCode>General</c:formatCode>
                <c:ptCount val="21"/>
                <c:pt idx="0">
                  <c:v>188</c:v>
                </c:pt>
                <c:pt idx="1">
                  <c:v>183</c:v>
                </c:pt>
                <c:pt idx="2">
                  <c:v>178</c:v>
                </c:pt>
                <c:pt idx="3">
                  <c:v>173</c:v>
                </c:pt>
                <c:pt idx="4">
                  <c:v>168</c:v>
                </c:pt>
                <c:pt idx="5">
                  <c:v>165</c:v>
                </c:pt>
                <c:pt idx="6">
                  <c:v>162</c:v>
                </c:pt>
                <c:pt idx="7">
                  <c:v>159</c:v>
                </c:pt>
                <c:pt idx="8">
                  <c:v>156</c:v>
                </c:pt>
                <c:pt idx="9">
                  <c:v>153</c:v>
                </c:pt>
                <c:pt idx="10">
                  <c:v>150</c:v>
                </c:pt>
                <c:pt idx="11">
                  <c:v>148</c:v>
                </c:pt>
                <c:pt idx="12">
                  <c:v>146</c:v>
                </c:pt>
                <c:pt idx="13">
                  <c:v>144</c:v>
                </c:pt>
                <c:pt idx="14">
                  <c:v>142</c:v>
                </c:pt>
                <c:pt idx="15">
                  <c:v>140</c:v>
                </c:pt>
                <c:pt idx="16">
                  <c:v>138</c:v>
                </c:pt>
                <c:pt idx="17">
                  <c:v>136</c:v>
                </c:pt>
                <c:pt idx="18">
                  <c:v>134</c:v>
                </c:pt>
                <c:pt idx="19">
                  <c:v>132</c:v>
                </c:pt>
                <c:pt idx="20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6E-45AA-A769-8520EBA54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27640"/>
        <c:axId val="736027960"/>
      </c:scatterChart>
      <c:valAx>
        <c:axId val="73602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027960"/>
        <c:crosses val="autoZero"/>
        <c:crossBetween val="midCat"/>
      </c:valAx>
      <c:valAx>
        <c:axId val="73602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02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T-34-76@1012m/s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'T-34 (2)'!$D$66:$D$67</c:f>
              <c:strCache>
                <c:ptCount val="2"/>
                <c:pt idx="0">
                  <c:v>T-34-76-1012M</c:v>
                </c:pt>
                <c:pt idx="1">
                  <c:v>60度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'T-34 (2)'!$C$68:$C$73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 (2)'!$D$68:$D$73</c:f>
              <c:numCache>
                <c:formatCode>General</c:formatCode>
                <c:ptCount val="6"/>
                <c:pt idx="0">
                  <c:v>105</c:v>
                </c:pt>
                <c:pt idx="1">
                  <c:v>89</c:v>
                </c:pt>
                <c:pt idx="2">
                  <c:v>75</c:v>
                </c:pt>
                <c:pt idx="3">
                  <c:v>49</c:v>
                </c:pt>
                <c:pt idx="4">
                  <c:v>44</c:v>
                </c:pt>
                <c:pt idx="5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8-4EBF-B3EC-2F6132292992}"/>
            </c:ext>
          </c:extLst>
        </c:ser>
        <c:ser>
          <c:idx val="1"/>
          <c:order val="1"/>
          <c:tx>
            <c:strRef>
              <c:f>'T-34 (2)'!$E$66:$E$67</c:f>
              <c:strCache>
                <c:ptCount val="2"/>
                <c:pt idx="0">
                  <c:v>T-34-76-1012M</c:v>
                </c:pt>
                <c:pt idx="1">
                  <c:v>90度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'T-34 (2)'!$C$68:$C$73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 (2)'!$E$68:$E$73</c:f>
              <c:numCache>
                <c:formatCode>General</c:formatCode>
                <c:ptCount val="6"/>
                <c:pt idx="0">
                  <c:v>128</c:v>
                </c:pt>
                <c:pt idx="1">
                  <c:v>110</c:v>
                </c:pt>
                <c:pt idx="2">
                  <c:v>92</c:v>
                </c:pt>
                <c:pt idx="3">
                  <c:v>64</c:v>
                </c:pt>
                <c:pt idx="4">
                  <c:v>54</c:v>
                </c:pt>
                <c:pt idx="5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F8-4EBF-B3EC-2F6132292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05552"/>
        <c:axId val="630306832"/>
      </c:scatterChart>
      <c:valAx>
        <c:axId val="63030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06832"/>
        <c:crosses val="autoZero"/>
        <c:crossBetween val="midCat"/>
      </c:valAx>
      <c:valAx>
        <c:axId val="6303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0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穿深!$J$31</c:f>
              <c:strCache>
                <c:ptCount val="1"/>
                <c:pt idx="0">
                  <c:v>ADPS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穿深!$I$32:$I$52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穿深!$J$32:$J$52</c:f>
              <c:numCache>
                <c:formatCode>General</c:formatCode>
                <c:ptCount val="21"/>
                <c:pt idx="0">
                  <c:v>400</c:v>
                </c:pt>
                <c:pt idx="1">
                  <c:v>390</c:v>
                </c:pt>
                <c:pt idx="2">
                  <c:v>380</c:v>
                </c:pt>
                <c:pt idx="3">
                  <c:v>370</c:v>
                </c:pt>
                <c:pt idx="4">
                  <c:v>360</c:v>
                </c:pt>
                <c:pt idx="5">
                  <c:v>350</c:v>
                </c:pt>
                <c:pt idx="6">
                  <c:v>340</c:v>
                </c:pt>
                <c:pt idx="7">
                  <c:v>335</c:v>
                </c:pt>
                <c:pt idx="8">
                  <c:v>330</c:v>
                </c:pt>
                <c:pt idx="9">
                  <c:v>325</c:v>
                </c:pt>
                <c:pt idx="10">
                  <c:v>320</c:v>
                </c:pt>
                <c:pt idx="11">
                  <c:v>315</c:v>
                </c:pt>
                <c:pt idx="12">
                  <c:v>310</c:v>
                </c:pt>
                <c:pt idx="13">
                  <c:v>305</c:v>
                </c:pt>
                <c:pt idx="14">
                  <c:v>302</c:v>
                </c:pt>
                <c:pt idx="15">
                  <c:v>299</c:v>
                </c:pt>
                <c:pt idx="16">
                  <c:v>296</c:v>
                </c:pt>
                <c:pt idx="17">
                  <c:v>293</c:v>
                </c:pt>
                <c:pt idx="18">
                  <c:v>290</c:v>
                </c:pt>
                <c:pt idx="19">
                  <c:v>287</c:v>
                </c:pt>
                <c:pt idx="20">
                  <c:v>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DB-4671-B921-2AC5498E50E6}"/>
            </c:ext>
          </c:extLst>
        </c:ser>
        <c:ser>
          <c:idx val="1"/>
          <c:order val="1"/>
          <c:tx>
            <c:strRef>
              <c:f>穿深!$K$31</c:f>
              <c:strCache>
                <c:ptCount val="1"/>
                <c:pt idx="0">
                  <c:v>HEAT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穿深!$I$32:$I$52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穿深!$K$32:$K$52</c:f>
              <c:numCache>
                <c:formatCode>General</c:formatCode>
                <c:ptCount val="21"/>
                <c:pt idx="0">
                  <c:v>500</c:v>
                </c:pt>
                <c:pt idx="1">
                  <c:v>495</c:v>
                </c:pt>
                <c:pt idx="2">
                  <c:v>490</c:v>
                </c:pt>
                <c:pt idx="3">
                  <c:v>485</c:v>
                </c:pt>
                <c:pt idx="4">
                  <c:v>480</c:v>
                </c:pt>
                <c:pt idx="5">
                  <c:v>475</c:v>
                </c:pt>
                <c:pt idx="6">
                  <c:v>470</c:v>
                </c:pt>
                <c:pt idx="7">
                  <c:v>465</c:v>
                </c:pt>
                <c:pt idx="8">
                  <c:v>460</c:v>
                </c:pt>
                <c:pt idx="9">
                  <c:v>455</c:v>
                </c:pt>
                <c:pt idx="10">
                  <c:v>450</c:v>
                </c:pt>
                <c:pt idx="11">
                  <c:v>445</c:v>
                </c:pt>
                <c:pt idx="12">
                  <c:v>440</c:v>
                </c:pt>
                <c:pt idx="13">
                  <c:v>435</c:v>
                </c:pt>
                <c:pt idx="14">
                  <c:v>430</c:v>
                </c:pt>
                <c:pt idx="15">
                  <c:v>425</c:v>
                </c:pt>
                <c:pt idx="16">
                  <c:v>420</c:v>
                </c:pt>
                <c:pt idx="17">
                  <c:v>415</c:v>
                </c:pt>
                <c:pt idx="18">
                  <c:v>410</c:v>
                </c:pt>
                <c:pt idx="19">
                  <c:v>405</c:v>
                </c:pt>
                <c:pt idx="20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DB-4671-B921-2AC5498E50E6}"/>
            </c:ext>
          </c:extLst>
        </c:ser>
        <c:ser>
          <c:idx val="2"/>
          <c:order val="2"/>
          <c:tx>
            <c:strRef>
              <c:f>穿深!$L$31</c:f>
              <c:strCache>
                <c:ptCount val="1"/>
                <c:pt idx="0">
                  <c:v>HESH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穿深!$I$32:$I$52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穿深!$L$32:$L$52</c:f>
              <c:numCache>
                <c:formatCode>General</c:formatCode>
                <c:ptCount val="21"/>
                <c:pt idx="0">
                  <c:v>320</c:v>
                </c:pt>
                <c:pt idx="1">
                  <c:v>319</c:v>
                </c:pt>
                <c:pt idx="2">
                  <c:v>318</c:v>
                </c:pt>
                <c:pt idx="3">
                  <c:v>317</c:v>
                </c:pt>
                <c:pt idx="4">
                  <c:v>316</c:v>
                </c:pt>
                <c:pt idx="5">
                  <c:v>315</c:v>
                </c:pt>
                <c:pt idx="6">
                  <c:v>314</c:v>
                </c:pt>
                <c:pt idx="7">
                  <c:v>313</c:v>
                </c:pt>
                <c:pt idx="8">
                  <c:v>312</c:v>
                </c:pt>
                <c:pt idx="9">
                  <c:v>311</c:v>
                </c:pt>
                <c:pt idx="10">
                  <c:v>310</c:v>
                </c:pt>
                <c:pt idx="11">
                  <c:v>309</c:v>
                </c:pt>
                <c:pt idx="12">
                  <c:v>308</c:v>
                </c:pt>
                <c:pt idx="13">
                  <c:v>307</c:v>
                </c:pt>
                <c:pt idx="14">
                  <c:v>306</c:v>
                </c:pt>
                <c:pt idx="15">
                  <c:v>305</c:v>
                </c:pt>
                <c:pt idx="16">
                  <c:v>304</c:v>
                </c:pt>
                <c:pt idx="17">
                  <c:v>303</c:v>
                </c:pt>
                <c:pt idx="18">
                  <c:v>302</c:v>
                </c:pt>
                <c:pt idx="19">
                  <c:v>301</c:v>
                </c:pt>
                <c:pt idx="2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DB-4671-B921-2AC5498E5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85240"/>
        <c:axId val="655286520"/>
      </c:scatterChart>
      <c:valAx>
        <c:axId val="65528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286520"/>
        <c:crosses val="autoZero"/>
        <c:crossBetween val="midCat"/>
      </c:valAx>
      <c:valAx>
        <c:axId val="655286520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285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穿深!$O$31</c:f>
              <c:strCache>
                <c:ptCount val="1"/>
                <c:pt idx="0">
                  <c:v>APFSDS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穿深!$N$32:$N$52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穿深!$O$32:$O$52</c:f>
              <c:numCache>
                <c:formatCode>General</c:formatCode>
                <c:ptCount val="21"/>
                <c:pt idx="0">
                  <c:v>800</c:v>
                </c:pt>
                <c:pt idx="1">
                  <c:v>780</c:v>
                </c:pt>
                <c:pt idx="2">
                  <c:v>760</c:v>
                </c:pt>
                <c:pt idx="3">
                  <c:v>740</c:v>
                </c:pt>
                <c:pt idx="4">
                  <c:v>720</c:v>
                </c:pt>
                <c:pt idx="5">
                  <c:v>700</c:v>
                </c:pt>
                <c:pt idx="6">
                  <c:v>690</c:v>
                </c:pt>
                <c:pt idx="7">
                  <c:v>680</c:v>
                </c:pt>
                <c:pt idx="8">
                  <c:v>670</c:v>
                </c:pt>
                <c:pt idx="9">
                  <c:v>660</c:v>
                </c:pt>
                <c:pt idx="10">
                  <c:v>650</c:v>
                </c:pt>
                <c:pt idx="11">
                  <c:v>640</c:v>
                </c:pt>
                <c:pt idx="12">
                  <c:v>630</c:v>
                </c:pt>
                <c:pt idx="13">
                  <c:v>620</c:v>
                </c:pt>
                <c:pt idx="14">
                  <c:v>610</c:v>
                </c:pt>
                <c:pt idx="15">
                  <c:v>600</c:v>
                </c:pt>
                <c:pt idx="16">
                  <c:v>595</c:v>
                </c:pt>
                <c:pt idx="17">
                  <c:v>590</c:v>
                </c:pt>
                <c:pt idx="18">
                  <c:v>585</c:v>
                </c:pt>
                <c:pt idx="19">
                  <c:v>580</c:v>
                </c:pt>
                <c:pt idx="20">
                  <c:v>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78-4512-9EE0-5AEC56828DD3}"/>
            </c:ext>
          </c:extLst>
        </c:ser>
        <c:ser>
          <c:idx val="1"/>
          <c:order val="1"/>
          <c:tx>
            <c:strRef>
              <c:f>穿深!$P$31</c:f>
              <c:strCache>
                <c:ptCount val="1"/>
                <c:pt idx="0">
                  <c:v>HEATFS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穿深!$N$32:$N$52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穿深!$P$32:$P$52</c:f>
              <c:numCache>
                <c:formatCode>General</c:formatCode>
                <c:ptCount val="21"/>
                <c:pt idx="0">
                  <c:v>650</c:v>
                </c:pt>
                <c:pt idx="1">
                  <c:v>646</c:v>
                </c:pt>
                <c:pt idx="2">
                  <c:v>642</c:v>
                </c:pt>
                <c:pt idx="3">
                  <c:v>638</c:v>
                </c:pt>
                <c:pt idx="4">
                  <c:v>634</c:v>
                </c:pt>
                <c:pt idx="5">
                  <c:v>630</c:v>
                </c:pt>
                <c:pt idx="6">
                  <c:v>627</c:v>
                </c:pt>
                <c:pt idx="7">
                  <c:v>624</c:v>
                </c:pt>
                <c:pt idx="8">
                  <c:v>621</c:v>
                </c:pt>
                <c:pt idx="9">
                  <c:v>618</c:v>
                </c:pt>
                <c:pt idx="10">
                  <c:v>615</c:v>
                </c:pt>
                <c:pt idx="11">
                  <c:v>612</c:v>
                </c:pt>
                <c:pt idx="12">
                  <c:v>609</c:v>
                </c:pt>
                <c:pt idx="13">
                  <c:v>606</c:v>
                </c:pt>
                <c:pt idx="14">
                  <c:v>603</c:v>
                </c:pt>
                <c:pt idx="15">
                  <c:v>600</c:v>
                </c:pt>
                <c:pt idx="16">
                  <c:v>598</c:v>
                </c:pt>
                <c:pt idx="17">
                  <c:v>596</c:v>
                </c:pt>
                <c:pt idx="18">
                  <c:v>594</c:v>
                </c:pt>
                <c:pt idx="19">
                  <c:v>592</c:v>
                </c:pt>
                <c:pt idx="20">
                  <c:v>590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78-4512-9EE0-5AEC56828DD3}"/>
            </c:ext>
          </c:extLst>
        </c:ser>
        <c:ser>
          <c:idx val="2"/>
          <c:order val="2"/>
          <c:tx>
            <c:strRef>
              <c:f>穿深!$Q$31</c:f>
              <c:strCache>
                <c:ptCount val="1"/>
                <c:pt idx="0">
                  <c:v>TGSM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穿深!$N$32:$N$52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穿深!$Q$32:$Q$52</c:f>
              <c:numCache>
                <c:formatCode>General</c:formatCode>
                <c:ptCount val="21"/>
                <c:pt idx="0">
                  <c:v>550</c:v>
                </c:pt>
                <c:pt idx="1">
                  <c:v>548</c:v>
                </c:pt>
                <c:pt idx="2">
                  <c:v>546</c:v>
                </c:pt>
                <c:pt idx="3">
                  <c:v>544</c:v>
                </c:pt>
                <c:pt idx="4">
                  <c:v>542</c:v>
                </c:pt>
                <c:pt idx="5">
                  <c:v>540</c:v>
                </c:pt>
                <c:pt idx="6">
                  <c:v>538</c:v>
                </c:pt>
                <c:pt idx="7">
                  <c:v>536</c:v>
                </c:pt>
                <c:pt idx="8">
                  <c:v>534</c:v>
                </c:pt>
                <c:pt idx="9">
                  <c:v>532</c:v>
                </c:pt>
                <c:pt idx="10">
                  <c:v>530</c:v>
                </c:pt>
                <c:pt idx="11">
                  <c:v>528</c:v>
                </c:pt>
                <c:pt idx="12">
                  <c:v>526</c:v>
                </c:pt>
                <c:pt idx="13">
                  <c:v>524</c:v>
                </c:pt>
                <c:pt idx="14">
                  <c:v>522</c:v>
                </c:pt>
                <c:pt idx="15">
                  <c:v>520</c:v>
                </c:pt>
                <c:pt idx="16">
                  <c:v>518</c:v>
                </c:pt>
                <c:pt idx="17">
                  <c:v>516</c:v>
                </c:pt>
                <c:pt idx="18">
                  <c:v>514</c:v>
                </c:pt>
                <c:pt idx="19">
                  <c:v>512</c:v>
                </c:pt>
                <c:pt idx="20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78-4512-9EE0-5AEC56828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88760"/>
        <c:axId val="655289720"/>
      </c:scatterChart>
      <c:valAx>
        <c:axId val="65528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289720"/>
        <c:crosses val="autoZero"/>
        <c:crossBetween val="midCat"/>
      </c:valAx>
      <c:valAx>
        <c:axId val="655289720"/>
        <c:scaling>
          <c:orientation val="minMax"/>
          <c:max val="8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28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动态权重!$A$3</c:f>
              <c:strCache>
                <c:ptCount val="1"/>
                <c:pt idx="0">
                  <c:v>载具一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动态权重!$B$2:$V$2</c:f>
              <c:strCache>
                <c:ptCount val="21"/>
                <c:pt idx="0">
                  <c:v>白板配置权重</c:v>
                </c:pt>
                <c:pt idx="10">
                  <c:v>半完全体权重</c:v>
                </c:pt>
                <c:pt idx="20">
                  <c:v>完全体配置权重</c:v>
                </c:pt>
              </c:strCache>
            </c:strRef>
          </c:xVal>
          <c:yVal>
            <c:numRef>
              <c:f>动态权重!$B$3:$V$3</c:f>
              <c:numCache>
                <c:formatCode>General</c:formatCode>
                <c:ptCount val="2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  <c:pt idx="11">
                  <c:v>6.1</c:v>
                </c:pt>
                <c:pt idx="12">
                  <c:v>6.2</c:v>
                </c:pt>
                <c:pt idx="13">
                  <c:v>6.3</c:v>
                </c:pt>
                <c:pt idx="14">
                  <c:v>6.4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0-43F7-B0D5-32F1C6B29B55}"/>
            </c:ext>
          </c:extLst>
        </c:ser>
        <c:ser>
          <c:idx val="1"/>
          <c:order val="1"/>
          <c:tx>
            <c:strRef>
              <c:f>动态权重!$A$4</c:f>
              <c:strCache>
                <c:ptCount val="1"/>
                <c:pt idx="0">
                  <c:v>载具二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动态权重!$B$2:$V$2</c:f>
              <c:strCache>
                <c:ptCount val="21"/>
                <c:pt idx="0">
                  <c:v>白板配置权重</c:v>
                </c:pt>
                <c:pt idx="10">
                  <c:v>半完全体权重</c:v>
                </c:pt>
                <c:pt idx="20">
                  <c:v>完全体配置权重</c:v>
                </c:pt>
              </c:strCache>
            </c:strRef>
          </c:xVal>
          <c:yVal>
            <c:numRef>
              <c:f>动态权重!$B$4:$V$4</c:f>
              <c:numCache>
                <c:formatCode>General</c:formatCode>
                <c:ptCount val="2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10-43F7-B0D5-32F1C6B29B55}"/>
            </c:ext>
          </c:extLst>
        </c:ser>
        <c:ser>
          <c:idx val="2"/>
          <c:order val="2"/>
          <c:tx>
            <c:strRef>
              <c:f>动态权重!$A$5</c:f>
              <c:strCache>
                <c:ptCount val="1"/>
                <c:pt idx="0">
                  <c:v>载具三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动态权重!$B$2:$V$2</c:f>
              <c:strCache>
                <c:ptCount val="21"/>
                <c:pt idx="0">
                  <c:v>白板配置权重</c:v>
                </c:pt>
                <c:pt idx="10">
                  <c:v>半完全体权重</c:v>
                </c:pt>
                <c:pt idx="20">
                  <c:v>完全体配置权重</c:v>
                </c:pt>
              </c:strCache>
            </c:strRef>
          </c:xVal>
          <c:yVal>
            <c:numRef>
              <c:f>动态权重!$B$5:$V$5</c:f>
              <c:numCache>
                <c:formatCode>General</c:formatCode>
                <c:ptCount val="21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0-43F7-B0D5-32F1C6B29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29328"/>
        <c:axId val="470016688"/>
      </c:scatterChart>
      <c:valAx>
        <c:axId val="34492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016688"/>
        <c:crosses val="autoZero"/>
        <c:crossBetween val="midCat"/>
      </c:valAx>
      <c:valAx>
        <c:axId val="470016688"/>
        <c:scaling>
          <c:orientation val="minMax"/>
          <c:max val="8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92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Sheet7!$C$5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Sheet7!$B$6:$B$16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Sheet7!$C$6:$C$16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70</c:v>
                </c:pt>
                <c:pt idx="9">
                  <c:v>90</c:v>
                </c:pt>
                <c:pt idx="10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C2-4D8E-94BD-051062841C2E}"/>
            </c:ext>
          </c:extLst>
        </c:ser>
        <c:ser>
          <c:idx val="1"/>
          <c:order val="1"/>
          <c:tx>
            <c:strRef>
              <c:f>Sheet7!$D$5</c:f>
              <c:strCache>
                <c:ptCount val="1"/>
                <c:pt idx="0">
                  <c:v>APC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Sheet7!$B$6:$B$16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Sheet7!$D$6:$D$16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20</c:v>
                </c:pt>
                <c:pt idx="5">
                  <c:v>28</c:v>
                </c:pt>
                <c:pt idx="6">
                  <c:v>36</c:v>
                </c:pt>
                <c:pt idx="7">
                  <c:v>44</c:v>
                </c:pt>
                <c:pt idx="8">
                  <c:v>54</c:v>
                </c:pt>
                <c:pt idx="9">
                  <c:v>64</c:v>
                </c:pt>
                <c:pt idx="10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C2-4D8E-94BD-051062841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73720"/>
        <c:axId val="655277560"/>
      </c:scatterChart>
      <c:valAx>
        <c:axId val="65527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277560"/>
        <c:crosses val="autoZero"/>
        <c:crossBetween val="midCat"/>
      </c:valAx>
      <c:valAx>
        <c:axId val="65527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27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坦克世界</a:t>
            </a:r>
            <a:r>
              <a:rPr lang="en-US" altLang="zh-CN"/>
              <a:t>-</a:t>
            </a:r>
            <a:r>
              <a:rPr lang="zh-CN" altLang="en-US"/>
              <a:t>收益曲线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收益曲线!$D$6</c:f>
              <c:strCache>
                <c:ptCount val="1"/>
                <c:pt idx="0">
                  <c:v>平均收益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收益曲线!$C$7:$C$16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收益曲线!$D$7:$D$16</c:f>
              <c:numCache>
                <c:formatCode>General</c:formatCode>
                <c:ptCount val="10"/>
                <c:pt idx="0">
                  <c:v>5000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20000</c:v>
                </c:pt>
                <c:pt idx="7">
                  <c:v>25000</c:v>
                </c:pt>
                <c:pt idx="8">
                  <c:v>31000</c:v>
                </c:pt>
                <c:pt idx="9">
                  <c:v>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C9-4288-9B27-11E5E91528E5}"/>
            </c:ext>
          </c:extLst>
        </c:ser>
        <c:ser>
          <c:idx val="1"/>
          <c:order val="1"/>
          <c:tx>
            <c:strRef>
              <c:f>收益曲线!$E$6</c:f>
              <c:strCache>
                <c:ptCount val="1"/>
                <c:pt idx="0">
                  <c:v>平均消耗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收益曲线!$C$7:$C$16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收益曲线!$E$7:$E$16</c:f>
              <c:numCache>
                <c:formatCode>General</c:formatCode>
                <c:ptCount val="10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7000</c:v>
                </c:pt>
                <c:pt idx="5">
                  <c:v>9000</c:v>
                </c:pt>
                <c:pt idx="6">
                  <c:v>10000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C9-4288-9B27-11E5E91528E5}"/>
            </c:ext>
          </c:extLst>
        </c:ser>
        <c:ser>
          <c:idx val="2"/>
          <c:order val="2"/>
          <c:tx>
            <c:strRef>
              <c:f>收益曲线!$F$6</c:f>
              <c:strCache>
                <c:ptCount val="1"/>
                <c:pt idx="0">
                  <c:v>平均净收益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收益曲线!$C$7:$C$16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收益曲线!$F$7:$F$16</c:f>
              <c:numCache>
                <c:formatCode>General</c:formatCode>
                <c:ptCount val="10"/>
                <c:pt idx="0">
                  <c:v>3000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10000</c:v>
                </c:pt>
                <c:pt idx="7">
                  <c:v>-5000</c:v>
                </c:pt>
                <c:pt idx="8">
                  <c:v>-9000</c:v>
                </c:pt>
                <c:pt idx="9">
                  <c:v>-10000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C9-4288-9B27-11E5E9152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69072"/>
        <c:axId val="589065872"/>
      </c:scatterChart>
      <c:valAx>
        <c:axId val="5890690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065872"/>
        <c:crosses val="autoZero"/>
        <c:crossBetween val="midCat"/>
      </c:valAx>
      <c:valAx>
        <c:axId val="5890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06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改进的收益曲线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收益曲线!$D$22</c:f>
              <c:strCache>
                <c:ptCount val="1"/>
                <c:pt idx="0">
                  <c:v>平均收益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收益曲线!$C$23:$C$42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收益曲线!$D$23:$D$42</c:f>
              <c:numCache>
                <c:formatCode>General</c:formatCode>
                <c:ptCount val="20"/>
                <c:pt idx="0">
                  <c:v>3000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13000</c:v>
                </c:pt>
                <c:pt idx="6">
                  <c:v>15000</c:v>
                </c:pt>
                <c:pt idx="7">
                  <c:v>19000</c:v>
                </c:pt>
                <c:pt idx="8">
                  <c:v>20000</c:v>
                </c:pt>
                <c:pt idx="9">
                  <c:v>25000</c:v>
                </c:pt>
                <c:pt idx="10">
                  <c:v>32000</c:v>
                </c:pt>
                <c:pt idx="11">
                  <c:v>47000</c:v>
                </c:pt>
                <c:pt idx="12">
                  <c:v>48000</c:v>
                </c:pt>
                <c:pt idx="13">
                  <c:v>50000</c:v>
                </c:pt>
                <c:pt idx="14">
                  <c:v>51000</c:v>
                </c:pt>
                <c:pt idx="15">
                  <c:v>56000</c:v>
                </c:pt>
                <c:pt idx="16">
                  <c:v>65000</c:v>
                </c:pt>
                <c:pt idx="17">
                  <c:v>75000</c:v>
                </c:pt>
                <c:pt idx="18">
                  <c:v>82000</c:v>
                </c:pt>
                <c:pt idx="19">
                  <c:v>110000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6C-49B0-A2ED-C6E4E9C2E17C}"/>
            </c:ext>
          </c:extLst>
        </c:ser>
        <c:ser>
          <c:idx val="1"/>
          <c:order val="1"/>
          <c:tx>
            <c:strRef>
              <c:f>收益曲线!$E$22</c:f>
              <c:strCache>
                <c:ptCount val="1"/>
                <c:pt idx="0">
                  <c:v>平均消耗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收益曲线!$C$23:$C$42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收益曲线!$E$23:$E$42</c:f>
              <c:numCache>
                <c:formatCode>General</c:formatCode>
                <c:ptCount val="20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7000</c:v>
                </c:pt>
                <c:pt idx="5">
                  <c:v>9000</c:v>
                </c:pt>
                <c:pt idx="6">
                  <c:v>10000</c:v>
                </c:pt>
                <c:pt idx="7">
                  <c:v>12000</c:v>
                </c:pt>
                <c:pt idx="8">
                  <c:v>15000</c:v>
                </c:pt>
                <c:pt idx="9">
                  <c:v>19000</c:v>
                </c:pt>
                <c:pt idx="10">
                  <c:v>25000</c:v>
                </c:pt>
                <c:pt idx="11">
                  <c:v>30000</c:v>
                </c:pt>
                <c:pt idx="12">
                  <c:v>36000</c:v>
                </c:pt>
                <c:pt idx="13">
                  <c:v>43000</c:v>
                </c:pt>
                <c:pt idx="14">
                  <c:v>50000</c:v>
                </c:pt>
                <c:pt idx="15">
                  <c:v>58000</c:v>
                </c:pt>
                <c:pt idx="16">
                  <c:v>68000</c:v>
                </c:pt>
                <c:pt idx="17">
                  <c:v>80000</c:v>
                </c:pt>
                <c:pt idx="18">
                  <c:v>90000</c:v>
                </c:pt>
                <c:pt idx="19">
                  <c:v>120000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6C-49B0-A2ED-C6E4E9C2E17C}"/>
            </c:ext>
          </c:extLst>
        </c:ser>
        <c:ser>
          <c:idx val="2"/>
          <c:order val="2"/>
          <c:tx>
            <c:strRef>
              <c:f>收益曲线!$F$22</c:f>
              <c:strCache>
                <c:ptCount val="1"/>
                <c:pt idx="0">
                  <c:v>平均净收益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收益曲线!$C$23:$C$42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收益曲线!$F$23:$F$42</c:f>
              <c:numCache>
                <c:formatCode>General</c:formatCode>
                <c:ptCount val="20"/>
                <c:pt idx="0">
                  <c:v>1000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7000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17000</c:v>
                </c:pt>
                <c:pt idx="12">
                  <c:v>12000</c:v>
                </c:pt>
                <c:pt idx="13">
                  <c:v>7000</c:v>
                </c:pt>
                <c:pt idx="14">
                  <c:v>1000</c:v>
                </c:pt>
                <c:pt idx="15">
                  <c:v>-2000</c:v>
                </c:pt>
                <c:pt idx="16">
                  <c:v>-3000</c:v>
                </c:pt>
                <c:pt idx="17">
                  <c:v>-5000</c:v>
                </c:pt>
                <c:pt idx="18">
                  <c:v>-8000</c:v>
                </c:pt>
                <c:pt idx="19">
                  <c:v>-10000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6C-49B0-A2ED-C6E4E9C2E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27792"/>
        <c:axId val="433028112"/>
      </c:scatterChart>
      <c:valAx>
        <c:axId val="43302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028112"/>
        <c:crosses val="autoZero"/>
        <c:crossBetween val="midCat"/>
      </c:valAx>
      <c:valAx>
        <c:axId val="4330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02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坦克世界</a:t>
            </a:r>
            <a:r>
              <a:rPr lang="en-US" altLang="zh-CN"/>
              <a:t>-</a:t>
            </a:r>
            <a:r>
              <a:rPr lang="zh-CN" altLang="en-US"/>
              <a:t>穿深固定</a:t>
            </a:r>
            <a:r>
              <a:rPr lang="en-US" altLang="zh-CN"/>
              <a:t>-</a:t>
            </a:r>
            <a:r>
              <a:rPr lang="zh-CN" altLang="en-US"/>
              <a:t>装甲等效变化</a:t>
            </a:r>
            <a:endParaRPr lang="en-US" altLang="zh-CN"/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剩余穿深计算!$B$8</c:f>
              <c:strCache>
                <c:ptCount val="1"/>
                <c:pt idx="0">
                  <c:v>穿深等效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剩余穿深计算!$C$5:$T$5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剩余穿深计算!$C$8:$T$8</c:f>
              <c:numCache>
                <c:formatCode>General</c:formatCode>
                <c:ptCount val="1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61-4D7B-82DE-4C9A216F9074}"/>
            </c:ext>
          </c:extLst>
        </c:ser>
        <c:ser>
          <c:idx val="1"/>
          <c:order val="1"/>
          <c:tx>
            <c:strRef>
              <c:f>剩余穿深计算!$B$9</c:f>
              <c:strCache>
                <c:ptCount val="1"/>
                <c:pt idx="0">
                  <c:v>装甲等效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剩余穿深计算!$C$5:$T$5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剩余穿深计算!$C$9:$T$9</c:f>
              <c:numCache>
                <c:formatCode>General</c:formatCode>
                <c:ptCount val="18"/>
                <c:pt idx="0">
                  <c:v>200</c:v>
                </c:pt>
                <c:pt idx="1">
                  <c:v>200.76396750866948</c:v>
                </c:pt>
                <c:pt idx="2">
                  <c:v>203.08532237714903</c:v>
                </c:pt>
                <c:pt idx="3">
                  <c:v>207.05523608201659</c:v>
                </c:pt>
                <c:pt idx="4">
                  <c:v>212.83555449518241</c:v>
                </c:pt>
                <c:pt idx="5">
                  <c:v>220.67558379249834</c:v>
                </c:pt>
                <c:pt idx="6">
                  <c:v>230.9401076758503</c:v>
                </c:pt>
                <c:pt idx="7">
                  <c:v>244.15491775229123</c:v>
                </c:pt>
                <c:pt idx="8">
                  <c:v>261.08145786645571</c:v>
                </c:pt>
                <c:pt idx="9">
                  <c:v>282.84271247461896</c:v>
                </c:pt>
                <c:pt idx="10">
                  <c:v>311.14476537208247</c:v>
                </c:pt>
                <c:pt idx="11">
                  <c:v>348.68935912421955</c:v>
                </c:pt>
                <c:pt idx="12">
                  <c:v>399.99999999999989</c:v>
                </c:pt>
                <c:pt idx="13">
                  <c:v>473.24031663049971</c:v>
                </c:pt>
                <c:pt idx="14">
                  <c:v>584.76088003261725</c:v>
                </c:pt>
                <c:pt idx="15">
                  <c:v>772.74066103125472</c:v>
                </c:pt>
                <c:pt idx="16">
                  <c:v>1151.7540966287263</c:v>
                </c:pt>
                <c:pt idx="17">
                  <c:v>2294.742649133972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61-4D7B-82DE-4C9A216F9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30200"/>
        <c:axId val="617626040"/>
      </c:scatterChart>
      <c:valAx>
        <c:axId val="61763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26040"/>
        <c:crosses val="autoZero"/>
        <c:crossBetween val="midCat"/>
      </c:valAx>
      <c:valAx>
        <c:axId val="61762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30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剩余穿深计算!$B$16</c:f>
              <c:strCache>
                <c:ptCount val="1"/>
                <c:pt idx="0">
                  <c:v>穿深等效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剩余穿深计算!$C$13:$T$13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剩余穿深计算!$C$16:$T$16</c:f>
              <c:numCache>
                <c:formatCode>General</c:formatCode>
                <c:ptCount val="18"/>
                <c:pt idx="0">
                  <c:v>650</c:v>
                </c:pt>
                <c:pt idx="1">
                  <c:v>645.06251972896757</c:v>
                </c:pt>
                <c:pt idx="2">
                  <c:v>630.40010175542011</c:v>
                </c:pt>
                <c:pt idx="3">
                  <c:v>606.45825622994266</c:v>
                </c:pt>
                <c:pt idx="4">
                  <c:v>573.96444401366784</c:v>
                </c:pt>
                <c:pt idx="5">
                  <c:v>533.90597314812533</c:v>
                </c:pt>
                <c:pt idx="6">
                  <c:v>487.50000000000011</c:v>
                </c:pt>
                <c:pt idx="7">
                  <c:v>436.1565465808423</c:v>
                </c:pt>
                <c:pt idx="8">
                  <c:v>381.43565774175244</c:v>
                </c:pt>
                <c:pt idx="9">
                  <c:v>325.00000000000006</c:v>
                </c:pt>
                <c:pt idx="10">
                  <c:v>268.56434225824768</c:v>
                </c:pt>
                <c:pt idx="11">
                  <c:v>213.8434534191577</c:v>
                </c:pt>
                <c:pt idx="12">
                  <c:v>162.50000000000009</c:v>
                </c:pt>
                <c:pt idx="13">
                  <c:v>116.09402685187472</c:v>
                </c:pt>
                <c:pt idx="14">
                  <c:v>76.035555986332184</c:v>
                </c:pt>
                <c:pt idx="15">
                  <c:v>43.541743770057437</c:v>
                </c:pt>
                <c:pt idx="16">
                  <c:v>19.599898244579791</c:v>
                </c:pt>
                <c:pt idx="17">
                  <c:v>4.9374802710323769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69-4689-8167-B0555A51802C}"/>
            </c:ext>
          </c:extLst>
        </c:ser>
        <c:ser>
          <c:idx val="1"/>
          <c:order val="1"/>
          <c:tx>
            <c:strRef>
              <c:f>剩余穿深计算!$B$17</c:f>
              <c:strCache>
                <c:ptCount val="1"/>
                <c:pt idx="0">
                  <c:v>装甲等效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剩余穿深计算!$C$13:$T$13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剩余穿深计算!$C$17:$T$17</c:f>
              <c:numCache>
                <c:formatCode>General</c:formatCode>
                <c:ptCount val="18"/>
                <c:pt idx="0">
                  <c:v>300</c:v>
                </c:pt>
                <c:pt idx="1">
                  <c:v>301.72056735632458</c:v>
                </c:pt>
                <c:pt idx="2">
                  <c:v>306.96867969803623</c:v>
                </c:pt>
                <c:pt idx="3">
                  <c:v>316.01346479898802</c:v>
                </c:pt>
                <c:pt idx="4">
                  <c:v>329.33852041149254</c:v>
                </c:pt>
                <c:pt idx="5">
                  <c:v>347.70239927828936</c:v>
                </c:pt>
                <c:pt idx="6">
                  <c:v>372.24194364083985</c:v>
                </c:pt>
                <c:pt idx="7">
                  <c:v>404.64527689592569</c:v>
                </c:pt>
                <c:pt idx="8">
                  <c:v>447.44566503945214</c:v>
                </c:pt>
                <c:pt idx="9">
                  <c:v>504.53784915222866</c:v>
                </c:pt>
                <c:pt idx="10">
                  <c:v>582.13003808779536</c:v>
                </c:pt>
                <c:pt idx="11">
                  <c:v>690.61228998001536</c:v>
                </c:pt>
                <c:pt idx="12">
                  <c:v>848.52813742385672</c:v>
                </c:pt>
                <c:pt idx="13">
                  <c:v>1091.9402268789925</c:v>
                </c:pt>
                <c:pt idx="14">
                  <c:v>1499.8358416742276</c:v>
                </c:pt>
                <c:pt idx="15">
                  <c:v>2278.3839304378453</c:v>
                </c:pt>
                <c:pt idx="16">
                  <c:v>4145.8721926591288</c:v>
                </c:pt>
                <c:pt idx="17">
                  <c:v>11659.427928490788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69-4689-8167-B0555A51802C}"/>
            </c:ext>
          </c:extLst>
        </c:ser>
        <c:ser>
          <c:idx val="2"/>
          <c:order val="2"/>
          <c:tx>
            <c:strRef>
              <c:f>剩余穿深计算!$B$18</c:f>
              <c:strCache>
                <c:ptCount val="1"/>
                <c:pt idx="0">
                  <c:v>剩余穿深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剩余穿深计算!$C$13:$T$13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剩余穿深计算!$C$18:$T$18</c:f>
              <c:numCache>
                <c:formatCode>General</c:formatCode>
                <c:ptCount val="18"/>
                <c:pt idx="0">
                  <c:v>350</c:v>
                </c:pt>
                <c:pt idx="1">
                  <c:v>343.34195237264299</c:v>
                </c:pt>
                <c:pt idx="2">
                  <c:v>323.43142205738388</c:v>
                </c:pt>
                <c:pt idx="3">
                  <c:v>290.44479143095464</c:v>
                </c:pt>
                <c:pt idx="4">
                  <c:v>244.62592360217531</c:v>
                </c:pt>
                <c:pt idx="5">
                  <c:v>186.20357386983596</c:v>
                </c:pt>
                <c:pt idx="6">
                  <c:v>115.25805635916026</c:v>
                </c:pt>
                <c:pt idx="7">
                  <c:v>31.511269684916613</c:v>
                </c:pt>
                <c:pt idx="8">
                  <c:v>-66.010007297699701</c:v>
                </c:pt>
                <c:pt idx="9">
                  <c:v>-179.5378491522286</c:v>
                </c:pt>
                <c:pt idx="10">
                  <c:v>-313.56569582954768</c:v>
                </c:pt>
                <c:pt idx="11">
                  <c:v>-476.76883656085766</c:v>
                </c:pt>
                <c:pt idx="12">
                  <c:v>-686.02813742385661</c:v>
                </c:pt>
                <c:pt idx="13">
                  <c:v>-975.84620002711779</c:v>
                </c:pt>
                <c:pt idx="14">
                  <c:v>-1423.8002856878954</c:v>
                </c:pt>
                <c:pt idx="15">
                  <c:v>-2234.8421866677877</c:v>
                </c:pt>
                <c:pt idx="16">
                  <c:v>-4126.2722944145489</c:v>
                </c:pt>
                <c:pt idx="17">
                  <c:v>-11654.490448219756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69-4689-8167-B0555A51802C}"/>
            </c:ext>
          </c:extLst>
        </c:ser>
        <c:ser>
          <c:idx val="3"/>
          <c:order val="3"/>
          <c:tx>
            <c:strRef>
              <c:f>剩余穿深计算!$B$19</c:f>
              <c:strCache>
                <c:ptCount val="1"/>
                <c:pt idx="0">
                  <c:v>有效伤害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剩余穿深计算!$C$13:$T$13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剩余穿深计算!$C$19:$T$19</c:f>
              <c:numCache>
                <c:formatCode>General</c:formatCode>
                <c:ptCount val="18"/>
                <c:pt idx="0">
                  <c:v>187.08286933869709</c:v>
                </c:pt>
                <c:pt idx="1">
                  <c:v>185.29488723994601</c:v>
                </c:pt>
                <c:pt idx="2">
                  <c:v>179.84199233143073</c:v>
                </c:pt>
                <c:pt idx="3">
                  <c:v>170.42440888292811</c:v>
                </c:pt>
                <c:pt idx="4">
                  <c:v>156.40521845583518</c:v>
                </c:pt>
                <c:pt idx="5">
                  <c:v>136.45643036142926</c:v>
                </c:pt>
                <c:pt idx="6">
                  <c:v>107.35830492288906</c:v>
                </c:pt>
                <c:pt idx="7">
                  <c:v>56.134899737076765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69-4689-8167-B0555A518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42680"/>
        <c:axId val="617645240"/>
      </c:scatterChart>
      <c:valAx>
        <c:axId val="61764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45240"/>
        <c:crosses val="autoZero"/>
        <c:crossBetween val="midCat"/>
      </c:valAx>
      <c:valAx>
        <c:axId val="617645240"/>
        <c:scaling>
          <c:orientation val="minMax"/>
          <c:max val="1250"/>
          <c:min val="-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4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剩余穿深计算!$B$46</c:f>
              <c:strCache>
                <c:ptCount val="1"/>
                <c:pt idx="0">
                  <c:v>穿深等效-小角度优势类型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剩余穿深计算!$C$43:$T$43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剩余穿深计算!$C$46:$T$46</c:f>
              <c:numCache>
                <c:formatCode>General</c:formatCode>
                <c:ptCount val="18"/>
                <c:pt idx="0">
                  <c:v>650</c:v>
                </c:pt>
                <c:pt idx="1">
                  <c:v>645.06251972896757</c:v>
                </c:pt>
                <c:pt idx="2">
                  <c:v>630.40010175542011</c:v>
                </c:pt>
                <c:pt idx="3">
                  <c:v>606.45825622994266</c:v>
                </c:pt>
                <c:pt idx="4">
                  <c:v>573.96444401366784</c:v>
                </c:pt>
                <c:pt idx="5">
                  <c:v>533.90597314812533</c:v>
                </c:pt>
                <c:pt idx="6">
                  <c:v>487.50000000000011</c:v>
                </c:pt>
                <c:pt idx="7">
                  <c:v>436.1565465808423</c:v>
                </c:pt>
                <c:pt idx="8">
                  <c:v>381.43565774175244</c:v>
                </c:pt>
                <c:pt idx="9">
                  <c:v>325.00000000000006</c:v>
                </c:pt>
                <c:pt idx="10">
                  <c:v>268.56434225824768</c:v>
                </c:pt>
                <c:pt idx="11">
                  <c:v>213.8434534191577</c:v>
                </c:pt>
                <c:pt idx="12">
                  <c:v>162.50000000000009</c:v>
                </c:pt>
                <c:pt idx="13">
                  <c:v>116.09402685187472</c:v>
                </c:pt>
                <c:pt idx="14">
                  <c:v>76.035555986332184</c:v>
                </c:pt>
                <c:pt idx="15">
                  <c:v>43.541743770057437</c:v>
                </c:pt>
                <c:pt idx="16">
                  <c:v>19.599898244579791</c:v>
                </c:pt>
                <c:pt idx="17">
                  <c:v>4.9374802710323769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7-429E-829E-AD5C777DA03F}"/>
            </c:ext>
          </c:extLst>
        </c:ser>
        <c:ser>
          <c:idx val="1"/>
          <c:order val="1"/>
          <c:tx>
            <c:strRef>
              <c:f>剩余穿深计算!$B$47</c:f>
              <c:strCache>
                <c:ptCount val="1"/>
                <c:pt idx="0">
                  <c:v>穿深等效-大角度优势类型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剩余穿深计算!$C$43:$T$43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剩余穿深计算!$C$47:$T$47</c:f>
              <c:numCache>
                <c:formatCode>General</c:formatCode>
                <c:ptCount val="18"/>
                <c:pt idx="0">
                  <c:v>500</c:v>
                </c:pt>
                <c:pt idx="1">
                  <c:v>498.09734904587276</c:v>
                </c:pt>
                <c:pt idx="2">
                  <c:v>492.40387650610398</c:v>
                </c:pt>
                <c:pt idx="3">
                  <c:v>482.96291314453418</c:v>
                </c:pt>
                <c:pt idx="4">
                  <c:v>469.84631039295419</c:v>
                </c:pt>
                <c:pt idx="5">
                  <c:v>453.15389351832499</c:v>
                </c:pt>
                <c:pt idx="6">
                  <c:v>433.01270189221935</c:v>
                </c:pt>
                <c:pt idx="7">
                  <c:v>409.57602214449588</c:v>
                </c:pt>
                <c:pt idx="8">
                  <c:v>383.02222155948903</c:v>
                </c:pt>
                <c:pt idx="9">
                  <c:v>353.55339059327378</c:v>
                </c:pt>
                <c:pt idx="10">
                  <c:v>321.39380484326966</c:v>
                </c:pt>
                <c:pt idx="11">
                  <c:v>286.78821817552307</c:v>
                </c:pt>
                <c:pt idx="12">
                  <c:v>250.00000000000006</c:v>
                </c:pt>
                <c:pt idx="13">
                  <c:v>211.30913087034972</c:v>
                </c:pt>
                <c:pt idx="14">
                  <c:v>171.01007166283441</c:v>
                </c:pt>
                <c:pt idx="15">
                  <c:v>129.40952255126038</c:v>
                </c:pt>
                <c:pt idx="16">
                  <c:v>86.824088833465211</c:v>
                </c:pt>
                <c:pt idx="17">
                  <c:v>43.577871373829069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87-429E-829E-AD5C777DA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41400"/>
        <c:axId val="617642360"/>
      </c:scatterChart>
      <c:valAx>
        <c:axId val="61764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42360"/>
        <c:crosses val="autoZero"/>
        <c:crossBetween val="midCat"/>
      </c:valAx>
      <c:valAx>
        <c:axId val="61764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41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T-34-57@990m/s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'T-34 (2)'!$C$81:$C$82</c:f>
              <c:strCache>
                <c:ptCount val="2"/>
                <c:pt idx="0">
                  <c:v>T-34-57-990M</c:v>
                </c:pt>
                <c:pt idx="1">
                  <c:v>60度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'T-34 (2)'!$B$83:$B$88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 (2)'!$C$83:$C$88</c:f>
              <c:numCache>
                <c:formatCode>General</c:formatCode>
                <c:ptCount val="6"/>
                <c:pt idx="0">
                  <c:v>93</c:v>
                </c:pt>
                <c:pt idx="1">
                  <c:v>89</c:v>
                </c:pt>
                <c:pt idx="2">
                  <c:v>86</c:v>
                </c:pt>
                <c:pt idx="3">
                  <c:v>78</c:v>
                </c:pt>
                <c:pt idx="4">
                  <c:v>70</c:v>
                </c:pt>
                <c:pt idx="5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A3-4ACA-A17B-911CB7236A12}"/>
            </c:ext>
          </c:extLst>
        </c:ser>
        <c:ser>
          <c:idx val="1"/>
          <c:order val="1"/>
          <c:tx>
            <c:strRef>
              <c:f>'T-34 (2)'!$D$81:$D$82</c:f>
              <c:strCache>
                <c:ptCount val="2"/>
                <c:pt idx="0">
                  <c:v>T-34-57-990M</c:v>
                </c:pt>
                <c:pt idx="1">
                  <c:v>90度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'T-34 (2)'!$B$83:$B$88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 (2)'!$D$83:$D$88</c:f>
              <c:numCache>
                <c:formatCode>General</c:formatCode>
                <c:ptCount val="6"/>
                <c:pt idx="0">
                  <c:v>115</c:v>
                </c:pt>
                <c:pt idx="1">
                  <c:v>110</c:v>
                </c:pt>
                <c:pt idx="2">
                  <c:v>106</c:v>
                </c:pt>
                <c:pt idx="3">
                  <c:v>96</c:v>
                </c:pt>
                <c:pt idx="4">
                  <c:v>86</c:v>
                </c:pt>
                <c:pt idx="5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A3-4ACA-A17B-911CB7236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06072"/>
        <c:axId val="602802872"/>
      </c:scatterChart>
      <c:valAx>
        <c:axId val="60280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802872"/>
        <c:crosses val="autoZero"/>
        <c:crossBetween val="midCat"/>
      </c:valAx>
      <c:valAx>
        <c:axId val="60280287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806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'T-34 (2)'!$C$97:$C$98</c:f>
              <c:strCache>
                <c:ptCount val="2"/>
                <c:pt idx="0">
                  <c:v>T-34-57-1270M</c:v>
                </c:pt>
                <c:pt idx="1">
                  <c:v>60度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'T-34 (2)'!$B$99:$B$104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 (2)'!$C$99:$C$104</c:f>
              <c:numCache>
                <c:formatCode>General</c:formatCode>
                <c:ptCount val="6"/>
                <c:pt idx="0">
                  <c:v>130</c:v>
                </c:pt>
                <c:pt idx="1">
                  <c:v>115</c:v>
                </c:pt>
                <c:pt idx="2">
                  <c:v>100</c:v>
                </c:pt>
                <c:pt idx="3">
                  <c:v>78</c:v>
                </c:pt>
                <c:pt idx="4">
                  <c:v>70</c:v>
                </c:pt>
                <c:pt idx="5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2A-409F-A88F-E5E60590D01F}"/>
            </c:ext>
          </c:extLst>
        </c:ser>
        <c:ser>
          <c:idx val="1"/>
          <c:order val="1"/>
          <c:tx>
            <c:strRef>
              <c:f>'T-34 (2)'!$D$97:$D$98</c:f>
              <c:strCache>
                <c:ptCount val="2"/>
                <c:pt idx="0">
                  <c:v>T-34-57-1270M</c:v>
                </c:pt>
                <c:pt idx="1">
                  <c:v>90度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'T-34 (2)'!$B$99:$B$104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 (2)'!$D$99:$D$104</c:f>
              <c:numCache>
                <c:formatCode>General</c:formatCode>
                <c:ptCount val="6"/>
                <c:pt idx="0">
                  <c:v>175</c:v>
                </c:pt>
                <c:pt idx="1">
                  <c:v>160</c:v>
                </c:pt>
                <c:pt idx="2">
                  <c:v>140</c:v>
                </c:pt>
                <c:pt idx="3">
                  <c:v>96</c:v>
                </c:pt>
                <c:pt idx="4">
                  <c:v>86</c:v>
                </c:pt>
                <c:pt idx="5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2A-409F-A88F-E5E60590D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91480"/>
        <c:axId val="735991800"/>
      </c:scatterChart>
      <c:valAx>
        <c:axId val="73599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91800"/>
        <c:crosses val="autoZero"/>
        <c:crossBetween val="midCat"/>
      </c:valAx>
      <c:valAx>
        <c:axId val="73599180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9148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T34-85@800m/s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'T-34 (2)'!$D$17</c:f>
              <c:strCache>
                <c:ptCount val="1"/>
                <c:pt idx="0">
                  <c:v>60度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'T-34 (2)'!$C$18:$C$23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 (2)'!$D$18:$D$23</c:f>
              <c:numCache>
                <c:formatCode>General</c:formatCode>
                <c:ptCount val="6"/>
                <c:pt idx="0">
                  <c:v>97</c:v>
                </c:pt>
                <c:pt idx="1">
                  <c:v>94</c:v>
                </c:pt>
                <c:pt idx="2">
                  <c:v>91</c:v>
                </c:pt>
                <c:pt idx="3">
                  <c:v>83</c:v>
                </c:pt>
                <c:pt idx="4">
                  <c:v>76</c:v>
                </c:pt>
                <c:pt idx="5">
                  <c:v>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9B-4CE5-A289-F3A8A60F0A73}"/>
            </c:ext>
          </c:extLst>
        </c:ser>
        <c:ser>
          <c:idx val="1"/>
          <c:order val="1"/>
          <c:tx>
            <c:strRef>
              <c:f>'T-34 (2)'!$E$17</c:f>
              <c:strCache>
                <c:ptCount val="1"/>
                <c:pt idx="0">
                  <c:v>90度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'T-34 (2)'!$C$18:$C$23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 (2)'!$E$18:$E$23</c:f>
              <c:numCache>
                <c:formatCode>General</c:formatCode>
                <c:ptCount val="6"/>
                <c:pt idx="0">
                  <c:v>119</c:v>
                </c:pt>
                <c:pt idx="1">
                  <c:v>114</c:v>
                </c:pt>
                <c:pt idx="2">
                  <c:v>111</c:v>
                </c:pt>
                <c:pt idx="3">
                  <c:v>102</c:v>
                </c:pt>
                <c:pt idx="4">
                  <c:v>93</c:v>
                </c:pt>
                <c:pt idx="5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9B-4CE5-A289-F3A8A60F0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69720"/>
        <c:axId val="735977720"/>
      </c:scatterChart>
      <c:valAx>
        <c:axId val="73596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77720"/>
        <c:crosses val="autoZero"/>
        <c:crossBetween val="midCat"/>
      </c:valAx>
      <c:valAx>
        <c:axId val="73597772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6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T34-76@662m/s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'T-34'!$D$44</c:f>
              <c:strCache>
                <c:ptCount val="1"/>
                <c:pt idx="0">
                  <c:v>60度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'T-34'!$C$45:$C$50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'T-34'!$D$45:$D$50</c:f>
              <c:numCache>
                <c:formatCode>General</c:formatCode>
                <c:ptCount val="6"/>
                <c:pt idx="0">
                  <c:v>61</c:v>
                </c:pt>
                <c:pt idx="1">
                  <c:v>59</c:v>
                </c:pt>
                <c:pt idx="2">
                  <c:v>56</c:v>
                </c:pt>
                <c:pt idx="3">
                  <c:v>49</c:v>
                </c:pt>
                <c:pt idx="4">
                  <c:v>44</c:v>
                </c:pt>
                <c:pt idx="5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48-4180-A104-7C70CE26308D}"/>
            </c:ext>
          </c:extLst>
        </c:ser>
        <c:ser>
          <c:idx val="1"/>
          <c:order val="1"/>
          <c:tx>
            <c:strRef>
              <c:f>'T-34'!$E$44</c:f>
              <c:strCache>
                <c:ptCount val="1"/>
                <c:pt idx="0">
                  <c:v>90度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'T-34'!$C$45:$C$50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'T-34'!$E$45:$E$50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69</c:v>
                </c:pt>
                <c:pt idx="3">
                  <c:v>61</c:v>
                </c:pt>
                <c:pt idx="4">
                  <c:v>54</c:v>
                </c:pt>
                <c:pt idx="5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48-4180-A104-7C70CE263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21552"/>
        <c:axId val="630325392"/>
      </c:scatterChart>
      <c:valAx>
        <c:axId val="63032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25392"/>
        <c:crosses val="autoZero"/>
        <c:crossBetween val="midCat"/>
      </c:valAx>
      <c:valAx>
        <c:axId val="630325392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2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T-34-76@1012m/s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'T-34'!$D$66:$D$67</c:f>
              <c:strCache>
                <c:ptCount val="2"/>
                <c:pt idx="0">
                  <c:v>T-34-76-1012M</c:v>
                </c:pt>
                <c:pt idx="1">
                  <c:v>60度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'T-34'!$C$68:$C$73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'T-34'!$D$68:$D$73</c:f>
              <c:numCache>
                <c:formatCode>General</c:formatCode>
                <c:ptCount val="6"/>
                <c:pt idx="0">
                  <c:v>105</c:v>
                </c:pt>
                <c:pt idx="1">
                  <c:v>89</c:v>
                </c:pt>
                <c:pt idx="2">
                  <c:v>75</c:v>
                </c:pt>
                <c:pt idx="3">
                  <c:v>49</c:v>
                </c:pt>
                <c:pt idx="4">
                  <c:v>44</c:v>
                </c:pt>
                <c:pt idx="5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F1-4570-AAB2-BC00243C2D5D}"/>
            </c:ext>
          </c:extLst>
        </c:ser>
        <c:ser>
          <c:idx val="1"/>
          <c:order val="1"/>
          <c:tx>
            <c:strRef>
              <c:f>'T-34'!$E$66:$E$67</c:f>
              <c:strCache>
                <c:ptCount val="2"/>
                <c:pt idx="0">
                  <c:v>T-34-76-1012M</c:v>
                </c:pt>
                <c:pt idx="1">
                  <c:v>90度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'T-34'!$C$68:$C$73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'T-34'!$E$68:$E$73</c:f>
              <c:numCache>
                <c:formatCode>General</c:formatCode>
                <c:ptCount val="6"/>
                <c:pt idx="0">
                  <c:v>128</c:v>
                </c:pt>
                <c:pt idx="1">
                  <c:v>110</c:v>
                </c:pt>
                <c:pt idx="2">
                  <c:v>92</c:v>
                </c:pt>
                <c:pt idx="3">
                  <c:v>64</c:v>
                </c:pt>
                <c:pt idx="4">
                  <c:v>54</c:v>
                </c:pt>
                <c:pt idx="5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F1-4570-AAB2-BC00243C2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05552"/>
        <c:axId val="630306832"/>
      </c:scatterChart>
      <c:valAx>
        <c:axId val="63030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06832"/>
        <c:crosses val="autoZero"/>
        <c:crossBetween val="midCat"/>
      </c:valAx>
      <c:valAx>
        <c:axId val="6303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0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T-34-57@990m/s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'T-34'!$C$81:$C$82</c:f>
              <c:strCache>
                <c:ptCount val="2"/>
                <c:pt idx="0">
                  <c:v>T-34-57-990M</c:v>
                </c:pt>
                <c:pt idx="1">
                  <c:v>60度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'T-34'!$B$83:$B$88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'T-34'!$C$83:$C$88</c:f>
              <c:numCache>
                <c:formatCode>General</c:formatCode>
                <c:ptCount val="6"/>
                <c:pt idx="0">
                  <c:v>93</c:v>
                </c:pt>
                <c:pt idx="1">
                  <c:v>89</c:v>
                </c:pt>
                <c:pt idx="2">
                  <c:v>86</c:v>
                </c:pt>
                <c:pt idx="3">
                  <c:v>78</c:v>
                </c:pt>
                <c:pt idx="4">
                  <c:v>70</c:v>
                </c:pt>
                <c:pt idx="5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2-4E54-A1EC-60E01EF625E5}"/>
            </c:ext>
          </c:extLst>
        </c:ser>
        <c:ser>
          <c:idx val="1"/>
          <c:order val="1"/>
          <c:tx>
            <c:strRef>
              <c:f>'T-34'!$D$81:$D$82</c:f>
              <c:strCache>
                <c:ptCount val="2"/>
                <c:pt idx="0">
                  <c:v>T-34-57-990M</c:v>
                </c:pt>
                <c:pt idx="1">
                  <c:v>90度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'T-34'!$B$83:$B$88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'T-34'!$D$83:$D$88</c:f>
              <c:numCache>
                <c:formatCode>General</c:formatCode>
                <c:ptCount val="6"/>
                <c:pt idx="0">
                  <c:v>115</c:v>
                </c:pt>
                <c:pt idx="1">
                  <c:v>110</c:v>
                </c:pt>
                <c:pt idx="2">
                  <c:v>106</c:v>
                </c:pt>
                <c:pt idx="3">
                  <c:v>96</c:v>
                </c:pt>
                <c:pt idx="4">
                  <c:v>86</c:v>
                </c:pt>
                <c:pt idx="5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52-4E54-A1EC-60E01EF62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06072"/>
        <c:axId val="602802872"/>
      </c:scatterChart>
      <c:valAx>
        <c:axId val="60280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802872"/>
        <c:crosses val="autoZero"/>
        <c:crossBetween val="midCat"/>
      </c:valAx>
      <c:valAx>
        <c:axId val="60280287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806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'T-34'!$C$97:$C$98</c:f>
              <c:strCache>
                <c:ptCount val="2"/>
                <c:pt idx="0">
                  <c:v>T-34-57-1270M</c:v>
                </c:pt>
                <c:pt idx="1">
                  <c:v>60度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'T-34'!$B$99:$B$104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'T-34'!$C$99:$C$104</c:f>
              <c:numCache>
                <c:formatCode>General</c:formatCode>
                <c:ptCount val="6"/>
                <c:pt idx="0">
                  <c:v>130</c:v>
                </c:pt>
                <c:pt idx="1">
                  <c:v>115</c:v>
                </c:pt>
                <c:pt idx="2">
                  <c:v>100</c:v>
                </c:pt>
                <c:pt idx="3">
                  <c:v>78</c:v>
                </c:pt>
                <c:pt idx="4">
                  <c:v>70</c:v>
                </c:pt>
                <c:pt idx="5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F0-424F-90A5-9D1A90D0EC81}"/>
            </c:ext>
          </c:extLst>
        </c:ser>
        <c:ser>
          <c:idx val="1"/>
          <c:order val="1"/>
          <c:tx>
            <c:strRef>
              <c:f>'T-34'!$D$97:$D$98</c:f>
              <c:strCache>
                <c:ptCount val="2"/>
                <c:pt idx="0">
                  <c:v>T-34-57-1270M</c:v>
                </c:pt>
                <c:pt idx="1">
                  <c:v>90度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'T-34'!$B$99:$B$104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'T-34'!$D$99:$D$104</c:f>
              <c:numCache>
                <c:formatCode>General</c:formatCode>
                <c:ptCount val="6"/>
                <c:pt idx="0">
                  <c:v>175</c:v>
                </c:pt>
                <c:pt idx="1">
                  <c:v>160</c:v>
                </c:pt>
                <c:pt idx="2">
                  <c:v>140</c:v>
                </c:pt>
                <c:pt idx="3">
                  <c:v>96</c:v>
                </c:pt>
                <c:pt idx="4">
                  <c:v>86</c:v>
                </c:pt>
                <c:pt idx="5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F0-424F-90A5-9D1A90D0E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91480"/>
        <c:axId val="735991800"/>
      </c:scatterChart>
      <c:valAx>
        <c:axId val="73599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91800"/>
        <c:crosses val="autoZero"/>
        <c:crossBetween val="midCat"/>
      </c:valAx>
      <c:valAx>
        <c:axId val="73599180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9148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权重随改装动态变化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权重随改装动态变化 </a:t>
          </a:r>
        </a:p>
      </cx:txPr>
    </cx:title>
    <cx:plotArea>
      <cx:plotAreaRegion>
        <cx:series layoutId="waterfall" uniqueId="{BC342707-C5B9-4168-BAD2-F5D583A99020}">
          <cx:dataId val="0"/>
          <cx:layoutPr>
            <cx:subtotals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gif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gif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548223</xdr:colOff>
      <xdr:row>29</xdr:row>
      <xdr:rowOff>38100</xdr:rowOff>
    </xdr:from>
    <xdr:to>
      <xdr:col>29</xdr:col>
      <xdr:colOff>406165</xdr:colOff>
      <xdr:row>62</xdr:row>
      <xdr:rowOff>62372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D881717-51B3-4520-9329-D144566BA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2623" y="5173980"/>
          <a:ext cx="9001942" cy="5807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554691</xdr:colOff>
      <xdr:row>42</xdr:row>
      <xdr:rowOff>67236</xdr:rowOff>
    </xdr:from>
    <xdr:to>
      <xdr:col>13</xdr:col>
      <xdr:colOff>249891</xdr:colOff>
      <xdr:row>57</xdr:row>
      <xdr:rowOff>113180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0CD7F0F-3256-4D62-AF6F-E1AAA2FEB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71718</xdr:colOff>
      <xdr:row>62</xdr:row>
      <xdr:rowOff>152400</xdr:rowOff>
    </xdr:from>
    <xdr:to>
      <xdr:col>12</xdr:col>
      <xdr:colOff>376518</xdr:colOff>
      <xdr:row>78</xdr:row>
      <xdr:rowOff>26895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6ADA33F-EBA0-46E4-BFC9-E6DAB9308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519953</xdr:colOff>
      <xdr:row>79</xdr:row>
      <xdr:rowOff>1</xdr:rowOff>
    </xdr:from>
    <xdr:to>
      <xdr:col>13</xdr:col>
      <xdr:colOff>215153</xdr:colOff>
      <xdr:row>94</xdr:row>
      <xdr:rowOff>53790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AC4448E-F1A7-43D1-B30A-08D0C5004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579345</xdr:colOff>
      <xdr:row>95</xdr:row>
      <xdr:rowOff>75079</xdr:rowOff>
    </xdr:from>
    <xdr:to>
      <xdr:col>13</xdr:col>
      <xdr:colOff>274545</xdr:colOff>
      <xdr:row>110</xdr:row>
      <xdr:rowOff>121023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69A1078-82B3-44B6-804E-933F9E7B6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560070</xdr:colOff>
      <xdr:row>26</xdr:row>
      <xdr:rowOff>110490</xdr:rowOff>
    </xdr:from>
    <xdr:to>
      <xdr:col>10</xdr:col>
      <xdr:colOff>255270</xdr:colOff>
      <xdr:row>42</xdr:row>
      <xdr:rowOff>49530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AD7D136-67B8-4766-A95B-3974D5F82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548223</xdr:colOff>
      <xdr:row>29</xdr:row>
      <xdr:rowOff>38100</xdr:rowOff>
    </xdr:from>
    <xdr:to>
      <xdr:col>29</xdr:col>
      <xdr:colOff>406165</xdr:colOff>
      <xdr:row>62</xdr:row>
      <xdr:rowOff>62372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CE87F7-C75C-43D9-BF2D-1A9245D92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2623" y="5067300"/>
          <a:ext cx="9001942" cy="56821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554691</xdr:colOff>
      <xdr:row>42</xdr:row>
      <xdr:rowOff>67236</xdr:rowOff>
    </xdr:from>
    <xdr:to>
      <xdr:col>13</xdr:col>
      <xdr:colOff>249891</xdr:colOff>
      <xdr:row>57</xdr:row>
      <xdr:rowOff>113180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18D154D-BBCB-4757-A4EC-7AA6F65DB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71718</xdr:colOff>
      <xdr:row>62</xdr:row>
      <xdr:rowOff>152400</xdr:rowOff>
    </xdr:from>
    <xdr:to>
      <xdr:col>12</xdr:col>
      <xdr:colOff>376518</xdr:colOff>
      <xdr:row>78</xdr:row>
      <xdr:rowOff>26895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677E8DC-1753-4CF2-8407-54B5B49FD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519953</xdr:colOff>
      <xdr:row>79</xdr:row>
      <xdr:rowOff>1</xdr:rowOff>
    </xdr:from>
    <xdr:to>
      <xdr:col>13</xdr:col>
      <xdr:colOff>215153</xdr:colOff>
      <xdr:row>94</xdr:row>
      <xdr:rowOff>53790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88ED52B-4162-4E96-A1A6-74D7E6AC2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579345</xdr:colOff>
      <xdr:row>95</xdr:row>
      <xdr:rowOff>75079</xdr:rowOff>
    </xdr:from>
    <xdr:to>
      <xdr:col>13</xdr:col>
      <xdr:colOff>274545</xdr:colOff>
      <xdr:row>110</xdr:row>
      <xdr:rowOff>121023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9B270DD-45CC-4E97-AE7A-A718C6379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560070</xdr:colOff>
      <xdr:row>26</xdr:row>
      <xdr:rowOff>110490</xdr:rowOff>
    </xdr:from>
    <xdr:to>
      <xdr:col>10</xdr:col>
      <xdr:colOff>255270</xdr:colOff>
      <xdr:row>42</xdr:row>
      <xdr:rowOff>49530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8BEFACD-B99D-4B40-954D-84730F294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430530</xdr:colOff>
      <xdr:row>14</xdr:row>
      <xdr:rowOff>137160</xdr:rowOff>
    </xdr:from>
    <xdr:to>
      <xdr:col>15</xdr:col>
      <xdr:colOff>125730</xdr:colOff>
      <xdr:row>30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E95775-B746-4A8D-80B2-00174797C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</xdr:colOff>
      <xdr:row>32</xdr:row>
      <xdr:rowOff>121920</xdr:rowOff>
    </xdr:from>
    <xdr:to>
      <xdr:col>19</xdr:col>
      <xdr:colOff>316230</xdr:colOff>
      <xdr:row>48</xdr:row>
      <xdr:rowOff>60960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CFB8F3F-6A74-45BA-B620-49C4763A8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582930</xdr:colOff>
      <xdr:row>15</xdr:row>
      <xdr:rowOff>106680</xdr:rowOff>
    </xdr:from>
    <xdr:to>
      <xdr:col>19</xdr:col>
      <xdr:colOff>278130</xdr:colOff>
      <xdr:row>31</xdr:row>
      <xdr:rowOff>45720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FF8CA88-97BA-4A44-8A33-C724478CC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121920</xdr:colOff>
      <xdr:row>14</xdr:row>
      <xdr:rowOff>144780</xdr:rowOff>
    </xdr:from>
    <xdr:to>
      <xdr:col>11</xdr:col>
      <xdr:colOff>426720</xdr:colOff>
      <xdr:row>30</xdr:row>
      <xdr:rowOff>83820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3AF9F4-3BE7-470E-B70E-CC1762AA1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342900</xdr:colOff>
      <xdr:row>11</xdr:row>
      <xdr:rowOff>127908</xdr:rowOff>
    </xdr:from>
    <xdr:to>
      <xdr:col>31</xdr:col>
      <xdr:colOff>38100</xdr:colOff>
      <xdr:row>54</xdr:row>
      <xdr:rowOff>163830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5DF2B03-1EE7-499E-ACB2-2764EB5D7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456656</xdr:colOff>
      <xdr:row>8</xdr:row>
      <xdr:rowOff>134983</xdr:rowOff>
    </xdr:from>
    <xdr:to>
      <xdr:col>32</xdr:col>
      <xdr:colOff>151856</xdr:colOff>
      <xdr:row>61</xdr:row>
      <xdr:rowOff>35025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194D77-A86E-4B7B-B307-B20BAD667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321128</xdr:colOff>
      <xdr:row>10</xdr:row>
      <xdr:rowOff>10886</xdr:rowOff>
    </xdr:from>
    <xdr:to>
      <xdr:col>22</xdr:col>
      <xdr:colOff>16328</xdr:colOff>
      <xdr:row>25</xdr:row>
      <xdr:rowOff>141514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0963FC-F723-49C4-87FA-686DAE38E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5443</xdr:colOff>
      <xdr:row>19</xdr:row>
      <xdr:rowOff>152399</xdr:rowOff>
    </xdr:from>
    <xdr:to>
      <xdr:col>24</xdr:col>
      <xdr:colOff>310243</xdr:colOff>
      <xdr:row>35</xdr:row>
      <xdr:rowOff>108856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8652130-C86E-4C32-A5D4-B8D09B7B7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48985</xdr:colOff>
      <xdr:row>53</xdr:row>
      <xdr:rowOff>108857</xdr:rowOff>
    </xdr:from>
    <xdr:to>
      <xdr:col>7</xdr:col>
      <xdr:colOff>353785</xdr:colOff>
      <xdr:row>69</xdr:row>
      <xdr:rowOff>65314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950BF90-1DB9-44B0-8C8A-C43B9A1A3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201386</xdr:colOff>
      <xdr:row>55</xdr:row>
      <xdr:rowOff>76200</xdr:rowOff>
    </xdr:from>
    <xdr:to>
      <xdr:col>15</xdr:col>
      <xdr:colOff>506186</xdr:colOff>
      <xdr:row>71</xdr:row>
      <xdr:rowOff>32658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565069E-1E0F-4607-8BA9-FABB480DA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484414</xdr:colOff>
      <xdr:row>54</xdr:row>
      <xdr:rowOff>54429</xdr:rowOff>
    </xdr:from>
    <xdr:to>
      <xdr:col>24</xdr:col>
      <xdr:colOff>179614</xdr:colOff>
      <xdr:row>70</xdr:row>
      <xdr:rowOff>10886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2FBC479-BEBB-4598-8A12-798A40208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125730</xdr:colOff>
      <xdr:row>5</xdr:row>
      <xdr:rowOff>91440</xdr:rowOff>
    </xdr:from>
    <xdr:to>
      <xdr:col>17</xdr:col>
      <xdr:colOff>430530</xdr:colOff>
      <xdr:row>21</xdr:row>
      <xdr:rowOff>30480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02B97A4-7C61-4903-90B8-FF253D53A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422910</xdr:colOff>
      <xdr:row>21</xdr:row>
      <xdr:rowOff>68580</xdr:rowOff>
    </xdr:from>
    <xdr:to>
      <xdr:col>13</xdr:col>
      <xdr:colOff>274320</xdr:colOff>
      <xdr:row>59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图表 7">
              <a:extLst>
                <a:ext uri="{FF2B5EF4-FFF2-40B4-BE49-F238E27FC236}">
                  <a16:creationId xmlns:a16="http://schemas.microsoft.com/office/drawing/2014/main" id="{EDFB0CB4-6829-4710-9AB1-2D770CD7E9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4170" y="3749040"/>
              <a:ext cx="8896350" cy="6652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544830</xdr:colOff>
      <xdr:row>14</xdr:row>
      <xdr:rowOff>30480</xdr:rowOff>
    </xdr:from>
    <xdr:to>
      <xdr:col>16</xdr:col>
      <xdr:colOff>240030</xdr:colOff>
      <xdr:row>29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9E426DF-87EB-4F07-90A1-6CBE7C22E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560070</xdr:colOff>
      <xdr:row>4</xdr:row>
      <xdr:rowOff>148590</xdr:rowOff>
    </xdr:from>
    <xdr:to>
      <xdr:col>15</xdr:col>
      <xdr:colOff>255270</xdr:colOff>
      <xdr:row>20</xdr:row>
      <xdr:rowOff>87630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4722B0-761D-48F0-BFD1-9CAEC1975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308610</xdr:colOff>
      <xdr:row>23</xdr:row>
      <xdr:rowOff>160020</xdr:rowOff>
    </xdr:from>
    <xdr:to>
      <xdr:col>15</xdr:col>
      <xdr:colOff>3810</xdr:colOff>
      <xdr:row>39</xdr:row>
      <xdr:rowOff>99060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4FAD92D-3772-45B0-A3C7-0B2FFE273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102870</xdr:colOff>
      <xdr:row>6</xdr:row>
      <xdr:rowOff>60960</xdr:rowOff>
    </xdr:from>
    <xdr:to>
      <xdr:col>28</xdr:col>
      <xdr:colOff>407670</xdr:colOff>
      <xdr:row>22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4F6C6F0-D006-48EC-976A-8A8A57BF4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564874</xdr:colOff>
      <xdr:row>21</xdr:row>
      <xdr:rowOff>135363</xdr:rowOff>
    </xdr:from>
    <xdr:to>
      <xdr:col>19</xdr:col>
      <xdr:colOff>260074</xdr:colOff>
      <xdr:row>37</xdr:row>
      <xdr:rowOff>91819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21BBFD1-540D-4DAC-8669-70C7714C7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477982</xdr:colOff>
      <xdr:row>23</xdr:row>
      <xdr:rowOff>166254</xdr:rowOff>
    </xdr:from>
    <xdr:to>
      <xdr:col>10</xdr:col>
      <xdr:colOff>173182</xdr:colOff>
      <xdr:row>39</xdr:row>
      <xdr:rowOff>27708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61238A4-BC6E-422A-B554-FD454447D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1359;&#28145;&#26354;&#32447;4&#214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.5 cm KwK 40"/>
    </sheetNames>
    <sheetDataSet>
      <sheetData sheetId="0">
        <row r="17">
          <cell r="B17">
            <v>100</v>
          </cell>
          <cell r="C17">
            <v>500</v>
          </cell>
          <cell r="D17">
            <v>1000</v>
          </cell>
          <cell r="E17">
            <v>1500</v>
          </cell>
          <cell r="F17">
            <v>2000</v>
          </cell>
        </row>
        <row r="18">
          <cell r="A18" t="str">
            <v>75L24-385M</v>
          </cell>
          <cell r="B18">
            <v>41</v>
          </cell>
          <cell r="C18">
            <v>39</v>
          </cell>
          <cell r="D18">
            <v>35</v>
          </cell>
          <cell r="E18">
            <v>33</v>
          </cell>
          <cell r="F18">
            <v>30</v>
          </cell>
        </row>
        <row r="19">
          <cell r="A19" t="str">
            <v>75L43-740M</v>
          </cell>
          <cell r="B19">
            <v>99</v>
          </cell>
          <cell r="C19">
            <v>91</v>
          </cell>
          <cell r="D19">
            <v>82</v>
          </cell>
          <cell r="E19">
            <v>72</v>
          </cell>
          <cell r="F19">
            <v>63</v>
          </cell>
        </row>
        <row r="20">
          <cell r="A20" t="str">
            <v>75L48-750M</v>
          </cell>
          <cell r="B20">
            <v>110</v>
          </cell>
          <cell r="C20">
            <v>97</v>
          </cell>
          <cell r="D20">
            <v>86</v>
          </cell>
          <cell r="E20">
            <v>75</v>
          </cell>
          <cell r="F20">
            <v>64</v>
          </cell>
        </row>
        <row r="21">
          <cell r="A21" t="str">
            <v>75L48-930M</v>
          </cell>
          <cell r="B21">
            <v>143</v>
          </cell>
          <cell r="C21">
            <v>120</v>
          </cell>
          <cell r="D21">
            <v>97</v>
          </cell>
          <cell r="E21">
            <v>77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3B84-0AFA-4CEF-8A3F-8FB662A2C78E}">
  <dimension ref="A13:G104"/>
  <sheetViews>
    <sheetView topLeftCell="A89" zoomScaleNormal="100" workbookViewId="0">
      <selection activeCell="C68" sqref="C68:C73"/>
    </sheetView>
  </sheetViews>
  <sheetFormatPr defaultRowHeight="13.8" x14ac:dyDescent="0.25"/>
  <sheetData>
    <row r="13" spans="1:7" x14ac:dyDescent="0.25">
      <c r="B13">
        <v>100</v>
      </c>
      <c r="C13">
        <v>300</v>
      </c>
      <c r="D13">
        <v>500</v>
      </c>
      <c r="E13">
        <v>1000</v>
      </c>
      <c r="F13">
        <v>1500</v>
      </c>
      <c r="G13">
        <v>2000</v>
      </c>
    </row>
    <row r="14" spans="1:7" x14ac:dyDescent="0.25">
      <c r="A14" t="s">
        <v>0</v>
      </c>
      <c r="B14">
        <v>97</v>
      </c>
      <c r="C14">
        <v>94</v>
      </c>
      <c r="D14">
        <v>91</v>
      </c>
      <c r="E14">
        <v>83</v>
      </c>
      <c r="F14">
        <v>76</v>
      </c>
      <c r="G14">
        <v>69</v>
      </c>
    </row>
    <row r="15" spans="1:7" x14ac:dyDescent="0.25">
      <c r="A15" t="s">
        <v>1</v>
      </c>
      <c r="B15">
        <v>119</v>
      </c>
      <c r="C15">
        <v>114</v>
      </c>
      <c r="D15">
        <v>111</v>
      </c>
      <c r="E15">
        <v>102</v>
      </c>
      <c r="F15">
        <v>93</v>
      </c>
      <c r="G15">
        <v>85</v>
      </c>
    </row>
    <row r="17" spans="1:5" x14ac:dyDescent="0.25">
      <c r="D17" t="s">
        <v>0</v>
      </c>
      <c r="E17" t="s">
        <v>1</v>
      </c>
    </row>
    <row r="18" spans="1:5" ht="18" x14ac:dyDescent="0.25">
      <c r="A18" s="1" t="s">
        <v>2</v>
      </c>
      <c r="C18">
        <v>100</v>
      </c>
      <c r="D18">
        <v>97</v>
      </c>
      <c r="E18">
        <v>119</v>
      </c>
    </row>
    <row r="19" spans="1:5" x14ac:dyDescent="0.25">
      <c r="C19">
        <v>300</v>
      </c>
      <c r="D19">
        <v>94</v>
      </c>
      <c r="E19">
        <v>114</v>
      </c>
    </row>
    <row r="20" spans="1:5" x14ac:dyDescent="0.25">
      <c r="C20">
        <v>500</v>
      </c>
      <c r="D20">
        <v>91</v>
      </c>
      <c r="E20">
        <v>111</v>
      </c>
    </row>
    <row r="21" spans="1:5" x14ac:dyDescent="0.25">
      <c r="C21">
        <v>1000</v>
      </c>
      <c r="D21">
        <v>83</v>
      </c>
      <c r="E21">
        <v>102</v>
      </c>
    </row>
    <row r="22" spans="1:5" x14ac:dyDescent="0.25">
      <c r="C22">
        <v>1500</v>
      </c>
      <c r="D22">
        <v>76</v>
      </c>
      <c r="E22">
        <v>93</v>
      </c>
    </row>
    <row r="23" spans="1:5" x14ac:dyDescent="0.25">
      <c r="C23">
        <v>2000</v>
      </c>
      <c r="D23">
        <v>69</v>
      </c>
      <c r="E23">
        <v>85</v>
      </c>
    </row>
    <row r="44" spans="1:5" x14ac:dyDescent="0.25">
      <c r="C44" s="2"/>
      <c r="D44" t="s">
        <v>0</v>
      </c>
      <c r="E44" t="s">
        <v>1</v>
      </c>
    </row>
    <row r="45" spans="1:5" x14ac:dyDescent="0.25">
      <c r="C45">
        <v>100</v>
      </c>
      <c r="D45">
        <v>61</v>
      </c>
      <c r="E45">
        <v>75</v>
      </c>
    </row>
    <row r="46" spans="1:5" x14ac:dyDescent="0.25">
      <c r="A46" t="s">
        <v>3</v>
      </c>
      <c r="C46">
        <v>300</v>
      </c>
      <c r="D46">
        <v>59</v>
      </c>
      <c r="E46">
        <v>72</v>
      </c>
    </row>
    <row r="47" spans="1:5" x14ac:dyDescent="0.25">
      <c r="C47">
        <v>500</v>
      </c>
      <c r="D47">
        <v>56</v>
      </c>
      <c r="E47">
        <v>69</v>
      </c>
    </row>
    <row r="48" spans="1:5" x14ac:dyDescent="0.25">
      <c r="C48">
        <v>1000</v>
      </c>
      <c r="D48">
        <v>49</v>
      </c>
      <c r="E48">
        <v>61</v>
      </c>
    </row>
    <row r="49" spans="3:5" x14ac:dyDescent="0.25">
      <c r="C49">
        <v>1500</v>
      </c>
      <c r="D49">
        <v>44</v>
      </c>
      <c r="E49">
        <v>54</v>
      </c>
    </row>
    <row r="50" spans="3:5" x14ac:dyDescent="0.25">
      <c r="C50">
        <v>2000</v>
      </c>
      <c r="D50">
        <v>39</v>
      </c>
      <c r="E50">
        <v>48</v>
      </c>
    </row>
    <row r="66" spans="3:5" x14ac:dyDescent="0.25">
      <c r="C66" s="3"/>
      <c r="D66" t="s">
        <v>4</v>
      </c>
    </row>
    <row r="67" spans="3:5" x14ac:dyDescent="0.25">
      <c r="C67" s="2"/>
      <c r="D67" t="s">
        <v>0</v>
      </c>
      <c r="E67" t="s">
        <v>1</v>
      </c>
    </row>
    <row r="68" spans="3:5" x14ac:dyDescent="0.25">
      <c r="C68">
        <v>100</v>
      </c>
      <c r="D68">
        <v>105</v>
      </c>
      <c r="E68">
        <v>128</v>
      </c>
    </row>
    <row r="69" spans="3:5" x14ac:dyDescent="0.25">
      <c r="C69">
        <v>300</v>
      </c>
      <c r="D69">
        <v>89</v>
      </c>
      <c r="E69">
        <v>110</v>
      </c>
    </row>
    <row r="70" spans="3:5" x14ac:dyDescent="0.25">
      <c r="C70">
        <v>500</v>
      </c>
      <c r="D70">
        <v>75</v>
      </c>
      <c r="E70">
        <v>92</v>
      </c>
    </row>
    <row r="71" spans="3:5" x14ac:dyDescent="0.25">
      <c r="C71">
        <v>1000</v>
      </c>
      <c r="D71">
        <v>49</v>
      </c>
      <c r="E71">
        <v>64</v>
      </c>
    </row>
    <row r="72" spans="3:5" x14ac:dyDescent="0.25">
      <c r="C72">
        <v>1500</v>
      </c>
      <c r="D72">
        <v>44</v>
      </c>
      <c r="E72">
        <v>54</v>
      </c>
    </row>
    <row r="73" spans="3:5" x14ac:dyDescent="0.25">
      <c r="C73">
        <v>2000</v>
      </c>
      <c r="D73">
        <v>39</v>
      </c>
      <c r="E73">
        <v>48</v>
      </c>
    </row>
    <row r="81" spans="2:4" x14ac:dyDescent="0.25">
      <c r="B81" s="3"/>
      <c r="C81" t="s">
        <v>5</v>
      </c>
    </row>
    <row r="82" spans="2:4" x14ac:dyDescent="0.25">
      <c r="B82" s="2"/>
      <c r="C82" t="s">
        <v>0</v>
      </c>
      <c r="D82" t="s">
        <v>1</v>
      </c>
    </row>
    <row r="83" spans="2:4" x14ac:dyDescent="0.25">
      <c r="B83">
        <v>100</v>
      </c>
      <c r="C83">
        <v>93</v>
      </c>
      <c r="D83">
        <v>115</v>
      </c>
    </row>
    <row r="84" spans="2:4" x14ac:dyDescent="0.25">
      <c r="B84">
        <v>300</v>
      </c>
      <c r="C84">
        <v>89</v>
      </c>
      <c r="D84">
        <v>110</v>
      </c>
    </row>
    <row r="85" spans="2:4" x14ac:dyDescent="0.25">
      <c r="B85">
        <v>500</v>
      </c>
      <c r="C85">
        <v>86</v>
      </c>
      <c r="D85">
        <v>106</v>
      </c>
    </row>
    <row r="86" spans="2:4" x14ac:dyDescent="0.25">
      <c r="B86">
        <v>1000</v>
      </c>
      <c r="C86">
        <v>78</v>
      </c>
      <c r="D86">
        <v>96</v>
      </c>
    </row>
    <row r="87" spans="2:4" x14ac:dyDescent="0.25">
      <c r="B87">
        <v>1500</v>
      </c>
      <c r="C87">
        <v>70</v>
      </c>
      <c r="D87">
        <v>86</v>
      </c>
    </row>
    <row r="88" spans="2:4" x14ac:dyDescent="0.25">
      <c r="B88">
        <v>2000</v>
      </c>
      <c r="C88">
        <v>68</v>
      </c>
      <c r="D88">
        <v>77</v>
      </c>
    </row>
    <row r="97" spans="2:4" x14ac:dyDescent="0.25">
      <c r="B97" s="3"/>
      <c r="C97" t="s">
        <v>6</v>
      </c>
    </row>
    <row r="98" spans="2:4" x14ac:dyDescent="0.25">
      <c r="B98" s="2"/>
      <c r="C98" t="s">
        <v>0</v>
      </c>
      <c r="D98" t="s">
        <v>1</v>
      </c>
    </row>
    <row r="99" spans="2:4" x14ac:dyDescent="0.25">
      <c r="B99">
        <v>100</v>
      </c>
      <c r="C99">
        <v>130</v>
      </c>
      <c r="D99">
        <v>175</v>
      </c>
    </row>
    <row r="100" spans="2:4" x14ac:dyDescent="0.25">
      <c r="B100">
        <v>300</v>
      </c>
      <c r="C100">
        <v>115</v>
      </c>
      <c r="D100">
        <v>160</v>
      </c>
    </row>
    <row r="101" spans="2:4" x14ac:dyDescent="0.25">
      <c r="B101">
        <v>500</v>
      </c>
      <c r="C101">
        <v>100</v>
      </c>
      <c r="D101">
        <v>140</v>
      </c>
    </row>
    <row r="102" spans="2:4" x14ac:dyDescent="0.25">
      <c r="B102">
        <v>1000</v>
      </c>
      <c r="C102">
        <v>78</v>
      </c>
      <c r="D102">
        <v>96</v>
      </c>
    </row>
    <row r="103" spans="2:4" x14ac:dyDescent="0.25">
      <c r="B103">
        <v>1500</v>
      </c>
      <c r="C103">
        <v>70</v>
      </c>
      <c r="D103">
        <v>86</v>
      </c>
    </row>
    <row r="104" spans="2:4" x14ac:dyDescent="0.25">
      <c r="B104">
        <v>2000</v>
      </c>
      <c r="C104">
        <v>68</v>
      </c>
      <c r="D104">
        <v>77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1F3D-F293-4C69-82E1-DE02A3E8A0CE}">
  <dimension ref="A13:G104"/>
  <sheetViews>
    <sheetView topLeftCell="A89" zoomScaleNormal="100" workbookViewId="0">
      <selection activeCell="C68" sqref="C68:C73"/>
    </sheetView>
  </sheetViews>
  <sheetFormatPr defaultRowHeight="13.8" x14ac:dyDescent="0.25"/>
  <sheetData>
    <row r="13" spans="1:7" x14ac:dyDescent="0.25">
      <c r="B13">
        <v>100</v>
      </c>
      <c r="C13">
        <v>300</v>
      </c>
      <c r="D13">
        <v>500</v>
      </c>
      <c r="E13">
        <v>1000</v>
      </c>
      <c r="F13">
        <v>1500</v>
      </c>
      <c r="G13">
        <v>2000</v>
      </c>
    </row>
    <row r="14" spans="1:7" x14ac:dyDescent="0.25">
      <c r="A14" t="s">
        <v>0</v>
      </c>
      <c r="B14">
        <v>97</v>
      </c>
      <c r="C14">
        <v>94</v>
      </c>
      <c r="D14">
        <v>91</v>
      </c>
      <c r="E14">
        <v>83</v>
      </c>
      <c r="F14">
        <v>76</v>
      </c>
      <c r="G14">
        <v>69</v>
      </c>
    </row>
    <row r="15" spans="1:7" x14ac:dyDescent="0.25">
      <c r="A15" t="s">
        <v>1</v>
      </c>
      <c r="B15">
        <v>119</v>
      </c>
      <c r="C15">
        <v>114</v>
      </c>
      <c r="D15">
        <v>111</v>
      </c>
      <c r="E15">
        <v>102</v>
      </c>
      <c r="F15">
        <v>93</v>
      </c>
      <c r="G15">
        <v>85</v>
      </c>
    </row>
    <row r="17" spans="1:5" x14ac:dyDescent="0.25">
      <c r="D17" t="s">
        <v>0</v>
      </c>
      <c r="E17" t="s">
        <v>1</v>
      </c>
    </row>
    <row r="18" spans="1:5" ht="18" x14ac:dyDescent="0.25">
      <c r="A18" s="1" t="s">
        <v>2</v>
      </c>
      <c r="C18">
        <v>100</v>
      </c>
      <c r="D18">
        <v>97</v>
      </c>
      <c r="E18">
        <v>119</v>
      </c>
    </row>
    <row r="19" spans="1:5" x14ac:dyDescent="0.25">
      <c r="C19">
        <v>300</v>
      </c>
      <c r="D19">
        <v>94</v>
      </c>
      <c r="E19">
        <v>114</v>
      </c>
    </row>
    <row r="20" spans="1:5" x14ac:dyDescent="0.25">
      <c r="C20">
        <v>500</v>
      </c>
      <c r="D20">
        <v>91</v>
      </c>
      <c r="E20">
        <v>111</v>
      </c>
    </row>
    <row r="21" spans="1:5" x14ac:dyDescent="0.25">
      <c r="C21">
        <v>1000</v>
      </c>
      <c r="D21">
        <v>83</v>
      </c>
      <c r="E21">
        <v>102</v>
      </c>
    </row>
    <row r="22" spans="1:5" x14ac:dyDescent="0.25">
      <c r="C22">
        <v>1500</v>
      </c>
      <c r="D22">
        <v>76</v>
      </c>
      <c r="E22">
        <v>93</v>
      </c>
    </row>
    <row r="23" spans="1:5" x14ac:dyDescent="0.25">
      <c r="C23">
        <v>2000</v>
      </c>
      <c r="D23">
        <v>69</v>
      </c>
      <c r="E23">
        <v>85</v>
      </c>
    </row>
    <row r="44" spans="1:5" x14ac:dyDescent="0.25">
      <c r="C44" s="2"/>
      <c r="D44" t="s">
        <v>0</v>
      </c>
      <c r="E44" t="s">
        <v>1</v>
      </c>
    </row>
    <row r="45" spans="1:5" x14ac:dyDescent="0.25">
      <c r="C45">
        <v>100</v>
      </c>
      <c r="D45">
        <v>61</v>
      </c>
      <c r="E45">
        <v>75</v>
      </c>
    </row>
    <row r="46" spans="1:5" x14ac:dyDescent="0.25">
      <c r="A46" t="s">
        <v>3</v>
      </c>
      <c r="C46">
        <v>300</v>
      </c>
      <c r="D46">
        <v>59</v>
      </c>
      <c r="E46">
        <v>72</v>
      </c>
    </row>
    <row r="47" spans="1:5" x14ac:dyDescent="0.25">
      <c r="C47">
        <v>500</v>
      </c>
      <c r="D47">
        <v>56</v>
      </c>
      <c r="E47">
        <v>69</v>
      </c>
    </row>
    <row r="48" spans="1:5" x14ac:dyDescent="0.25">
      <c r="C48">
        <v>1000</v>
      </c>
      <c r="D48">
        <v>49</v>
      </c>
      <c r="E48">
        <v>61</v>
      </c>
    </row>
    <row r="49" spans="3:5" x14ac:dyDescent="0.25">
      <c r="C49">
        <v>1500</v>
      </c>
      <c r="D49">
        <v>44</v>
      </c>
      <c r="E49">
        <v>54</v>
      </c>
    </row>
    <row r="50" spans="3:5" x14ac:dyDescent="0.25">
      <c r="C50">
        <v>2000</v>
      </c>
      <c r="D50">
        <v>39</v>
      </c>
      <c r="E50">
        <v>48</v>
      </c>
    </row>
    <row r="66" spans="3:5" x14ac:dyDescent="0.25">
      <c r="C66" s="3"/>
      <c r="D66" t="s">
        <v>4</v>
      </c>
    </row>
    <row r="67" spans="3:5" x14ac:dyDescent="0.25">
      <c r="C67" s="2"/>
      <c r="D67" t="s">
        <v>0</v>
      </c>
      <c r="E67" t="s">
        <v>1</v>
      </c>
    </row>
    <row r="68" spans="3:5" x14ac:dyDescent="0.25">
      <c r="C68">
        <v>100</v>
      </c>
      <c r="D68">
        <v>105</v>
      </c>
      <c r="E68">
        <v>128</v>
      </c>
    </row>
    <row r="69" spans="3:5" x14ac:dyDescent="0.25">
      <c r="C69">
        <v>300</v>
      </c>
      <c r="D69">
        <v>89</v>
      </c>
      <c r="E69">
        <v>110</v>
      </c>
    </row>
    <row r="70" spans="3:5" x14ac:dyDescent="0.25">
      <c r="C70">
        <v>500</v>
      </c>
      <c r="D70">
        <v>75</v>
      </c>
      <c r="E70">
        <v>92</v>
      </c>
    </row>
    <row r="71" spans="3:5" x14ac:dyDescent="0.25">
      <c r="C71">
        <v>1000</v>
      </c>
      <c r="D71">
        <v>49</v>
      </c>
      <c r="E71">
        <v>64</v>
      </c>
    </row>
    <row r="72" spans="3:5" x14ac:dyDescent="0.25">
      <c r="C72">
        <v>1500</v>
      </c>
      <c r="D72">
        <v>44</v>
      </c>
      <c r="E72">
        <v>54</v>
      </c>
    </row>
    <row r="73" spans="3:5" x14ac:dyDescent="0.25">
      <c r="C73">
        <v>2000</v>
      </c>
      <c r="D73">
        <v>39</v>
      </c>
      <c r="E73">
        <v>48</v>
      </c>
    </row>
    <row r="81" spans="2:4" x14ac:dyDescent="0.25">
      <c r="B81" s="3"/>
      <c r="C81" t="s">
        <v>5</v>
      </c>
    </row>
    <row r="82" spans="2:4" x14ac:dyDescent="0.25">
      <c r="B82" s="2"/>
      <c r="C82" t="s">
        <v>0</v>
      </c>
      <c r="D82" t="s">
        <v>1</v>
      </c>
    </row>
    <row r="83" spans="2:4" x14ac:dyDescent="0.25">
      <c r="B83">
        <v>100</v>
      </c>
      <c r="C83">
        <v>93</v>
      </c>
      <c r="D83">
        <v>115</v>
      </c>
    </row>
    <row r="84" spans="2:4" x14ac:dyDescent="0.25">
      <c r="B84">
        <v>300</v>
      </c>
      <c r="C84">
        <v>89</v>
      </c>
      <c r="D84">
        <v>110</v>
      </c>
    </row>
    <row r="85" spans="2:4" x14ac:dyDescent="0.25">
      <c r="B85">
        <v>500</v>
      </c>
      <c r="C85">
        <v>86</v>
      </c>
      <c r="D85">
        <v>106</v>
      </c>
    </row>
    <row r="86" spans="2:4" x14ac:dyDescent="0.25">
      <c r="B86">
        <v>1000</v>
      </c>
      <c r="C86">
        <v>78</v>
      </c>
      <c r="D86">
        <v>96</v>
      </c>
    </row>
    <row r="87" spans="2:4" x14ac:dyDescent="0.25">
      <c r="B87">
        <v>1500</v>
      </c>
      <c r="C87">
        <v>70</v>
      </c>
      <c r="D87">
        <v>86</v>
      </c>
    </row>
    <row r="88" spans="2:4" x14ac:dyDescent="0.25">
      <c r="B88">
        <v>2000</v>
      </c>
      <c r="C88">
        <v>68</v>
      </c>
      <c r="D88">
        <v>77</v>
      </c>
    </row>
    <row r="97" spans="2:4" x14ac:dyDescent="0.25">
      <c r="B97" s="3"/>
      <c r="C97" t="s">
        <v>6</v>
      </c>
    </row>
    <row r="98" spans="2:4" x14ac:dyDescent="0.25">
      <c r="B98" s="2"/>
      <c r="C98" t="s">
        <v>0</v>
      </c>
      <c r="D98" t="s">
        <v>1</v>
      </c>
    </row>
    <row r="99" spans="2:4" x14ac:dyDescent="0.25">
      <c r="B99">
        <v>100</v>
      </c>
      <c r="C99">
        <v>130</v>
      </c>
      <c r="D99">
        <v>175</v>
      </c>
    </row>
    <row r="100" spans="2:4" x14ac:dyDescent="0.25">
      <c r="B100">
        <v>300</v>
      </c>
      <c r="C100">
        <v>115</v>
      </c>
      <c r="D100">
        <v>160</v>
      </c>
    </row>
    <row r="101" spans="2:4" x14ac:dyDescent="0.25">
      <c r="B101">
        <v>500</v>
      </c>
      <c r="C101">
        <v>100</v>
      </c>
      <c r="D101">
        <v>140</v>
      </c>
    </row>
    <row r="102" spans="2:4" x14ac:dyDescent="0.25">
      <c r="B102">
        <v>1000</v>
      </c>
      <c r="C102">
        <v>78</v>
      </c>
      <c r="D102">
        <v>96</v>
      </c>
    </row>
    <row r="103" spans="2:4" x14ac:dyDescent="0.25">
      <c r="B103">
        <v>1500</v>
      </c>
      <c r="C103">
        <v>70</v>
      </c>
      <c r="D103">
        <v>86</v>
      </c>
    </row>
    <row r="104" spans="2:4" x14ac:dyDescent="0.25">
      <c r="B104">
        <v>2000</v>
      </c>
      <c r="C104">
        <v>68</v>
      </c>
      <c r="D104">
        <v>77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9582-3FFB-404B-A12D-F671BEDBBF02}">
  <dimension ref="A11:V33"/>
  <sheetViews>
    <sheetView topLeftCell="F22" workbookViewId="0">
      <selection activeCell="Q26" sqref="Q26"/>
    </sheetView>
  </sheetViews>
  <sheetFormatPr defaultRowHeight="13.8" x14ac:dyDescent="0.25"/>
  <sheetData>
    <row r="11" spans="1:22" x14ac:dyDescent="0.25">
      <c r="A11" t="s">
        <v>10</v>
      </c>
      <c r="B11">
        <v>0</v>
      </c>
      <c r="C11">
        <v>100</v>
      </c>
      <c r="D11">
        <v>200</v>
      </c>
      <c r="E11">
        <v>300</v>
      </c>
      <c r="F11">
        <v>400</v>
      </c>
      <c r="G11">
        <v>500</v>
      </c>
      <c r="H11">
        <v>600</v>
      </c>
      <c r="I11">
        <v>700</v>
      </c>
      <c r="J11">
        <v>800</v>
      </c>
      <c r="K11">
        <v>900</v>
      </c>
      <c r="L11">
        <v>1000</v>
      </c>
      <c r="M11">
        <v>1100</v>
      </c>
      <c r="N11">
        <v>1200</v>
      </c>
      <c r="O11">
        <v>1300</v>
      </c>
      <c r="P11">
        <v>1400</v>
      </c>
      <c r="Q11">
        <v>1500</v>
      </c>
      <c r="R11">
        <v>1600</v>
      </c>
      <c r="S11">
        <v>1700</v>
      </c>
      <c r="T11">
        <v>1800</v>
      </c>
      <c r="U11">
        <v>1900</v>
      </c>
      <c r="V11">
        <v>2000</v>
      </c>
    </row>
    <row r="12" spans="1:22" x14ac:dyDescent="0.25">
      <c r="A12" t="s">
        <v>9</v>
      </c>
      <c r="B12">
        <v>0</v>
      </c>
      <c r="C12">
        <v>0</v>
      </c>
      <c r="D12">
        <v>0.2</v>
      </c>
      <c r="E12">
        <v>0.3</v>
      </c>
      <c r="F12">
        <v>0.4</v>
      </c>
      <c r="G12">
        <v>0.5</v>
      </c>
      <c r="H12">
        <v>0.6</v>
      </c>
      <c r="I12">
        <v>0.7</v>
      </c>
      <c r="J12">
        <v>0.8</v>
      </c>
      <c r="K12">
        <v>1</v>
      </c>
      <c r="L12">
        <v>1.5</v>
      </c>
      <c r="M12">
        <v>2</v>
      </c>
      <c r="N12">
        <v>2.5</v>
      </c>
      <c r="O12">
        <v>3</v>
      </c>
      <c r="P12">
        <v>4</v>
      </c>
      <c r="Q12">
        <v>5</v>
      </c>
      <c r="R12">
        <v>6</v>
      </c>
      <c r="S12">
        <v>7</v>
      </c>
      <c r="T12">
        <v>8</v>
      </c>
      <c r="U12">
        <v>9</v>
      </c>
      <c r="V12">
        <v>10</v>
      </c>
    </row>
    <row r="32" spans="2:12" x14ac:dyDescent="0.25">
      <c r="B32">
        <v>0</v>
      </c>
      <c r="C32">
        <v>1000</v>
      </c>
      <c r="D32">
        <v>2000</v>
      </c>
      <c r="E32">
        <v>3000</v>
      </c>
      <c r="F32">
        <v>4000</v>
      </c>
      <c r="G32">
        <v>5000</v>
      </c>
      <c r="H32">
        <v>6000</v>
      </c>
      <c r="I32">
        <v>7000</v>
      </c>
      <c r="J32">
        <v>8000</v>
      </c>
      <c r="K32">
        <v>9000</v>
      </c>
      <c r="L32">
        <v>10000</v>
      </c>
    </row>
    <row r="33" spans="2:12" x14ac:dyDescent="0.25">
      <c r="B33">
        <v>0</v>
      </c>
      <c r="C33">
        <v>1.5</v>
      </c>
      <c r="D33">
        <v>10</v>
      </c>
      <c r="E33">
        <v>25</v>
      </c>
      <c r="F33">
        <v>28</v>
      </c>
      <c r="G33">
        <v>30</v>
      </c>
      <c r="H33">
        <v>32</v>
      </c>
      <c r="I33">
        <v>34</v>
      </c>
      <c r="J33">
        <v>36</v>
      </c>
      <c r="K33">
        <v>38</v>
      </c>
      <c r="L33">
        <v>40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B836-EEDD-438D-BF28-00D3415B2B7C}">
  <dimension ref="A6:AL12"/>
  <sheetViews>
    <sheetView topLeftCell="A3" zoomScale="70" zoomScaleNormal="70" workbookViewId="0">
      <selection activeCell="B10" sqref="B10:B11"/>
    </sheetView>
  </sheetViews>
  <sheetFormatPr defaultRowHeight="13.8" x14ac:dyDescent="0.25"/>
  <sheetData>
    <row r="6" spans="1:38" x14ac:dyDescent="0.25">
      <c r="B6">
        <f>RADIANS(B7)</f>
        <v>0</v>
      </c>
      <c r="C6">
        <f t="shared" ref="C6:S6" si="0">RADIANS(C7)</f>
        <v>8.7266462599716474E-2</v>
      </c>
      <c r="D6">
        <f t="shared" si="0"/>
        <v>0.17453292519943295</v>
      </c>
      <c r="E6">
        <f t="shared" si="0"/>
        <v>0.26179938779914941</v>
      </c>
      <c r="F6">
        <f t="shared" si="0"/>
        <v>0.3490658503988659</v>
      </c>
      <c r="G6">
        <f t="shared" si="0"/>
        <v>0.43633231299858238</v>
      </c>
      <c r="H6">
        <f t="shared" si="0"/>
        <v>0.52359877559829882</v>
      </c>
      <c r="I6">
        <f t="shared" si="0"/>
        <v>0.6108652381980153</v>
      </c>
      <c r="J6">
        <f t="shared" si="0"/>
        <v>0.69813170079773179</v>
      </c>
      <c r="K6">
        <f t="shared" si="0"/>
        <v>0.78539816339744828</v>
      </c>
      <c r="L6">
        <f t="shared" si="0"/>
        <v>0.87266462599716477</v>
      </c>
      <c r="M6">
        <f t="shared" si="0"/>
        <v>0.95993108859688125</v>
      </c>
      <c r="N6">
        <f t="shared" si="0"/>
        <v>1.0471975511965976</v>
      </c>
      <c r="O6">
        <f t="shared" si="0"/>
        <v>1.1344640137963142</v>
      </c>
      <c r="P6">
        <f t="shared" si="0"/>
        <v>1.2217304763960306</v>
      </c>
      <c r="Q6">
        <f t="shared" si="0"/>
        <v>1.3089969389957472</v>
      </c>
      <c r="R6">
        <f t="shared" si="0"/>
        <v>1.3962634015954636</v>
      </c>
      <c r="S6">
        <f t="shared" si="0"/>
        <v>1.4835298641951802</v>
      </c>
      <c r="T6">
        <f t="shared" ref="T6" si="1">RADIANS(T7)</f>
        <v>1.5707963267948966</v>
      </c>
      <c r="U6">
        <f t="shared" ref="U6" si="2">RADIANS(U7)</f>
        <v>1.6580627893946132</v>
      </c>
      <c r="V6">
        <f t="shared" ref="V6" si="3">RADIANS(V7)</f>
        <v>1.7453292519943295</v>
      </c>
      <c r="W6">
        <f t="shared" ref="W6" si="4">RADIANS(W7)</f>
        <v>1.8325957145940461</v>
      </c>
      <c r="X6">
        <f t="shared" ref="X6" si="5">RADIANS(X7)</f>
        <v>1.9198621771937625</v>
      </c>
      <c r="Y6">
        <f t="shared" ref="Y6" si="6">RADIANS(Y7)</f>
        <v>2.0071286397934789</v>
      </c>
      <c r="Z6">
        <f t="shared" ref="Z6" si="7">RADIANS(Z7)</f>
        <v>2.0943951023931953</v>
      </c>
      <c r="AA6">
        <f t="shared" ref="AA6" si="8">RADIANS(AA7)</f>
        <v>2.1816615649929121</v>
      </c>
      <c r="AB6">
        <f t="shared" ref="AB6" si="9">RADIANS(AB7)</f>
        <v>2.2689280275926285</v>
      </c>
      <c r="AC6">
        <f t="shared" ref="AC6" si="10">RADIANS(AC7)</f>
        <v>2.3561944901923448</v>
      </c>
      <c r="AD6">
        <f t="shared" ref="AD6" si="11">RADIANS(AD7)</f>
        <v>2.4434609527920612</v>
      </c>
      <c r="AE6">
        <f t="shared" ref="AE6" si="12">RADIANS(AE7)</f>
        <v>2.530727415391778</v>
      </c>
      <c r="AF6">
        <f t="shared" ref="AF6" si="13">RADIANS(AF7)</f>
        <v>2.6179938779914944</v>
      </c>
      <c r="AG6">
        <f t="shared" ref="AG6" si="14">RADIANS(AG7)</f>
        <v>2.7052603405912108</v>
      </c>
      <c r="AH6">
        <f t="shared" ref="AH6" si="15">RADIANS(AH7)</f>
        <v>2.7925268031909272</v>
      </c>
      <c r="AI6">
        <f t="shared" ref="AI6" si="16">RADIANS(AI7)</f>
        <v>2.8797932657906435</v>
      </c>
      <c r="AJ6">
        <f t="shared" ref="AJ6" si="17">RADIANS(AJ7)</f>
        <v>2.9670597283903604</v>
      </c>
      <c r="AK6">
        <f t="shared" ref="AK6" si="18">RADIANS(AK7)</f>
        <v>3.0543261909900767</v>
      </c>
      <c r="AL6">
        <f t="shared" ref="AL6" si="19">RADIANS(AL7)</f>
        <v>3.1415926535897931</v>
      </c>
    </row>
    <row r="7" spans="1:38" x14ac:dyDescent="0.25">
      <c r="B7">
        <v>0</v>
      </c>
      <c r="C7">
        <v>5</v>
      </c>
      <c r="D7">
        <v>10</v>
      </c>
      <c r="E7">
        <v>15</v>
      </c>
      <c r="F7">
        <v>20</v>
      </c>
      <c r="G7">
        <v>25</v>
      </c>
      <c r="H7">
        <v>30</v>
      </c>
      <c r="I7">
        <v>35</v>
      </c>
      <c r="J7">
        <v>40</v>
      </c>
      <c r="K7">
        <v>45</v>
      </c>
      <c r="L7">
        <v>50</v>
      </c>
      <c r="M7">
        <v>55</v>
      </c>
      <c r="N7">
        <v>60</v>
      </c>
      <c r="O7">
        <v>65</v>
      </c>
      <c r="P7">
        <v>70</v>
      </c>
      <c r="Q7">
        <v>75</v>
      </c>
      <c r="R7">
        <v>80</v>
      </c>
      <c r="S7">
        <v>85</v>
      </c>
      <c r="T7">
        <v>90</v>
      </c>
      <c r="U7">
        <v>95</v>
      </c>
      <c r="V7">
        <v>100</v>
      </c>
      <c r="W7">
        <v>105</v>
      </c>
      <c r="X7">
        <v>110</v>
      </c>
      <c r="Y7">
        <v>115</v>
      </c>
      <c r="Z7">
        <v>120</v>
      </c>
      <c r="AA7">
        <v>125</v>
      </c>
      <c r="AB7">
        <v>130</v>
      </c>
      <c r="AC7">
        <v>135</v>
      </c>
      <c r="AD7">
        <v>140</v>
      </c>
      <c r="AE7">
        <v>145</v>
      </c>
      <c r="AF7">
        <v>150</v>
      </c>
      <c r="AG7">
        <v>155</v>
      </c>
      <c r="AH7">
        <v>160</v>
      </c>
      <c r="AI7">
        <v>165</v>
      </c>
      <c r="AJ7">
        <v>170</v>
      </c>
      <c r="AK7">
        <v>175</v>
      </c>
      <c r="AL7">
        <v>180</v>
      </c>
    </row>
    <row r="8" spans="1:38" x14ac:dyDescent="0.25">
      <c r="A8" t="s">
        <v>102</v>
      </c>
      <c r="B8">
        <v>100</v>
      </c>
      <c r="C8">
        <v>102</v>
      </c>
      <c r="D8">
        <v>105</v>
      </c>
      <c r="E8">
        <v>110</v>
      </c>
      <c r="F8">
        <v>115</v>
      </c>
      <c r="G8">
        <v>120</v>
      </c>
      <c r="H8">
        <v>130</v>
      </c>
      <c r="I8">
        <v>135</v>
      </c>
      <c r="J8">
        <v>150</v>
      </c>
      <c r="K8">
        <v>200</v>
      </c>
      <c r="L8">
        <v>220</v>
      </c>
      <c r="M8">
        <v>230</v>
      </c>
      <c r="N8">
        <v>250</v>
      </c>
      <c r="O8">
        <v>270</v>
      </c>
      <c r="P8">
        <v>300</v>
      </c>
      <c r="Q8">
        <v>400</v>
      </c>
      <c r="R8">
        <v>500</v>
      </c>
      <c r="S8">
        <v>600</v>
      </c>
    </row>
    <row r="9" spans="1:38" x14ac:dyDescent="0.25">
      <c r="A9" t="s">
        <v>103</v>
      </c>
      <c r="B9">
        <v>110</v>
      </c>
      <c r="C9">
        <v>112</v>
      </c>
      <c r="D9">
        <v>113</v>
      </c>
      <c r="E9">
        <v>120</v>
      </c>
      <c r="F9">
        <v>125</v>
      </c>
      <c r="G9">
        <v>130</v>
      </c>
      <c r="H9">
        <v>140</v>
      </c>
      <c r="I9">
        <v>150</v>
      </c>
      <c r="J9">
        <v>160</v>
      </c>
      <c r="K9">
        <v>200</v>
      </c>
      <c r="L9">
        <v>210</v>
      </c>
      <c r="M9">
        <v>220</v>
      </c>
      <c r="N9">
        <v>230</v>
      </c>
      <c r="O9">
        <v>250</v>
      </c>
      <c r="P9">
        <v>260</v>
      </c>
      <c r="Q9">
        <v>300</v>
      </c>
      <c r="R9">
        <v>350</v>
      </c>
      <c r="S9">
        <v>400</v>
      </c>
    </row>
    <row r="10" spans="1:38" x14ac:dyDescent="0.25">
      <c r="B10">
        <f>1/COS(B6)</f>
        <v>1</v>
      </c>
      <c r="C10">
        <f t="shared" ref="C10:S10" si="20">1/COS(C6)</f>
        <v>1.0038198375433474</v>
      </c>
      <c r="D10">
        <f t="shared" si="20"/>
        <v>1.0154266118857451</v>
      </c>
      <c r="E10">
        <f t="shared" si="20"/>
        <v>1.035276180410083</v>
      </c>
      <c r="F10">
        <f t="shared" si="20"/>
        <v>1.0641777724759121</v>
      </c>
      <c r="G10">
        <f t="shared" si="20"/>
        <v>1.1033779189624917</v>
      </c>
      <c r="H10">
        <f t="shared" si="20"/>
        <v>1.1547005383792515</v>
      </c>
      <c r="I10">
        <f t="shared" si="20"/>
        <v>1.2207745887614561</v>
      </c>
      <c r="J10">
        <f t="shared" si="20"/>
        <v>1.3054072893322786</v>
      </c>
      <c r="K10">
        <f t="shared" si="20"/>
        <v>1.4142135623730949</v>
      </c>
      <c r="L10">
        <f t="shared" si="20"/>
        <v>1.5557238268604123</v>
      </c>
      <c r="M10">
        <f t="shared" si="20"/>
        <v>1.7434467956210977</v>
      </c>
      <c r="N10">
        <f t="shared" si="20"/>
        <v>1.9999999999999996</v>
      </c>
      <c r="O10">
        <f t="shared" si="20"/>
        <v>2.3662015831524985</v>
      </c>
      <c r="P10">
        <f t="shared" si="20"/>
        <v>2.9238044001630863</v>
      </c>
      <c r="Q10">
        <f t="shared" si="20"/>
        <v>3.8637033051562737</v>
      </c>
      <c r="R10">
        <f t="shared" si="20"/>
        <v>5.758770483143631</v>
      </c>
      <c r="S10">
        <f t="shared" si="20"/>
        <v>11.47371324566986</v>
      </c>
    </row>
    <row r="11" spans="1:38" x14ac:dyDescent="0.25">
      <c r="A11" t="s">
        <v>104</v>
      </c>
      <c r="B11">
        <f>B10*100</f>
        <v>100</v>
      </c>
      <c r="C11">
        <f>C10*100</f>
        <v>100.38198375433474</v>
      </c>
      <c r="D11">
        <f t="shared" ref="D11:S11" si="21">D10*100</f>
        <v>101.54266118857451</v>
      </c>
      <c r="E11">
        <f t="shared" si="21"/>
        <v>103.5276180410083</v>
      </c>
      <c r="F11">
        <f t="shared" si="21"/>
        <v>106.4177772475912</v>
      </c>
      <c r="G11">
        <f t="shared" si="21"/>
        <v>110.33779189624917</v>
      </c>
      <c r="H11">
        <f t="shared" si="21"/>
        <v>115.47005383792515</v>
      </c>
      <c r="I11">
        <f t="shared" si="21"/>
        <v>122.07745887614561</v>
      </c>
      <c r="J11">
        <f t="shared" si="21"/>
        <v>130.54072893322785</v>
      </c>
      <c r="K11">
        <f t="shared" si="21"/>
        <v>141.42135623730948</v>
      </c>
      <c r="L11">
        <f t="shared" si="21"/>
        <v>155.57238268604124</v>
      </c>
      <c r="M11">
        <f t="shared" si="21"/>
        <v>174.34467956210977</v>
      </c>
      <c r="N11">
        <f t="shared" si="21"/>
        <v>199.99999999999994</v>
      </c>
      <c r="O11">
        <f t="shared" si="21"/>
        <v>236.62015831524985</v>
      </c>
      <c r="P11">
        <f t="shared" si="21"/>
        <v>292.38044001630863</v>
      </c>
      <c r="Q11">
        <f t="shared" si="21"/>
        <v>386.37033051562736</v>
      </c>
      <c r="R11">
        <f t="shared" si="21"/>
        <v>575.87704831436315</v>
      </c>
      <c r="S11">
        <f t="shared" si="21"/>
        <v>1147.371324566986</v>
      </c>
    </row>
    <row r="12" spans="1:38" x14ac:dyDescent="0.25">
      <c r="A12" t="s">
        <v>105</v>
      </c>
      <c r="B12">
        <f>B10*110</f>
        <v>110</v>
      </c>
      <c r="C12">
        <f t="shared" ref="C12:S12" si="22">C10*110</f>
        <v>110.42018212976821</v>
      </c>
      <c r="D12">
        <f t="shared" si="22"/>
        <v>111.69692730743196</v>
      </c>
      <c r="E12">
        <f t="shared" si="22"/>
        <v>113.88037984510913</v>
      </c>
      <c r="F12">
        <f t="shared" si="22"/>
        <v>117.05955497235033</v>
      </c>
      <c r="G12">
        <f t="shared" si="22"/>
        <v>121.37157108587409</v>
      </c>
      <c r="H12">
        <f t="shared" si="22"/>
        <v>127.01705922171766</v>
      </c>
      <c r="I12">
        <f t="shared" si="22"/>
        <v>134.28520476376016</v>
      </c>
      <c r="J12">
        <f t="shared" si="22"/>
        <v>143.59480182655065</v>
      </c>
      <c r="K12">
        <f t="shared" si="22"/>
        <v>155.56349186104043</v>
      </c>
      <c r="L12">
        <f t="shared" si="22"/>
        <v>171.12962095464536</v>
      </c>
      <c r="M12">
        <f t="shared" si="22"/>
        <v>191.77914751832074</v>
      </c>
      <c r="N12">
        <f t="shared" si="22"/>
        <v>219.99999999999994</v>
      </c>
      <c r="O12">
        <f t="shared" si="22"/>
        <v>260.28217414677482</v>
      </c>
      <c r="P12">
        <f t="shared" si="22"/>
        <v>321.61848401793947</v>
      </c>
      <c r="Q12">
        <f t="shared" si="22"/>
        <v>425.00736356719011</v>
      </c>
      <c r="R12">
        <f t="shared" si="22"/>
        <v>633.46475314579936</v>
      </c>
      <c r="S12">
        <f t="shared" si="22"/>
        <v>1262.1084570236847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D245E-CAF6-4BA0-8926-5897C3B4EDE2}">
  <dimension ref="C6:Q52"/>
  <sheetViews>
    <sheetView topLeftCell="J10" zoomScale="70" zoomScaleNormal="70" workbookViewId="0">
      <selection activeCell="C6" sqref="C6:N27"/>
    </sheetView>
  </sheetViews>
  <sheetFormatPr defaultRowHeight="13.8" x14ac:dyDescent="0.25"/>
  <sheetData>
    <row r="6" spans="3:14" x14ac:dyDescent="0.25">
      <c r="D6" t="s">
        <v>7</v>
      </c>
      <c r="E6" t="s">
        <v>20</v>
      </c>
      <c r="F6" t="s">
        <v>8</v>
      </c>
      <c r="G6" t="s">
        <v>18</v>
      </c>
      <c r="H6" t="s">
        <v>19</v>
      </c>
      <c r="I6" t="s">
        <v>21</v>
      </c>
      <c r="J6" t="s">
        <v>22</v>
      </c>
      <c r="K6" t="s">
        <v>23</v>
      </c>
      <c r="L6" t="s">
        <v>24</v>
      </c>
      <c r="M6" t="s">
        <v>25</v>
      </c>
      <c r="N6" t="s">
        <v>26</v>
      </c>
    </row>
    <row r="7" spans="3:14" x14ac:dyDescent="0.25">
      <c r="C7">
        <v>0</v>
      </c>
      <c r="D7">
        <v>150</v>
      </c>
      <c r="E7">
        <v>190</v>
      </c>
      <c r="F7">
        <v>188</v>
      </c>
      <c r="G7">
        <v>300</v>
      </c>
      <c r="H7">
        <v>400</v>
      </c>
      <c r="I7">
        <v>800</v>
      </c>
      <c r="J7">
        <v>30</v>
      </c>
      <c r="K7">
        <v>320</v>
      </c>
      <c r="L7">
        <v>500</v>
      </c>
      <c r="M7">
        <v>650</v>
      </c>
      <c r="N7">
        <v>550</v>
      </c>
    </row>
    <row r="8" spans="3:14" x14ac:dyDescent="0.25">
      <c r="C8">
        <v>100</v>
      </c>
      <c r="D8">
        <v>145</v>
      </c>
      <c r="E8">
        <v>185</v>
      </c>
      <c r="F8">
        <v>183</v>
      </c>
      <c r="G8">
        <v>280</v>
      </c>
      <c r="H8">
        <v>390</v>
      </c>
      <c r="I8">
        <v>780</v>
      </c>
      <c r="J8">
        <v>29</v>
      </c>
      <c r="K8">
        <v>319</v>
      </c>
      <c r="L8">
        <v>495</v>
      </c>
      <c r="M8">
        <v>646</v>
      </c>
      <c r="N8">
        <v>548</v>
      </c>
    </row>
    <row r="9" spans="3:14" x14ac:dyDescent="0.25">
      <c r="C9">
        <v>200</v>
      </c>
      <c r="D9">
        <v>140</v>
      </c>
      <c r="E9">
        <v>180</v>
      </c>
      <c r="F9">
        <v>178</v>
      </c>
      <c r="G9">
        <v>260</v>
      </c>
      <c r="H9">
        <v>380</v>
      </c>
      <c r="I9">
        <v>760</v>
      </c>
      <c r="J9">
        <v>28</v>
      </c>
      <c r="K9">
        <v>318</v>
      </c>
      <c r="L9">
        <v>490</v>
      </c>
      <c r="M9">
        <v>642</v>
      </c>
      <c r="N9">
        <v>546</v>
      </c>
    </row>
    <row r="10" spans="3:14" x14ac:dyDescent="0.25">
      <c r="C10">
        <v>300</v>
      </c>
      <c r="D10">
        <v>135</v>
      </c>
      <c r="E10">
        <v>175</v>
      </c>
      <c r="F10">
        <v>173</v>
      </c>
      <c r="G10">
        <v>240</v>
      </c>
      <c r="H10">
        <v>370</v>
      </c>
      <c r="I10">
        <v>740</v>
      </c>
      <c r="J10">
        <v>27</v>
      </c>
      <c r="K10">
        <v>317</v>
      </c>
      <c r="L10">
        <v>485</v>
      </c>
      <c r="M10">
        <v>638</v>
      </c>
      <c r="N10">
        <v>544</v>
      </c>
    </row>
    <row r="11" spans="3:14" x14ac:dyDescent="0.25">
      <c r="C11">
        <v>400</v>
      </c>
      <c r="D11">
        <v>130</v>
      </c>
      <c r="E11">
        <v>170</v>
      </c>
      <c r="F11">
        <v>168</v>
      </c>
      <c r="G11">
        <v>220</v>
      </c>
      <c r="H11">
        <v>360</v>
      </c>
      <c r="I11">
        <v>720</v>
      </c>
      <c r="J11">
        <v>26</v>
      </c>
      <c r="K11">
        <v>316</v>
      </c>
      <c r="L11">
        <v>480</v>
      </c>
      <c r="M11">
        <v>634</v>
      </c>
      <c r="N11">
        <v>542</v>
      </c>
    </row>
    <row r="12" spans="3:14" x14ac:dyDescent="0.25">
      <c r="C12">
        <v>500</v>
      </c>
      <c r="D12">
        <v>125</v>
      </c>
      <c r="E12">
        <v>165</v>
      </c>
      <c r="F12">
        <v>165</v>
      </c>
      <c r="G12">
        <v>200</v>
      </c>
      <c r="H12">
        <v>350</v>
      </c>
      <c r="I12">
        <v>700</v>
      </c>
      <c r="J12">
        <v>25</v>
      </c>
      <c r="K12">
        <v>315</v>
      </c>
      <c r="L12">
        <v>475</v>
      </c>
      <c r="M12">
        <v>630</v>
      </c>
      <c r="N12">
        <v>540</v>
      </c>
    </row>
    <row r="13" spans="3:14" x14ac:dyDescent="0.25">
      <c r="C13">
        <v>600</v>
      </c>
      <c r="D13">
        <v>120</v>
      </c>
      <c r="E13">
        <v>161</v>
      </c>
      <c r="F13">
        <v>162</v>
      </c>
      <c r="G13">
        <v>190</v>
      </c>
      <c r="H13">
        <v>340</v>
      </c>
      <c r="I13">
        <v>690</v>
      </c>
      <c r="J13">
        <v>24</v>
      </c>
      <c r="K13">
        <v>314</v>
      </c>
      <c r="L13">
        <v>470</v>
      </c>
      <c r="M13">
        <v>627</v>
      </c>
      <c r="N13">
        <v>538</v>
      </c>
    </row>
    <row r="14" spans="3:14" x14ac:dyDescent="0.25">
      <c r="C14">
        <v>700</v>
      </c>
      <c r="D14">
        <v>115</v>
      </c>
      <c r="E14">
        <v>157</v>
      </c>
      <c r="F14">
        <v>159</v>
      </c>
      <c r="G14">
        <v>180</v>
      </c>
      <c r="H14">
        <v>335</v>
      </c>
      <c r="I14">
        <v>680</v>
      </c>
      <c r="J14">
        <v>23.5</v>
      </c>
      <c r="K14">
        <v>313</v>
      </c>
      <c r="L14">
        <v>465</v>
      </c>
      <c r="M14">
        <v>624</v>
      </c>
      <c r="N14">
        <v>536</v>
      </c>
    </row>
    <row r="15" spans="3:14" x14ac:dyDescent="0.25">
      <c r="C15">
        <v>800</v>
      </c>
      <c r="D15">
        <v>110</v>
      </c>
      <c r="E15">
        <v>153</v>
      </c>
      <c r="F15">
        <v>156</v>
      </c>
      <c r="G15">
        <v>170</v>
      </c>
      <c r="H15">
        <v>330</v>
      </c>
      <c r="I15">
        <v>670</v>
      </c>
      <c r="J15">
        <v>23</v>
      </c>
      <c r="K15">
        <v>312</v>
      </c>
      <c r="L15">
        <v>460</v>
      </c>
      <c r="M15">
        <v>621</v>
      </c>
      <c r="N15">
        <v>534</v>
      </c>
    </row>
    <row r="16" spans="3:14" x14ac:dyDescent="0.25">
      <c r="C16">
        <v>900</v>
      </c>
      <c r="D16">
        <v>107</v>
      </c>
      <c r="E16">
        <v>149</v>
      </c>
      <c r="F16">
        <v>153</v>
      </c>
      <c r="G16">
        <v>160</v>
      </c>
      <c r="H16">
        <v>325</v>
      </c>
      <c r="I16">
        <v>660</v>
      </c>
      <c r="J16">
        <v>22.5</v>
      </c>
      <c r="K16">
        <v>311</v>
      </c>
      <c r="L16">
        <v>455</v>
      </c>
      <c r="M16">
        <v>618</v>
      </c>
      <c r="N16">
        <v>532</v>
      </c>
    </row>
    <row r="17" spans="3:17" x14ac:dyDescent="0.25">
      <c r="C17">
        <v>1000</v>
      </c>
      <c r="D17">
        <v>104</v>
      </c>
      <c r="E17">
        <v>145</v>
      </c>
      <c r="F17">
        <v>150</v>
      </c>
      <c r="G17">
        <v>150</v>
      </c>
      <c r="H17">
        <v>320</v>
      </c>
      <c r="I17">
        <v>650</v>
      </c>
      <c r="J17">
        <v>22</v>
      </c>
      <c r="K17">
        <v>310</v>
      </c>
      <c r="L17">
        <v>450</v>
      </c>
      <c r="M17">
        <v>615</v>
      </c>
      <c r="N17">
        <v>530</v>
      </c>
    </row>
    <row r="18" spans="3:17" x14ac:dyDescent="0.25">
      <c r="C18">
        <v>1100</v>
      </c>
      <c r="D18">
        <v>101</v>
      </c>
      <c r="E18">
        <v>141</v>
      </c>
      <c r="F18">
        <v>148</v>
      </c>
      <c r="G18">
        <v>140</v>
      </c>
      <c r="H18">
        <v>315</v>
      </c>
      <c r="I18">
        <v>640</v>
      </c>
      <c r="J18">
        <v>21.5</v>
      </c>
      <c r="K18">
        <v>309</v>
      </c>
      <c r="L18">
        <v>445</v>
      </c>
      <c r="M18">
        <v>612</v>
      </c>
      <c r="N18">
        <v>528</v>
      </c>
    </row>
    <row r="19" spans="3:17" x14ac:dyDescent="0.25">
      <c r="C19">
        <v>1200</v>
      </c>
      <c r="D19">
        <v>98</v>
      </c>
      <c r="E19">
        <v>137</v>
      </c>
      <c r="F19">
        <v>146</v>
      </c>
      <c r="G19">
        <v>130</v>
      </c>
      <c r="H19">
        <v>310</v>
      </c>
      <c r="I19">
        <v>630</v>
      </c>
      <c r="J19">
        <v>21</v>
      </c>
      <c r="K19">
        <v>308</v>
      </c>
      <c r="L19">
        <v>440</v>
      </c>
      <c r="M19">
        <v>609</v>
      </c>
      <c r="N19">
        <v>526</v>
      </c>
    </row>
    <row r="20" spans="3:17" x14ac:dyDescent="0.25">
      <c r="C20">
        <v>1300</v>
      </c>
      <c r="D20">
        <v>95</v>
      </c>
      <c r="E20">
        <v>133</v>
      </c>
      <c r="F20">
        <v>144</v>
      </c>
      <c r="G20">
        <v>120</v>
      </c>
      <c r="H20">
        <v>305</v>
      </c>
      <c r="I20">
        <v>620</v>
      </c>
      <c r="J20">
        <v>20.5</v>
      </c>
      <c r="K20">
        <v>307</v>
      </c>
      <c r="L20">
        <v>435</v>
      </c>
      <c r="M20">
        <v>606</v>
      </c>
      <c r="N20">
        <v>524</v>
      </c>
    </row>
    <row r="21" spans="3:17" x14ac:dyDescent="0.25">
      <c r="C21">
        <v>1400</v>
      </c>
      <c r="D21">
        <v>92</v>
      </c>
      <c r="E21">
        <v>129</v>
      </c>
      <c r="F21">
        <v>142</v>
      </c>
      <c r="G21">
        <v>115</v>
      </c>
      <c r="H21">
        <v>302</v>
      </c>
      <c r="I21">
        <v>610</v>
      </c>
      <c r="J21">
        <v>20</v>
      </c>
      <c r="K21">
        <v>306</v>
      </c>
      <c r="L21">
        <v>430</v>
      </c>
      <c r="M21">
        <v>603</v>
      </c>
      <c r="N21">
        <v>522</v>
      </c>
    </row>
    <row r="22" spans="3:17" x14ac:dyDescent="0.25">
      <c r="C22">
        <v>1500</v>
      </c>
      <c r="D22">
        <v>89</v>
      </c>
      <c r="E22">
        <v>125</v>
      </c>
      <c r="F22">
        <v>140</v>
      </c>
      <c r="G22">
        <v>110</v>
      </c>
      <c r="H22">
        <v>299</v>
      </c>
      <c r="I22">
        <v>600</v>
      </c>
      <c r="J22">
        <v>19.5</v>
      </c>
      <c r="K22">
        <v>305</v>
      </c>
      <c r="L22">
        <v>425</v>
      </c>
      <c r="M22">
        <v>600</v>
      </c>
      <c r="N22">
        <v>520</v>
      </c>
    </row>
    <row r="23" spans="3:17" x14ac:dyDescent="0.25">
      <c r="C23">
        <v>1600</v>
      </c>
      <c r="D23">
        <v>86</v>
      </c>
      <c r="E23">
        <v>122</v>
      </c>
      <c r="F23">
        <v>138</v>
      </c>
      <c r="G23">
        <v>105</v>
      </c>
      <c r="H23">
        <v>296</v>
      </c>
      <c r="I23">
        <v>595</v>
      </c>
      <c r="J23">
        <v>19</v>
      </c>
      <c r="K23">
        <v>304</v>
      </c>
      <c r="L23">
        <v>420</v>
      </c>
      <c r="M23">
        <v>598</v>
      </c>
      <c r="N23">
        <v>518</v>
      </c>
    </row>
    <row r="24" spans="3:17" x14ac:dyDescent="0.25">
      <c r="C24">
        <v>1700</v>
      </c>
      <c r="D24">
        <v>84</v>
      </c>
      <c r="E24">
        <v>119</v>
      </c>
      <c r="F24">
        <v>136</v>
      </c>
      <c r="G24">
        <v>100</v>
      </c>
      <c r="H24">
        <v>293</v>
      </c>
      <c r="I24">
        <v>590</v>
      </c>
      <c r="J24">
        <v>18.5</v>
      </c>
      <c r="K24">
        <v>303</v>
      </c>
      <c r="L24">
        <v>415</v>
      </c>
      <c r="M24">
        <v>596</v>
      </c>
      <c r="N24">
        <v>516</v>
      </c>
    </row>
    <row r="25" spans="3:17" x14ac:dyDescent="0.25">
      <c r="C25">
        <v>1800</v>
      </c>
      <c r="D25">
        <v>82</v>
      </c>
      <c r="E25">
        <v>116</v>
      </c>
      <c r="F25">
        <v>134</v>
      </c>
      <c r="G25">
        <v>95</v>
      </c>
      <c r="H25">
        <v>290</v>
      </c>
      <c r="I25">
        <v>585</v>
      </c>
      <c r="J25">
        <v>18</v>
      </c>
      <c r="K25">
        <v>302</v>
      </c>
      <c r="L25">
        <v>410</v>
      </c>
      <c r="M25">
        <v>594</v>
      </c>
      <c r="N25">
        <v>514</v>
      </c>
    </row>
    <row r="26" spans="3:17" x14ac:dyDescent="0.25">
      <c r="C26">
        <v>1900</v>
      </c>
      <c r="D26">
        <v>80</v>
      </c>
      <c r="E26">
        <v>113</v>
      </c>
      <c r="F26">
        <v>132</v>
      </c>
      <c r="G26">
        <v>90</v>
      </c>
      <c r="H26">
        <v>287</v>
      </c>
      <c r="I26">
        <v>580</v>
      </c>
      <c r="J26">
        <v>17.5</v>
      </c>
      <c r="K26">
        <v>301</v>
      </c>
      <c r="L26">
        <v>405</v>
      </c>
      <c r="M26">
        <v>592</v>
      </c>
      <c r="N26">
        <v>512</v>
      </c>
    </row>
    <row r="27" spans="3:17" x14ac:dyDescent="0.25">
      <c r="C27">
        <v>2000</v>
      </c>
      <c r="D27">
        <v>78</v>
      </c>
      <c r="E27">
        <v>110</v>
      </c>
      <c r="F27">
        <v>130</v>
      </c>
      <c r="G27">
        <v>85</v>
      </c>
      <c r="H27">
        <v>284</v>
      </c>
      <c r="I27">
        <v>575</v>
      </c>
      <c r="J27">
        <v>17</v>
      </c>
      <c r="K27">
        <v>300</v>
      </c>
      <c r="L27">
        <v>400</v>
      </c>
      <c r="M27">
        <v>590</v>
      </c>
      <c r="N27">
        <v>510</v>
      </c>
    </row>
    <row r="31" spans="3:17" x14ac:dyDescent="0.25">
      <c r="D31" t="s">
        <v>22</v>
      </c>
      <c r="E31" t="s">
        <v>7</v>
      </c>
      <c r="F31" t="s">
        <v>20</v>
      </c>
      <c r="G31" t="s">
        <v>8</v>
      </c>
      <c r="J31" t="s">
        <v>19</v>
      </c>
      <c r="K31" t="s">
        <v>24</v>
      </c>
      <c r="L31" t="s">
        <v>23</v>
      </c>
      <c r="O31" t="s">
        <v>21</v>
      </c>
      <c r="P31" t="s">
        <v>25</v>
      </c>
      <c r="Q31" t="s">
        <v>26</v>
      </c>
    </row>
    <row r="32" spans="3:17" x14ac:dyDescent="0.25">
      <c r="C32">
        <v>0</v>
      </c>
      <c r="D32">
        <v>30</v>
      </c>
      <c r="E32">
        <v>150</v>
      </c>
      <c r="F32">
        <v>190</v>
      </c>
      <c r="G32">
        <v>188</v>
      </c>
      <c r="I32">
        <v>0</v>
      </c>
      <c r="J32">
        <v>400</v>
      </c>
      <c r="K32">
        <v>500</v>
      </c>
      <c r="L32">
        <v>320</v>
      </c>
      <c r="N32">
        <v>0</v>
      </c>
      <c r="O32">
        <v>800</v>
      </c>
      <c r="P32">
        <v>650</v>
      </c>
      <c r="Q32">
        <v>550</v>
      </c>
    </row>
    <row r="33" spans="3:17" x14ac:dyDescent="0.25">
      <c r="C33">
        <v>100</v>
      </c>
      <c r="D33">
        <v>29</v>
      </c>
      <c r="E33">
        <v>145</v>
      </c>
      <c r="F33">
        <v>185</v>
      </c>
      <c r="G33">
        <v>183</v>
      </c>
      <c r="I33">
        <v>100</v>
      </c>
      <c r="J33">
        <v>390</v>
      </c>
      <c r="K33">
        <v>495</v>
      </c>
      <c r="L33">
        <v>319</v>
      </c>
      <c r="N33">
        <v>100</v>
      </c>
      <c r="O33">
        <v>780</v>
      </c>
      <c r="P33">
        <v>646</v>
      </c>
      <c r="Q33">
        <v>548</v>
      </c>
    </row>
    <row r="34" spans="3:17" x14ac:dyDescent="0.25">
      <c r="C34">
        <v>200</v>
      </c>
      <c r="D34">
        <v>28</v>
      </c>
      <c r="E34">
        <v>140</v>
      </c>
      <c r="F34">
        <v>180</v>
      </c>
      <c r="G34">
        <v>178</v>
      </c>
      <c r="I34">
        <v>200</v>
      </c>
      <c r="J34">
        <v>380</v>
      </c>
      <c r="K34">
        <v>490</v>
      </c>
      <c r="L34">
        <v>318</v>
      </c>
      <c r="N34">
        <v>200</v>
      </c>
      <c r="O34">
        <v>760</v>
      </c>
      <c r="P34">
        <v>642</v>
      </c>
      <c r="Q34">
        <v>546</v>
      </c>
    </row>
    <row r="35" spans="3:17" x14ac:dyDescent="0.25">
      <c r="C35">
        <v>300</v>
      </c>
      <c r="D35">
        <v>27</v>
      </c>
      <c r="E35">
        <v>135</v>
      </c>
      <c r="F35">
        <v>175</v>
      </c>
      <c r="G35">
        <v>173</v>
      </c>
      <c r="I35">
        <v>300</v>
      </c>
      <c r="J35">
        <v>370</v>
      </c>
      <c r="K35">
        <v>485</v>
      </c>
      <c r="L35">
        <v>317</v>
      </c>
      <c r="N35">
        <v>300</v>
      </c>
      <c r="O35">
        <v>740</v>
      </c>
      <c r="P35">
        <v>638</v>
      </c>
      <c r="Q35">
        <v>544</v>
      </c>
    </row>
    <row r="36" spans="3:17" x14ac:dyDescent="0.25">
      <c r="C36">
        <v>400</v>
      </c>
      <c r="D36">
        <v>26</v>
      </c>
      <c r="E36">
        <v>130</v>
      </c>
      <c r="F36">
        <v>170</v>
      </c>
      <c r="G36">
        <v>168</v>
      </c>
      <c r="I36">
        <v>400</v>
      </c>
      <c r="J36">
        <v>360</v>
      </c>
      <c r="K36">
        <v>480</v>
      </c>
      <c r="L36">
        <v>316</v>
      </c>
      <c r="N36">
        <v>400</v>
      </c>
      <c r="O36">
        <v>720</v>
      </c>
      <c r="P36">
        <v>634</v>
      </c>
      <c r="Q36">
        <v>542</v>
      </c>
    </row>
    <row r="37" spans="3:17" x14ac:dyDescent="0.25">
      <c r="C37">
        <v>500</v>
      </c>
      <c r="D37">
        <v>25</v>
      </c>
      <c r="E37">
        <v>125</v>
      </c>
      <c r="F37">
        <v>165</v>
      </c>
      <c r="G37">
        <v>165</v>
      </c>
      <c r="I37">
        <v>500</v>
      </c>
      <c r="J37">
        <v>350</v>
      </c>
      <c r="K37">
        <v>475</v>
      </c>
      <c r="L37">
        <v>315</v>
      </c>
      <c r="N37">
        <v>500</v>
      </c>
      <c r="O37">
        <v>700</v>
      </c>
      <c r="P37">
        <v>630</v>
      </c>
      <c r="Q37">
        <v>540</v>
      </c>
    </row>
    <row r="38" spans="3:17" x14ac:dyDescent="0.25">
      <c r="C38">
        <v>600</v>
      </c>
      <c r="D38">
        <v>24</v>
      </c>
      <c r="E38">
        <v>120</v>
      </c>
      <c r="F38">
        <v>161</v>
      </c>
      <c r="G38">
        <v>162</v>
      </c>
      <c r="I38">
        <v>600</v>
      </c>
      <c r="J38">
        <v>340</v>
      </c>
      <c r="K38">
        <v>470</v>
      </c>
      <c r="L38">
        <v>314</v>
      </c>
      <c r="N38">
        <v>600</v>
      </c>
      <c r="O38">
        <v>690</v>
      </c>
      <c r="P38">
        <v>627</v>
      </c>
      <c r="Q38">
        <v>538</v>
      </c>
    </row>
    <row r="39" spans="3:17" x14ac:dyDescent="0.25">
      <c r="C39">
        <v>700</v>
      </c>
      <c r="D39">
        <v>23.5</v>
      </c>
      <c r="E39">
        <v>115</v>
      </c>
      <c r="F39">
        <v>157</v>
      </c>
      <c r="G39">
        <v>159</v>
      </c>
      <c r="I39">
        <v>700</v>
      </c>
      <c r="J39">
        <v>335</v>
      </c>
      <c r="K39">
        <v>465</v>
      </c>
      <c r="L39">
        <v>313</v>
      </c>
      <c r="N39">
        <v>700</v>
      </c>
      <c r="O39">
        <v>680</v>
      </c>
      <c r="P39">
        <v>624</v>
      </c>
      <c r="Q39">
        <v>536</v>
      </c>
    </row>
    <row r="40" spans="3:17" x14ac:dyDescent="0.25">
      <c r="C40">
        <v>800</v>
      </c>
      <c r="D40">
        <v>23</v>
      </c>
      <c r="E40">
        <v>110</v>
      </c>
      <c r="F40">
        <v>153</v>
      </c>
      <c r="G40">
        <v>156</v>
      </c>
      <c r="I40">
        <v>800</v>
      </c>
      <c r="J40">
        <v>330</v>
      </c>
      <c r="K40">
        <v>460</v>
      </c>
      <c r="L40">
        <v>312</v>
      </c>
      <c r="N40">
        <v>800</v>
      </c>
      <c r="O40">
        <v>670</v>
      </c>
      <c r="P40">
        <v>621</v>
      </c>
      <c r="Q40">
        <v>534</v>
      </c>
    </row>
    <row r="41" spans="3:17" x14ac:dyDescent="0.25">
      <c r="C41">
        <v>900</v>
      </c>
      <c r="D41">
        <v>22.5</v>
      </c>
      <c r="E41">
        <v>107</v>
      </c>
      <c r="F41">
        <v>149</v>
      </c>
      <c r="G41">
        <v>153</v>
      </c>
      <c r="I41">
        <v>900</v>
      </c>
      <c r="J41">
        <v>325</v>
      </c>
      <c r="K41">
        <v>455</v>
      </c>
      <c r="L41">
        <v>311</v>
      </c>
      <c r="N41">
        <v>900</v>
      </c>
      <c r="O41">
        <v>660</v>
      </c>
      <c r="P41">
        <v>618</v>
      </c>
      <c r="Q41">
        <v>532</v>
      </c>
    </row>
    <row r="42" spans="3:17" x14ac:dyDescent="0.25">
      <c r="C42">
        <v>1000</v>
      </c>
      <c r="D42">
        <v>22</v>
      </c>
      <c r="E42">
        <v>104</v>
      </c>
      <c r="F42">
        <v>145</v>
      </c>
      <c r="G42">
        <v>150</v>
      </c>
      <c r="I42">
        <v>1000</v>
      </c>
      <c r="J42">
        <v>320</v>
      </c>
      <c r="K42">
        <v>450</v>
      </c>
      <c r="L42">
        <v>310</v>
      </c>
      <c r="N42">
        <v>1000</v>
      </c>
      <c r="O42">
        <v>650</v>
      </c>
      <c r="P42">
        <v>615</v>
      </c>
      <c r="Q42">
        <v>530</v>
      </c>
    </row>
    <row r="43" spans="3:17" x14ac:dyDescent="0.25">
      <c r="C43">
        <v>1100</v>
      </c>
      <c r="D43">
        <v>21.5</v>
      </c>
      <c r="E43">
        <v>101</v>
      </c>
      <c r="F43">
        <v>141</v>
      </c>
      <c r="G43">
        <v>148</v>
      </c>
      <c r="I43">
        <v>1100</v>
      </c>
      <c r="J43">
        <v>315</v>
      </c>
      <c r="K43">
        <v>445</v>
      </c>
      <c r="L43">
        <v>309</v>
      </c>
      <c r="N43">
        <v>1100</v>
      </c>
      <c r="O43">
        <v>640</v>
      </c>
      <c r="P43">
        <v>612</v>
      </c>
      <c r="Q43">
        <v>528</v>
      </c>
    </row>
    <row r="44" spans="3:17" x14ac:dyDescent="0.25">
      <c r="C44">
        <v>1200</v>
      </c>
      <c r="D44">
        <v>21</v>
      </c>
      <c r="E44">
        <v>98</v>
      </c>
      <c r="F44">
        <v>137</v>
      </c>
      <c r="G44">
        <v>146</v>
      </c>
      <c r="I44">
        <v>1200</v>
      </c>
      <c r="J44">
        <v>310</v>
      </c>
      <c r="K44">
        <v>440</v>
      </c>
      <c r="L44">
        <v>308</v>
      </c>
      <c r="N44">
        <v>1200</v>
      </c>
      <c r="O44">
        <v>630</v>
      </c>
      <c r="P44">
        <v>609</v>
      </c>
      <c r="Q44">
        <v>526</v>
      </c>
    </row>
    <row r="45" spans="3:17" x14ac:dyDescent="0.25">
      <c r="C45">
        <v>1300</v>
      </c>
      <c r="D45">
        <v>20.5</v>
      </c>
      <c r="E45">
        <v>95</v>
      </c>
      <c r="F45">
        <v>133</v>
      </c>
      <c r="G45">
        <v>144</v>
      </c>
      <c r="I45">
        <v>1300</v>
      </c>
      <c r="J45">
        <v>305</v>
      </c>
      <c r="K45">
        <v>435</v>
      </c>
      <c r="L45">
        <v>307</v>
      </c>
      <c r="N45">
        <v>1300</v>
      </c>
      <c r="O45">
        <v>620</v>
      </c>
      <c r="P45">
        <v>606</v>
      </c>
      <c r="Q45">
        <v>524</v>
      </c>
    </row>
    <row r="46" spans="3:17" x14ac:dyDescent="0.25">
      <c r="C46">
        <v>1400</v>
      </c>
      <c r="D46">
        <v>20</v>
      </c>
      <c r="E46">
        <v>92</v>
      </c>
      <c r="F46">
        <v>129</v>
      </c>
      <c r="G46">
        <v>142</v>
      </c>
      <c r="I46">
        <v>1400</v>
      </c>
      <c r="J46">
        <v>302</v>
      </c>
      <c r="K46">
        <v>430</v>
      </c>
      <c r="L46">
        <v>306</v>
      </c>
      <c r="N46">
        <v>1400</v>
      </c>
      <c r="O46">
        <v>610</v>
      </c>
      <c r="P46">
        <v>603</v>
      </c>
      <c r="Q46">
        <v>522</v>
      </c>
    </row>
    <row r="47" spans="3:17" x14ac:dyDescent="0.25">
      <c r="C47">
        <v>1500</v>
      </c>
      <c r="D47">
        <v>19.5</v>
      </c>
      <c r="E47">
        <v>89</v>
      </c>
      <c r="F47">
        <v>125</v>
      </c>
      <c r="G47">
        <v>140</v>
      </c>
      <c r="I47">
        <v>1500</v>
      </c>
      <c r="J47">
        <v>299</v>
      </c>
      <c r="K47">
        <v>425</v>
      </c>
      <c r="L47">
        <v>305</v>
      </c>
      <c r="N47">
        <v>1500</v>
      </c>
      <c r="O47">
        <v>600</v>
      </c>
      <c r="P47">
        <v>600</v>
      </c>
      <c r="Q47">
        <v>520</v>
      </c>
    </row>
    <row r="48" spans="3:17" x14ac:dyDescent="0.25">
      <c r="C48">
        <v>1600</v>
      </c>
      <c r="D48">
        <v>19</v>
      </c>
      <c r="E48">
        <v>86</v>
      </c>
      <c r="F48">
        <v>122</v>
      </c>
      <c r="G48">
        <v>138</v>
      </c>
      <c r="I48">
        <v>1600</v>
      </c>
      <c r="J48">
        <v>296</v>
      </c>
      <c r="K48">
        <v>420</v>
      </c>
      <c r="L48">
        <v>304</v>
      </c>
      <c r="N48">
        <v>1600</v>
      </c>
      <c r="O48">
        <v>595</v>
      </c>
      <c r="P48">
        <v>598</v>
      </c>
      <c r="Q48">
        <v>518</v>
      </c>
    </row>
    <row r="49" spans="3:17" x14ac:dyDescent="0.25">
      <c r="C49">
        <v>1700</v>
      </c>
      <c r="D49">
        <v>18.5</v>
      </c>
      <c r="E49">
        <v>84</v>
      </c>
      <c r="F49">
        <v>119</v>
      </c>
      <c r="G49">
        <v>136</v>
      </c>
      <c r="I49">
        <v>1700</v>
      </c>
      <c r="J49">
        <v>293</v>
      </c>
      <c r="K49">
        <v>415</v>
      </c>
      <c r="L49">
        <v>303</v>
      </c>
      <c r="N49">
        <v>1700</v>
      </c>
      <c r="O49">
        <v>590</v>
      </c>
      <c r="P49">
        <v>596</v>
      </c>
      <c r="Q49">
        <v>516</v>
      </c>
    </row>
    <row r="50" spans="3:17" x14ac:dyDescent="0.25">
      <c r="C50">
        <v>1800</v>
      </c>
      <c r="D50">
        <v>18</v>
      </c>
      <c r="E50">
        <v>82</v>
      </c>
      <c r="F50">
        <v>116</v>
      </c>
      <c r="G50">
        <v>134</v>
      </c>
      <c r="I50">
        <v>1800</v>
      </c>
      <c r="J50">
        <v>290</v>
      </c>
      <c r="K50">
        <v>410</v>
      </c>
      <c r="L50">
        <v>302</v>
      </c>
      <c r="N50">
        <v>1800</v>
      </c>
      <c r="O50">
        <v>585</v>
      </c>
      <c r="P50">
        <v>594</v>
      </c>
      <c r="Q50">
        <v>514</v>
      </c>
    </row>
    <row r="51" spans="3:17" x14ac:dyDescent="0.25">
      <c r="C51">
        <v>1900</v>
      </c>
      <c r="D51">
        <v>17.5</v>
      </c>
      <c r="E51">
        <v>80</v>
      </c>
      <c r="F51">
        <v>113</v>
      </c>
      <c r="G51">
        <v>132</v>
      </c>
      <c r="I51">
        <v>1900</v>
      </c>
      <c r="J51">
        <v>287</v>
      </c>
      <c r="K51">
        <v>405</v>
      </c>
      <c r="L51">
        <v>301</v>
      </c>
      <c r="N51">
        <v>1900</v>
      </c>
      <c r="O51">
        <v>580</v>
      </c>
      <c r="P51">
        <v>592</v>
      </c>
      <c r="Q51">
        <v>512</v>
      </c>
    </row>
    <row r="52" spans="3:17" x14ac:dyDescent="0.25">
      <c r="C52">
        <v>2000</v>
      </c>
      <c r="D52">
        <v>17</v>
      </c>
      <c r="E52">
        <v>78</v>
      </c>
      <c r="F52">
        <v>110</v>
      </c>
      <c r="G52">
        <v>130</v>
      </c>
      <c r="I52">
        <v>2000</v>
      </c>
      <c r="J52">
        <v>284</v>
      </c>
      <c r="K52">
        <v>400</v>
      </c>
      <c r="L52">
        <v>300</v>
      </c>
      <c r="N52">
        <v>2000</v>
      </c>
      <c r="O52">
        <v>575</v>
      </c>
      <c r="P52">
        <v>590</v>
      </c>
      <c r="Q52">
        <v>510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D0CFC-4878-46A2-905D-F840F087F539}">
  <dimension ref="A2:V64"/>
  <sheetViews>
    <sheetView topLeftCell="A30" workbookViewId="0">
      <selection activeCell="F63" sqref="F63"/>
    </sheetView>
  </sheetViews>
  <sheetFormatPr defaultRowHeight="13.8" x14ac:dyDescent="0.25"/>
  <cols>
    <col min="2" max="2" width="18.109375" customWidth="1"/>
    <col min="4" max="4" width="51.88671875" customWidth="1"/>
  </cols>
  <sheetData>
    <row r="2" spans="1:22" x14ac:dyDescent="0.25">
      <c r="A2" t="s">
        <v>17</v>
      </c>
      <c r="B2" t="s">
        <v>14</v>
      </c>
      <c r="L2" t="s">
        <v>16</v>
      </c>
      <c r="V2" t="s">
        <v>15</v>
      </c>
    </row>
    <row r="3" spans="1:22" x14ac:dyDescent="0.25">
      <c r="A3" t="s">
        <v>11</v>
      </c>
      <c r="B3">
        <v>5</v>
      </c>
      <c r="C3">
        <v>5.0999999999999996</v>
      </c>
      <c r="D3">
        <v>5.2</v>
      </c>
      <c r="E3">
        <v>5.3</v>
      </c>
      <c r="F3">
        <v>5.4</v>
      </c>
      <c r="G3">
        <v>5.5</v>
      </c>
      <c r="H3">
        <v>5.6</v>
      </c>
      <c r="I3">
        <v>5.7</v>
      </c>
      <c r="J3">
        <v>5.8</v>
      </c>
      <c r="K3">
        <v>5.9</v>
      </c>
      <c r="L3">
        <v>6</v>
      </c>
      <c r="M3">
        <v>6.1</v>
      </c>
      <c r="N3">
        <v>6.2</v>
      </c>
      <c r="O3">
        <v>6.3</v>
      </c>
      <c r="P3">
        <v>6.4</v>
      </c>
      <c r="Q3">
        <v>6.4999999999999902</v>
      </c>
      <c r="R3">
        <v>6.5999999999999899</v>
      </c>
      <c r="S3">
        <v>6.6999999999999904</v>
      </c>
      <c r="T3">
        <v>6.7999999999999901</v>
      </c>
      <c r="U3">
        <v>6.8999999999999897</v>
      </c>
      <c r="V3">
        <v>6.9999999999999902</v>
      </c>
    </row>
    <row r="4" spans="1:22" x14ac:dyDescent="0.25">
      <c r="A4" t="s">
        <v>12</v>
      </c>
      <c r="B4">
        <v>4</v>
      </c>
      <c r="C4">
        <v>4.0999999999999996</v>
      </c>
      <c r="D4">
        <v>4.2</v>
      </c>
      <c r="E4">
        <v>4.3</v>
      </c>
      <c r="F4">
        <v>4.4000000000000004</v>
      </c>
      <c r="G4">
        <v>4.5</v>
      </c>
      <c r="H4">
        <v>4.5999999999999996</v>
      </c>
      <c r="I4">
        <v>4.7</v>
      </c>
      <c r="J4">
        <v>4.8</v>
      </c>
      <c r="K4">
        <v>4.9000000000000004</v>
      </c>
      <c r="L4">
        <v>5</v>
      </c>
      <c r="M4">
        <v>5.0999999999999996</v>
      </c>
      <c r="N4">
        <v>5.2</v>
      </c>
      <c r="O4">
        <v>5.3</v>
      </c>
      <c r="P4">
        <v>5.4</v>
      </c>
      <c r="Q4">
        <v>5.4999999999999902</v>
      </c>
      <c r="R4">
        <v>5.5999999999999899</v>
      </c>
      <c r="S4">
        <v>5.6999999999999904</v>
      </c>
      <c r="T4">
        <v>5.7999999999999901</v>
      </c>
      <c r="U4">
        <v>5.8999999999999897</v>
      </c>
      <c r="V4">
        <v>5.9999999999999902</v>
      </c>
    </row>
    <row r="5" spans="1:22" x14ac:dyDescent="0.25">
      <c r="A5" t="s">
        <v>13</v>
      </c>
      <c r="B5">
        <v>6</v>
      </c>
      <c r="C5">
        <v>6.1</v>
      </c>
      <c r="D5">
        <v>6.2</v>
      </c>
      <c r="E5">
        <v>6.3</v>
      </c>
      <c r="F5">
        <v>6.4</v>
      </c>
      <c r="G5">
        <v>6.5</v>
      </c>
      <c r="H5">
        <v>6.6</v>
      </c>
      <c r="I5">
        <v>6.7</v>
      </c>
      <c r="J5">
        <v>6.8</v>
      </c>
      <c r="K5">
        <v>6.9</v>
      </c>
      <c r="L5">
        <v>7</v>
      </c>
      <c r="M5">
        <v>7.1</v>
      </c>
      <c r="N5">
        <v>7.2</v>
      </c>
      <c r="O5">
        <v>7.3</v>
      </c>
      <c r="P5">
        <v>7.4</v>
      </c>
      <c r="Q5">
        <v>7.4999999999999902</v>
      </c>
      <c r="R5">
        <v>7.5999999999999899</v>
      </c>
      <c r="S5">
        <v>7.6999999999999904</v>
      </c>
      <c r="T5">
        <v>7.7999999999999901</v>
      </c>
      <c r="U5">
        <v>7.8999999999999897</v>
      </c>
      <c r="V5">
        <v>7.9999999999999902</v>
      </c>
    </row>
    <row r="20" spans="2:6" x14ac:dyDescent="0.25">
      <c r="C20" t="s">
        <v>34</v>
      </c>
      <c r="D20" t="s">
        <v>48</v>
      </c>
    </row>
    <row r="21" spans="2:6" x14ac:dyDescent="0.25">
      <c r="B21" t="s">
        <v>27</v>
      </c>
      <c r="C21">
        <v>5</v>
      </c>
      <c r="D21" t="s">
        <v>49</v>
      </c>
      <c r="F21">
        <v>1</v>
      </c>
    </row>
    <row r="22" spans="2:6" x14ac:dyDescent="0.25">
      <c r="B22" t="s">
        <v>28</v>
      </c>
      <c r="C22">
        <v>0.1</v>
      </c>
      <c r="D22" t="s">
        <v>50</v>
      </c>
      <c r="F22">
        <v>1</v>
      </c>
    </row>
    <row r="23" spans="2:6" x14ac:dyDescent="0.25">
      <c r="B23" t="s">
        <v>29</v>
      </c>
      <c r="C23">
        <v>0.1</v>
      </c>
      <c r="D23" t="s">
        <v>51</v>
      </c>
      <c r="F23">
        <v>1</v>
      </c>
    </row>
    <row r="24" spans="2:6" x14ac:dyDescent="0.25">
      <c r="B24" t="s">
        <v>30</v>
      </c>
      <c r="C24">
        <v>0.2</v>
      </c>
      <c r="D24" t="s">
        <v>52</v>
      </c>
      <c r="F24">
        <v>1</v>
      </c>
    </row>
    <row r="25" spans="2:6" x14ac:dyDescent="0.25">
      <c r="B25" t="s">
        <v>31</v>
      </c>
      <c r="C25">
        <v>0.1</v>
      </c>
      <c r="D25" t="s">
        <v>53</v>
      </c>
      <c r="F25">
        <v>1</v>
      </c>
    </row>
    <row r="26" spans="2:6" x14ac:dyDescent="0.25">
      <c r="B26" t="s">
        <v>32</v>
      </c>
      <c r="C26">
        <v>0.1</v>
      </c>
      <c r="D26" t="s">
        <v>54</v>
      </c>
      <c r="F26">
        <v>1</v>
      </c>
    </row>
    <row r="27" spans="2:6" x14ac:dyDescent="0.25">
      <c r="B27" t="s">
        <v>33</v>
      </c>
      <c r="C27">
        <v>0.1</v>
      </c>
      <c r="D27" t="s">
        <v>55</v>
      </c>
      <c r="F27">
        <v>1</v>
      </c>
    </row>
    <row r="28" spans="2:6" x14ac:dyDescent="0.25">
      <c r="B28" t="s">
        <v>35</v>
      </c>
      <c r="C28">
        <v>0.2</v>
      </c>
      <c r="D28" t="s">
        <v>56</v>
      </c>
      <c r="F28">
        <v>1</v>
      </c>
    </row>
    <row r="29" spans="2:6" x14ac:dyDescent="0.25">
      <c r="B29" t="s">
        <v>36</v>
      </c>
      <c r="C29">
        <v>0.1</v>
      </c>
      <c r="D29" t="s">
        <v>57</v>
      </c>
      <c r="F29">
        <v>1</v>
      </c>
    </row>
    <row r="30" spans="2:6" x14ac:dyDescent="0.25">
      <c r="B30" t="s">
        <v>37</v>
      </c>
      <c r="C30">
        <v>0.1</v>
      </c>
      <c r="D30" t="s">
        <v>58</v>
      </c>
      <c r="F30">
        <v>1</v>
      </c>
    </row>
    <row r="31" spans="2:6" x14ac:dyDescent="0.25">
      <c r="B31" t="s">
        <v>38</v>
      </c>
      <c r="C31">
        <v>0.1</v>
      </c>
      <c r="D31" t="s">
        <v>59</v>
      </c>
      <c r="F31">
        <v>1</v>
      </c>
    </row>
    <row r="32" spans="2:6" x14ac:dyDescent="0.25">
      <c r="B32" t="s">
        <v>39</v>
      </c>
      <c r="C32">
        <v>0.2</v>
      </c>
      <c r="D32" t="s">
        <v>60</v>
      </c>
      <c r="F32">
        <v>1</v>
      </c>
    </row>
    <row r="33" spans="2:6" x14ac:dyDescent="0.25">
      <c r="B33" t="s">
        <v>40</v>
      </c>
      <c r="C33">
        <v>0.1</v>
      </c>
      <c r="D33" t="s">
        <v>61</v>
      </c>
      <c r="F33">
        <v>1</v>
      </c>
    </row>
    <row r="34" spans="2:6" x14ac:dyDescent="0.25">
      <c r="B34" t="s">
        <v>41</v>
      </c>
      <c r="C34">
        <v>0.2</v>
      </c>
      <c r="D34" t="s">
        <v>62</v>
      </c>
      <c r="F34">
        <v>1</v>
      </c>
    </row>
    <row r="35" spans="2:6" x14ac:dyDescent="0.25">
      <c r="B35" t="s">
        <v>42</v>
      </c>
      <c r="C35">
        <v>0.2</v>
      </c>
      <c r="D35" t="s">
        <v>63</v>
      </c>
      <c r="F35">
        <v>1</v>
      </c>
    </row>
    <row r="36" spans="2:6" x14ac:dyDescent="0.25">
      <c r="B36" t="s">
        <v>43</v>
      </c>
      <c r="C36">
        <v>0.1</v>
      </c>
      <c r="D36" t="s">
        <v>64</v>
      </c>
      <c r="F36">
        <v>1</v>
      </c>
    </row>
    <row r="37" spans="2:6" x14ac:dyDescent="0.25">
      <c r="B37" t="s">
        <v>44</v>
      </c>
      <c r="C37">
        <v>0.1</v>
      </c>
      <c r="D37" t="s">
        <v>65</v>
      </c>
      <c r="F37">
        <v>1</v>
      </c>
    </row>
    <row r="38" spans="2:6" x14ac:dyDescent="0.25">
      <c r="B38" t="s">
        <v>45</v>
      </c>
      <c r="C38">
        <v>0.2</v>
      </c>
      <c r="D38" t="s">
        <v>66</v>
      </c>
      <c r="F38">
        <v>1</v>
      </c>
    </row>
    <row r="39" spans="2:6" x14ac:dyDescent="0.25">
      <c r="B39" t="s">
        <v>46</v>
      </c>
      <c r="C39">
        <v>0.1</v>
      </c>
      <c r="D39" t="s">
        <v>67</v>
      </c>
      <c r="F39">
        <v>1</v>
      </c>
    </row>
    <row r="40" spans="2:6" x14ac:dyDescent="0.25">
      <c r="B40" t="s">
        <v>47</v>
      </c>
      <c r="C40">
        <v>0.1</v>
      </c>
      <c r="D40" t="s">
        <v>68</v>
      </c>
      <c r="F40">
        <v>1</v>
      </c>
    </row>
    <row r="41" spans="2:6" x14ac:dyDescent="0.25">
      <c r="B41" t="s">
        <v>69</v>
      </c>
      <c r="C41">
        <v>0.1</v>
      </c>
      <c r="D41" t="s">
        <v>78</v>
      </c>
    </row>
    <row r="42" spans="2:6" x14ac:dyDescent="0.25">
      <c r="B42" t="s">
        <v>70</v>
      </c>
      <c r="C42">
        <v>0.1</v>
      </c>
      <c r="D42" t="s">
        <v>79</v>
      </c>
    </row>
    <row r="43" spans="2:6" x14ac:dyDescent="0.25">
      <c r="B43" t="s">
        <v>71</v>
      </c>
      <c r="C43">
        <v>0.2</v>
      </c>
      <c r="D43" t="s">
        <v>80</v>
      </c>
    </row>
    <row r="44" spans="2:6" x14ac:dyDescent="0.25">
      <c r="B44" t="s">
        <v>72</v>
      </c>
      <c r="C44">
        <v>0.1</v>
      </c>
      <c r="D44" t="s">
        <v>81</v>
      </c>
    </row>
    <row r="45" spans="2:6" x14ac:dyDescent="0.25">
      <c r="B45" t="s">
        <v>73</v>
      </c>
      <c r="C45">
        <v>0.1</v>
      </c>
      <c r="D45" t="s">
        <v>82</v>
      </c>
    </row>
    <row r="46" spans="2:6" x14ac:dyDescent="0.25">
      <c r="B46" t="s">
        <v>74</v>
      </c>
      <c r="C46">
        <v>0.1</v>
      </c>
      <c r="D46" t="s">
        <v>83</v>
      </c>
    </row>
    <row r="47" spans="2:6" x14ac:dyDescent="0.25">
      <c r="B47" t="s">
        <v>75</v>
      </c>
      <c r="C47">
        <v>0.2</v>
      </c>
      <c r="D47" t="s">
        <v>84</v>
      </c>
    </row>
    <row r="48" spans="2:6" x14ac:dyDescent="0.25">
      <c r="B48" t="s">
        <v>76</v>
      </c>
      <c r="C48">
        <v>0.1</v>
      </c>
      <c r="D48" t="s">
        <v>85</v>
      </c>
    </row>
    <row r="49" spans="2:4" x14ac:dyDescent="0.25">
      <c r="B49" t="s">
        <v>77</v>
      </c>
      <c r="C49">
        <v>0.1</v>
      </c>
      <c r="D49" t="s">
        <v>86</v>
      </c>
    </row>
    <row r="50" spans="2:4" x14ac:dyDescent="0.25">
      <c r="B50" t="s">
        <v>87</v>
      </c>
      <c r="C50">
        <v>0.1</v>
      </c>
      <c r="D50" t="s">
        <v>88</v>
      </c>
    </row>
    <row r="51" spans="2:4" x14ac:dyDescent="0.25">
      <c r="B51" t="s">
        <v>89</v>
      </c>
      <c r="C51">
        <v>0.1</v>
      </c>
      <c r="D51" t="s">
        <v>92</v>
      </c>
    </row>
    <row r="52" spans="2:4" x14ac:dyDescent="0.25">
      <c r="B52" t="s">
        <v>90</v>
      </c>
      <c r="C52">
        <v>0.1</v>
      </c>
      <c r="D52" t="s">
        <v>93</v>
      </c>
    </row>
    <row r="53" spans="2:4" x14ac:dyDescent="0.25">
      <c r="B53" t="s">
        <v>91</v>
      </c>
      <c r="C53">
        <v>0.2</v>
      </c>
      <c r="D53" t="s">
        <v>94</v>
      </c>
    </row>
    <row r="56" spans="2:4" x14ac:dyDescent="0.25">
      <c r="C56">
        <v>0.2</v>
      </c>
    </row>
    <row r="57" spans="2:4" x14ac:dyDescent="0.25">
      <c r="C57">
        <v>0.1</v>
      </c>
    </row>
    <row r="58" spans="2:4" x14ac:dyDescent="0.25">
      <c r="C58">
        <v>0.2</v>
      </c>
    </row>
    <row r="59" spans="2:4" x14ac:dyDescent="0.25">
      <c r="C59">
        <v>0.2</v>
      </c>
    </row>
    <row r="60" spans="2:4" x14ac:dyDescent="0.25">
      <c r="C60">
        <v>0.1</v>
      </c>
    </row>
    <row r="61" spans="2:4" x14ac:dyDescent="0.25">
      <c r="C61">
        <v>0.1</v>
      </c>
    </row>
    <row r="62" spans="2:4" x14ac:dyDescent="0.25">
      <c r="C62">
        <v>0.2</v>
      </c>
    </row>
    <row r="63" spans="2:4" x14ac:dyDescent="0.25">
      <c r="C63">
        <v>0.1</v>
      </c>
    </row>
    <row r="64" spans="2:4" x14ac:dyDescent="0.25">
      <c r="C64">
        <v>0.1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AAD41-7C43-4B00-B0DB-E6BCBF2DF81C}">
  <dimension ref="B5:M16"/>
  <sheetViews>
    <sheetView zoomScale="85" zoomScaleNormal="85" workbookViewId="0">
      <selection activeCell="F9" sqref="F9"/>
    </sheetView>
  </sheetViews>
  <sheetFormatPr defaultRowHeight="13.8" x14ac:dyDescent="0.25"/>
  <sheetData>
    <row r="5" spans="2:13" x14ac:dyDescent="0.25">
      <c r="C5" t="s">
        <v>7</v>
      </c>
      <c r="D5" t="s">
        <v>20</v>
      </c>
      <c r="E5" t="s">
        <v>8</v>
      </c>
      <c r="F5" t="s">
        <v>18</v>
      </c>
      <c r="G5" t="s">
        <v>19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</row>
    <row r="6" spans="2:13" x14ac:dyDescent="0.25">
      <c r="B6">
        <v>0</v>
      </c>
      <c r="C6">
        <v>0</v>
      </c>
      <c r="D6">
        <v>0</v>
      </c>
      <c r="E6">
        <v>70</v>
      </c>
      <c r="F6">
        <v>40</v>
      </c>
      <c r="G6">
        <v>30</v>
      </c>
      <c r="H6">
        <v>300</v>
      </c>
      <c r="I6">
        <v>500</v>
      </c>
      <c r="J6">
        <v>50</v>
      </c>
      <c r="K6">
        <v>150</v>
      </c>
      <c r="L6">
        <v>200</v>
      </c>
      <c r="M6">
        <v>100</v>
      </c>
    </row>
    <row r="7" spans="2:13" x14ac:dyDescent="0.25">
      <c r="B7">
        <v>10</v>
      </c>
      <c r="C7">
        <v>5</v>
      </c>
      <c r="D7">
        <v>4</v>
      </c>
    </row>
    <row r="8" spans="2:13" x14ac:dyDescent="0.25">
      <c r="B8">
        <v>20</v>
      </c>
      <c r="C8">
        <v>10</v>
      </c>
      <c r="D8">
        <v>8</v>
      </c>
    </row>
    <row r="9" spans="2:13" x14ac:dyDescent="0.25">
      <c r="B9">
        <v>30</v>
      </c>
      <c r="C9">
        <v>15</v>
      </c>
      <c r="D9">
        <v>12</v>
      </c>
    </row>
    <row r="10" spans="2:13" x14ac:dyDescent="0.25">
      <c r="B10">
        <v>40</v>
      </c>
      <c r="C10">
        <v>20</v>
      </c>
      <c r="D10">
        <v>20</v>
      </c>
    </row>
    <row r="11" spans="2:13" x14ac:dyDescent="0.25">
      <c r="B11">
        <v>50</v>
      </c>
      <c r="C11">
        <v>30</v>
      </c>
      <c r="D11">
        <v>28</v>
      </c>
    </row>
    <row r="12" spans="2:13" x14ac:dyDescent="0.25">
      <c r="B12">
        <v>60</v>
      </c>
      <c r="C12">
        <v>40</v>
      </c>
      <c r="D12">
        <v>36</v>
      </c>
    </row>
    <row r="13" spans="2:13" x14ac:dyDescent="0.25">
      <c r="B13">
        <v>70</v>
      </c>
      <c r="C13">
        <v>50</v>
      </c>
      <c r="D13">
        <v>44</v>
      </c>
    </row>
    <row r="14" spans="2:13" x14ac:dyDescent="0.25">
      <c r="B14">
        <v>80</v>
      </c>
      <c r="C14">
        <v>70</v>
      </c>
      <c r="D14">
        <v>54</v>
      </c>
    </row>
    <row r="15" spans="2:13" x14ac:dyDescent="0.25">
      <c r="B15">
        <v>90</v>
      </c>
      <c r="C15">
        <v>90</v>
      </c>
      <c r="D15">
        <v>64</v>
      </c>
    </row>
    <row r="16" spans="2:13" x14ac:dyDescent="0.25">
      <c r="B16">
        <v>100</v>
      </c>
      <c r="C16">
        <v>110</v>
      </c>
      <c r="D16">
        <v>74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00776-2C18-40D9-95FA-2549712CBF94}">
  <dimension ref="C6:G42"/>
  <sheetViews>
    <sheetView topLeftCell="I1" workbookViewId="0">
      <selection activeCell="C42" sqref="C42"/>
    </sheetView>
  </sheetViews>
  <sheetFormatPr defaultRowHeight="13.8" x14ac:dyDescent="0.25"/>
  <sheetData>
    <row r="6" spans="3:6" x14ac:dyDescent="0.25">
      <c r="C6" t="s">
        <v>95</v>
      </c>
      <c r="D6" t="s">
        <v>96</v>
      </c>
      <c r="E6" t="s">
        <v>97</v>
      </c>
      <c r="F6" t="s">
        <v>98</v>
      </c>
    </row>
    <row r="7" spans="3:6" x14ac:dyDescent="0.25">
      <c r="C7">
        <v>1</v>
      </c>
      <c r="D7">
        <v>5000</v>
      </c>
      <c r="E7">
        <v>2000</v>
      </c>
      <c r="F7">
        <f>D7-E7</f>
        <v>3000</v>
      </c>
    </row>
    <row r="8" spans="3:6" x14ac:dyDescent="0.25">
      <c r="C8">
        <v>2</v>
      </c>
      <c r="D8">
        <v>6000</v>
      </c>
      <c r="E8">
        <v>3000</v>
      </c>
      <c r="F8">
        <f t="shared" ref="F8:F16" si="0">D8-E8</f>
        <v>3000</v>
      </c>
    </row>
    <row r="9" spans="3:6" x14ac:dyDescent="0.25">
      <c r="C9">
        <v>3</v>
      </c>
      <c r="D9">
        <v>8000</v>
      </c>
      <c r="E9">
        <v>4000</v>
      </c>
      <c r="F9">
        <f t="shared" si="0"/>
        <v>4000</v>
      </c>
    </row>
    <row r="10" spans="3:6" x14ac:dyDescent="0.25">
      <c r="C10">
        <v>4</v>
      </c>
      <c r="D10">
        <v>10000</v>
      </c>
      <c r="E10">
        <v>5000</v>
      </c>
      <c r="F10">
        <f t="shared" si="0"/>
        <v>5000</v>
      </c>
    </row>
    <row r="11" spans="3:6" x14ac:dyDescent="0.25">
      <c r="C11">
        <v>5</v>
      </c>
      <c r="D11">
        <v>13000</v>
      </c>
      <c r="E11">
        <v>7000</v>
      </c>
      <c r="F11">
        <f t="shared" si="0"/>
        <v>6000</v>
      </c>
    </row>
    <row r="12" spans="3:6" x14ac:dyDescent="0.25">
      <c r="C12">
        <v>6</v>
      </c>
      <c r="D12">
        <v>16000</v>
      </c>
      <c r="E12">
        <v>9000</v>
      </c>
      <c r="F12">
        <f t="shared" si="0"/>
        <v>7000</v>
      </c>
    </row>
    <row r="13" spans="3:6" x14ac:dyDescent="0.25">
      <c r="C13">
        <v>7</v>
      </c>
      <c r="D13">
        <v>20000</v>
      </c>
      <c r="E13">
        <v>10000</v>
      </c>
      <c r="F13">
        <f t="shared" si="0"/>
        <v>10000</v>
      </c>
    </row>
    <row r="14" spans="3:6" x14ac:dyDescent="0.25">
      <c r="C14">
        <v>8</v>
      </c>
      <c r="D14">
        <v>25000</v>
      </c>
      <c r="E14">
        <v>30000</v>
      </c>
      <c r="F14">
        <f t="shared" si="0"/>
        <v>-5000</v>
      </c>
    </row>
    <row r="15" spans="3:6" x14ac:dyDescent="0.25">
      <c r="C15">
        <v>9</v>
      </c>
      <c r="D15">
        <v>31000</v>
      </c>
      <c r="E15">
        <v>40000</v>
      </c>
      <c r="F15">
        <f t="shared" si="0"/>
        <v>-9000</v>
      </c>
    </row>
    <row r="16" spans="3:6" x14ac:dyDescent="0.25">
      <c r="C16">
        <v>10</v>
      </c>
      <c r="D16">
        <v>40000</v>
      </c>
      <c r="E16">
        <v>50000</v>
      </c>
      <c r="F16">
        <f t="shared" si="0"/>
        <v>-10000</v>
      </c>
    </row>
    <row r="22" spans="3:7" x14ac:dyDescent="0.25">
      <c r="C22" t="s">
        <v>101</v>
      </c>
      <c r="D22" t="s">
        <v>96</v>
      </c>
      <c r="E22" t="s">
        <v>97</v>
      </c>
      <c r="F22" t="s">
        <v>98</v>
      </c>
    </row>
    <row r="23" spans="3:7" x14ac:dyDescent="0.25">
      <c r="C23">
        <v>0.5</v>
      </c>
      <c r="D23">
        <v>3000</v>
      </c>
      <c r="E23">
        <v>2000</v>
      </c>
      <c r="F23">
        <f>D23-E23</f>
        <v>1000</v>
      </c>
    </row>
    <row r="24" spans="3:7" x14ac:dyDescent="0.25">
      <c r="C24">
        <v>1</v>
      </c>
      <c r="D24">
        <v>4000</v>
      </c>
      <c r="E24">
        <v>3000</v>
      </c>
      <c r="F24">
        <f t="shared" ref="F24:F42" si="1">D24-E24</f>
        <v>1000</v>
      </c>
    </row>
    <row r="25" spans="3:7" x14ac:dyDescent="0.25">
      <c r="C25">
        <v>1.5</v>
      </c>
      <c r="D25">
        <v>6000</v>
      </c>
      <c r="E25">
        <v>4000</v>
      </c>
      <c r="F25">
        <f t="shared" si="1"/>
        <v>2000</v>
      </c>
    </row>
    <row r="26" spans="3:7" x14ac:dyDescent="0.25">
      <c r="C26">
        <v>2</v>
      </c>
      <c r="D26">
        <v>8000</v>
      </c>
      <c r="E26">
        <v>5000</v>
      </c>
      <c r="F26">
        <f t="shared" si="1"/>
        <v>3000</v>
      </c>
    </row>
    <row r="27" spans="3:7" x14ac:dyDescent="0.25">
      <c r="C27">
        <v>2.5</v>
      </c>
      <c r="D27">
        <v>10000</v>
      </c>
      <c r="E27">
        <v>7000</v>
      </c>
      <c r="F27">
        <f t="shared" si="1"/>
        <v>3000</v>
      </c>
    </row>
    <row r="28" spans="3:7" x14ac:dyDescent="0.25">
      <c r="C28">
        <v>3</v>
      </c>
      <c r="D28">
        <v>13000</v>
      </c>
      <c r="E28">
        <v>9000</v>
      </c>
      <c r="F28">
        <f t="shared" si="1"/>
        <v>4000</v>
      </c>
    </row>
    <row r="29" spans="3:7" x14ac:dyDescent="0.25">
      <c r="C29">
        <v>3.5</v>
      </c>
      <c r="D29">
        <v>15000</v>
      </c>
      <c r="E29">
        <v>10000</v>
      </c>
      <c r="F29">
        <f t="shared" si="1"/>
        <v>5000</v>
      </c>
    </row>
    <row r="30" spans="3:7" x14ac:dyDescent="0.25">
      <c r="C30">
        <v>4</v>
      </c>
      <c r="D30">
        <v>19000</v>
      </c>
      <c r="E30">
        <v>12000</v>
      </c>
      <c r="F30">
        <f t="shared" si="1"/>
        <v>7000</v>
      </c>
      <c r="G30" t="s">
        <v>99</v>
      </c>
    </row>
    <row r="31" spans="3:7" x14ac:dyDescent="0.25">
      <c r="C31">
        <v>4.5</v>
      </c>
      <c r="D31">
        <v>20000</v>
      </c>
      <c r="E31">
        <v>15000</v>
      </c>
      <c r="F31">
        <f t="shared" si="1"/>
        <v>5000</v>
      </c>
    </row>
    <row r="32" spans="3:7" x14ac:dyDescent="0.25">
      <c r="C32">
        <v>5</v>
      </c>
      <c r="D32">
        <v>25000</v>
      </c>
      <c r="E32">
        <v>19000</v>
      </c>
      <c r="F32">
        <f t="shared" si="1"/>
        <v>6000</v>
      </c>
    </row>
    <row r="33" spans="3:7" x14ac:dyDescent="0.25">
      <c r="C33">
        <v>5.5</v>
      </c>
      <c r="D33">
        <v>32000</v>
      </c>
      <c r="E33">
        <v>25000</v>
      </c>
      <c r="F33">
        <f>D33-E33</f>
        <v>7000</v>
      </c>
    </row>
    <row r="34" spans="3:7" x14ac:dyDescent="0.25">
      <c r="C34">
        <v>6</v>
      </c>
      <c r="D34">
        <v>47000</v>
      </c>
      <c r="E34">
        <v>30000</v>
      </c>
      <c r="F34">
        <f t="shared" si="1"/>
        <v>17000</v>
      </c>
      <c r="G34" t="s">
        <v>100</v>
      </c>
    </row>
    <row r="35" spans="3:7" x14ac:dyDescent="0.25">
      <c r="C35">
        <v>6.5</v>
      </c>
      <c r="D35">
        <v>48000</v>
      </c>
      <c r="E35">
        <v>36000</v>
      </c>
      <c r="F35">
        <f t="shared" si="1"/>
        <v>12000</v>
      </c>
    </row>
    <row r="36" spans="3:7" x14ac:dyDescent="0.25">
      <c r="C36">
        <v>7</v>
      </c>
      <c r="D36">
        <v>50000</v>
      </c>
      <c r="E36">
        <v>43000</v>
      </c>
      <c r="F36">
        <f t="shared" si="1"/>
        <v>7000</v>
      </c>
    </row>
    <row r="37" spans="3:7" x14ac:dyDescent="0.25">
      <c r="C37">
        <v>7.5</v>
      </c>
      <c r="D37">
        <v>51000</v>
      </c>
      <c r="E37">
        <v>50000</v>
      </c>
      <c r="F37">
        <f t="shared" si="1"/>
        <v>1000</v>
      </c>
    </row>
    <row r="38" spans="3:7" x14ac:dyDescent="0.25">
      <c r="C38">
        <v>8</v>
      </c>
      <c r="D38">
        <v>56000</v>
      </c>
      <c r="E38">
        <v>58000</v>
      </c>
      <c r="F38">
        <f t="shared" si="1"/>
        <v>-2000</v>
      </c>
    </row>
    <row r="39" spans="3:7" x14ac:dyDescent="0.25">
      <c r="C39">
        <v>8.5</v>
      </c>
      <c r="D39">
        <v>65000</v>
      </c>
      <c r="E39">
        <v>68000</v>
      </c>
      <c r="F39">
        <f t="shared" si="1"/>
        <v>-3000</v>
      </c>
    </row>
    <row r="40" spans="3:7" x14ac:dyDescent="0.25">
      <c r="C40">
        <v>9</v>
      </c>
      <c r="D40">
        <v>75000</v>
      </c>
      <c r="E40">
        <v>80000</v>
      </c>
      <c r="F40">
        <f t="shared" si="1"/>
        <v>-5000</v>
      </c>
    </row>
    <row r="41" spans="3:7" x14ac:dyDescent="0.25">
      <c r="C41">
        <v>9.5</v>
      </c>
      <c r="D41">
        <v>82000</v>
      </c>
      <c r="E41">
        <v>90000</v>
      </c>
      <c r="F41">
        <f t="shared" si="1"/>
        <v>-8000</v>
      </c>
    </row>
    <row r="42" spans="3:7" x14ac:dyDescent="0.25">
      <c r="C42">
        <v>10</v>
      </c>
      <c r="D42">
        <v>110000</v>
      </c>
      <c r="E42">
        <v>120000</v>
      </c>
      <c r="F42">
        <f t="shared" si="1"/>
        <v>-10000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B16ED-45B8-49EE-97B6-D1630C04729B}">
  <dimension ref="B5:T52"/>
  <sheetViews>
    <sheetView tabSelected="1" topLeftCell="A13" zoomScale="70" zoomScaleNormal="70" workbookViewId="0">
      <selection activeCell="B53" sqref="B53"/>
    </sheetView>
  </sheetViews>
  <sheetFormatPr defaultRowHeight="13.8" x14ac:dyDescent="0.25"/>
  <sheetData>
    <row r="5" spans="2:20" x14ac:dyDescent="0.25">
      <c r="B5" t="s">
        <v>106</v>
      </c>
      <c r="C5">
        <v>0</v>
      </c>
      <c r="D5">
        <v>5</v>
      </c>
      <c r="E5">
        <v>10</v>
      </c>
      <c r="F5">
        <v>15</v>
      </c>
      <c r="G5">
        <v>20</v>
      </c>
      <c r="H5">
        <v>25</v>
      </c>
      <c r="I5">
        <v>30</v>
      </c>
      <c r="J5">
        <v>35</v>
      </c>
      <c r="K5">
        <v>40</v>
      </c>
      <c r="L5">
        <v>45</v>
      </c>
      <c r="M5">
        <v>50</v>
      </c>
      <c r="N5">
        <v>55</v>
      </c>
      <c r="O5">
        <v>60</v>
      </c>
      <c r="P5">
        <v>65</v>
      </c>
      <c r="Q5">
        <v>70</v>
      </c>
      <c r="R5">
        <v>75</v>
      </c>
      <c r="S5">
        <v>80</v>
      </c>
      <c r="T5">
        <v>85</v>
      </c>
    </row>
    <row r="6" spans="2:20" x14ac:dyDescent="0.25">
      <c r="B6" t="s">
        <v>107</v>
      </c>
      <c r="C6">
        <f>RADIANS(C5)</f>
        <v>0</v>
      </c>
      <c r="D6">
        <f t="shared" ref="D6:T6" si="0">RADIANS(D5)</f>
        <v>8.7266462599716474E-2</v>
      </c>
      <c r="E6">
        <f t="shared" si="0"/>
        <v>0.17453292519943295</v>
      </c>
      <c r="F6">
        <f t="shared" si="0"/>
        <v>0.26179938779914941</v>
      </c>
      <c r="G6">
        <f t="shared" si="0"/>
        <v>0.3490658503988659</v>
      </c>
      <c r="H6">
        <f t="shared" si="0"/>
        <v>0.43633231299858238</v>
      </c>
      <c r="I6">
        <f t="shared" si="0"/>
        <v>0.52359877559829882</v>
      </c>
      <c r="J6">
        <f t="shared" si="0"/>
        <v>0.6108652381980153</v>
      </c>
      <c r="K6">
        <f t="shared" si="0"/>
        <v>0.69813170079773179</v>
      </c>
      <c r="L6">
        <f t="shared" si="0"/>
        <v>0.78539816339744828</v>
      </c>
      <c r="M6">
        <f t="shared" si="0"/>
        <v>0.87266462599716477</v>
      </c>
      <c r="N6">
        <f t="shared" si="0"/>
        <v>0.95993108859688125</v>
      </c>
      <c r="O6">
        <f t="shared" si="0"/>
        <v>1.0471975511965976</v>
      </c>
      <c r="P6">
        <f t="shared" si="0"/>
        <v>1.1344640137963142</v>
      </c>
      <c r="Q6">
        <f t="shared" si="0"/>
        <v>1.2217304763960306</v>
      </c>
      <c r="R6">
        <f t="shared" si="0"/>
        <v>1.3089969389957472</v>
      </c>
      <c r="S6">
        <f t="shared" si="0"/>
        <v>1.3962634015954636</v>
      </c>
      <c r="T6">
        <f t="shared" si="0"/>
        <v>1.4835298641951802</v>
      </c>
    </row>
    <row r="7" spans="2:20" x14ac:dyDescent="0.25">
      <c r="B7" t="s">
        <v>108</v>
      </c>
      <c r="C7">
        <f>1/COS(C6)</f>
        <v>1</v>
      </c>
      <c r="D7">
        <f t="shared" ref="D7:T7" si="1">1/COS(D6)</f>
        <v>1.0038198375433474</v>
      </c>
      <c r="E7">
        <f t="shared" si="1"/>
        <v>1.0154266118857451</v>
      </c>
      <c r="F7">
        <f t="shared" si="1"/>
        <v>1.035276180410083</v>
      </c>
      <c r="G7">
        <f t="shared" si="1"/>
        <v>1.0641777724759121</v>
      </c>
      <c r="H7">
        <f t="shared" si="1"/>
        <v>1.1033779189624917</v>
      </c>
      <c r="I7">
        <f t="shared" si="1"/>
        <v>1.1547005383792515</v>
      </c>
      <c r="J7">
        <f t="shared" si="1"/>
        <v>1.2207745887614561</v>
      </c>
      <c r="K7">
        <f t="shared" si="1"/>
        <v>1.3054072893322786</v>
      </c>
      <c r="L7">
        <f t="shared" si="1"/>
        <v>1.4142135623730949</v>
      </c>
      <c r="M7">
        <f t="shared" si="1"/>
        <v>1.5557238268604123</v>
      </c>
      <c r="N7">
        <f t="shared" si="1"/>
        <v>1.7434467956210977</v>
      </c>
      <c r="O7">
        <f t="shared" si="1"/>
        <v>1.9999999999999996</v>
      </c>
      <c r="P7">
        <f t="shared" si="1"/>
        <v>2.3662015831524985</v>
      </c>
      <c r="Q7">
        <f t="shared" si="1"/>
        <v>2.9238044001630863</v>
      </c>
      <c r="R7">
        <f t="shared" si="1"/>
        <v>3.8637033051562737</v>
      </c>
      <c r="S7">
        <f t="shared" si="1"/>
        <v>5.758770483143631</v>
      </c>
      <c r="T7">
        <f t="shared" si="1"/>
        <v>11.47371324566986</v>
      </c>
    </row>
    <row r="8" spans="2:20" x14ac:dyDescent="0.25">
      <c r="B8" t="s">
        <v>109</v>
      </c>
      <c r="C8">
        <f>500</f>
        <v>500</v>
      </c>
      <c r="D8">
        <f>500</f>
        <v>500</v>
      </c>
      <c r="E8">
        <f>500</f>
        <v>500</v>
      </c>
      <c r="F8">
        <f>500</f>
        <v>500</v>
      </c>
      <c r="G8">
        <f>500</f>
        <v>500</v>
      </c>
      <c r="H8">
        <f>500</f>
        <v>500</v>
      </c>
      <c r="I8">
        <f>500</f>
        <v>500</v>
      </c>
      <c r="J8">
        <f>500</f>
        <v>500</v>
      </c>
      <c r="K8">
        <f>500</f>
        <v>500</v>
      </c>
      <c r="L8">
        <f>500</f>
        <v>500</v>
      </c>
      <c r="M8">
        <f>500</f>
        <v>500</v>
      </c>
      <c r="N8">
        <f>500</f>
        <v>500</v>
      </c>
      <c r="O8">
        <f>500</f>
        <v>500</v>
      </c>
      <c r="P8">
        <f>500</f>
        <v>500</v>
      </c>
      <c r="Q8">
        <f>500</f>
        <v>500</v>
      </c>
      <c r="R8">
        <f>500</f>
        <v>500</v>
      </c>
      <c r="S8">
        <f>500</f>
        <v>500</v>
      </c>
      <c r="T8">
        <f>500</f>
        <v>500</v>
      </c>
    </row>
    <row r="9" spans="2:20" x14ac:dyDescent="0.25">
      <c r="B9" t="s">
        <v>110</v>
      </c>
      <c r="C9">
        <f>200*(C7)</f>
        <v>200</v>
      </c>
      <c r="D9">
        <f t="shared" ref="D9:T9" si="2">200*(D7)</f>
        <v>200.76396750866948</v>
      </c>
      <c r="E9">
        <f t="shared" si="2"/>
        <v>203.08532237714903</v>
      </c>
      <c r="F9">
        <f t="shared" si="2"/>
        <v>207.05523608201659</v>
      </c>
      <c r="G9">
        <f t="shared" si="2"/>
        <v>212.83555449518241</v>
      </c>
      <c r="H9">
        <f t="shared" si="2"/>
        <v>220.67558379249834</v>
      </c>
      <c r="I9">
        <f t="shared" si="2"/>
        <v>230.9401076758503</v>
      </c>
      <c r="J9">
        <f t="shared" si="2"/>
        <v>244.15491775229123</v>
      </c>
      <c r="K9">
        <f t="shared" si="2"/>
        <v>261.08145786645571</v>
      </c>
      <c r="L9">
        <f t="shared" si="2"/>
        <v>282.84271247461896</v>
      </c>
      <c r="M9">
        <f t="shared" si="2"/>
        <v>311.14476537208247</v>
      </c>
      <c r="N9">
        <f t="shared" si="2"/>
        <v>348.68935912421955</v>
      </c>
      <c r="O9">
        <f t="shared" si="2"/>
        <v>399.99999999999989</v>
      </c>
      <c r="P9">
        <f t="shared" si="2"/>
        <v>473.24031663049971</v>
      </c>
      <c r="Q9">
        <f t="shared" si="2"/>
        <v>584.76088003261725</v>
      </c>
      <c r="R9">
        <f t="shared" si="2"/>
        <v>772.74066103125472</v>
      </c>
      <c r="S9">
        <f t="shared" si="2"/>
        <v>1151.7540966287263</v>
      </c>
      <c r="T9">
        <f t="shared" si="2"/>
        <v>2294.742649133972</v>
      </c>
    </row>
    <row r="13" spans="2:20" x14ac:dyDescent="0.25">
      <c r="B13" t="s">
        <v>106</v>
      </c>
      <c r="C13">
        <v>0</v>
      </c>
      <c r="D13">
        <v>5</v>
      </c>
      <c r="E13">
        <v>10</v>
      </c>
      <c r="F13">
        <v>15</v>
      </c>
      <c r="G13">
        <v>20</v>
      </c>
      <c r="H13">
        <v>25</v>
      </c>
      <c r="I13">
        <v>30</v>
      </c>
      <c r="J13">
        <v>35</v>
      </c>
      <c r="K13">
        <v>40</v>
      </c>
      <c r="L13">
        <v>45</v>
      </c>
      <c r="M13">
        <v>50</v>
      </c>
      <c r="N13">
        <v>55</v>
      </c>
      <c r="O13">
        <v>60</v>
      </c>
      <c r="P13">
        <v>65</v>
      </c>
      <c r="Q13">
        <v>70</v>
      </c>
      <c r="R13">
        <v>75</v>
      </c>
      <c r="S13">
        <v>80</v>
      </c>
      <c r="T13">
        <v>85</v>
      </c>
    </row>
    <row r="14" spans="2:20" x14ac:dyDescent="0.25">
      <c r="B14" t="s">
        <v>107</v>
      </c>
      <c r="C14">
        <f>RADIANS(C13)</f>
        <v>0</v>
      </c>
      <c r="D14">
        <f t="shared" ref="D14" si="3">RADIANS(D13)</f>
        <v>8.7266462599716474E-2</v>
      </c>
      <c r="E14">
        <f t="shared" ref="E14" si="4">RADIANS(E13)</f>
        <v>0.17453292519943295</v>
      </c>
      <c r="F14">
        <f t="shared" ref="F14" si="5">RADIANS(F13)</f>
        <v>0.26179938779914941</v>
      </c>
      <c r="G14">
        <f t="shared" ref="G14" si="6">RADIANS(G13)</f>
        <v>0.3490658503988659</v>
      </c>
      <c r="H14">
        <f t="shared" ref="H14" si="7">RADIANS(H13)</f>
        <v>0.43633231299858238</v>
      </c>
      <c r="I14">
        <f t="shared" ref="I14" si="8">RADIANS(I13)</f>
        <v>0.52359877559829882</v>
      </c>
      <c r="J14">
        <f t="shared" ref="J14" si="9">RADIANS(J13)</f>
        <v>0.6108652381980153</v>
      </c>
      <c r="K14">
        <f t="shared" ref="K14" si="10">RADIANS(K13)</f>
        <v>0.69813170079773179</v>
      </c>
      <c r="L14">
        <f t="shared" ref="L14" si="11">RADIANS(L13)</f>
        <v>0.78539816339744828</v>
      </c>
      <c r="M14">
        <f t="shared" ref="M14" si="12">RADIANS(M13)</f>
        <v>0.87266462599716477</v>
      </c>
      <c r="N14">
        <f t="shared" ref="N14" si="13">RADIANS(N13)</f>
        <v>0.95993108859688125</v>
      </c>
      <c r="O14">
        <f t="shared" ref="O14" si="14">RADIANS(O13)</f>
        <v>1.0471975511965976</v>
      </c>
      <c r="P14">
        <f t="shared" ref="P14" si="15">RADIANS(P13)</f>
        <v>1.1344640137963142</v>
      </c>
      <c r="Q14">
        <f t="shared" ref="Q14" si="16">RADIANS(Q13)</f>
        <v>1.2217304763960306</v>
      </c>
      <c r="R14">
        <f t="shared" ref="R14" si="17">RADIANS(R13)</f>
        <v>1.3089969389957472</v>
      </c>
      <c r="S14">
        <f t="shared" ref="S14" si="18">RADIANS(S13)</f>
        <v>1.3962634015954636</v>
      </c>
      <c r="T14">
        <f t="shared" ref="T14" si="19">RADIANS(T13)</f>
        <v>1.4835298641951802</v>
      </c>
    </row>
    <row r="15" spans="2:20" x14ac:dyDescent="0.25">
      <c r="B15" t="s">
        <v>108</v>
      </c>
      <c r="C15">
        <f>1/COS(C14)</f>
        <v>1</v>
      </c>
      <c r="D15">
        <f t="shared" ref="D15" si="20">1/COS(D14)</f>
        <v>1.0038198375433474</v>
      </c>
      <c r="E15">
        <f t="shared" ref="E15" si="21">1/COS(E14)</f>
        <v>1.0154266118857451</v>
      </c>
      <c r="F15">
        <f t="shared" ref="F15" si="22">1/COS(F14)</f>
        <v>1.035276180410083</v>
      </c>
      <c r="G15">
        <f t="shared" ref="G15" si="23">1/COS(G14)</f>
        <v>1.0641777724759121</v>
      </c>
      <c r="H15">
        <f t="shared" ref="H15" si="24">1/COS(H14)</f>
        <v>1.1033779189624917</v>
      </c>
      <c r="I15">
        <f t="shared" ref="I15" si="25">1/COS(I14)</f>
        <v>1.1547005383792515</v>
      </c>
      <c r="J15">
        <f t="shared" ref="J15" si="26">1/COS(J14)</f>
        <v>1.2207745887614561</v>
      </c>
      <c r="K15">
        <f t="shared" ref="K15" si="27">1/COS(K14)</f>
        <v>1.3054072893322786</v>
      </c>
      <c r="L15">
        <f t="shared" ref="L15" si="28">1/COS(L14)</f>
        <v>1.4142135623730949</v>
      </c>
      <c r="M15">
        <f t="shared" ref="M15" si="29">1/COS(M14)</f>
        <v>1.5557238268604123</v>
      </c>
      <c r="N15">
        <f t="shared" ref="N15" si="30">1/COS(N14)</f>
        <v>1.7434467956210977</v>
      </c>
      <c r="O15">
        <f t="shared" ref="O15" si="31">1/COS(O14)</f>
        <v>1.9999999999999996</v>
      </c>
      <c r="P15">
        <f t="shared" ref="P15" si="32">1/COS(P14)</f>
        <v>2.3662015831524985</v>
      </c>
      <c r="Q15">
        <f t="shared" ref="Q15" si="33">1/COS(Q14)</f>
        <v>2.9238044001630863</v>
      </c>
      <c r="R15">
        <f t="shared" ref="R15" si="34">1/COS(R14)</f>
        <v>3.8637033051562737</v>
      </c>
      <c r="S15">
        <f t="shared" ref="S15" si="35">1/COS(S14)</f>
        <v>5.758770483143631</v>
      </c>
      <c r="T15">
        <f t="shared" ref="T15" si="36">1/COS(T14)</f>
        <v>11.47371324566986</v>
      </c>
    </row>
    <row r="16" spans="2:20" x14ac:dyDescent="0.25">
      <c r="B16" t="s">
        <v>109</v>
      </c>
      <c r="C16">
        <f>500*COS(C14)*COS(C14)*1.3</f>
        <v>650</v>
      </c>
      <c r="D16">
        <f t="shared" ref="D16:T16" si="37">500*COS(D14)*COS(D14)*1.3</f>
        <v>645.06251972896757</v>
      </c>
      <c r="E16">
        <f t="shared" si="37"/>
        <v>630.40010175542011</v>
      </c>
      <c r="F16">
        <f t="shared" si="37"/>
        <v>606.45825622994266</v>
      </c>
      <c r="G16">
        <f t="shared" si="37"/>
        <v>573.96444401366784</v>
      </c>
      <c r="H16">
        <f t="shared" si="37"/>
        <v>533.90597314812533</v>
      </c>
      <c r="I16">
        <f t="shared" si="37"/>
        <v>487.50000000000011</v>
      </c>
      <c r="J16">
        <f t="shared" si="37"/>
        <v>436.1565465808423</v>
      </c>
      <c r="K16">
        <f t="shared" si="37"/>
        <v>381.43565774175244</v>
      </c>
      <c r="L16">
        <f t="shared" si="37"/>
        <v>325.00000000000006</v>
      </c>
      <c r="M16">
        <f t="shared" si="37"/>
        <v>268.56434225824768</v>
      </c>
      <c r="N16">
        <f t="shared" si="37"/>
        <v>213.8434534191577</v>
      </c>
      <c r="O16">
        <f t="shared" si="37"/>
        <v>162.50000000000009</v>
      </c>
      <c r="P16">
        <f t="shared" si="37"/>
        <v>116.09402685187472</v>
      </c>
      <c r="Q16">
        <f t="shared" si="37"/>
        <v>76.035555986332184</v>
      </c>
      <c r="R16">
        <f t="shared" si="37"/>
        <v>43.541743770057437</v>
      </c>
      <c r="S16">
        <f t="shared" si="37"/>
        <v>19.599898244579791</v>
      </c>
      <c r="T16">
        <f t="shared" si="37"/>
        <v>4.9374802710323769</v>
      </c>
    </row>
    <row r="17" spans="2:20" x14ac:dyDescent="0.25">
      <c r="B17" t="s">
        <v>110</v>
      </c>
      <c r="C17">
        <f>200*SQRT(C15)*C15*1.5</f>
        <v>300</v>
      </c>
      <c r="D17">
        <f t="shared" ref="D17:T17" si="38">200*SQRT(D15)*D15*1.5</f>
        <v>301.72056735632458</v>
      </c>
      <c r="E17">
        <f t="shared" si="38"/>
        <v>306.96867969803623</v>
      </c>
      <c r="F17">
        <f t="shared" si="38"/>
        <v>316.01346479898802</v>
      </c>
      <c r="G17">
        <f t="shared" si="38"/>
        <v>329.33852041149254</v>
      </c>
      <c r="H17">
        <f t="shared" si="38"/>
        <v>347.70239927828936</v>
      </c>
      <c r="I17">
        <f t="shared" si="38"/>
        <v>372.24194364083985</v>
      </c>
      <c r="J17">
        <f t="shared" si="38"/>
        <v>404.64527689592569</v>
      </c>
      <c r="K17">
        <f t="shared" si="38"/>
        <v>447.44566503945214</v>
      </c>
      <c r="L17">
        <f t="shared" si="38"/>
        <v>504.53784915222866</v>
      </c>
      <c r="M17">
        <f t="shared" si="38"/>
        <v>582.13003808779536</v>
      </c>
      <c r="N17">
        <f t="shared" si="38"/>
        <v>690.61228998001536</v>
      </c>
      <c r="O17">
        <f t="shared" si="38"/>
        <v>848.52813742385672</v>
      </c>
      <c r="P17">
        <f t="shared" si="38"/>
        <v>1091.9402268789925</v>
      </c>
      <c r="Q17">
        <f t="shared" si="38"/>
        <v>1499.8358416742276</v>
      </c>
      <c r="R17">
        <f t="shared" si="38"/>
        <v>2278.3839304378453</v>
      </c>
      <c r="S17">
        <f t="shared" si="38"/>
        <v>4145.8721926591288</v>
      </c>
      <c r="T17">
        <f t="shared" si="38"/>
        <v>11659.427928490788</v>
      </c>
    </row>
    <row r="18" spans="2:20" x14ac:dyDescent="0.25">
      <c r="B18" t="s">
        <v>111</v>
      </c>
      <c r="C18">
        <f t="shared" ref="C18:T18" si="39">C16-C17</f>
        <v>350</v>
      </c>
      <c r="D18">
        <f t="shared" si="39"/>
        <v>343.34195237264299</v>
      </c>
      <c r="E18">
        <f t="shared" si="39"/>
        <v>323.43142205738388</v>
      </c>
      <c r="F18">
        <f t="shared" si="39"/>
        <v>290.44479143095464</v>
      </c>
      <c r="G18">
        <f t="shared" si="39"/>
        <v>244.62592360217531</v>
      </c>
      <c r="H18">
        <f t="shared" si="39"/>
        <v>186.20357386983596</v>
      </c>
      <c r="I18">
        <f t="shared" si="39"/>
        <v>115.25805635916026</v>
      </c>
      <c r="J18">
        <f t="shared" si="39"/>
        <v>31.511269684916613</v>
      </c>
      <c r="K18">
        <f t="shared" si="39"/>
        <v>-66.010007297699701</v>
      </c>
      <c r="L18">
        <f t="shared" si="39"/>
        <v>-179.5378491522286</v>
      </c>
      <c r="M18">
        <f t="shared" si="39"/>
        <v>-313.56569582954768</v>
      </c>
      <c r="N18">
        <f t="shared" si="39"/>
        <v>-476.76883656085766</v>
      </c>
      <c r="O18">
        <f t="shared" si="39"/>
        <v>-686.02813742385661</v>
      </c>
      <c r="P18">
        <f t="shared" si="39"/>
        <v>-975.84620002711779</v>
      </c>
      <c r="Q18">
        <f t="shared" si="39"/>
        <v>-1423.8002856878954</v>
      </c>
      <c r="R18">
        <f t="shared" si="39"/>
        <v>-2234.8421866677877</v>
      </c>
      <c r="S18">
        <f t="shared" si="39"/>
        <v>-4126.2722944145489</v>
      </c>
      <c r="T18">
        <f t="shared" si="39"/>
        <v>-11654.490448219756</v>
      </c>
    </row>
    <row r="19" spans="2:20" x14ac:dyDescent="0.25">
      <c r="B19" t="s">
        <v>112</v>
      </c>
      <c r="C19">
        <f>SQRT(C18)*10</f>
        <v>187.08286933869709</v>
      </c>
      <c r="D19">
        <f t="shared" ref="D19:T19" si="40">SQRT(D18)*10</f>
        <v>185.29488723994601</v>
      </c>
      <c r="E19">
        <f t="shared" si="40"/>
        <v>179.84199233143073</v>
      </c>
      <c r="F19">
        <f t="shared" si="40"/>
        <v>170.42440888292811</v>
      </c>
      <c r="G19">
        <f t="shared" si="40"/>
        <v>156.40521845583518</v>
      </c>
      <c r="H19">
        <f t="shared" si="40"/>
        <v>136.45643036142926</v>
      </c>
      <c r="I19">
        <f t="shared" si="40"/>
        <v>107.35830492288906</v>
      </c>
      <c r="J19">
        <f t="shared" si="40"/>
        <v>56.134899737076765</v>
      </c>
      <c r="K19" t="e">
        <f t="shared" si="40"/>
        <v>#NUM!</v>
      </c>
      <c r="L19" t="e">
        <f t="shared" si="40"/>
        <v>#NUM!</v>
      </c>
      <c r="M19" t="e">
        <f t="shared" si="40"/>
        <v>#NUM!</v>
      </c>
      <c r="N19" t="e">
        <f t="shared" si="40"/>
        <v>#NUM!</v>
      </c>
      <c r="O19" t="e">
        <f t="shared" si="40"/>
        <v>#NUM!</v>
      </c>
      <c r="P19" t="e">
        <f t="shared" si="40"/>
        <v>#NUM!</v>
      </c>
      <c r="Q19" t="e">
        <f t="shared" si="40"/>
        <v>#NUM!</v>
      </c>
      <c r="R19" t="e">
        <f t="shared" si="40"/>
        <v>#NUM!</v>
      </c>
      <c r="S19" t="e">
        <f t="shared" si="40"/>
        <v>#NUM!</v>
      </c>
      <c r="T19" t="e">
        <f t="shared" si="40"/>
        <v>#NUM!</v>
      </c>
    </row>
    <row r="43" spans="2:20" x14ac:dyDescent="0.25">
      <c r="B43" t="s">
        <v>106</v>
      </c>
      <c r="C43">
        <v>0</v>
      </c>
      <c r="D43">
        <v>5</v>
      </c>
      <c r="E43">
        <v>10</v>
      </c>
      <c r="F43">
        <v>15</v>
      </c>
      <c r="G43">
        <v>20</v>
      </c>
      <c r="H43">
        <v>25</v>
      </c>
      <c r="I43">
        <v>30</v>
      </c>
      <c r="J43">
        <v>35</v>
      </c>
      <c r="K43">
        <v>40</v>
      </c>
      <c r="L43">
        <v>45</v>
      </c>
      <c r="M43">
        <v>50</v>
      </c>
      <c r="N43">
        <v>55</v>
      </c>
      <c r="O43">
        <v>60</v>
      </c>
      <c r="P43">
        <v>65</v>
      </c>
      <c r="Q43">
        <v>70</v>
      </c>
      <c r="R43">
        <v>75</v>
      </c>
      <c r="S43">
        <v>80</v>
      </c>
      <c r="T43">
        <v>85</v>
      </c>
    </row>
    <row r="44" spans="2:20" x14ac:dyDescent="0.25">
      <c r="B44" t="s">
        <v>107</v>
      </c>
      <c r="C44">
        <f>RADIANS(C43)</f>
        <v>0</v>
      </c>
      <c r="D44">
        <f t="shared" ref="D44" si="41">RADIANS(D43)</f>
        <v>8.7266462599716474E-2</v>
      </c>
      <c r="E44">
        <f t="shared" ref="E44" si="42">RADIANS(E43)</f>
        <v>0.17453292519943295</v>
      </c>
      <c r="F44">
        <f t="shared" ref="F44" si="43">RADIANS(F43)</f>
        <v>0.26179938779914941</v>
      </c>
      <c r="G44">
        <f t="shared" ref="G44" si="44">RADIANS(G43)</f>
        <v>0.3490658503988659</v>
      </c>
      <c r="H44">
        <f t="shared" ref="H44" si="45">RADIANS(H43)</f>
        <v>0.43633231299858238</v>
      </c>
      <c r="I44">
        <f t="shared" ref="I44" si="46">RADIANS(I43)</f>
        <v>0.52359877559829882</v>
      </c>
      <c r="J44">
        <f t="shared" ref="J44" si="47">RADIANS(J43)</f>
        <v>0.6108652381980153</v>
      </c>
      <c r="K44">
        <f t="shared" ref="K44" si="48">RADIANS(K43)</f>
        <v>0.69813170079773179</v>
      </c>
      <c r="L44">
        <f t="shared" ref="L44" si="49">RADIANS(L43)</f>
        <v>0.78539816339744828</v>
      </c>
      <c r="M44">
        <f t="shared" ref="M44" si="50">RADIANS(M43)</f>
        <v>0.87266462599716477</v>
      </c>
      <c r="N44">
        <f t="shared" ref="N44" si="51">RADIANS(N43)</f>
        <v>0.95993108859688125</v>
      </c>
      <c r="O44">
        <f t="shared" ref="O44" si="52">RADIANS(O43)</f>
        <v>1.0471975511965976</v>
      </c>
      <c r="P44">
        <f t="shared" ref="P44" si="53">RADIANS(P43)</f>
        <v>1.1344640137963142</v>
      </c>
      <c r="Q44">
        <f t="shared" ref="Q44" si="54">RADIANS(Q43)</f>
        <v>1.2217304763960306</v>
      </c>
      <c r="R44">
        <f t="shared" ref="R44" si="55">RADIANS(R43)</f>
        <v>1.3089969389957472</v>
      </c>
      <c r="S44">
        <f t="shared" ref="S44" si="56">RADIANS(S43)</f>
        <v>1.3962634015954636</v>
      </c>
      <c r="T44">
        <f t="shared" ref="T44" si="57">RADIANS(T43)</f>
        <v>1.4835298641951802</v>
      </c>
    </row>
    <row r="45" spans="2:20" x14ac:dyDescent="0.25">
      <c r="B45" t="s">
        <v>108</v>
      </c>
      <c r="C45">
        <f>1/COS(C44)</f>
        <v>1</v>
      </c>
      <c r="D45">
        <f t="shared" ref="D45" si="58">1/COS(D44)</f>
        <v>1.0038198375433474</v>
      </c>
      <c r="E45">
        <f t="shared" ref="E45" si="59">1/COS(E44)</f>
        <v>1.0154266118857451</v>
      </c>
      <c r="F45">
        <f t="shared" ref="F45" si="60">1/COS(F44)</f>
        <v>1.035276180410083</v>
      </c>
      <c r="G45">
        <f t="shared" ref="G45" si="61">1/COS(G44)</f>
        <v>1.0641777724759121</v>
      </c>
      <c r="H45">
        <f t="shared" ref="H45" si="62">1/COS(H44)</f>
        <v>1.1033779189624917</v>
      </c>
      <c r="I45">
        <f t="shared" ref="I45" si="63">1/COS(I44)</f>
        <v>1.1547005383792515</v>
      </c>
      <c r="J45">
        <f t="shared" ref="J45" si="64">1/COS(J44)</f>
        <v>1.2207745887614561</v>
      </c>
      <c r="K45">
        <f t="shared" ref="K45" si="65">1/COS(K44)</f>
        <v>1.3054072893322786</v>
      </c>
      <c r="L45">
        <f t="shared" ref="L45" si="66">1/COS(L44)</f>
        <v>1.4142135623730949</v>
      </c>
      <c r="M45">
        <f t="shared" ref="M45" si="67">1/COS(M44)</f>
        <v>1.5557238268604123</v>
      </c>
      <c r="N45">
        <f t="shared" ref="N45" si="68">1/COS(N44)</f>
        <v>1.7434467956210977</v>
      </c>
      <c r="O45">
        <f t="shared" ref="O45" si="69">1/COS(O44)</f>
        <v>1.9999999999999996</v>
      </c>
      <c r="P45">
        <f t="shared" ref="P45" si="70">1/COS(P44)</f>
        <v>2.3662015831524985</v>
      </c>
      <c r="Q45">
        <f t="shared" ref="Q45" si="71">1/COS(Q44)</f>
        <v>2.9238044001630863</v>
      </c>
      <c r="R45">
        <f t="shared" ref="R45" si="72">1/COS(R44)</f>
        <v>3.8637033051562737</v>
      </c>
      <c r="S45">
        <f t="shared" ref="S45" si="73">1/COS(S44)</f>
        <v>5.758770483143631</v>
      </c>
      <c r="T45">
        <f t="shared" ref="T45" si="74">1/COS(T44)</f>
        <v>11.47371324566986</v>
      </c>
    </row>
    <row r="46" spans="2:20" x14ac:dyDescent="0.25">
      <c r="B46" t="s">
        <v>113</v>
      </c>
      <c r="C46">
        <f>500*COS(C44)*COS(C44)*1.3</f>
        <v>650</v>
      </c>
      <c r="D46">
        <f t="shared" ref="D46:T46" si="75">500*COS(D44)*COS(D44)*1.3</f>
        <v>645.06251972896757</v>
      </c>
      <c r="E46">
        <f t="shared" si="75"/>
        <v>630.40010175542011</v>
      </c>
      <c r="F46">
        <f t="shared" si="75"/>
        <v>606.45825622994266</v>
      </c>
      <c r="G46">
        <f t="shared" si="75"/>
        <v>573.96444401366784</v>
      </c>
      <c r="H46">
        <f t="shared" si="75"/>
        <v>533.90597314812533</v>
      </c>
      <c r="I46">
        <f t="shared" si="75"/>
        <v>487.50000000000011</v>
      </c>
      <c r="J46">
        <f t="shared" si="75"/>
        <v>436.1565465808423</v>
      </c>
      <c r="K46">
        <f t="shared" si="75"/>
        <v>381.43565774175244</v>
      </c>
      <c r="L46">
        <f t="shared" si="75"/>
        <v>325.00000000000006</v>
      </c>
      <c r="M46">
        <f t="shared" si="75"/>
        <v>268.56434225824768</v>
      </c>
      <c r="N46">
        <f t="shared" si="75"/>
        <v>213.8434534191577</v>
      </c>
      <c r="O46">
        <f t="shared" si="75"/>
        <v>162.50000000000009</v>
      </c>
      <c r="P46">
        <f t="shared" si="75"/>
        <v>116.09402685187472</v>
      </c>
      <c r="Q46">
        <f t="shared" si="75"/>
        <v>76.035555986332184</v>
      </c>
      <c r="R46">
        <f t="shared" si="75"/>
        <v>43.541743770057437</v>
      </c>
      <c r="S46">
        <f t="shared" si="75"/>
        <v>19.599898244579791</v>
      </c>
      <c r="T46">
        <f t="shared" si="75"/>
        <v>4.9374802710323769</v>
      </c>
    </row>
    <row r="47" spans="2:20" x14ac:dyDescent="0.25">
      <c r="B47" t="s">
        <v>114</v>
      </c>
      <c r="C47">
        <f>500*COS(C44)</f>
        <v>500</v>
      </c>
      <c r="D47">
        <f t="shared" ref="D47:T47" si="76">500*COS(D44)</f>
        <v>498.09734904587276</v>
      </c>
      <c r="E47">
        <f t="shared" si="76"/>
        <v>492.40387650610398</v>
      </c>
      <c r="F47">
        <f t="shared" si="76"/>
        <v>482.96291314453418</v>
      </c>
      <c r="G47">
        <f t="shared" si="76"/>
        <v>469.84631039295419</v>
      </c>
      <c r="H47">
        <f t="shared" si="76"/>
        <v>453.15389351832499</v>
      </c>
      <c r="I47">
        <f t="shared" si="76"/>
        <v>433.01270189221935</v>
      </c>
      <c r="J47">
        <f t="shared" si="76"/>
        <v>409.57602214449588</v>
      </c>
      <c r="K47">
        <f t="shared" si="76"/>
        <v>383.02222155948903</v>
      </c>
      <c r="L47">
        <f t="shared" si="76"/>
        <v>353.55339059327378</v>
      </c>
      <c r="M47">
        <f t="shared" si="76"/>
        <v>321.39380484326966</v>
      </c>
      <c r="N47">
        <f t="shared" si="76"/>
        <v>286.78821817552307</v>
      </c>
      <c r="O47">
        <f t="shared" si="76"/>
        <v>250.00000000000006</v>
      </c>
      <c r="P47">
        <f t="shared" si="76"/>
        <v>211.30913087034972</v>
      </c>
      <c r="Q47">
        <f t="shared" si="76"/>
        <v>171.01007166283441</v>
      </c>
      <c r="R47">
        <f t="shared" si="76"/>
        <v>129.40952255126038</v>
      </c>
      <c r="S47">
        <f t="shared" si="76"/>
        <v>86.824088833465211</v>
      </c>
      <c r="T47">
        <f t="shared" si="76"/>
        <v>43.577871373829069</v>
      </c>
    </row>
    <row r="51" spans="2:20" x14ac:dyDescent="0.25">
      <c r="B51" t="s">
        <v>106</v>
      </c>
      <c r="C51">
        <v>0</v>
      </c>
      <c r="D51">
        <v>5</v>
      </c>
      <c r="E51">
        <v>10</v>
      </c>
      <c r="F51">
        <v>15</v>
      </c>
      <c r="G51">
        <v>20</v>
      </c>
      <c r="H51">
        <v>25</v>
      </c>
      <c r="I51">
        <v>30</v>
      </c>
      <c r="J51">
        <v>35</v>
      </c>
      <c r="K51">
        <v>40</v>
      </c>
      <c r="L51">
        <v>45</v>
      </c>
      <c r="M51">
        <v>50</v>
      </c>
      <c r="N51">
        <v>55</v>
      </c>
      <c r="O51">
        <v>60</v>
      </c>
      <c r="P51">
        <v>65</v>
      </c>
      <c r="Q51">
        <v>70</v>
      </c>
      <c r="R51">
        <v>75</v>
      </c>
      <c r="S51">
        <v>80</v>
      </c>
      <c r="T51">
        <v>85</v>
      </c>
    </row>
    <row r="52" spans="2:20" x14ac:dyDescent="0.25">
      <c r="B52" t="s">
        <v>107</v>
      </c>
      <c r="C52">
        <f>RADIANS(C51)</f>
        <v>0</v>
      </c>
      <c r="D52">
        <f t="shared" ref="D52" si="77">RADIANS(D51)</f>
        <v>8.7266462599716474E-2</v>
      </c>
      <c r="E52">
        <f t="shared" ref="E52" si="78">RADIANS(E51)</f>
        <v>0.17453292519943295</v>
      </c>
      <c r="F52">
        <f t="shared" ref="F52" si="79">RADIANS(F51)</f>
        <v>0.26179938779914941</v>
      </c>
      <c r="G52">
        <f t="shared" ref="G52" si="80">RADIANS(G51)</f>
        <v>0.3490658503988659</v>
      </c>
      <c r="H52">
        <f t="shared" ref="H52" si="81">RADIANS(H51)</f>
        <v>0.43633231299858238</v>
      </c>
      <c r="I52">
        <f t="shared" ref="I52" si="82">RADIANS(I51)</f>
        <v>0.52359877559829882</v>
      </c>
      <c r="J52">
        <f t="shared" ref="J52" si="83">RADIANS(J51)</f>
        <v>0.6108652381980153</v>
      </c>
      <c r="K52">
        <f t="shared" ref="K52" si="84">RADIANS(K51)</f>
        <v>0.69813170079773179</v>
      </c>
      <c r="L52">
        <f t="shared" ref="L52" si="85">RADIANS(L51)</f>
        <v>0.78539816339744828</v>
      </c>
      <c r="M52">
        <f t="shared" ref="M52" si="86">RADIANS(M51)</f>
        <v>0.87266462599716477</v>
      </c>
      <c r="N52">
        <f t="shared" ref="N52" si="87">RADIANS(N51)</f>
        <v>0.95993108859688125</v>
      </c>
      <c r="O52">
        <f t="shared" ref="O52" si="88">RADIANS(O51)</f>
        <v>1.0471975511965976</v>
      </c>
      <c r="P52">
        <f t="shared" ref="P52" si="89">RADIANS(P51)</f>
        <v>1.1344640137963142</v>
      </c>
      <c r="Q52">
        <f t="shared" ref="Q52" si="90">RADIANS(Q51)</f>
        <v>1.2217304763960306</v>
      </c>
      <c r="R52">
        <f t="shared" ref="R52" si="91">RADIANS(R51)</f>
        <v>1.3089969389957472</v>
      </c>
      <c r="S52">
        <f t="shared" ref="S52" si="92">RADIANS(S51)</f>
        <v>1.3962634015954636</v>
      </c>
      <c r="T52">
        <f t="shared" ref="T52" si="93">RADIANS(T51)</f>
        <v>1.4835298641951802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T-34 (2)</vt:lpstr>
      <vt:lpstr>T-34</vt:lpstr>
      <vt:lpstr>加速特性</vt:lpstr>
      <vt:lpstr>装甲等效</vt:lpstr>
      <vt:lpstr>穿深</vt:lpstr>
      <vt:lpstr>动态权重</vt:lpstr>
      <vt:lpstr>Sheet7</vt:lpstr>
      <vt:lpstr>收益曲线</vt:lpstr>
      <vt:lpstr>剩余穿深计算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s</dc:creator>
  <cp:lastModifiedBy>tj s</cp:lastModifiedBy>
  <dcterms:created xsi:type="dcterms:W3CDTF">2020-12-28T05:40:14Z</dcterms:created>
  <dcterms:modified xsi:type="dcterms:W3CDTF">2021-02-03T13:40:13Z</dcterms:modified>
</cp:coreProperties>
</file>