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iselev\Documents\dev\sync_device_32\doc\"/>
    </mc:Choice>
  </mc:AlternateContent>
  <xr:revisionPtr revIDLastSave="0" documentId="13_ncr:1_{DF3CD101-8ABB-4872-85A2-5F1AD9963894}" xr6:coauthVersionLast="47" xr6:coauthVersionMax="47" xr10:uidLastSave="{00000000-0000-0000-0000-000000000000}"/>
  <bookViews>
    <workbookView xWindow="-16320" yWindow="-4470" windowWidth="16440" windowHeight="28320" xr2:uid="{BEF8E616-E74D-4737-A27B-098992C948DD}"/>
  </bookViews>
  <sheets>
    <sheet name="TC IO lin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C6" i="2" s="1"/>
  <c r="A7" i="2"/>
  <c r="C7" i="2" s="1"/>
  <c r="A8" i="2"/>
  <c r="B8" i="2" s="1"/>
  <c r="A11" i="2"/>
  <c r="C11" i="2" s="1"/>
  <c r="A10" i="2"/>
  <c r="B10" i="2" s="1"/>
  <c r="A9" i="2"/>
  <c r="B9" i="2" s="1"/>
  <c r="A12" i="2"/>
  <c r="C12" i="2" s="1"/>
  <c r="A13" i="2"/>
  <c r="C13" i="2" s="1"/>
  <c r="A14" i="2"/>
  <c r="C14" i="2" s="1"/>
  <c r="A15" i="2"/>
  <c r="C15" i="2" s="1"/>
  <c r="A16" i="2"/>
  <c r="C16" i="2" s="1"/>
  <c r="A17" i="2"/>
  <c r="C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C30" i="2" s="1"/>
  <c r="A31" i="2"/>
  <c r="C31" i="2" s="1"/>
  <c r="A32" i="2"/>
  <c r="B32" i="2" s="1"/>
  <c r="A33" i="2"/>
  <c r="C33" i="2" s="1"/>
  <c r="A34" i="2"/>
  <c r="C34" i="2" s="1"/>
  <c r="A35" i="2"/>
  <c r="C35" i="2" s="1"/>
  <c r="A36" i="2"/>
  <c r="B36" i="2" s="1"/>
  <c r="A37" i="2"/>
  <c r="B37" i="2" s="1"/>
  <c r="A5" i="2"/>
  <c r="B5" i="2" s="1"/>
  <c r="D6" i="2"/>
  <c r="D7" i="2"/>
  <c r="D8" i="2"/>
  <c r="D11" i="2"/>
  <c r="D10" i="2"/>
  <c r="D9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5" i="2"/>
  <c r="B17" i="2" l="1"/>
  <c r="B16" i="2"/>
  <c r="B14" i="2"/>
  <c r="B13" i="2"/>
  <c r="C5" i="2"/>
  <c r="C37" i="2"/>
  <c r="C28" i="2"/>
  <c r="C29" i="2"/>
  <c r="C27" i="2"/>
  <c r="B15" i="2"/>
  <c r="C26" i="2"/>
  <c r="C25" i="2"/>
  <c r="C24" i="2"/>
  <c r="C23" i="2"/>
  <c r="C22" i="2"/>
  <c r="C18" i="2"/>
  <c r="C20" i="2"/>
  <c r="C21" i="2"/>
  <c r="C19" i="2"/>
  <c r="B35" i="2"/>
  <c r="B11" i="2"/>
  <c r="B12" i="2"/>
  <c r="B7" i="2"/>
  <c r="B34" i="2"/>
  <c r="C10" i="2"/>
  <c r="B33" i="2"/>
  <c r="B31" i="2"/>
  <c r="C32" i="2"/>
  <c r="C8" i="2"/>
  <c r="B6" i="2"/>
  <c r="C36" i="2"/>
  <c r="C9" i="2"/>
  <c r="B30" i="2"/>
</calcChain>
</file>

<file path=xl/sharedStrings.xml><?xml version="1.0" encoding="utf-8"?>
<sst xmlns="http://schemas.openxmlformats.org/spreadsheetml/2006/main" count="150" uniqueCount="106">
  <si>
    <t>TC</t>
  </si>
  <si>
    <t>TC ID</t>
  </si>
  <si>
    <t>TC CH</t>
  </si>
  <si>
    <t>PD7</t>
  </si>
  <si>
    <t>D5</t>
  </si>
  <si>
    <t>PC25</t>
  </si>
  <si>
    <t>D3</t>
  </si>
  <si>
    <t>PC28</t>
  </si>
  <si>
    <t>D2</t>
  </si>
  <si>
    <t>PB25</t>
  </si>
  <si>
    <t>A7</t>
  </si>
  <si>
    <t>PA2</t>
  </si>
  <si>
    <t>D12</t>
  </si>
  <si>
    <t>PD8</t>
  </si>
  <si>
    <t>A4</t>
  </si>
  <si>
    <t>PA6</t>
  </si>
  <si>
    <t>A6</t>
  </si>
  <si>
    <t>PA3</t>
  </si>
  <si>
    <t>Hardware timer/counter output pins for waveform generation</t>
  </si>
  <si>
    <t>UART timeout</t>
  </si>
  <si>
    <t>Event handling</t>
  </si>
  <si>
    <t>Purpose</t>
  </si>
  <si>
    <t>Burst pin</t>
  </si>
  <si>
    <t>Arduino
pin</t>
  </si>
  <si>
    <t>Signal</t>
  </si>
  <si>
    <t>I/O Line</t>
  </si>
  <si>
    <t>PB26</t>
  </si>
  <si>
    <t>B</t>
  </si>
  <si>
    <t>TCLK1</t>
  </si>
  <si>
    <t>PA4</t>
  </si>
  <si>
    <t>A</t>
  </si>
  <si>
    <t>TCLK2</t>
  </si>
  <si>
    <t>PA7</t>
  </si>
  <si>
    <t>TIOA1</t>
  </si>
  <si>
    <t>TIOA2</t>
  </si>
  <si>
    <t>PA5</t>
  </si>
  <si>
    <t>PB27</t>
  </si>
  <si>
    <t>TIOB1</t>
  </si>
  <si>
    <t>TIOB2</t>
  </si>
  <si>
    <t>TCLK3</t>
  </si>
  <si>
    <t>PA22</t>
  </si>
  <si>
    <t>TCLK4</t>
  </si>
  <si>
    <t>PA23</t>
  </si>
  <si>
    <t>TCLK5</t>
  </si>
  <si>
    <t>PB16</t>
  </si>
  <si>
    <t>TIOA3</t>
  </si>
  <si>
    <t>PE9</t>
  </si>
  <si>
    <t>TIOA4</t>
  </si>
  <si>
    <t>PB2</t>
  </si>
  <si>
    <t>PE11</t>
  </si>
  <si>
    <t>TIOA5</t>
  </si>
  <si>
    <t>PB4</t>
  </si>
  <si>
    <t>PE13</t>
  </si>
  <si>
    <t>TIOB3</t>
  </si>
  <si>
    <t>PB1</t>
  </si>
  <si>
    <t>PE10</t>
  </si>
  <si>
    <t>TIOB4</t>
  </si>
  <si>
    <t>PB3</t>
  </si>
  <si>
    <t>PE12</t>
  </si>
  <si>
    <t>TIOB5</t>
  </si>
  <si>
    <t>PB5</t>
  </si>
  <si>
    <t>PE14</t>
  </si>
  <si>
    <t>TCLK6</t>
  </si>
  <si>
    <t>PC27</t>
  </si>
  <si>
    <t>TCLK7</t>
  </si>
  <si>
    <t>PC30</t>
  </si>
  <si>
    <t>TCLK8</t>
  </si>
  <si>
    <t>PD9</t>
  </si>
  <si>
    <t>TIOA6</t>
  </si>
  <si>
    <t>TIOA7</t>
  </si>
  <si>
    <t>TIOA8</t>
  </si>
  <si>
    <t>TIOB6</t>
  </si>
  <si>
    <t>PC26</t>
  </si>
  <si>
    <t>TIOB7</t>
  </si>
  <si>
    <t>PC29</t>
  </si>
  <si>
    <t>TIOB8</t>
  </si>
  <si>
    <t>TCLK0</t>
  </si>
  <si>
    <t>TIOA0</t>
  </si>
  <si>
    <t>TIOB0</t>
  </si>
  <si>
    <t>PB0</t>
  </si>
  <si>
    <t>Type</t>
  </si>
  <si>
    <t>D22</t>
  </si>
  <si>
    <t>A5</t>
  </si>
  <si>
    <t>D31</t>
  </si>
  <si>
    <t>D13</t>
  </si>
  <si>
    <t>A3</t>
  </si>
  <si>
    <t>A2</t>
  </si>
  <si>
    <t>D67</t>
  </si>
  <si>
    <t>D30</t>
  </si>
  <si>
    <t>Based on datasheet Table 36-4</t>
  </si>
  <si>
    <t>Periph</t>
  </si>
  <si>
    <t>TCs without output: 3, 4, 5</t>
  </si>
  <si>
    <t>Interlock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</si>
  <si>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</si>
  <si>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Summary of special pins</t>
  </si>
  <si>
    <t>Interlock heartbeat output</t>
  </si>
  <si>
    <t>Interlock heartbeat sensor in</t>
  </si>
  <si>
    <t>Burst output</t>
  </si>
  <si>
    <t>A0</t>
  </si>
  <si>
    <t>Cy2 pin (interlocked)</t>
  </si>
  <si>
    <t>A1</t>
  </si>
  <si>
    <t>Cy3 pin (interlocked)</t>
  </si>
  <si>
    <t>Cy5 pin (interlocked)</t>
  </si>
  <si>
    <t>Cy7 pin (interlocked)</t>
  </si>
  <si>
    <t>Pin</t>
  </si>
  <si>
    <t>Timers/counters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</si>
</sst>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/>
    <xf numFmtId="0" fontId="0" fillId="0" borderId="4" xfId="0" applyBorder="1"/>
    <xf numFmtId="0" fontId="0" fillId="0" borderId="2" xfId="0" applyBorder="1"/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794817-1B84-4E51-82ED-E357E483934D}" name="Table2" displayName="Table2" ref="A4:H37" totalsRowShown="0">
  <autoFilter ref="A4:H37" xr:uid="{5C794817-1B84-4E51-82ED-E357E483934D}">
    <filterColumn colId="3">
      <filters>
        <filter val="TIOA"/>
        <filter val="TIOB"/>
      </filters>
    </filterColumn>
    <filterColumn colId="6">
      <customFilters>
        <customFilter operator="notEqual" val=" "/>
      </customFilters>
    </filterColumn>
  </autoFilter>
  <sortState xmlns:xlrd2="http://schemas.microsoft.com/office/spreadsheetml/2017/richdata2" ref="A8:H37">
    <sortCondition ref="A4:A37"/>
  </sortState>
  <tableColumns count="8">
    <tableColumn id="1" xr3:uid="{82A72967-1F50-46EF-897F-7D70496207F3}" name="TC ID"/>
    <tableColumn id="2" xr3:uid="{832B2D19-680C-4766-8CD3-5B6791BC398E}" name="TC"/>
    <tableColumn id="3" xr3:uid="{50D573C8-D8F1-4F13-816E-8110888EC4C4}" name="TC CH"/>
    <tableColumn id="4" xr3:uid="{5EB33E76-542F-4579-8A09-3C196916D78A}" name="Type"/>
    <tableColumn id="5" xr3:uid="{918175A0-CEA8-4951-861B-69D38D918D58}" name="Signal"/>
    <tableColumn id="6" xr3:uid="{A8D98A22-5B99-46E3-8ABD-53E6E0C28670}" name="I/O Line"/>
    <tableColumn id="7" xr3:uid="{D3C98626-1EE8-459F-B2F8-39E49F7EFC1A}" name="Arduino_x000a_pin"/>
    <tableColumn id="8" xr3:uid="{9A90C6DD-F557-4205-8B70-CDFDEE22F7DD}" name="Perip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2A4B-B8A3-46A0-AA6F-0424522B4A55}">
  <dimension ref="A1:H60"/>
  <sheetViews>
    <sheetView tabSelected="1" workbookViewId="0">
      <selection activeCell="G47" sqref="G47"/>
    </sheetView>
  </sheetViews>
  <sheetFormatPr defaultRowHeight="15" x14ac:dyDescent="0.25"/>
  <cols>
    <col min="1" max="1" width="8.140625" customWidth="1"/>
    <col min="2" max="2" width="6" customWidth="1"/>
    <col min="3" max="3" width="6.5703125" customWidth="1"/>
    <col min="4" max="4" width="7.42578125" customWidth="1"/>
    <col min="5" max="5" width="0" hidden="1" customWidth="1"/>
    <col min="6" max="6" width="10.7109375" customWidth="1"/>
    <col min="7" max="7" width="8.7109375" customWidth="1"/>
    <col min="8" max="8" width="9.42578125" customWidth="1"/>
    <col min="11" max="11" width="16.42578125" customWidth="1"/>
    <col min="14" max="14" width="14.28515625" bestFit="1" customWidth="1"/>
  </cols>
  <sheetData>
    <row r="1" spans="1:8" ht="18.75" x14ac:dyDescent="0.3">
      <c r="A1" s="2" t="s">
        <v>18</v>
      </c>
    </row>
    <row r="3" spans="1:8" x14ac:dyDescent="0.25">
      <c r="A3" t="s">
        <v>89</v>
      </c>
    </row>
    <row r="4" spans="1:8" ht="32.25" customHeight="1" x14ac:dyDescent="0.25">
      <c r="A4" t="s">
        <v>1</v>
      </c>
      <c r="B4" t="s">
        <v>0</v>
      </c>
      <c r="C4" s="3" t="s">
        <v>2</v>
      </c>
      <c r="D4" t="s">
        <v>80</v>
      </c>
      <c r="E4" t="s">
        <v>24</v>
      </c>
      <c r="F4" t="s">
        <v>25</v>
      </c>
      <c r="G4" s="3" t="s">
        <v>23</v>
      </c>
      <c r="H4" t="s">
        <v>90</v>
      </c>
    </row>
    <row r="5" spans="1:8" hidden="1" x14ac:dyDescent="0.25">
      <c r="A5">
        <f>_xlfn.NUMBERVALUE( RIGHT(E5, 1))</f>
        <v>0</v>
      </c>
      <c r="B5">
        <f>QUOTIENT(A5,3)</f>
        <v>0</v>
      </c>
      <c r="C5">
        <f>MOD(A5,3)</f>
        <v>0</v>
      </c>
      <c r="D5" t="str">
        <f>LEFT(E5,4)</f>
        <v>TCLK</v>
      </c>
      <c r="E5" t="s">
        <v>76</v>
      </c>
      <c r="F5" t="s">
        <v>26</v>
      </c>
      <c r="G5" t="s">
        <v>81</v>
      </c>
      <c r="H5" t="s">
        <v>27</v>
      </c>
    </row>
    <row r="6" spans="1:8" hidden="1" x14ac:dyDescent="0.25">
      <c r="A6">
        <f t="shared" ref="A6:A37" si="0">_xlfn.NUMBERVALUE( RIGHT(E6, 1))</f>
        <v>1</v>
      </c>
      <c r="B6">
        <f>QUOTIENT(A6,3)</f>
        <v>0</v>
      </c>
      <c r="C6">
        <f>MOD(A6,3)</f>
        <v>1</v>
      </c>
      <c r="D6" t="str">
        <f t="shared" ref="D6:D37" si="1">LEFT(E6,4)</f>
        <v>TCLK</v>
      </c>
      <c r="E6" t="s">
        <v>28</v>
      </c>
      <c r="F6" t="s">
        <v>29</v>
      </c>
      <c r="G6" t="s">
        <v>82</v>
      </c>
      <c r="H6" t="s">
        <v>30</v>
      </c>
    </row>
    <row r="7" spans="1:8" hidden="1" x14ac:dyDescent="0.25">
      <c r="A7">
        <f t="shared" si="0"/>
        <v>2</v>
      </c>
      <c r="B7">
        <f>QUOTIENT(A7,3)</f>
        <v>0</v>
      </c>
      <c r="C7">
        <f>MOD(A7,3)</f>
        <v>2</v>
      </c>
      <c r="D7" t="str">
        <f t="shared" si="1"/>
        <v>TCLK</v>
      </c>
      <c r="E7" t="s">
        <v>31</v>
      </c>
      <c r="F7" t="s">
        <v>32</v>
      </c>
      <c r="G7" t="s">
        <v>83</v>
      </c>
      <c r="H7" t="s">
        <v>30</v>
      </c>
    </row>
    <row r="8" spans="1:8" x14ac:dyDescent="0.25">
      <c r="A8">
        <f>_xlfn.NUMBERVALUE( RIGHT(E8, 1))</f>
        <v>0</v>
      </c>
      <c r="B8">
        <f>QUOTIENT(A8,3)</f>
        <v>0</v>
      </c>
      <c r="C8">
        <f>MOD(A8,3)</f>
        <v>0</v>
      </c>
      <c r="D8" t="str">
        <f>LEFT(E8,4)</f>
        <v>TIOA</v>
      </c>
      <c r="E8" t="s">
        <v>77</v>
      </c>
      <c r="F8" t="s">
        <v>9</v>
      </c>
      <c r="G8" t="s">
        <v>8</v>
      </c>
      <c r="H8" t="s">
        <v>27</v>
      </c>
    </row>
    <row r="9" spans="1:8" x14ac:dyDescent="0.25">
      <c r="A9" s="9">
        <f>_xlfn.NUMBERVALUE( RIGHT(E9, 1))</f>
        <v>0</v>
      </c>
      <c r="B9" s="9">
        <f>QUOTIENT(A9,3)</f>
        <v>0</v>
      </c>
      <c r="C9" s="9">
        <f>MOD(A9,3)</f>
        <v>0</v>
      </c>
      <c r="D9" s="9" t="str">
        <f>LEFT(E9,4)</f>
        <v>TIOB</v>
      </c>
      <c r="E9" t="s">
        <v>78</v>
      </c>
      <c r="F9" s="9" t="s">
        <v>36</v>
      </c>
      <c r="G9" s="9" t="s">
        <v>84</v>
      </c>
      <c r="H9" s="9" t="s">
        <v>27</v>
      </c>
    </row>
    <row r="10" spans="1:8" hidden="1" x14ac:dyDescent="0.25">
      <c r="A10">
        <f>_xlfn.NUMBERVALUE( RIGHT(E10, 1))</f>
        <v>2</v>
      </c>
      <c r="B10">
        <f>QUOTIENT(A10,3)</f>
        <v>0</v>
      </c>
      <c r="C10">
        <f>MOD(A10,3)</f>
        <v>2</v>
      </c>
      <c r="D10" t="str">
        <f>LEFT(E10,4)</f>
        <v>TIOA</v>
      </c>
      <c r="E10" t="s">
        <v>34</v>
      </c>
      <c r="F10" t="s">
        <v>35</v>
      </c>
      <c r="H10" t="s">
        <v>30</v>
      </c>
    </row>
    <row r="11" spans="1:8" x14ac:dyDescent="0.25">
      <c r="A11">
        <f>_xlfn.NUMBERVALUE( RIGHT(E11, 1))</f>
        <v>1</v>
      </c>
      <c r="B11">
        <f>QUOTIENT(A11,3)</f>
        <v>0</v>
      </c>
      <c r="C11">
        <f>MOD(A11,3)</f>
        <v>1</v>
      </c>
      <c r="D11" t="str">
        <f>LEFT(E11,4)</f>
        <v>TIOA</v>
      </c>
      <c r="E11" t="s">
        <v>33</v>
      </c>
      <c r="F11" t="s">
        <v>11</v>
      </c>
      <c r="G11" t="s">
        <v>10</v>
      </c>
      <c r="H11" t="s">
        <v>30</v>
      </c>
    </row>
    <row r="12" spans="1:8" x14ac:dyDescent="0.25">
      <c r="A12">
        <f>_xlfn.NUMBERVALUE( RIGHT(E12, 1))</f>
        <v>1</v>
      </c>
      <c r="B12">
        <f>QUOTIENT(A12,3)</f>
        <v>0</v>
      </c>
      <c r="C12">
        <f>MOD(A12,3)</f>
        <v>1</v>
      </c>
      <c r="D12" t="str">
        <f>LEFT(E12,4)</f>
        <v>TIOB</v>
      </c>
      <c r="E12" t="s">
        <v>37</v>
      </c>
      <c r="F12" t="s">
        <v>17</v>
      </c>
      <c r="G12" t="s">
        <v>16</v>
      </c>
      <c r="H12" t="s">
        <v>30</v>
      </c>
    </row>
    <row r="13" spans="1:8" x14ac:dyDescent="0.25">
      <c r="A13">
        <f>_xlfn.NUMBERVALUE( RIGHT(E13, 1))</f>
        <v>2</v>
      </c>
      <c r="B13">
        <f>QUOTIENT(A13,3)</f>
        <v>0</v>
      </c>
      <c r="C13">
        <f>MOD(A13,3)</f>
        <v>2</v>
      </c>
      <c r="D13" t="str">
        <f>LEFT(E13,4)</f>
        <v>TIOB</v>
      </c>
      <c r="E13" t="s">
        <v>38</v>
      </c>
      <c r="F13" t="s">
        <v>15</v>
      </c>
      <c r="G13" t="s">
        <v>14</v>
      </c>
      <c r="H13" t="s">
        <v>30</v>
      </c>
    </row>
    <row r="14" spans="1:8" hidden="1" x14ac:dyDescent="0.25">
      <c r="A14">
        <f>_xlfn.NUMBERVALUE( RIGHT(E14, 1))</f>
        <v>3</v>
      </c>
      <c r="B14">
        <f>QUOTIENT(A14,3)</f>
        <v>1</v>
      </c>
      <c r="C14">
        <f>MOD(A14,3)</f>
        <v>0</v>
      </c>
      <c r="D14" t="str">
        <f>LEFT(E14,4)</f>
        <v>TCLK</v>
      </c>
      <c r="E14" t="s">
        <v>39</v>
      </c>
      <c r="F14" t="s">
        <v>40</v>
      </c>
      <c r="G14" t="s">
        <v>85</v>
      </c>
      <c r="H14" t="s">
        <v>27</v>
      </c>
    </row>
    <row r="15" spans="1:8" hidden="1" x14ac:dyDescent="0.25">
      <c r="A15">
        <f>_xlfn.NUMBERVALUE( RIGHT(E15, 1))</f>
        <v>4</v>
      </c>
      <c r="B15">
        <f>QUOTIENT(A15,3)</f>
        <v>1</v>
      </c>
      <c r="C15">
        <f>MOD(A15,3)</f>
        <v>1</v>
      </c>
      <c r="D15" t="str">
        <f>LEFT(E15,4)</f>
        <v>TCLK</v>
      </c>
      <c r="E15" t="s">
        <v>41</v>
      </c>
      <c r="F15" t="s">
        <v>42</v>
      </c>
      <c r="G15" t="s">
        <v>86</v>
      </c>
      <c r="H15" t="s">
        <v>27</v>
      </c>
    </row>
    <row r="16" spans="1:8" hidden="1" x14ac:dyDescent="0.25">
      <c r="A16">
        <f>_xlfn.NUMBERVALUE( RIGHT(E16, 1))</f>
        <v>5</v>
      </c>
      <c r="B16">
        <f>QUOTIENT(A16,3)</f>
        <v>1</v>
      </c>
      <c r="C16">
        <f>MOD(A16,3)</f>
        <v>2</v>
      </c>
      <c r="D16" t="str">
        <f>LEFT(E16,4)</f>
        <v>TCLK</v>
      </c>
      <c r="E16" t="s">
        <v>43</v>
      </c>
      <c r="F16" t="s">
        <v>44</v>
      </c>
      <c r="G16" t="s">
        <v>87</v>
      </c>
      <c r="H16" t="s">
        <v>30</v>
      </c>
    </row>
    <row r="17" spans="1:8" hidden="1" x14ac:dyDescent="0.25">
      <c r="A17">
        <f>_xlfn.NUMBERVALUE( RIGHT(E17, 1))</f>
        <v>3</v>
      </c>
      <c r="B17">
        <f>QUOTIENT(A17,3)</f>
        <v>1</v>
      </c>
      <c r="C17">
        <f>MOD(A17,3)</f>
        <v>0</v>
      </c>
      <c r="D17" t="str">
        <f>LEFT(E17,4)</f>
        <v>TIOA</v>
      </c>
      <c r="E17" t="s">
        <v>45</v>
      </c>
      <c r="F17" t="s">
        <v>79</v>
      </c>
      <c r="H17" t="s">
        <v>27</v>
      </c>
    </row>
    <row r="18" spans="1:8" hidden="1" x14ac:dyDescent="0.25">
      <c r="A18">
        <f>_xlfn.NUMBERVALUE( RIGHT(E18, 1))</f>
        <v>3</v>
      </c>
      <c r="B18">
        <f>QUOTIENT(A18,3)</f>
        <v>1</v>
      </c>
      <c r="C18">
        <f>MOD(A18,3)</f>
        <v>0</v>
      </c>
      <c r="D18" t="str">
        <f>LEFT(E18,4)</f>
        <v>TIOA</v>
      </c>
      <c r="E18" t="s">
        <v>45</v>
      </c>
      <c r="F18" t="s">
        <v>46</v>
      </c>
      <c r="H18" t="s">
        <v>30</v>
      </c>
    </row>
    <row r="19" spans="1:8" hidden="1" x14ac:dyDescent="0.25">
      <c r="A19">
        <f>_xlfn.NUMBERVALUE( RIGHT(E19, 1))</f>
        <v>4</v>
      </c>
      <c r="B19">
        <f>QUOTIENT(A19,3)</f>
        <v>1</v>
      </c>
      <c r="C19">
        <f>MOD(A19,3)</f>
        <v>1</v>
      </c>
      <c r="D19" t="str">
        <f>LEFT(E19,4)</f>
        <v>TIOA</v>
      </c>
      <c r="E19" t="s">
        <v>47</v>
      </c>
      <c r="F19" t="s">
        <v>48</v>
      </c>
      <c r="H19" t="s">
        <v>27</v>
      </c>
    </row>
    <row r="20" spans="1:8" hidden="1" x14ac:dyDescent="0.25">
      <c r="A20">
        <f>_xlfn.NUMBERVALUE( RIGHT(E20, 1))</f>
        <v>4</v>
      </c>
      <c r="B20">
        <f>QUOTIENT(A20,3)</f>
        <v>1</v>
      </c>
      <c r="C20">
        <f>MOD(A20,3)</f>
        <v>1</v>
      </c>
      <c r="D20" t="str">
        <f>LEFT(E20,4)</f>
        <v>TIOA</v>
      </c>
      <c r="E20" t="s">
        <v>47</v>
      </c>
      <c r="F20" t="s">
        <v>49</v>
      </c>
      <c r="H20" t="s">
        <v>30</v>
      </c>
    </row>
    <row r="21" spans="1:8" hidden="1" x14ac:dyDescent="0.25">
      <c r="A21">
        <f>_xlfn.NUMBERVALUE( RIGHT(E21, 1))</f>
        <v>5</v>
      </c>
      <c r="B21">
        <f>QUOTIENT(A21,3)</f>
        <v>1</v>
      </c>
      <c r="C21">
        <f>MOD(A21,3)</f>
        <v>2</v>
      </c>
      <c r="D21" t="str">
        <f>LEFT(E21,4)</f>
        <v>TIOA</v>
      </c>
      <c r="E21" t="s">
        <v>50</v>
      </c>
      <c r="F21" t="s">
        <v>51</v>
      </c>
      <c r="H21" t="s">
        <v>27</v>
      </c>
    </row>
    <row r="22" spans="1:8" hidden="1" x14ac:dyDescent="0.25">
      <c r="A22">
        <f>_xlfn.NUMBERVALUE( RIGHT(E22, 1))</f>
        <v>5</v>
      </c>
      <c r="B22">
        <f>QUOTIENT(A22,3)</f>
        <v>1</v>
      </c>
      <c r="C22">
        <f>MOD(A22,3)</f>
        <v>2</v>
      </c>
      <c r="D22" t="str">
        <f>LEFT(E22,4)</f>
        <v>TIOA</v>
      </c>
      <c r="E22" t="s">
        <v>50</v>
      </c>
      <c r="F22" t="s">
        <v>52</v>
      </c>
      <c r="H22" t="s">
        <v>30</v>
      </c>
    </row>
    <row r="23" spans="1:8" hidden="1" x14ac:dyDescent="0.25">
      <c r="A23">
        <f>_xlfn.NUMBERVALUE( RIGHT(E23, 1))</f>
        <v>3</v>
      </c>
      <c r="B23">
        <f>QUOTIENT(A23,3)</f>
        <v>1</v>
      </c>
      <c r="C23">
        <f>MOD(A23,3)</f>
        <v>0</v>
      </c>
      <c r="D23" t="str">
        <f>LEFT(E23,4)</f>
        <v>TIOB</v>
      </c>
      <c r="E23" t="s">
        <v>53</v>
      </c>
      <c r="F23" t="s">
        <v>54</v>
      </c>
      <c r="H23" t="s">
        <v>27</v>
      </c>
    </row>
    <row r="24" spans="1:8" hidden="1" x14ac:dyDescent="0.25">
      <c r="A24">
        <f>_xlfn.NUMBERVALUE( RIGHT(E24, 1))</f>
        <v>3</v>
      </c>
      <c r="B24">
        <f>QUOTIENT(A24,3)</f>
        <v>1</v>
      </c>
      <c r="C24">
        <f>MOD(A24,3)</f>
        <v>0</v>
      </c>
      <c r="D24" t="str">
        <f>LEFT(E24,4)</f>
        <v>TIOB</v>
      </c>
      <c r="E24" t="s">
        <v>53</v>
      </c>
      <c r="F24" t="s">
        <v>55</v>
      </c>
      <c r="H24" t="s">
        <v>30</v>
      </c>
    </row>
    <row r="25" spans="1:8" hidden="1" x14ac:dyDescent="0.25">
      <c r="A25">
        <f>_xlfn.NUMBERVALUE( RIGHT(E25, 1))</f>
        <v>4</v>
      </c>
      <c r="B25">
        <f>QUOTIENT(A25,3)</f>
        <v>1</v>
      </c>
      <c r="C25">
        <f>MOD(A25,3)</f>
        <v>1</v>
      </c>
      <c r="D25" t="str">
        <f>LEFT(E25,4)</f>
        <v>TIOB</v>
      </c>
      <c r="E25" t="s">
        <v>56</v>
      </c>
      <c r="F25" t="s">
        <v>57</v>
      </c>
      <c r="H25" t="s">
        <v>27</v>
      </c>
    </row>
    <row r="26" spans="1:8" hidden="1" x14ac:dyDescent="0.25">
      <c r="A26">
        <f>_xlfn.NUMBERVALUE( RIGHT(E26, 1))</f>
        <v>4</v>
      </c>
      <c r="B26">
        <f>QUOTIENT(A26,3)</f>
        <v>1</v>
      </c>
      <c r="C26">
        <f>MOD(A26,3)</f>
        <v>1</v>
      </c>
      <c r="D26" t="str">
        <f>LEFT(E26,4)</f>
        <v>TIOB</v>
      </c>
      <c r="E26" t="s">
        <v>56</v>
      </c>
      <c r="F26" t="s">
        <v>58</v>
      </c>
      <c r="H26" t="s">
        <v>30</v>
      </c>
    </row>
    <row r="27" spans="1:8" hidden="1" x14ac:dyDescent="0.25">
      <c r="A27">
        <f>_xlfn.NUMBERVALUE( RIGHT(E27, 1))</f>
        <v>5</v>
      </c>
      <c r="B27">
        <f>QUOTIENT(A27,3)</f>
        <v>1</v>
      </c>
      <c r="C27">
        <f>MOD(A27,3)</f>
        <v>2</v>
      </c>
      <c r="D27" t="str">
        <f>LEFT(E27,4)</f>
        <v>TIOB</v>
      </c>
      <c r="E27" t="s">
        <v>59</v>
      </c>
      <c r="F27" t="s">
        <v>60</v>
      </c>
      <c r="H27" t="s">
        <v>27</v>
      </c>
    </row>
    <row r="28" spans="1:8" hidden="1" x14ac:dyDescent="0.25">
      <c r="A28">
        <f>_xlfn.NUMBERVALUE( RIGHT(E28, 1))</f>
        <v>5</v>
      </c>
      <c r="B28">
        <f>QUOTIENT(A28,3)</f>
        <v>1</v>
      </c>
      <c r="C28">
        <f>MOD(A28,3)</f>
        <v>2</v>
      </c>
      <c r="D28" t="str">
        <f>LEFT(E28,4)</f>
        <v>TIOB</v>
      </c>
      <c r="E28" t="s">
        <v>59</v>
      </c>
      <c r="F28" t="s">
        <v>61</v>
      </c>
      <c r="H28" t="s">
        <v>30</v>
      </c>
    </row>
    <row r="29" spans="1:8" hidden="1" x14ac:dyDescent="0.25">
      <c r="A29">
        <f>_xlfn.NUMBERVALUE( RIGHT(E29, 1))</f>
        <v>6</v>
      </c>
      <c r="B29">
        <f>QUOTIENT(A29,3)</f>
        <v>2</v>
      </c>
      <c r="C29">
        <f>MOD(A29,3)</f>
        <v>0</v>
      </c>
      <c r="D29" t="str">
        <f>LEFT(E29,4)</f>
        <v>TCLK</v>
      </c>
      <c r="E29" t="s">
        <v>62</v>
      </c>
      <c r="F29" t="s">
        <v>63</v>
      </c>
      <c r="H29" t="s">
        <v>27</v>
      </c>
    </row>
    <row r="30" spans="1:8" hidden="1" x14ac:dyDescent="0.25">
      <c r="A30">
        <f>_xlfn.NUMBERVALUE( RIGHT(E30, 1))</f>
        <v>7</v>
      </c>
      <c r="B30">
        <f>QUOTIENT(A30,3)</f>
        <v>2</v>
      </c>
      <c r="C30">
        <f>MOD(A30,3)</f>
        <v>1</v>
      </c>
      <c r="D30" t="str">
        <f>LEFT(E30,4)</f>
        <v>TCLK</v>
      </c>
      <c r="E30" t="s">
        <v>64</v>
      </c>
      <c r="F30" t="s">
        <v>65</v>
      </c>
      <c r="H30" t="s">
        <v>27</v>
      </c>
    </row>
    <row r="31" spans="1:8" hidden="1" x14ac:dyDescent="0.25">
      <c r="A31">
        <f>_xlfn.NUMBERVALUE( RIGHT(E31, 1))</f>
        <v>8</v>
      </c>
      <c r="B31">
        <f>QUOTIENT(A31,3)</f>
        <v>2</v>
      </c>
      <c r="C31">
        <f>MOD(A31,3)</f>
        <v>2</v>
      </c>
      <c r="D31" t="str">
        <f>LEFT(E31,4)</f>
        <v>TCLK</v>
      </c>
      <c r="E31" t="s">
        <v>66</v>
      </c>
      <c r="F31" t="s">
        <v>67</v>
      </c>
      <c r="G31" t="s">
        <v>88</v>
      </c>
      <c r="H31" t="s">
        <v>27</v>
      </c>
    </row>
    <row r="32" spans="1:8" x14ac:dyDescent="0.25">
      <c r="A32" s="9">
        <f>_xlfn.NUMBERVALUE( RIGHT(E32, 1))</f>
        <v>6</v>
      </c>
      <c r="B32" s="9">
        <f>QUOTIENT(A32,3)</f>
        <v>2</v>
      </c>
      <c r="C32" s="9">
        <f>MOD(A32,3)</f>
        <v>0</v>
      </c>
      <c r="D32" s="9" t="str">
        <f>LEFT(E32,4)</f>
        <v>TIOA</v>
      </c>
      <c r="E32" t="s">
        <v>68</v>
      </c>
      <c r="F32" s="9" t="s">
        <v>5</v>
      </c>
      <c r="G32" s="9" t="s">
        <v>4</v>
      </c>
      <c r="H32" s="9" t="s">
        <v>27</v>
      </c>
    </row>
    <row r="33" spans="1:8" x14ac:dyDescent="0.25">
      <c r="A33">
        <f>_xlfn.NUMBERVALUE( RIGHT(E33, 1))</f>
        <v>7</v>
      </c>
      <c r="B33">
        <f>QUOTIENT(A33,3)</f>
        <v>2</v>
      </c>
      <c r="C33">
        <f>MOD(A33,3)</f>
        <v>1</v>
      </c>
      <c r="D33" t="str">
        <f>LEFT(E33,4)</f>
        <v>TIOA</v>
      </c>
      <c r="E33" t="s">
        <v>69</v>
      </c>
      <c r="F33" t="s">
        <v>7</v>
      </c>
      <c r="G33" t="s">
        <v>6</v>
      </c>
      <c r="H33" t="s">
        <v>27</v>
      </c>
    </row>
    <row r="34" spans="1:8" x14ac:dyDescent="0.25">
      <c r="A34">
        <f>_xlfn.NUMBERVALUE( RIGHT(E34, 1))</f>
        <v>8</v>
      </c>
      <c r="B34">
        <f>QUOTIENT(A34,3)</f>
        <v>2</v>
      </c>
      <c r="C34">
        <f>MOD(A34,3)</f>
        <v>2</v>
      </c>
      <c r="D34" t="str">
        <f>LEFT(E34,4)</f>
        <v>TIOA</v>
      </c>
      <c r="E34" t="s">
        <v>70</v>
      </c>
      <c r="F34" t="s">
        <v>3</v>
      </c>
      <c r="G34" t="s">
        <v>93</v>
      </c>
      <c r="H34" t="s">
        <v>27</v>
      </c>
    </row>
    <row r="35" spans="1:8" hidden="1" x14ac:dyDescent="0.25">
      <c r="A35">
        <f>_xlfn.NUMBERVALUE( RIGHT(E35, 1))</f>
        <v>6</v>
      </c>
      <c r="B35">
        <f>QUOTIENT(A35,3)</f>
        <v>2</v>
      </c>
      <c r="C35">
        <f>MOD(A35,3)</f>
        <v>0</v>
      </c>
      <c r="D35" t="str">
        <f>LEFT(E35,4)</f>
        <v>TIOB</v>
      </c>
      <c r="E35" t="s">
        <v>71</v>
      </c>
      <c r="F35" t="s">
        <v>72</v>
      </c>
      <c r="H35" t="s">
        <v>27</v>
      </c>
    </row>
    <row r="36" spans="1:8" hidden="1" x14ac:dyDescent="0.25">
      <c r="A36">
        <f>_xlfn.NUMBERVALUE( RIGHT(E36, 1))</f>
        <v>7</v>
      </c>
      <c r="B36">
        <f>QUOTIENT(A36,3)</f>
        <v>2</v>
      </c>
      <c r="C36">
        <f>MOD(A36,3)</f>
        <v>1</v>
      </c>
      <c r="D36" t="str">
        <f>LEFT(E36,4)</f>
        <v>TIOB</v>
      </c>
      <c r="E36" t="s">
        <v>73</v>
      </c>
      <c r="F36" t="s">
        <v>74</v>
      </c>
      <c r="H36" t="s">
        <v>27</v>
      </c>
    </row>
    <row r="37" spans="1:8" x14ac:dyDescent="0.25">
      <c r="A37">
        <f>_xlfn.NUMBERVALUE( RIGHT(E37, 1))</f>
        <v>8</v>
      </c>
      <c r="B37">
        <f>QUOTIENT(A37,3)</f>
        <v>2</v>
      </c>
      <c r="C37">
        <f>MOD(A37,3)</f>
        <v>2</v>
      </c>
      <c r="D37" t="str">
        <f>LEFT(E37,4)</f>
        <v>TIOB</v>
      </c>
      <c r="E37" t="s">
        <v>75</v>
      </c>
      <c r="F37" t="s">
        <v>13</v>
      </c>
      <c r="G37" t="s">
        <v>12</v>
      </c>
      <c r="H37" t="s">
        <v>27</v>
      </c>
    </row>
    <row r="38" spans="1:8" ht="27.75" customHeight="1" x14ac:dyDescent="0.25">
      <c r="A38" t="s">
        <v>91</v>
      </c>
    </row>
    <row r="40" spans="1:8" ht="19.5" customHeight="1" x14ac:dyDescent="0.3">
      <c r="A40" s="1" t="s">
        <v>105</v>
      </c>
    </row>
    <row r="41" spans="1:8" x14ac:dyDescent="0.25">
      <c r="A41" s="7" t="s">
        <v>1</v>
      </c>
      <c r="B41" s="5" t="s">
        <v>21</v>
      </c>
      <c r="C41" s="6"/>
      <c r="D41" s="6"/>
    </row>
    <row r="42" spans="1:8" x14ac:dyDescent="0.25">
      <c r="A42" s="8">
        <v>0</v>
      </c>
      <c r="B42" t="s">
        <v>92</v>
      </c>
    </row>
    <row r="43" spans="1:8" x14ac:dyDescent="0.25">
      <c r="A43" s="8">
        <v>1</v>
      </c>
      <c r="B43" s="4"/>
    </row>
    <row r="44" spans="1:8" x14ac:dyDescent="0.25">
      <c r="A44" s="8">
        <v>2</v>
      </c>
      <c r="B44" s="4"/>
    </row>
    <row r="45" spans="1:8" x14ac:dyDescent="0.25">
      <c r="A45" s="8">
        <v>3</v>
      </c>
      <c r="B45" s="4" t="s">
        <v>20</v>
      </c>
    </row>
    <row r="46" spans="1:8" x14ac:dyDescent="0.25">
      <c r="A46" s="8">
        <v>4</v>
      </c>
      <c r="B46" s="4" t="s">
        <v>19</v>
      </c>
    </row>
    <row r="47" spans="1:8" x14ac:dyDescent="0.25">
      <c r="A47" s="8">
        <v>5</v>
      </c>
      <c r="B47" s="4"/>
    </row>
    <row r="48" spans="1:8" x14ac:dyDescent="0.25">
      <c r="A48" s="8">
        <v>6</v>
      </c>
      <c r="B48" s="4" t="s">
        <v>22</v>
      </c>
    </row>
    <row r="49" spans="1:6" x14ac:dyDescent="0.25">
      <c r="A49" s="8">
        <v>7</v>
      </c>
    </row>
    <row r="50" spans="1:6" x14ac:dyDescent="0.25">
      <c r="A50" s="8">
        <v>8</v>
      </c>
    </row>
    <row r="52" spans="1:6" ht="18.75" x14ac:dyDescent="0.3">
      <c r="A52" s="1" t="s">
        <v>94</v>
      </c>
    </row>
    <row r="53" spans="1:6" x14ac:dyDescent="0.25">
      <c r="A53" s="7" t="s">
        <v>104</v>
      </c>
      <c r="B53" s="12" t="s">
        <v>21</v>
      </c>
      <c r="C53" s="6"/>
      <c r="D53" s="6"/>
      <c r="E53" s="6"/>
      <c r="F53" s="6"/>
    </row>
    <row r="54" spans="1:6" x14ac:dyDescent="0.25">
      <c r="A54" s="10" t="s">
        <v>84</v>
      </c>
      <c r="B54" t="s">
        <v>95</v>
      </c>
    </row>
    <row r="55" spans="1:6" x14ac:dyDescent="0.25">
      <c r="A55" s="11" t="s">
        <v>12</v>
      </c>
      <c r="B55" t="s">
        <v>96</v>
      </c>
    </row>
    <row r="56" spans="1:6" x14ac:dyDescent="0.25">
      <c r="A56" s="11" t="s">
        <v>98</v>
      </c>
      <c r="B56" t="s">
        <v>99</v>
      </c>
    </row>
    <row r="57" spans="1:6" x14ac:dyDescent="0.25">
      <c r="A57" s="11" t="s">
        <v>100</v>
      </c>
      <c r="B57" t="s">
        <v>101</v>
      </c>
    </row>
    <row r="58" spans="1:6" x14ac:dyDescent="0.25">
      <c r="A58" s="11" t="s">
        <v>86</v>
      </c>
      <c r="B58" t="s">
        <v>102</v>
      </c>
    </row>
    <row r="59" spans="1:6" x14ac:dyDescent="0.25">
      <c r="A59" s="11" t="s">
        <v>85</v>
      </c>
      <c r="B59" t="s">
        <v>103</v>
      </c>
    </row>
    <row r="60" spans="1:6" x14ac:dyDescent="0.25">
      <c r="A60" s="11" t="s">
        <v>4</v>
      </c>
      <c r="B60" t="s">
        <v>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W l X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C F p V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a V d Z K I p H u A 4 A A A A R A A A A E w A c A E Z v c m 1 1 b G F z L 1 N l Y 3 R p b 2 4 x L m 0 g o h g A K K A U A A A A A A A A A A A A A A A A A A A A A A A A A A A A K 0 5 N L s n M z 1 M I h t C G 1 g B Q S w E C L Q A U A A I A C A A h a V d Z p e U / k K U A A A D 3 A A A A E g A A A A A A A A A A A A A A A A A A A A A A Q 2 9 u Z m l n L 1 B h Y 2 t h Z 2 U u e G 1 s U E s B A i 0 A F A A C A A g A I W l X W Q / K 6 a u k A A A A 6 Q A A A B M A A A A A A A A A A A A A A A A A 8 Q A A A F t D b 2 5 0 Z W 5 0 X 1 R 5 c G V z X S 5 4 b W x Q S w E C L Q A U A A I A C A A h a V d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1 m g r l 8 P s U O 8 1 e 8 9 N t s w R A A A A A A C A A A A A A A D Z g A A w A A A A B A A A A B 6 Z W x w m D 7 W 7 6 5 F 9 u 9 N p G x t A A A A A A S A A A C g A A A A E A A A A L 1 U O 2 h q u x V X p q 1 J z 8 d g / Y l Q A A A A s g 6 m 5 7 M p l H u Q 6 O T v / N n d h y Y 1 Z S t I j u O u R / a D d e R r J s M 6 m z k d A 5 S K R j K + Z 5 j 5 L Z s z H N O o p T O X e x C o 6 L e 4 H C Z r A Q R U M 2 U 5 v X O c D H x R W q U t 2 J 8 U A A A A / A Y X j 9 b Q b A H 6 7 9 B 1 Q Q Q r q 0 m + p o Y = < / D a t a M a s h u p > 
</file>

<file path=customXml/itemProps1.xml><?xml version="1.0" encoding="utf-8"?>
<ds:datastoreItem xmlns:ds="http://schemas.openxmlformats.org/officeDocument/2006/customXml" ds:itemID="{5B8A2EB4-95BF-4294-A5C9-9F377C1B3E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 IO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Kiselev, Roman</dc:creator>
  <cp:lastModifiedBy>Kiselev, Roman</cp:lastModifiedBy>
  <cp:lastPrinted>2024-10-23T19:01:29Z</cp:lastPrinted>
  <dcterms:created xsi:type="dcterms:W3CDTF">2024-10-23T17:09:41Z</dcterms:created>
  <dcterms:modified xsi:type="dcterms:W3CDTF">2024-10-25T13:03:04Z</dcterms:modified>
</cp:coreProperties>
</file>