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r Ade\Desktop\GIT REPO\"/>
    </mc:Choice>
  </mc:AlternateContent>
  <bookViews>
    <workbookView xWindow="0" yWindow="0" windowWidth="16815" windowHeight="7620"/>
  </bookViews>
  <sheets>
    <sheet name="Sumif" sheetId="1" r:id="rId1"/>
    <sheet name="Sumifs" sheetId="2" r:id="rId2"/>
    <sheet name="Countif" sheetId="3" r:id="rId3"/>
    <sheet name="Countifs" sheetId="4" r:id="rId4"/>
  </sheets>
  <definedNames>
    <definedName name="_xlnm._FilterDatabase" localSheetId="2" hidden="1">Countif!$A$1:$I$44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4" l="1"/>
  <c r="J4" i="4"/>
  <c r="K4" i="3"/>
  <c r="J4" i="1"/>
  <c r="J18" i="2"/>
  <c r="J14" i="2"/>
  <c r="J4" i="2"/>
  <c r="J12" i="1" l="1"/>
  <c r="I26" i="3" l="1"/>
  <c r="I13" i="3"/>
  <c r="I6" i="3"/>
  <c r="I39" i="3"/>
  <c r="I19" i="3"/>
  <c r="I2" i="3"/>
  <c r="I14" i="3"/>
  <c r="I43" i="3"/>
  <c r="I20" i="3"/>
  <c r="I30" i="3"/>
  <c r="I11" i="3"/>
  <c r="I33" i="3"/>
  <c r="I21" i="3"/>
  <c r="I36" i="3"/>
  <c r="I22" i="3"/>
  <c r="I31" i="3"/>
  <c r="I23" i="3"/>
  <c r="I34" i="3"/>
  <c r="I27" i="3"/>
  <c r="I37" i="3"/>
  <c r="I35" i="3"/>
  <c r="I7" i="3"/>
  <c r="I38" i="3"/>
  <c r="I24" i="3"/>
  <c r="I40" i="3"/>
  <c r="I15" i="3"/>
  <c r="I3" i="3"/>
  <c r="I12" i="3"/>
  <c r="I8" i="3"/>
  <c r="I9" i="3"/>
  <c r="I28" i="3"/>
  <c r="I25" i="3"/>
  <c r="I32" i="3"/>
  <c r="I29" i="3"/>
  <c r="I41" i="3"/>
  <c r="I10" i="3"/>
  <c r="I42" i="3"/>
  <c r="I44" i="3"/>
  <c r="I4" i="3"/>
  <c r="I16" i="3"/>
  <c r="I17" i="3"/>
  <c r="I5" i="3"/>
  <c r="I18" i="3"/>
  <c r="H26" i="3"/>
  <c r="H13" i="3"/>
  <c r="H6" i="3"/>
  <c r="H39" i="3"/>
  <c r="H19" i="3"/>
  <c r="H2" i="3"/>
  <c r="H14" i="3"/>
  <c r="H43" i="3"/>
  <c r="H20" i="3"/>
  <c r="H30" i="3"/>
  <c r="H11" i="3"/>
  <c r="H33" i="3"/>
  <c r="H21" i="3"/>
  <c r="H36" i="3"/>
  <c r="H22" i="3"/>
  <c r="H31" i="3"/>
  <c r="H23" i="3"/>
  <c r="H34" i="3"/>
  <c r="H27" i="3"/>
  <c r="H37" i="3"/>
  <c r="H35" i="3"/>
  <c r="H7" i="3"/>
  <c r="H38" i="3"/>
  <c r="H24" i="3"/>
  <c r="H40" i="3"/>
  <c r="H15" i="3"/>
  <c r="H3" i="3"/>
  <c r="H12" i="3"/>
  <c r="H8" i="3"/>
  <c r="H9" i="3"/>
  <c r="H28" i="3"/>
  <c r="H25" i="3"/>
  <c r="H32" i="3"/>
  <c r="H29" i="3"/>
  <c r="H41" i="3"/>
  <c r="H10" i="3"/>
  <c r="H42" i="3"/>
  <c r="H44" i="3"/>
  <c r="H4" i="3"/>
  <c r="H16" i="3"/>
  <c r="H17" i="3"/>
  <c r="H5" i="3"/>
  <c r="H18" i="3"/>
</calcChain>
</file>

<file path=xl/sharedStrings.xml><?xml version="1.0" encoding="utf-8"?>
<sst xmlns="http://schemas.openxmlformats.org/spreadsheetml/2006/main" count="554" uniqueCount="37">
  <si>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</si>
  <si>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</si>
  <si>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</si>
  <si>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</si>
  <si>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</si>
  <si>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</si>
  <si>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</si>
  <si>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</si>
  <si>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</si>
  <si>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</si>
  <si>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</si>
  <si>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</si>
  <si>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</si>
  <si>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</si>
  <si>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</si>
  <si>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</si>
  <si>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</si>
  <si>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</si>
  <si>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</si>
  <si>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OrderDate</t>
  </si>
  <si>
    <t>Region</t>
  </si>
  <si>
    <t>Rep</t>
  </si>
  <si>
    <t>Item</t>
  </si>
  <si>
    <t>Units</t>
  </si>
  <si>
    <t>Unit Cost</t>
  </si>
  <si>
    <t>Q) Find the total Units that were sold in the East region</t>
  </si>
  <si>
    <t>Revenue</t>
  </si>
  <si>
    <t>Q) What was the total revenue generated from Binder</t>
  </si>
  <si>
    <t>Q) What is the total revenue generated from the Central region where the item is a Pencil?</t>
  </si>
  <si>
    <t>Sales Rep</t>
  </si>
  <si>
    <t>Q) How many units were sold by sales representative Jones where the cost of each item was greater than 4?</t>
  </si>
  <si>
    <t>Q) Find the total number of times Gill has a made a sale</t>
  </si>
  <si>
    <t>Sales &gt;3</t>
  </si>
  <si>
    <t>Q) How many orders were placed from the East region after 10th Feb 2019?</t>
  </si>
  <si>
    <t>Q) How many times did Gill sell pencils?</t>
  </si>
  <si>
    <t>Q) Which sales representative made a sale more than 3 times.</t>
  </si>
  <si>
    <t>Q) How many units did Jones sell excluding Pencil item?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</si>
</sst>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m/d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horizontal="left" indent="1"/>
    </xf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2" fillId="0" borderId="0" xfId="1" applyAlignment="1">
      <alignment horizontal="left" vertical="center"/>
    </xf>
    <xf numFmtId="165" fontId="2" fillId="0" borderId="0" xfId="1" applyNumberFormat="1" applyAlignment="1">
      <alignment vertical="center"/>
    </xf>
    <xf numFmtId="0" fontId="2" fillId="0" borderId="0" xfId="1" applyAlignment="1">
      <alignment vertical="center"/>
    </xf>
    <xf numFmtId="0" fontId="2" fillId="0" borderId="0" xfId="1" applyAlignment="1" applyProtection="1">
      <alignment vertical="center"/>
      <protection locked="0"/>
    </xf>
    <xf numFmtId="164" fontId="2" fillId="0" borderId="0" xfId="2" applyFont="1" applyFill="1" applyBorder="1" applyAlignment="1" applyProtection="1">
      <alignment horizontal="left" vertical="center"/>
    </xf>
    <xf numFmtId="164" fontId="2" fillId="0" borderId="0" xfId="2" applyFont="1" applyFill="1" applyBorder="1" applyAlignment="1" applyProtection="1">
      <alignment vertical="center"/>
    </xf>
    <xf numFmtId="0" fontId="0" fillId="2" borderId="0" xfId="0" applyFill="1"/>
    <xf numFmtId="1" fontId="2" fillId="3" borderId="0" xfId="1" applyNumberFormat="1" applyFill="1" applyAlignment="1">
      <alignment horizontal="left" vertical="center"/>
    </xf>
    <xf numFmtId="0" fontId="2" fillId="3" borderId="0" xfId="1" applyFill="1" applyAlignment="1">
      <alignment horizontal="left" vertical="center"/>
    </xf>
    <xf numFmtId="0" fontId="2" fillId="3" borderId="0" xfId="1" applyFill="1" applyAlignment="1" applyProtection="1">
      <alignment horizontal="left" vertical="center"/>
      <protection locked="0"/>
    </xf>
    <xf numFmtId="0" fontId="2" fillId="3" borderId="0" xfId="1" applyFill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</cellXfs>
  <cellStyles count="6">
    <cellStyle name="Comma 2" xfId="2"/>
    <cellStyle name="Ctx_Hyperlink" xfId="3"/>
    <cellStyle name="Hyperlink 2" xfId="5"/>
    <cellStyle name="Normal" xfId="0" builtinId="0"/>
    <cellStyle name="Normal 2" xfId="1"/>
    <cellStyle name="Normal 4" xfId="4"/>
  </cellStyles>
  <dxfs count="3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workbookViewId="0">
      <selection activeCell="J5" sqref="J5"/>
    </sheetView>
  </sheetViews>
  <sheetFormatPr defaultRowHeight="15" x14ac:dyDescent="0.25"/>
  <cols>
    <col min="1" max="1" width="9.5703125" bestFit="1" customWidth="1"/>
    <col min="13" max="13" width="12.42578125" bestFit="1" customWidth="1"/>
    <col min="14" max="14" width="11.42578125" bestFit="1" customWidth="1"/>
  </cols>
  <sheetData>
    <row r="1" spans="1:14" x14ac:dyDescent="0.25">
      <c r="A1" s="11" t="s">
        <v>19</v>
      </c>
      <c r="B1" s="8" t="s">
        <v>20</v>
      </c>
      <c r="C1" s="8" t="s">
        <v>21</v>
      </c>
      <c r="D1" s="9" t="s">
        <v>22</v>
      </c>
      <c r="E1" s="10" t="s">
        <v>23</v>
      </c>
      <c r="F1" s="9" t="s">
        <v>24</v>
      </c>
      <c r="G1" s="9" t="s">
        <v>26</v>
      </c>
    </row>
    <row r="2" spans="1:14" x14ac:dyDescent="0.25">
      <c r="A2" s="2">
        <v>43539</v>
      </c>
      <c r="B2" s="3" t="s">
        <v>9</v>
      </c>
      <c r="C2" s="3" t="s">
        <v>10</v>
      </c>
      <c r="D2" s="1" t="s">
        <v>2</v>
      </c>
      <c r="E2" s="4">
        <v>56</v>
      </c>
      <c r="F2" s="5">
        <v>2.99</v>
      </c>
      <c r="G2" s="6">
        <v>167.44</v>
      </c>
      <c r="J2" s="14" t="s">
        <v>25</v>
      </c>
      <c r="K2" s="14"/>
      <c r="L2" s="14"/>
      <c r="M2" s="14"/>
      <c r="N2" s="14"/>
    </row>
    <row r="3" spans="1:14" x14ac:dyDescent="0.25">
      <c r="A3" s="2">
        <v>43897</v>
      </c>
      <c r="B3" s="3" t="s">
        <v>9</v>
      </c>
      <c r="C3" s="3" t="s">
        <v>10</v>
      </c>
      <c r="D3" s="1" t="s">
        <v>5</v>
      </c>
      <c r="E3" s="4">
        <v>7</v>
      </c>
      <c r="F3" s="5">
        <v>19.989999999999998</v>
      </c>
      <c r="G3" s="6">
        <v>139.92999999999998</v>
      </c>
    </row>
    <row r="4" spans="1:14" x14ac:dyDescent="0.25">
      <c r="A4" s="2">
        <v>44067</v>
      </c>
      <c r="B4" s="3" t="s">
        <v>9</v>
      </c>
      <c r="C4" s="3" t="s">
        <v>10</v>
      </c>
      <c r="D4" s="1" t="s">
        <v>17</v>
      </c>
      <c r="E4" s="4">
        <v>3</v>
      </c>
      <c r="F4" s="5">
        <v>275</v>
      </c>
      <c r="G4" s="6">
        <v>825</v>
      </c>
      <c r="J4" s="12">
        <f>SUMIF(B:B, "East", E:E)</f>
        <v>691</v>
      </c>
    </row>
    <row r="5" spans="1:14" x14ac:dyDescent="0.25">
      <c r="A5" s="2">
        <v>44101</v>
      </c>
      <c r="B5" s="3" t="s">
        <v>9</v>
      </c>
      <c r="C5" s="3" t="s">
        <v>10</v>
      </c>
      <c r="D5" s="1" t="s">
        <v>8</v>
      </c>
      <c r="E5" s="4">
        <v>76</v>
      </c>
      <c r="F5" s="5">
        <v>1.99</v>
      </c>
      <c r="G5" s="6">
        <v>151.24</v>
      </c>
    </row>
    <row r="6" spans="1:14" x14ac:dyDescent="0.25">
      <c r="A6" s="2">
        <v>43607</v>
      </c>
      <c r="B6" s="3" t="s">
        <v>9</v>
      </c>
      <c r="C6" s="3" t="s">
        <v>12</v>
      </c>
      <c r="D6" s="1" t="s">
        <v>2</v>
      </c>
      <c r="E6" s="4">
        <v>32</v>
      </c>
      <c r="F6" s="5">
        <v>1.99</v>
      </c>
      <c r="G6" s="6">
        <v>63.68</v>
      </c>
    </row>
    <row r="7" spans="1:14" x14ac:dyDescent="0.25">
      <c r="A7" s="2">
        <v>44118</v>
      </c>
      <c r="B7" s="3" t="s">
        <v>9</v>
      </c>
      <c r="C7" s="3" t="s">
        <v>12</v>
      </c>
      <c r="D7" s="1" t="s">
        <v>5</v>
      </c>
      <c r="E7" s="4">
        <v>57</v>
      </c>
      <c r="F7" s="5">
        <v>19.989999999999998</v>
      </c>
      <c r="G7" s="6">
        <v>1139.4299999999998</v>
      </c>
    </row>
    <row r="8" spans="1:14" x14ac:dyDescent="0.25">
      <c r="A8" s="2">
        <v>43658</v>
      </c>
      <c r="B8" s="3" t="s">
        <v>0</v>
      </c>
      <c r="C8" s="3" t="s">
        <v>14</v>
      </c>
      <c r="D8" s="1" t="s">
        <v>5</v>
      </c>
      <c r="E8" s="4">
        <v>29</v>
      </c>
      <c r="F8" s="5">
        <v>1.99</v>
      </c>
      <c r="G8" s="6">
        <v>57.71</v>
      </c>
    </row>
    <row r="9" spans="1:14" x14ac:dyDescent="0.25">
      <c r="A9" s="2">
        <v>43948</v>
      </c>
      <c r="B9" s="3" t="s">
        <v>0</v>
      </c>
      <c r="C9" s="3" t="s">
        <v>14</v>
      </c>
      <c r="D9" s="1" t="s">
        <v>8</v>
      </c>
      <c r="E9" s="4">
        <v>96</v>
      </c>
      <c r="F9" s="5">
        <v>4.99</v>
      </c>
      <c r="G9" s="6">
        <v>479.04</v>
      </c>
    </row>
    <row r="10" spans="1:14" x14ac:dyDescent="0.25">
      <c r="A10" s="2">
        <v>43471</v>
      </c>
      <c r="B10" s="3" t="s">
        <v>0</v>
      </c>
      <c r="C10" s="3" t="s">
        <v>1</v>
      </c>
      <c r="D10" s="1" t="s">
        <v>2</v>
      </c>
      <c r="E10" s="4">
        <v>95</v>
      </c>
      <c r="F10" s="5">
        <v>1.99</v>
      </c>
      <c r="G10" s="6">
        <v>189.05</v>
      </c>
      <c r="J10" s="14" t="s">
        <v>27</v>
      </c>
      <c r="K10" s="14"/>
      <c r="L10" s="14"/>
      <c r="M10" s="14"/>
      <c r="N10" s="14"/>
    </row>
    <row r="11" spans="1:14" x14ac:dyDescent="0.25">
      <c r="A11" s="2">
        <v>43556</v>
      </c>
      <c r="B11" s="3" t="s">
        <v>0</v>
      </c>
      <c r="C11" s="3" t="s">
        <v>1</v>
      </c>
      <c r="D11" s="1" t="s">
        <v>5</v>
      </c>
      <c r="E11" s="4">
        <v>60</v>
      </c>
      <c r="F11" s="5">
        <v>4.99</v>
      </c>
      <c r="G11" s="6">
        <v>299.40000000000003</v>
      </c>
    </row>
    <row r="12" spans="1:14" x14ac:dyDescent="0.25">
      <c r="A12" s="2">
        <v>43624</v>
      </c>
      <c r="B12" s="3" t="s">
        <v>0</v>
      </c>
      <c r="C12" s="3" t="s">
        <v>1</v>
      </c>
      <c r="D12" s="1" t="s">
        <v>5</v>
      </c>
      <c r="E12" s="4">
        <v>60</v>
      </c>
      <c r="F12" s="5">
        <v>8.99</v>
      </c>
      <c r="G12" s="6">
        <v>539.4</v>
      </c>
      <c r="J12" s="12">
        <f>SUMIF(D:D, "binder", G:G)</f>
        <v>9577.65</v>
      </c>
    </row>
    <row r="13" spans="1:14" x14ac:dyDescent="0.25">
      <c r="A13" s="2">
        <v>43692</v>
      </c>
      <c r="B13" s="3" t="s">
        <v>0</v>
      </c>
      <c r="C13" s="3" t="s">
        <v>1</v>
      </c>
      <c r="D13" s="1" t="s">
        <v>2</v>
      </c>
      <c r="E13" s="4">
        <v>35</v>
      </c>
      <c r="F13" s="5">
        <v>4.99</v>
      </c>
      <c r="G13" s="6">
        <v>174.65</v>
      </c>
    </row>
    <row r="14" spans="1:14" x14ac:dyDescent="0.25">
      <c r="A14" s="2">
        <v>43726</v>
      </c>
      <c r="B14" s="3" t="s">
        <v>0</v>
      </c>
      <c r="C14" s="3" t="s">
        <v>1</v>
      </c>
      <c r="D14" s="1" t="s">
        <v>18</v>
      </c>
      <c r="E14" s="4">
        <v>16</v>
      </c>
      <c r="F14" s="5">
        <v>15.99</v>
      </c>
      <c r="G14" s="6">
        <v>255.84</v>
      </c>
    </row>
    <row r="15" spans="1:14" x14ac:dyDescent="0.25">
      <c r="A15" s="2">
        <v>43760</v>
      </c>
      <c r="B15" s="3" t="s">
        <v>0</v>
      </c>
      <c r="C15" s="3" t="s">
        <v>1</v>
      </c>
      <c r="D15" s="1" t="s">
        <v>8</v>
      </c>
      <c r="E15" s="4">
        <v>64</v>
      </c>
      <c r="F15" s="5">
        <v>8.99</v>
      </c>
      <c r="G15" s="6">
        <v>575.36</v>
      </c>
    </row>
    <row r="16" spans="1:14" x14ac:dyDescent="0.25">
      <c r="A16" s="2">
        <v>43879</v>
      </c>
      <c r="B16" s="3" t="s">
        <v>0</v>
      </c>
      <c r="C16" s="3" t="s">
        <v>1</v>
      </c>
      <c r="D16" s="1" t="s">
        <v>5</v>
      </c>
      <c r="E16" s="4">
        <v>4</v>
      </c>
      <c r="F16" s="5">
        <v>4.99</v>
      </c>
      <c r="G16" s="6">
        <v>19.96</v>
      </c>
    </row>
    <row r="17" spans="1:7" x14ac:dyDescent="0.25">
      <c r="A17" s="2">
        <v>44016</v>
      </c>
      <c r="B17" s="3" t="s">
        <v>0</v>
      </c>
      <c r="C17" s="3" t="s">
        <v>1</v>
      </c>
      <c r="D17" s="1" t="s">
        <v>18</v>
      </c>
      <c r="E17" s="4">
        <v>62</v>
      </c>
      <c r="F17" s="5">
        <v>4.99</v>
      </c>
      <c r="G17" s="6">
        <v>309.38</v>
      </c>
    </row>
    <row r="18" spans="1:7" x14ac:dyDescent="0.25">
      <c r="A18" s="2">
        <v>43675</v>
      </c>
      <c r="B18" s="3" t="s">
        <v>0</v>
      </c>
      <c r="C18" s="3" t="s">
        <v>15</v>
      </c>
      <c r="D18" s="1" t="s">
        <v>5</v>
      </c>
      <c r="E18" s="4">
        <v>81</v>
      </c>
      <c r="F18" s="5">
        <v>19.989999999999998</v>
      </c>
      <c r="G18" s="6">
        <v>1619.1899999999998</v>
      </c>
    </row>
    <row r="19" spans="1:7" x14ac:dyDescent="0.25">
      <c r="A19" s="2">
        <v>43777</v>
      </c>
      <c r="B19" s="3" t="s">
        <v>0</v>
      </c>
      <c r="C19" s="3" t="s">
        <v>15</v>
      </c>
      <c r="D19" s="1" t="s">
        <v>8</v>
      </c>
      <c r="E19" s="4">
        <v>15</v>
      </c>
      <c r="F19" s="5">
        <v>19.989999999999998</v>
      </c>
      <c r="G19" s="6">
        <v>299.84999999999997</v>
      </c>
    </row>
    <row r="20" spans="1:7" x14ac:dyDescent="0.25">
      <c r="A20" s="2">
        <v>43828</v>
      </c>
      <c r="B20" s="3" t="s">
        <v>0</v>
      </c>
      <c r="C20" s="3" t="s">
        <v>15</v>
      </c>
      <c r="D20" s="1" t="s">
        <v>18</v>
      </c>
      <c r="E20" s="4">
        <v>74</v>
      </c>
      <c r="F20" s="5">
        <v>15.99</v>
      </c>
      <c r="G20" s="6">
        <v>1183.26</v>
      </c>
    </row>
    <row r="21" spans="1:7" x14ac:dyDescent="0.25">
      <c r="A21" s="2">
        <v>43573</v>
      </c>
      <c r="B21" s="3" t="s">
        <v>3</v>
      </c>
      <c r="C21" s="3" t="s">
        <v>11</v>
      </c>
      <c r="D21" s="1" t="s">
        <v>2</v>
      </c>
      <c r="E21" s="4">
        <v>75</v>
      </c>
      <c r="F21" s="5">
        <v>1.99</v>
      </c>
      <c r="G21" s="6">
        <v>149.25</v>
      </c>
    </row>
    <row r="22" spans="1:7" x14ac:dyDescent="0.25">
      <c r="A22" s="2">
        <v>43931</v>
      </c>
      <c r="B22" s="3" t="s">
        <v>3</v>
      </c>
      <c r="C22" s="3" t="s">
        <v>11</v>
      </c>
      <c r="D22" s="1" t="s">
        <v>2</v>
      </c>
      <c r="E22" s="4">
        <v>66</v>
      </c>
      <c r="F22" s="5">
        <v>1.99</v>
      </c>
      <c r="G22" s="6">
        <v>131.34</v>
      </c>
    </row>
    <row r="23" spans="1:7" x14ac:dyDescent="0.25">
      <c r="A23" s="2">
        <v>44135</v>
      </c>
      <c r="B23" s="3" t="s">
        <v>3</v>
      </c>
      <c r="C23" s="3" t="s">
        <v>11</v>
      </c>
      <c r="D23" s="1" t="s">
        <v>2</v>
      </c>
      <c r="E23" s="4">
        <v>14</v>
      </c>
      <c r="F23" s="5">
        <v>1.29</v>
      </c>
      <c r="G23" s="6">
        <v>18.060000000000002</v>
      </c>
    </row>
    <row r="24" spans="1:7" x14ac:dyDescent="0.25">
      <c r="A24" s="2">
        <v>44186</v>
      </c>
      <c r="B24" s="3" t="s">
        <v>3</v>
      </c>
      <c r="C24" s="3" t="s">
        <v>11</v>
      </c>
      <c r="D24" s="1" t="s">
        <v>5</v>
      </c>
      <c r="E24" s="4">
        <v>28</v>
      </c>
      <c r="F24" s="5">
        <v>4.99</v>
      </c>
      <c r="G24" s="6">
        <v>139.72</v>
      </c>
    </row>
    <row r="25" spans="1:7" x14ac:dyDescent="0.25">
      <c r="A25" s="2">
        <v>43522</v>
      </c>
      <c r="B25" s="3" t="s">
        <v>3</v>
      </c>
      <c r="C25" s="3" t="s">
        <v>7</v>
      </c>
      <c r="D25" s="1" t="s">
        <v>8</v>
      </c>
      <c r="E25" s="4">
        <v>27</v>
      </c>
      <c r="F25" s="5">
        <v>19.989999999999998</v>
      </c>
      <c r="G25" s="6">
        <v>539.7299999999999</v>
      </c>
    </row>
    <row r="26" spans="1:7" x14ac:dyDescent="0.25">
      <c r="A26" s="2">
        <v>43845</v>
      </c>
      <c r="B26" s="3" t="s">
        <v>3</v>
      </c>
      <c r="C26" s="3" t="s">
        <v>7</v>
      </c>
      <c r="D26" s="1" t="s">
        <v>5</v>
      </c>
      <c r="E26" s="4">
        <v>46</v>
      </c>
      <c r="F26" s="5">
        <v>8.99</v>
      </c>
      <c r="G26" s="6">
        <v>413.54</v>
      </c>
    </row>
    <row r="27" spans="1:7" x14ac:dyDescent="0.25">
      <c r="A27" s="2">
        <v>43965</v>
      </c>
      <c r="B27" s="3" t="s">
        <v>3</v>
      </c>
      <c r="C27" s="3" t="s">
        <v>7</v>
      </c>
      <c r="D27" s="1" t="s">
        <v>2</v>
      </c>
      <c r="E27" s="4">
        <v>53</v>
      </c>
      <c r="F27" s="5">
        <v>1.29</v>
      </c>
      <c r="G27" s="6">
        <v>68.37</v>
      </c>
    </row>
    <row r="28" spans="1:7" x14ac:dyDescent="0.25">
      <c r="A28" s="2">
        <v>43982</v>
      </c>
      <c r="B28" s="3" t="s">
        <v>3</v>
      </c>
      <c r="C28" s="3" t="s">
        <v>7</v>
      </c>
      <c r="D28" s="1" t="s">
        <v>5</v>
      </c>
      <c r="E28" s="4">
        <v>80</v>
      </c>
      <c r="F28" s="5">
        <v>8.99</v>
      </c>
      <c r="G28" s="6">
        <v>719.2</v>
      </c>
    </row>
    <row r="29" spans="1:7" x14ac:dyDescent="0.25">
      <c r="A29" s="2">
        <v>44084</v>
      </c>
      <c r="B29" s="3" t="s">
        <v>3</v>
      </c>
      <c r="C29" s="3" t="s">
        <v>7</v>
      </c>
      <c r="D29" s="1" t="s">
        <v>2</v>
      </c>
      <c r="E29" s="4">
        <v>7</v>
      </c>
      <c r="F29" s="5">
        <v>1.29</v>
      </c>
      <c r="G29" s="6">
        <v>9.0300000000000011</v>
      </c>
    </row>
    <row r="30" spans="1:7" x14ac:dyDescent="0.25">
      <c r="A30" s="2">
        <v>43505</v>
      </c>
      <c r="B30" s="3" t="s">
        <v>3</v>
      </c>
      <c r="C30" s="3" t="s">
        <v>6</v>
      </c>
      <c r="D30" s="1" t="s">
        <v>2</v>
      </c>
      <c r="E30" s="4">
        <v>36</v>
      </c>
      <c r="F30" s="5">
        <v>4.99</v>
      </c>
      <c r="G30" s="6">
        <v>179.64000000000001</v>
      </c>
    </row>
    <row r="31" spans="1:7" x14ac:dyDescent="0.25">
      <c r="A31" s="2">
        <v>43590</v>
      </c>
      <c r="B31" s="3" t="s">
        <v>3</v>
      </c>
      <c r="C31" s="3" t="s">
        <v>6</v>
      </c>
      <c r="D31" s="1" t="s">
        <v>2</v>
      </c>
      <c r="E31" s="4">
        <v>90</v>
      </c>
      <c r="F31" s="5">
        <v>4.99</v>
      </c>
      <c r="G31" s="6">
        <v>449.1</v>
      </c>
    </row>
    <row r="32" spans="1:7" x14ac:dyDescent="0.25">
      <c r="A32" s="2">
        <v>43914</v>
      </c>
      <c r="B32" s="3" t="s">
        <v>3</v>
      </c>
      <c r="C32" s="3" t="s">
        <v>6</v>
      </c>
      <c r="D32" s="1" t="s">
        <v>18</v>
      </c>
      <c r="E32" s="4">
        <v>50</v>
      </c>
      <c r="F32" s="5">
        <v>4.99</v>
      </c>
      <c r="G32" s="6">
        <v>249.5</v>
      </c>
    </row>
    <row r="33" spans="1:7" x14ac:dyDescent="0.25">
      <c r="A33" s="2">
        <v>44152</v>
      </c>
      <c r="B33" s="3" t="s">
        <v>3</v>
      </c>
      <c r="C33" s="3" t="s">
        <v>6</v>
      </c>
      <c r="D33" s="1" t="s">
        <v>5</v>
      </c>
      <c r="E33" s="4">
        <v>11</v>
      </c>
      <c r="F33" s="5">
        <v>4.99</v>
      </c>
      <c r="G33" s="6">
        <v>54.89</v>
      </c>
    </row>
    <row r="34" spans="1:7" x14ac:dyDescent="0.25">
      <c r="A34" s="2">
        <v>44169</v>
      </c>
      <c r="B34" s="3" t="s">
        <v>3</v>
      </c>
      <c r="C34" s="3" t="s">
        <v>6</v>
      </c>
      <c r="D34" s="1" t="s">
        <v>5</v>
      </c>
      <c r="E34" s="4">
        <v>94</v>
      </c>
      <c r="F34" s="5">
        <v>19.989999999999998</v>
      </c>
      <c r="G34" s="6">
        <v>1879.06</v>
      </c>
    </row>
    <row r="35" spans="1:7" x14ac:dyDescent="0.25">
      <c r="A35" s="2">
        <v>43488</v>
      </c>
      <c r="B35" s="3" t="s">
        <v>3</v>
      </c>
      <c r="C35" s="3" t="s">
        <v>4</v>
      </c>
      <c r="D35" s="1" t="s">
        <v>5</v>
      </c>
      <c r="E35" s="4">
        <v>50</v>
      </c>
      <c r="F35" s="5">
        <v>19.989999999999998</v>
      </c>
      <c r="G35" s="6">
        <v>999.49999999999989</v>
      </c>
    </row>
    <row r="36" spans="1:7" x14ac:dyDescent="0.25">
      <c r="A36" s="2">
        <v>43794</v>
      </c>
      <c r="B36" s="3" t="s">
        <v>3</v>
      </c>
      <c r="C36" s="3" t="s">
        <v>4</v>
      </c>
      <c r="D36" s="1" t="s">
        <v>18</v>
      </c>
      <c r="E36" s="4">
        <v>96</v>
      </c>
      <c r="F36" s="5">
        <v>4.99</v>
      </c>
      <c r="G36" s="6">
        <v>479.04</v>
      </c>
    </row>
    <row r="37" spans="1:7" x14ac:dyDescent="0.25">
      <c r="A37" s="2">
        <v>43999</v>
      </c>
      <c r="B37" s="3" t="s">
        <v>3</v>
      </c>
      <c r="C37" s="3" t="s">
        <v>4</v>
      </c>
      <c r="D37" s="1" t="s">
        <v>17</v>
      </c>
      <c r="E37" s="4">
        <v>5</v>
      </c>
      <c r="F37" s="5">
        <v>125</v>
      </c>
      <c r="G37" s="6">
        <v>625</v>
      </c>
    </row>
    <row r="38" spans="1:7" x14ac:dyDescent="0.25">
      <c r="A38" s="2">
        <v>44050</v>
      </c>
      <c r="B38" s="3" t="s">
        <v>3</v>
      </c>
      <c r="C38" s="3" t="s">
        <v>4</v>
      </c>
      <c r="D38" s="1" t="s">
        <v>18</v>
      </c>
      <c r="E38" s="4">
        <v>42</v>
      </c>
      <c r="F38" s="5">
        <v>23.95</v>
      </c>
      <c r="G38" s="6">
        <v>1005.9</v>
      </c>
    </row>
    <row r="39" spans="1:7" x14ac:dyDescent="0.25">
      <c r="A39" s="2">
        <v>43641</v>
      </c>
      <c r="B39" s="3" t="s">
        <v>3</v>
      </c>
      <c r="C39" s="3" t="s">
        <v>13</v>
      </c>
      <c r="D39" s="1" t="s">
        <v>2</v>
      </c>
      <c r="E39" s="4">
        <v>90</v>
      </c>
      <c r="F39" s="5">
        <v>4.99</v>
      </c>
      <c r="G39" s="6">
        <v>449.1</v>
      </c>
    </row>
    <row r="40" spans="1:7" x14ac:dyDescent="0.25">
      <c r="A40" s="2">
        <v>43743</v>
      </c>
      <c r="B40" s="3" t="s">
        <v>3</v>
      </c>
      <c r="C40" s="3" t="s">
        <v>13</v>
      </c>
      <c r="D40" s="1" t="s">
        <v>5</v>
      </c>
      <c r="E40" s="4">
        <v>28</v>
      </c>
      <c r="F40" s="5">
        <v>8.99</v>
      </c>
      <c r="G40" s="6">
        <v>251.72</v>
      </c>
    </row>
    <row r="41" spans="1:7" x14ac:dyDescent="0.25">
      <c r="A41" s="2">
        <v>44033</v>
      </c>
      <c r="B41" s="3" t="s">
        <v>3</v>
      </c>
      <c r="C41" s="3" t="s">
        <v>13</v>
      </c>
      <c r="D41" s="1" t="s">
        <v>18</v>
      </c>
      <c r="E41" s="4">
        <v>55</v>
      </c>
      <c r="F41" s="5">
        <v>12.49</v>
      </c>
      <c r="G41" s="6">
        <v>686.95</v>
      </c>
    </row>
    <row r="42" spans="1:7" x14ac:dyDescent="0.25">
      <c r="A42" s="2">
        <v>43709</v>
      </c>
      <c r="B42" s="3" t="s">
        <v>3</v>
      </c>
      <c r="C42" s="3" t="s">
        <v>16</v>
      </c>
      <c r="D42" s="1" t="s">
        <v>17</v>
      </c>
      <c r="E42" s="4">
        <v>2</v>
      </c>
      <c r="F42" s="5">
        <v>125</v>
      </c>
      <c r="G42" s="6">
        <v>250</v>
      </c>
    </row>
    <row r="43" spans="1:7" x14ac:dyDescent="0.25">
      <c r="A43" s="2">
        <v>43811</v>
      </c>
      <c r="B43" s="3" t="s">
        <v>3</v>
      </c>
      <c r="C43" s="3" t="s">
        <v>16</v>
      </c>
      <c r="D43" s="1" t="s">
        <v>2</v>
      </c>
      <c r="E43" s="4">
        <v>67</v>
      </c>
      <c r="F43" s="5">
        <v>1.29</v>
      </c>
      <c r="G43" s="6">
        <v>86.43</v>
      </c>
    </row>
    <row r="44" spans="1:7" x14ac:dyDescent="0.25">
      <c r="A44" s="2">
        <v>43862</v>
      </c>
      <c r="B44" s="3" t="s">
        <v>3</v>
      </c>
      <c r="C44" s="3" t="s">
        <v>16</v>
      </c>
      <c r="D44" s="1" t="s">
        <v>5</v>
      </c>
      <c r="E44" s="4">
        <v>87</v>
      </c>
      <c r="F44" s="5">
        <v>15</v>
      </c>
      <c r="G44" s="6">
        <v>1305</v>
      </c>
    </row>
  </sheetData>
  <sortState ref="A2:G44">
    <sortCondition descending="1" ref="B1"/>
  </sortState>
  <mergeCells count="2">
    <mergeCell ref="J10:N10"/>
    <mergeCell ref="J2:N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workbookViewId="0">
      <selection activeCell="J19" sqref="J19"/>
    </sheetView>
  </sheetViews>
  <sheetFormatPr defaultRowHeight="15" x14ac:dyDescent="0.25"/>
  <cols>
    <col min="11" max="11" width="23" bestFit="1" customWidth="1"/>
    <col min="12" max="12" width="12.42578125" bestFit="1" customWidth="1"/>
    <col min="13" max="13" width="14.42578125" bestFit="1" customWidth="1"/>
  </cols>
  <sheetData>
    <row r="1" spans="1:19" x14ac:dyDescent="0.25">
      <c r="A1" s="11" t="s">
        <v>19</v>
      </c>
      <c r="B1" s="8" t="s">
        <v>20</v>
      </c>
      <c r="C1" s="8" t="s">
        <v>29</v>
      </c>
      <c r="D1" s="9" t="s">
        <v>22</v>
      </c>
      <c r="E1" s="10" t="s">
        <v>23</v>
      </c>
      <c r="F1" s="9" t="s">
        <v>24</v>
      </c>
      <c r="G1" s="9" t="s">
        <v>26</v>
      </c>
    </row>
    <row r="2" spans="1:19" x14ac:dyDescent="0.25">
      <c r="A2" s="2">
        <v>43471</v>
      </c>
      <c r="B2" s="3" t="s">
        <v>0</v>
      </c>
      <c r="C2" s="3" t="s">
        <v>1</v>
      </c>
      <c r="D2" s="1" t="s">
        <v>2</v>
      </c>
      <c r="E2" s="4">
        <v>95</v>
      </c>
      <c r="F2" s="5">
        <v>1.99</v>
      </c>
      <c r="G2" s="6">
        <v>189.05</v>
      </c>
      <c r="J2" s="14" t="s">
        <v>28</v>
      </c>
      <c r="K2" s="14"/>
      <c r="L2" s="14"/>
      <c r="M2" s="14"/>
      <c r="N2" s="14"/>
      <c r="O2" s="14"/>
      <c r="P2" s="14"/>
      <c r="Q2" s="7"/>
    </row>
    <row r="3" spans="1:19" x14ac:dyDescent="0.25">
      <c r="A3" s="2">
        <v>43488</v>
      </c>
      <c r="B3" s="3" t="s">
        <v>3</v>
      </c>
      <c r="C3" s="3" t="s">
        <v>4</v>
      </c>
      <c r="D3" s="1" t="s">
        <v>5</v>
      </c>
      <c r="E3" s="4">
        <v>50</v>
      </c>
      <c r="F3" s="5">
        <v>19.989999999999998</v>
      </c>
      <c r="G3" s="6">
        <v>999.49999999999989</v>
      </c>
    </row>
    <row r="4" spans="1:19" x14ac:dyDescent="0.25">
      <c r="A4" s="2">
        <v>43505</v>
      </c>
      <c r="B4" s="3" t="s">
        <v>3</v>
      </c>
      <c r="C4" s="3" t="s">
        <v>6</v>
      </c>
      <c r="D4" s="1" t="s">
        <v>2</v>
      </c>
      <c r="E4" s="4">
        <v>36</v>
      </c>
      <c r="F4" s="5">
        <v>4.99</v>
      </c>
      <c r="G4" s="6">
        <v>179.64000000000001</v>
      </c>
      <c r="J4" s="12">
        <f>SUMIFS(G:G, Sumif!B:B, "central",Sumif!D:D, "Pencil")</f>
        <v>4597.7099999999991</v>
      </c>
      <c r="L4" s="13"/>
      <c r="M4" s="13"/>
    </row>
    <row r="5" spans="1:19" x14ac:dyDescent="0.25">
      <c r="A5" s="2">
        <v>43522</v>
      </c>
      <c r="B5" s="3" t="s">
        <v>3</v>
      </c>
      <c r="C5" s="3" t="s">
        <v>7</v>
      </c>
      <c r="D5" s="1" t="s">
        <v>8</v>
      </c>
      <c r="E5" s="4">
        <v>27</v>
      </c>
      <c r="F5" s="5">
        <v>19.989999999999998</v>
      </c>
      <c r="G5" s="6">
        <v>539.7299999999999</v>
      </c>
      <c r="L5" s="13"/>
      <c r="M5" s="13"/>
    </row>
    <row r="6" spans="1:19" x14ac:dyDescent="0.25">
      <c r="A6" s="2">
        <v>43539</v>
      </c>
      <c r="B6" s="3" t="s">
        <v>9</v>
      </c>
      <c r="C6" s="3" t="s">
        <v>10</v>
      </c>
      <c r="D6" s="1" t="s">
        <v>2</v>
      </c>
      <c r="E6" s="4">
        <v>56</v>
      </c>
      <c r="F6" s="5">
        <v>2.99</v>
      </c>
      <c r="G6" s="6">
        <v>167.44</v>
      </c>
      <c r="L6" s="13"/>
      <c r="M6" s="13"/>
    </row>
    <row r="7" spans="1:19" x14ac:dyDescent="0.25">
      <c r="A7" s="2">
        <v>43556</v>
      </c>
      <c r="B7" s="3" t="s">
        <v>0</v>
      </c>
      <c r="C7" s="3" t="s">
        <v>1</v>
      </c>
      <c r="D7" s="1" t="s">
        <v>5</v>
      </c>
      <c r="E7" s="4">
        <v>60</v>
      </c>
      <c r="F7" s="5">
        <v>4.99</v>
      </c>
      <c r="G7" s="6">
        <v>299.40000000000003</v>
      </c>
      <c r="L7" s="13"/>
      <c r="M7" s="13"/>
    </row>
    <row r="8" spans="1:19" x14ac:dyDescent="0.25">
      <c r="A8" s="2">
        <v>43573</v>
      </c>
      <c r="B8" s="3" t="s">
        <v>3</v>
      </c>
      <c r="C8" s="3" t="s">
        <v>11</v>
      </c>
      <c r="D8" s="1" t="s">
        <v>2</v>
      </c>
      <c r="E8" s="4">
        <v>75</v>
      </c>
      <c r="F8" s="5">
        <v>1.99</v>
      </c>
      <c r="G8" s="6">
        <v>149.25</v>
      </c>
      <c r="L8" s="13"/>
      <c r="M8" s="13"/>
    </row>
    <row r="9" spans="1:19" x14ac:dyDescent="0.25">
      <c r="A9" s="2">
        <v>43590</v>
      </c>
      <c r="B9" s="3" t="s">
        <v>3</v>
      </c>
      <c r="C9" s="3" t="s">
        <v>6</v>
      </c>
      <c r="D9" s="1" t="s">
        <v>2</v>
      </c>
      <c r="E9" s="4">
        <v>90</v>
      </c>
      <c r="F9" s="5">
        <v>4.99</v>
      </c>
      <c r="G9" s="6">
        <v>449.1</v>
      </c>
      <c r="L9" s="13"/>
      <c r="M9" s="13"/>
    </row>
    <row r="10" spans="1:19" x14ac:dyDescent="0.25">
      <c r="A10" s="2">
        <v>43607</v>
      </c>
      <c r="B10" s="3" t="s">
        <v>9</v>
      </c>
      <c r="C10" s="3" t="s">
        <v>12</v>
      </c>
      <c r="D10" s="1" t="s">
        <v>2</v>
      </c>
      <c r="E10" s="4">
        <v>32</v>
      </c>
      <c r="F10" s="5">
        <v>1.99</v>
      </c>
      <c r="G10" s="6">
        <v>63.68</v>
      </c>
      <c r="L10" s="13"/>
      <c r="M10" s="13"/>
    </row>
    <row r="11" spans="1:19" x14ac:dyDescent="0.25">
      <c r="A11" s="2">
        <v>43624</v>
      </c>
      <c r="B11" s="3" t="s">
        <v>0</v>
      </c>
      <c r="C11" s="3" t="s">
        <v>1</v>
      </c>
      <c r="D11" s="1" t="s">
        <v>5</v>
      </c>
      <c r="E11" s="4">
        <v>60</v>
      </c>
      <c r="F11" s="5">
        <v>8.99</v>
      </c>
      <c r="G11" s="6">
        <v>539.4</v>
      </c>
    </row>
    <row r="12" spans="1:19" x14ac:dyDescent="0.25">
      <c r="A12" s="2">
        <v>43641</v>
      </c>
      <c r="B12" s="3" t="s">
        <v>3</v>
      </c>
      <c r="C12" s="3" t="s">
        <v>13</v>
      </c>
      <c r="D12" s="1" t="s">
        <v>2</v>
      </c>
      <c r="E12" s="4">
        <v>90</v>
      </c>
      <c r="F12" s="5">
        <v>4.99</v>
      </c>
      <c r="G12" s="6">
        <v>449.1</v>
      </c>
      <c r="J12" s="14" t="s">
        <v>30</v>
      </c>
      <c r="K12" s="14"/>
      <c r="L12" s="14"/>
      <c r="M12" s="14"/>
      <c r="N12" s="14"/>
      <c r="O12" s="14"/>
      <c r="P12" s="14"/>
      <c r="Q12" s="14"/>
      <c r="R12" s="14"/>
      <c r="S12" s="7"/>
    </row>
    <row r="13" spans="1:19" x14ac:dyDescent="0.25">
      <c r="A13" s="2">
        <v>43658</v>
      </c>
      <c r="B13" s="3" t="s">
        <v>0</v>
      </c>
      <c r="C13" s="3" t="s">
        <v>14</v>
      </c>
      <c r="D13" s="1" t="s">
        <v>5</v>
      </c>
      <c r="E13" s="4">
        <v>29</v>
      </c>
      <c r="F13" s="5">
        <v>1.99</v>
      </c>
      <c r="G13" s="6">
        <v>57.71</v>
      </c>
    </row>
    <row r="14" spans="1:19" x14ac:dyDescent="0.25">
      <c r="A14" s="2">
        <v>43675</v>
      </c>
      <c r="B14" s="3" t="s">
        <v>0</v>
      </c>
      <c r="C14" s="3" t="s">
        <v>15</v>
      </c>
      <c r="D14" s="1" t="s">
        <v>5</v>
      </c>
      <c r="E14" s="4">
        <v>81</v>
      </c>
      <c r="F14" s="5">
        <v>19.989999999999998</v>
      </c>
      <c r="G14" s="6">
        <v>1619.1899999999998</v>
      </c>
      <c r="J14" s="12">
        <f>SUMIFS(E:E, C:C, "Jones", F:F, "&gt;4")</f>
        <v>301</v>
      </c>
    </row>
    <row r="15" spans="1:19" x14ac:dyDescent="0.25">
      <c r="A15" s="2">
        <v>43692</v>
      </c>
      <c r="B15" s="3" t="s">
        <v>0</v>
      </c>
      <c r="C15" s="3" t="s">
        <v>1</v>
      </c>
      <c r="D15" s="1" t="s">
        <v>2</v>
      </c>
      <c r="E15" s="4">
        <v>35</v>
      </c>
      <c r="F15" s="5">
        <v>4.99</v>
      </c>
      <c r="G15" s="6">
        <v>174.65</v>
      </c>
    </row>
    <row r="16" spans="1:19" x14ac:dyDescent="0.25">
      <c r="A16" s="2">
        <v>43709</v>
      </c>
      <c r="B16" s="3" t="s">
        <v>3</v>
      </c>
      <c r="C16" s="3" t="s">
        <v>16</v>
      </c>
      <c r="D16" s="1" t="s">
        <v>17</v>
      </c>
      <c r="E16" s="4">
        <v>2</v>
      </c>
      <c r="F16" s="5">
        <v>125</v>
      </c>
      <c r="G16" s="6">
        <v>250</v>
      </c>
      <c r="J16" s="15" t="s">
        <v>36</v>
      </c>
      <c r="K16" s="15"/>
      <c r="L16" s="15"/>
      <c r="M16" s="15"/>
      <c r="N16" s="15"/>
    </row>
    <row r="17" spans="1:10" x14ac:dyDescent="0.25">
      <c r="A17" s="2">
        <v>43726</v>
      </c>
      <c r="B17" s="3" t="s">
        <v>0</v>
      </c>
      <c r="C17" s="3" t="s">
        <v>1</v>
      </c>
      <c r="D17" s="1" t="s">
        <v>18</v>
      </c>
      <c r="E17" s="4">
        <v>16</v>
      </c>
      <c r="F17" s="5">
        <v>15.99</v>
      </c>
      <c r="G17" s="6">
        <v>255.84</v>
      </c>
    </row>
    <row r="18" spans="1:10" x14ac:dyDescent="0.25">
      <c r="A18" s="2">
        <v>43743</v>
      </c>
      <c r="B18" s="3" t="s">
        <v>3</v>
      </c>
      <c r="C18" s="3" t="s">
        <v>13</v>
      </c>
      <c r="D18" s="1" t="s">
        <v>5</v>
      </c>
      <c r="E18" s="4">
        <v>28</v>
      </c>
      <c r="F18" s="5">
        <v>8.99</v>
      </c>
      <c r="G18" s="6">
        <v>251.72</v>
      </c>
      <c r="J18" s="12">
        <f>SUMIFS(E:E, C:C, "Jones", D:D, "&lt;&gt;pencil")</f>
        <v>266</v>
      </c>
    </row>
    <row r="19" spans="1:10" x14ac:dyDescent="0.25">
      <c r="A19" s="2">
        <v>43760</v>
      </c>
      <c r="B19" s="3" t="s">
        <v>0</v>
      </c>
      <c r="C19" s="3" t="s">
        <v>1</v>
      </c>
      <c r="D19" s="1" t="s">
        <v>8</v>
      </c>
      <c r="E19" s="4">
        <v>64</v>
      </c>
      <c r="F19" s="5">
        <v>8.99</v>
      </c>
      <c r="G19" s="6">
        <v>575.36</v>
      </c>
    </row>
    <row r="20" spans="1:10" x14ac:dyDescent="0.25">
      <c r="A20" s="2">
        <v>43777</v>
      </c>
      <c r="B20" s="3" t="s">
        <v>0</v>
      </c>
      <c r="C20" s="3" t="s">
        <v>15</v>
      </c>
      <c r="D20" s="1" t="s">
        <v>8</v>
      </c>
      <c r="E20" s="4">
        <v>15</v>
      </c>
      <c r="F20" s="5">
        <v>19.989999999999998</v>
      </c>
      <c r="G20" s="6">
        <v>299.84999999999997</v>
      </c>
    </row>
    <row r="21" spans="1:10" x14ac:dyDescent="0.25">
      <c r="A21" s="2">
        <v>43794</v>
      </c>
      <c r="B21" s="3" t="s">
        <v>3</v>
      </c>
      <c r="C21" s="3" t="s">
        <v>4</v>
      </c>
      <c r="D21" s="1" t="s">
        <v>18</v>
      </c>
      <c r="E21" s="4">
        <v>96</v>
      </c>
      <c r="F21" s="5">
        <v>4.99</v>
      </c>
      <c r="G21" s="6">
        <v>479.04</v>
      </c>
    </row>
    <row r="22" spans="1:10" x14ac:dyDescent="0.25">
      <c r="A22" s="2">
        <v>43811</v>
      </c>
      <c r="B22" s="3" t="s">
        <v>3</v>
      </c>
      <c r="C22" s="3" t="s">
        <v>16</v>
      </c>
      <c r="D22" s="1" t="s">
        <v>2</v>
      </c>
      <c r="E22" s="4">
        <v>67</v>
      </c>
      <c r="F22" s="5">
        <v>1.29</v>
      </c>
      <c r="G22" s="6">
        <v>86.43</v>
      </c>
    </row>
    <row r="23" spans="1:10" x14ac:dyDescent="0.25">
      <c r="A23" s="2">
        <v>43828</v>
      </c>
      <c r="B23" s="3" t="s">
        <v>0</v>
      </c>
      <c r="C23" s="3" t="s">
        <v>15</v>
      </c>
      <c r="D23" s="1" t="s">
        <v>18</v>
      </c>
      <c r="E23" s="4">
        <v>74</v>
      </c>
      <c r="F23" s="5">
        <v>15.99</v>
      </c>
      <c r="G23" s="6">
        <v>1183.26</v>
      </c>
    </row>
    <row r="24" spans="1:10" x14ac:dyDescent="0.25">
      <c r="A24" s="2">
        <v>43845</v>
      </c>
      <c r="B24" s="3" t="s">
        <v>3</v>
      </c>
      <c r="C24" s="3" t="s">
        <v>7</v>
      </c>
      <c r="D24" s="1" t="s">
        <v>5</v>
      </c>
      <c r="E24" s="4">
        <v>46</v>
      </c>
      <c r="F24" s="5">
        <v>8.99</v>
      </c>
      <c r="G24" s="6">
        <v>413.54</v>
      </c>
    </row>
    <row r="25" spans="1:10" x14ac:dyDescent="0.25">
      <c r="A25" s="2">
        <v>43862</v>
      </c>
      <c r="B25" s="3" t="s">
        <v>3</v>
      </c>
      <c r="C25" s="3" t="s">
        <v>16</v>
      </c>
      <c r="D25" s="1" t="s">
        <v>5</v>
      </c>
      <c r="E25" s="4">
        <v>87</v>
      </c>
      <c r="F25" s="5">
        <v>15</v>
      </c>
      <c r="G25" s="6">
        <v>1305</v>
      </c>
    </row>
    <row r="26" spans="1:10" x14ac:dyDescent="0.25">
      <c r="A26" s="2">
        <v>43879</v>
      </c>
      <c r="B26" s="3" t="s">
        <v>0</v>
      </c>
      <c r="C26" s="3" t="s">
        <v>1</v>
      </c>
      <c r="D26" s="1" t="s">
        <v>5</v>
      </c>
      <c r="E26" s="4">
        <v>4</v>
      </c>
      <c r="F26" s="5">
        <v>4.99</v>
      </c>
      <c r="G26" s="6">
        <v>19.96</v>
      </c>
    </row>
    <row r="27" spans="1:10" x14ac:dyDescent="0.25">
      <c r="A27" s="2">
        <v>43897</v>
      </c>
      <c r="B27" s="3" t="s">
        <v>9</v>
      </c>
      <c r="C27" s="3" t="s">
        <v>10</v>
      </c>
      <c r="D27" s="1" t="s">
        <v>5</v>
      </c>
      <c r="E27" s="4">
        <v>7</v>
      </c>
      <c r="F27" s="5">
        <v>19.989999999999998</v>
      </c>
      <c r="G27" s="6">
        <v>139.92999999999998</v>
      </c>
    </row>
    <row r="28" spans="1:10" x14ac:dyDescent="0.25">
      <c r="A28" s="2">
        <v>43914</v>
      </c>
      <c r="B28" s="3" t="s">
        <v>3</v>
      </c>
      <c r="C28" s="3" t="s">
        <v>6</v>
      </c>
      <c r="D28" s="1" t="s">
        <v>18</v>
      </c>
      <c r="E28" s="4">
        <v>50</v>
      </c>
      <c r="F28" s="5">
        <v>4.99</v>
      </c>
      <c r="G28" s="6">
        <v>249.5</v>
      </c>
    </row>
    <row r="29" spans="1:10" x14ac:dyDescent="0.25">
      <c r="A29" s="2">
        <v>43931</v>
      </c>
      <c r="B29" s="3" t="s">
        <v>3</v>
      </c>
      <c r="C29" s="3" t="s">
        <v>11</v>
      </c>
      <c r="D29" s="1" t="s">
        <v>2</v>
      </c>
      <c r="E29" s="4">
        <v>66</v>
      </c>
      <c r="F29" s="5">
        <v>1.99</v>
      </c>
      <c r="G29" s="6">
        <v>131.34</v>
      </c>
    </row>
    <row r="30" spans="1:10" x14ac:dyDescent="0.25">
      <c r="A30" s="2">
        <v>43948</v>
      </c>
      <c r="B30" s="3" t="s">
        <v>0</v>
      </c>
      <c r="C30" s="3" t="s">
        <v>14</v>
      </c>
      <c r="D30" s="1" t="s">
        <v>8</v>
      </c>
      <c r="E30" s="4">
        <v>96</v>
      </c>
      <c r="F30" s="5">
        <v>4.99</v>
      </c>
      <c r="G30" s="6">
        <v>479.04</v>
      </c>
    </row>
    <row r="31" spans="1:10" x14ac:dyDescent="0.25">
      <c r="A31" s="2">
        <v>43965</v>
      </c>
      <c r="B31" s="3" t="s">
        <v>3</v>
      </c>
      <c r="C31" s="3" t="s">
        <v>7</v>
      </c>
      <c r="D31" s="1" t="s">
        <v>2</v>
      </c>
      <c r="E31" s="4">
        <v>53</v>
      </c>
      <c r="F31" s="5">
        <v>1.29</v>
      </c>
      <c r="G31" s="6">
        <v>68.37</v>
      </c>
    </row>
    <row r="32" spans="1:10" x14ac:dyDescent="0.25">
      <c r="A32" s="2">
        <v>43982</v>
      </c>
      <c r="B32" s="3" t="s">
        <v>3</v>
      </c>
      <c r="C32" s="3" t="s">
        <v>7</v>
      </c>
      <c r="D32" s="1" t="s">
        <v>5</v>
      </c>
      <c r="E32" s="4">
        <v>80</v>
      </c>
      <c r="F32" s="5">
        <v>8.99</v>
      </c>
      <c r="G32" s="6">
        <v>719.2</v>
      </c>
    </row>
    <row r="33" spans="1:7" x14ac:dyDescent="0.25">
      <c r="A33" s="2">
        <v>43999</v>
      </c>
      <c r="B33" s="3" t="s">
        <v>3</v>
      </c>
      <c r="C33" s="3" t="s">
        <v>4</v>
      </c>
      <c r="D33" s="1" t="s">
        <v>17</v>
      </c>
      <c r="E33" s="4">
        <v>5</v>
      </c>
      <c r="F33" s="5">
        <v>125</v>
      </c>
      <c r="G33" s="6">
        <v>625</v>
      </c>
    </row>
    <row r="34" spans="1:7" x14ac:dyDescent="0.25">
      <c r="A34" s="2">
        <v>44016</v>
      </c>
      <c r="B34" s="3" t="s">
        <v>0</v>
      </c>
      <c r="C34" s="3" t="s">
        <v>1</v>
      </c>
      <c r="D34" s="1" t="s">
        <v>18</v>
      </c>
      <c r="E34" s="4">
        <v>62</v>
      </c>
      <c r="F34" s="5">
        <v>4.99</v>
      </c>
      <c r="G34" s="6">
        <v>309.38</v>
      </c>
    </row>
    <row r="35" spans="1:7" x14ac:dyDescent="0.25">
      <c r="A35" s="2">
        <v>44033</v>
      </c>
      <c r="B35" s="3" t="s">
        <v>3</v>
      </c>
      <c r="C35" s="3" t="s">
        <v>13</v>
      </c>
      <c r="D35" s="1" t="s">
        <v>18</v>
      </c>
      <c r="E35" s="4">
        <v>55</v>
      </c>
      <c r="F35" s="5">
        <v>12.49</v>
      </c>
      <c r="G35" s="6">
        <v>686.95</v>
      </c>
    </row>
    <row r="36" spans="1:7" x14ac:dyDescent="0.25">
      <c r="A36" s="2">
        <v>44050</v>
      </c>
      <c r="B36" s="3" t="s">
        <v>3</v>
      </c>
      <c r="C36" s="3" t="s">
        <v>4</v>
      </c>
      <c r="D36" s="1" t="s">
        <v>18</v>
      </c>
      <c r="E36" s="4">
        <v>42</v>
      </c>
      <c r="F36" s="5">
        <v>23.95</v>
      </c>
      <c r="G36" s="6">
        <v>1005.9</v>
      </c>
    </row>
    <row r="37" spans="1:7" x14ac:dyDescent="0.25">
      <c r="A37" s="2">
        <v>44067</v>
      </c>
      <c r="B37" s="3" t="s">
        <v>9</v>
      </c>
      <c r="C37" s="3" t="s">
        <v>10</v>
      </c>
      <c r="D37" s="1" t="s">
        <v>17</v>
      </c>
      <c r="E37" s="4">
        <v>3</v>
      </c>
      <c r="F37" s="5">
        <v>275</v>
      </c>
      <c r="G37" s="6">
        <v>825</v>
      </c>
    </row>
    <row r="38" spans="1:7" x14ac:dyDescent="0.25">
      <c r="A38" s="2">
        <v>44084</v>
      </c>
      <c r="B38" s="3" t="s">
        <v>3</v>
      </c>
      <c r="C38" s="3" t="s">
        <v>7</v>
      </c>
      <c r="D38" s="1" t="s">
        <v>2</v>
      </c>
      <c r="E38" s="4">
        <v>7</v>
      </c>
      <c r="F38" s="5">
        <v>1.29</v>
      </c>
      <c r="G38" s="6">
        <v>9.0300000000000011</v>
      </c>
    </row>
    <row r="39" spans="1:7" x14ac:dyDescent="0.25">
      <c r="A39" s="2">
        <v>44101</v>
      </c>
      <c r="B39" s="3" t="s">
        <v>9</v>
      </c>
      <c r="C39" s="3" t="s">
        <v>10</v>
      </c>
      <c r="D39" s="1" t="s">
        <v>8</v>
      </c>
      <c r="E39" s="4">
        <v>76</v>
      </c>
      <c r="F39" s="5">
        <v>1.99</v>
      </c>
      <c r="G39" s="6">
        <v>151.24</v>
      </c>
    </row>
    <row r="40" spans="1:7" x14ac:dyDescent="0.25">
      <c r="A40" s="2">
        <v>44118</v>
      </c>
      <c r="B40" s="3" t="s">
        <v>9</v>
      </c>
      <c r="C40" s="3" t="s">
        <v>12</v>
      </c>
      <c r="D40" s="1" t="s">
        <v>5</v>
      </c>
      <c r="E40" s="4">
        <v>57</v>
      </c>
      <c r="F40" s="5">
        <v>19.989999999999998</v>
      </c>
      <c r="G40" s="6">
        <v>1139.4299999999998</v>
      </c>
    </row>
    <row r="41" spans="1:7" x14ac:dyDescent="0.25">
      <c r="A41" s="2">
        <v>44135</v>
      </c>
      <c r="B41" s="3" t="s">
        <v>3</v>
      </c>
      <c r="C41" s="3" t="s">
        <v>11</v>
      </c>
      <c r="D41" s="1" t="s">
        <v>2</v>
      </c>
      <c r="E41" s="4">
        <v>14</v>
      </c>
      <c r="F41" s="5">
        <v>1.29</v>
      </c>
      <c r="G41" s="6">
        <v>18.060000000000002</v>
      </c>
    </row>
    <row r="42" spans="1:7" x14ac:dyDescent="0.25">
      <c r="A42" s="2">
        <v>44152</v>
      </c>
      <c r="B42" s="3" t="s">
        <v>3</v>
      </c>
      <c r="C42" s="3" t="s">
        <v>6</v>
      </c>
      <c r="D42" s="1" t="s">
        <v>5</v>
      </c>
      <c r="E42" s="4">
        <v>11</v>
      </c>
      <c r="F42" s="5">
        <v>4.99</v>
      </c>
      <c r="G42" s="6">
        <v>54.89</v>
      </c>
    </row>
    <row r="43" spans="1:7" x14ac:dyDescent="0.25">
      <c r="A43" s="2">
        <v>44169</v>
      </c>
      <c r="B43" s="3" t="s">
        <v>3</v>
      </c>
      <c r="C43" s="3" t="s">
        <v>6</v>
      </c>
      <c r="D43" s="1" t="s">
        <v>5</v>
      </c>
      <c r="E43" s="4">
        <v>94</v>
      </c>
      <c r="F43" s="5">
        <v>19.989999999999998</v>
      </c>
      <c r="G43" s="6">
        <v>1879.06</v>
      </c>
    </row>
    <row r="44" spans="1:7" x14ac:dyDescent="0.25">
      <c r="A44" s="2">
        <v>44186</v>
      </c>
      <c r="B44" s="3" t="s">
        <v>3</v>
      </c>
      <c r="C44" s="3" t="s">
        <v>11</v>
      </c>
      <c r="D44" s="1" t="s">
        <v>5</v>
      </c>
      <c r="E44" s="4">
        <v>28</v>
      </c>
      <c r="F44" s="5">
        <v>4.99</v>
      </c>
      <c r="G44" s="6">
        <v>139.72</v>
      </c>
    </row>
  </sheetData>
  <sortState ref="J18">
    <sortCondition sortBy="cellColor" ref="J18" dxfId="1"/>
  </sortState>
  <mergeCells count="3">
    <mergeCell ref="J2:P2"/>
    <mergeCell ref="J12:R12"/>
    <mergeCell ref="J16:N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L13" sqref="L13"/>
    </sheetView>
  </sheetViews>
  <sheetFormatPr defaultRowHeight="15" x14ac:dyDescent="0.25"/>
  <cols>
    <col min="8" max="8" width="10.7109375" customWidth="1"/>
  </cols>
  <sheetData>
    <row r="1" spans="1:17" x14ac:dyDescent="0.25">
      <c r="A1" s="11" t="s">
        <v>19</v>
      </c>
      <c r="B1" s="8" t="s">
        <v>20</v>
      </c>
      <c r="C1" s="8" t="s">
        <v>29</v>
      </c>
      <c r="D1" s="9" t="s">
        <v>22</v>
      </c>
      <c r="E1" s="10" t="s">
        <v>23</v>
      </c>
      <c r="F1" s="9" t="s">
        <v>24</v>
      </c>
      <c r="G1" s="9" t="s">
        <v>26</v>
      </c>
      <c r="H1" s="9" t="s">
        <v>32</v>
      </c>
    </row>
    <row r="2" spans="1:17" x14ac:dyDescent="0.25">
      <c r="A2" s="2">
        <v>43573</v>
      </c>
      <c r="B2" s="3" t="s">
        <v>3</v>
      </c>
      <c r="C2" s="3" t="s">
        <v>11</v>
      </c>
      <c r="D2" s="1" t="s">
        <v>2</v>
      </c>
      <c r="E2" s="4">
        <v>75</v>
      </c>
      <c r="F2" s="5">
        <v>1.99</v>
      </c>
      <c r="G2" s="6">
        <v>149.25</v>
      </c>
      <c r="H2">
        <f>COUNTIF($C$2:$C$44,C2)</f>
        <v>4</v>
      </c>
      <c r="I2" t="b">
        <f>COUNTIF(C1:C44,C2)&gt;3</f>
        <v>1</v>
      </c>
      <c r="K2" s="14" t="s">
        <v>31</v>
      </c>
      <c r="L2" s="14"/>
      <c r="M2" s="14"/>
      <c r="N2" s="14"/>
      <c r="O2" s="14"/>
      <c r="P2" s="14"/>
    </row>
    <row r="3" spans="1:17" x14ac:dyDescent="0.25">
      <c r="A3" s="2">
        <v>43931</v>
      </c>
      <c r="B3" s="3" t="s">
        <v>3</v>
      </c>
      <c r="C3" s="3" t="s">
        <v>11</v>
      </c>
      <c r="D3" s="1" t="s">
        <v>2</v>
      </c>
      <c r="E3" s="4">
        <v>66</v>
      </c>
      <c r="F3" s="5">
        <v>1.99</v>
      </c>
      <c r="G3" s="6">
        <v>131.34</v>
      </c>
      <c r="H3">
        <f>COUNTIF($C$2:$C$44,C3)</f>
        <v>4</v>
      </c>
      <c r="I3" t="b">
        <f>COUNTIF(C2:C45,C3)&gt;3</f>
        <v>1</v>
      </c>
    </row>
    <row r="4" spans="1:17" x14ac:dyDescent="0.25">
      <c r="A4" s="2">
        <v>44135</v>
      </c>
      <c r="B4" s="3" t="s">
        <v>3</v>
      </c>
      <c r="C4" s="3" t="s">
        <v>11</v>
      </c>
      <c r="D4" s="1" t="s">
        <v>2</v>
      </c>
      <c r="E4" s="4">
        <v>14</v>
      </c>
      <c r="F4" s="5">
        <v>1.29</v>
      </c>
      <c r="G4" s="6">
        <v>18.060000000000002</v>
      </c>
      <c r="H4">
        <f>COUNTIF($C$2:$C$44,C4)</f>
        <v>4</v>
      </c>
      <c r="I4" t="b">
        <f>COUNTIF(C3:C46,C4)&gt;3</f>
        <v>0</v>
      </c>
      <c r="K4" s="12">
        <f>COUNTIF(C:C, "Gill")</f>
        <v>5</v>
      </c>
    </row>
    <row r="5" spans="1:17" x14ac:dyDescent="0.25">
      <c r="A5" s="2">
        <v>44186</v>
      </c>
      <c r="B5" s="3" t="s">
        <v>3</v>
      </c>
      <c r="C5" s="3" t="s">
        <v>11</v>
      </c>
      <c r="D5" s="1" t="s">
        <v>5</v>
      </c>
      <c r="E5" s="4">
        <v>28</v>
      </c>
      <c r="F5" s="5">
        <v>4.99</v>
      </c>
      <c r="G5" s="6">
        <v>139.72</v>
      </c>
      <c r="H5">
        <f>COUNTIF($C$2:$C$44,C5)</f>
        <v>4</v>
      </c>
      <c r="I5" t="b">
        <f>COUNTIF(C4:C47,C5)&gt;3</f>
        <v>0</v>
      </c>
    </row>
    <row r="6" spans="1:17" x14ac:dyDescent="0.25">
      <c r="A6" s="2">
        <v>43522</v>
      </c>
      <c r="B6" s="3" t="s">
        <v>3</v>
      </c>
      <c r="C6" s="3" t="s">
        <v>7</v>
      </c>
      <c r="D6" s="1" t="s">
        <v>8</v>
      </c>
      <c r="E6" s="4">
        <v>27</v>
      </c>
      <c r="F6" s="5">
        <v>19.989999999999998</v>
      </c>
      <c r="G6" s="6">
        <v>539.7299999999999</v>
      </c>
      <c r="H6">
        <f>COUNTIF($C$2:$C$44,C6)</f>
        <v>5</v>
      </c>
      <c r="I6" t="b">
        <f>COUNTIF(C5:C48,C6)&gt;3</f>
        <v>1</v>
      </c>
      <c r="K6" s="14" t="s">
        <v>35</v>
      </c>
      <c r="L6" s="14"/>
      <c r="M6" s="14"/>
      <c r="N6" s="14"/>
      <c r="O6" s="14"/>
      <c r="P6" s="14"/>
      <c r="Q6" s="14"/>
    </row>
    <row r="7" spans="1:17" x14ac:dyDescent="0.25">
      <c r="A7" s="2">
        <v>43845</v>
      </c>
      <c r="B7" s="3" t="s">
        <v>3</v>
      </c>
      <c r="C7" s="3" t="s">
        <v>7</v>
      </c>
      <c r="D7" s="1" t="s">
        <v>5</v>
      </c>
      <c r="E7" s="4">
        <v>46</v>
      </c>
      <c r="F7" s="5">
        <v>8.99</v>
      </c>
      <c r="G7" s="6">
        <v>413.54</v>
      </c>
      <c r="H7">
        <f>COUNTIF($C$2:$C$44,C7)</f>
        <v>5</v>
      </c>
      <c r="I7" t="b">
        <f>COUNTIF(C6:C49,C7)&gt;3</f>
        <v>1</v>
      </c>
    </row>
    <row r="8" spans="1:17" x14ac:dyDescent="0.25">
      <c r="A8" s="2">
        <v>43965</v>
      </c>
      <c r="B8" s="3" t="s">
        <v>3</v>
      </c>
      <c r="C8" s="3" t="s">
        <v>7</v>
      </c>
      <c r="D8" s="1" t="s">
        <v>2</v>
      </c>
      <c r="E8" s="4">
        <v>53</v>
      </c>
      <c r="F8" s="5">
        <v>1.29</v>
      </c>
      <c r="G8" s="6">
        <v>68.37</v>
      </c>
      <c r="H8">
        <f>COUNTIF($C$2:$C$44,C8)</f>
        <v>5</v>
      </c>
      <c r="I8" t="b">
        <f>COUNTIF(C7:C50,C8)&gt;3</f>
        <v>1</v>
      </c>
      <c r="K8" s="12"/>
    </row>
    <row r="9" spans="1:17" x14ac:dyDescent="0.25">
      <c r="A9" s="2">
        <v>43982</v>
      </c>
      <c r="B9" s="3" t="s">
        <v>3</v>
      </c>
      <c r="C9" s="3" t="s">
        <v>7</v>
      </c>
      <c r="D9" s="1" t="s">
        <v>5</v>
      </c>
      <c r="E9" s="4">
        <v>80</v>
      </c>
      <c r="F9" s="5">
        <v>8.99</v>
      </c>
      <c r="G9" s="6">
        <v>719.2</v>
      </c>
      <c r="H9">
        <f>COUNTIF($C$2:$C$44,C9)</f>
        <v>5</v>
      </c>
      <c r="I9" t="b">
        <f>COUNTIF(C8:C51,C9)&gt;3</f>
        <v>0</v>
      </c>
    </row>
    <row r="10" spans="1:17" x14ac:dyDescent="0.25">
      <c r="A10" s="2">
        <v>44084</v>
      </c>
      <c r="B10" s="3" t="s">
        <v>3</v>
      </c>
      <c r="C10" s="3" t="s">
        <v>7</v>
      </c>
      <c r="D10" s="1" t="s">
        <v>2</v>
      </c>
      <c r="E10" s="4">
        <v>7</v>
      </c>
      <c r="F10" s="5">
        <v>1.29</v>
      </c>
      <c r="G10" s="6">
        <v>9.0300000000000011</v>
      </c>
      <c r="H10">
        <f>COUNTIF($C$2:$C$44,C10)</f>
        <v>5</v>
      </c>
      <c r="I10" t="b">
        <f>COUNTIF(C9:C52,C10)&gt;3</f>
        <v>0</v>
      </c>
    </row>
    <row r="11" spans="1:17" x14ac:dyDescent="0.25">
      <c r="A11" s="2">
        <v>43658</v>
      </c>
      <c r="B11" s="3" t="s">
        <v>0</v>
      </c>
      <c r="C11" s="3" t="s">
        <v>14</v>
      </c>
      <c r="D11" s="1" t="s">
        <v>5</v>
      </c>
      <c r="E11" s="4">
        <v>29</v>
      </c>
      <c r="F11" s="5">
        <v>1.99</v>
      </c>
      <c r="G11" s="6">
        <v>57.71</v>
      </c>
      <c r="H11">
        <f>COUNTIF($C$2:$C$44,C11)</f>
        <v>2</v>
      </c>
      <c r="I11" t="b">
        <f>COUNTIF(C10:C53,C11)&gt;3</f>
        <v>0</v>
      </c>
    </row>
    <row r="12" spans="1:17" x14ac:dyDescent="0.25">
      <c r="A12" s="2">
        <v>43948</v>
      </c>
      <c r="B12" s="3" t="s">
        <v>0</v>
      </c>
      <c r="C12" s="3" t="s">
        <v>14</v>
      </c>
      <c r="D12" s="1" t="s">
        <v>8</v>
      </c>
      <c r="E12" s="4">
        <v>96</v>
      </c>
      <c r="F12" s="5">
        <v>4.99</v>
      </c>
      <c r="G12" s="6">
        <v>479.04</v>
      </c>
      <c r="H12">
        <f>COUNTIF($C$2:$C$44,C12)</f>
        <v>2</v>
      </c>
      <c r="I12" t="b">
        <f>COUNTIF(C11:C54,C12)&gt;3</f>
        <v>0</v>
      </c>
    </row>
    <row r="13" spans="1:17" x14ac:dyDescent="0.25">
      <c r="A13" s="2">
        <v>43505</v>
      </c>
      <c r="B13" s="3" t="s">
        <v>3</v>
      </c>
      <c r="C13" s="3" t="s">
        <v>6</v>
      </c>
      <c r="D13" s="1" t="s">
        <v>2</v>
      </c>
      <c r="E13" s="4">
        <v>36</v>
      </c>
      <c r="F13" s="5">
        <v>4.99</v>
      </c>
      <c r="G13" s="6">
        <v>179.64000000000001</v>
      </c>
      <c r="H13">
        <f>COUNTIF($C$2:$C$44,C13)</f>
        <v>5</v>
      </c>
      <c r="I13" t="b">
        <f>COUNTIF(C12:C55,C13)&gt;3</f>
        <v>1</v>
      </c>
    </row>
    <row r="14" spans="1:17" x14ac:dyDescent="0.25">
      <c r="A14" s="2">
        <v>43590</v>
      </c>
      <c r="B14" s="3" t="s">
        <v>3</v>
      </c>
      <c r="C14" s="3" t="s">
        <v>6</v>
      </c>
      <c r="D14" s="1" t="s">
        <v>2</v>
      </c>
      <c r="E14" s="4">
        <v>90</v>
      </c>
      <c r="F14" s="5">
        <v>4.99</v>
      </c>
      <c r="G14" s="6">
        <v>449.1</v>
      </c>
      <c r="H14">
        <f>COUNTIF($C$2:$C$44,C14)</f>
        <v>5</v>
      </c>
      <c r="I14" t="b">
        <f>COUNTIF(C13:C56,C14)&gt;3</f>
        <v>1</v>
      </c>
    </row>
    <row r="15" spans="1:17" x14ac:dyDescent="0.25">
      <c r="A15" s="2">
        <v>43914</v>
      </c>
      <c r="B15" s="3" t="s">
        <v>3</v>
      </c>
      <c r="C15" s="3" t="s">
        <v>6</v>
      </c>
      <c r="D15" s="1" t="s">
        <v>18</v>
      </c>
      <c r="E15" s="4">
        <v>50</v>
      </c>
      <c r="F15" s="5">
        <v>4.99</v>
      </c>
      <c r="G15" s="6">
        <v>249.5</v>
      </c>
      <c r="H15">
        <f>COUNTIF($C$2:$C$44,C15)</f>
        <v>5</v>
      </c>
      <c r="I15" t="b">
        <f>COUNTIF(C14:C57,C15)&gt;3</f>
        <v>1</v>
      </c>
    </row>
    <row r="16" spans="1:17" x14ac:dyDescent="0.25">
      <c r="A16" s="2">
        <v>44152</v>
      </c>
      <c r="B16" s="3" t="s">
        <v>3</v>
      </c>
      <c r="C16" s="3" t="s">
        <v>6</v>
      </c>
      <c r="D16" s="1" t="s">
        <v>5</v>
      </c>
      <c r="E16" s="4">
        <v>11</v>
      </c>
      <c r="F16" s="5">
        <v>4.99</v>
      </c>
      <c r="G16" s="6">
        <v>54.89</v>
      </c>
      <c r="H16">
        <f>COUNTIF($C$2:$C$44,C16)</f>
        <v>5</v>
      </c>
      <c r="I16" t="b">
        <f>COUNTIF(C15:C58,C16)&gt;3</f>
        <v>0</v>
      </c>
    </row>
    <row r="17" spans="1:9" x14ac:dyDescent="0.25">
      <c r="A17" s="2">
        <v>44169</v>
      </c>
      <c r="B17" s="3" t="s">
        <v>3</v>
      </c>
      <c r="C17" s="3" t="s">
        <v>6</v>
      </c>
      <c r="D17" s="1" t="s">
        <v>5</v>
      </c>
      <c r="E17" s="4">
        <v>94</v>
      </c>
      <c r="F17" s="5">
        <v>19.989999999999998</v>
      </c>
      <c r="G17" s="6">
        <v>1879.06</v>
      </c>
      <c r="H17">
        <f>COUNTIF($C$2:$C$44,C17)</f>
        <v>5</v>
      </c>
      <c r="I17" t="b">
        <f>COUNTIF(C16:C59,C17)&gt;3</f>
        <v>0</v>
      </c>
    </row>
    <row r="18" spans="1:9" x14ac:dyDescent="0.25">
      <c r="A18" s="2">
        <v>43471</v>
      </c>
      <c r="B18" s="3" t="s">
        <v>0</v>
      </c>
      <c r="C18" s="3" t="s">
        <v>1</v>
      </c>
      <c r="D18" s="1" t="s">
        <v>2</v>
      </c>
      <c r="E18" s="4">
        <v>95</v>
      </c>
      <c r="F18" s="5">
        <v>1.99</v>
      </c>
      <c r="G18" s="6">
        <v>189.05</v>
      </c>
      <c r="H18">
        <f>COUNTIF($C$2:$C$44,C18)</f>
        <v>8</v>
      </c>
      <c r="I18" t="b">
        <f>COUNTIF(C17:C60,C18)&gt;3</f>
        <v>1</v>
      </c>
    </row>
    <row r="19" spans="1:9" x14ac:dyDescent="0.25">
      <c r="A19" s="2">
        <v>43556</v>
      </c>
      <c r="B19" s="3" t="s">
        <v>0</v>
      </c>
      <c r="C19" s="3" t="s">
        <v>1</v>
      </c>
      <c r="D19" s="1" t="s">
        <v>5</v>
      </c>
      <c r="E19" s="4">
        <v>60</v>
      </c>
      <c r="F19" s="5">
        <v>4.99</v>
      </c>
      <c r="G19" s="6">
        <v>299.40000000000003</v>
      </c>
      <c r="H19">
        <f>COUNTIF($C$2:$C$44,C19)</f>
        <v>8</v>
      </c>
      <c r="I19" t="b">
        <f>COUNTIF(C18:C61,C19)&gt;3</f>
        <v>1</v>
      </c>
    </row>
    <row r="20" spans="1:9" x14ac:dyDescent="0.25">
      <c r="A20" s="2">
        <v>43624</v>
      </c>
      <c r="B20" s="3" t="s">
        <v>0</v>
      </c>
      <c r="C20" s="3" t="s">
        <v>1</v>
      </c>
      <c r="D20" s="1" t="s">
        <v>5</v>
      </c>
      <c r="E20" s="4">
        <v>60</v>
      </c>
      <c r="F20" s="5">
        <v>8.99</v>
      </c>
      <c r="G20" s="6">
        <v>539.4</v>
      </c>
      <c r="H20">
        <f>COUNTIF($C$2:$C$44,C20)</f>
        <v>8</v>
      </c>
      <c r="I20" t="b">
        <f>COUNTIF(C19:C62,C20)&gt;3</f>
        <v>1</v>
      </c>
    </row>
    <row r="21" spans="1:9" x14ac:dyDescent="0.25">
      <c r="A21" s="2">
        <v>43692</v>
      </c>
      <c r="B21" s="3" t="s">
        <v>0</v>
      </c>
      <c r="C21" s="3" t="s">
        <v>1</v>
      </c>
      <c r="D21" s="1" t="s">
        <v>2</v>
      </c>
      <c r="E21" s="4">
        <v>35</v>
      </c>
      <c r="F21" s="5">
        <v>4.99</v>
      </c>
      <c r="G21" s="6">
        <v>174.65</v>
      </c>
      <c r="H21">
        <f>COUNTIF($C$2:$C$44,C21)</f>
        <v>8</v>
      </c>
      <c r="I21" t="b">
        <f>COUNTIF(C20:C63,C21)&gt;3</f>
        <v>1</v>
      </c>
    </row>
    <row r="22" spans="1:9" x14ac:dyDescent="0.25">
      <c r="A22" s="2">
        <v>43726</v>
      </c>
      <c r="B22" s="3" t="s">
        <v>0</v>
      </c>
      <c r="C22" s="3" t="s">
        <v>1</v>
      </c>
      <c r="D22" s="1" t="s">
        <v>18</v>
      </c>
      <c r="E22" s="4">
        <v>16</v>
      </c>
      <c r="F22" s="5">
        <v>15.99</v>
      </c>
      <c r="G22" s="6">
        <v>255.84</v>
      </c>
      <c r="H22">
        <f>COUNTIF($C$2:$C$44,C22)</f>
        <v>8</v>
      </c>
      <c r="I22" t="b">
        <f>COUNTIF(C21:C64,C22)&gt;3</f>
        <v>1</v>
      </c>
    </row>
    <row r="23" spans="1:9" x14ac:dyDescent="0.25">
      <c r="A23" s="2">
        <v>43760</v>
      </c>
      <c r="B23" s="3" t="s">
        <v>0</v>
      </c>
      <c r="C23" s="3" t="s">
        <v>1</v>
      </c>
      <c r="D23" s="1" t="s">
        <v>8</v>
      </c>
      <c r="E23" s="4">
        <v>64</v>
      </c>
      <c r="F23" s="5">
        <v>8.99</v>
      </c>
      <c r="G23" s="6">
        <v>575.36</v>
      </c>
      <c r="H23">
        <f>COUNTIF($C$2:$C$44,C23)</f>
        <v>8</v>
      </c>
      <c r="I23" t="b">
        <f>COUNTIF(C22:C65,C23)&gt;3</f>
        <v>1</v>
      </c>
    </row>
    <row r="24" spans="1:9" x14ac:dyDescent="0.25">
      <c r="A24" s="2">
        <v>43879</v>
      </c>
      <c r="B24" s="3" t="s">
        <v>0</v>
      </c>
      <c r="C24" s="3" t="s">
        <v>1</v>
      </c>
      <c r="D24" s="1" t="s">
        <v>5</v>
      </c>
      <c r="E24" s="4">
        <v>4</v>
      </c>
      <c r="F24" s="5">
        <v>4.99</v>
      </c>
      <c r="G24" s="6">
        <v>19.96</v>
      </c>
      <c r="H24">
        <f>COUNTIF($C$2:$C$44,C24)</f>
        <v>8</v>
      </c>
      <c r="I24" t="b">
        <f>COUNTIF(C23:C66,C24)&gt;3</f>
        <v>0</v>
      </c>
    </row>
    <row r="25" spans="1:9" x14ac:dyDescent="0.25">
      <c r="A25" s="2">
        <v>44016</v>
      </c>
      <c r="B25" s="3" t="s">
        <v>0</v>
      </c>
      <c r="C25" s="3" t="s">
        <v>1</v>
      </c>
      <c r="D25" s="1" t="s">
        <v>18</v>
      </c>
      <c r="E25" s="4">
        <v>62</v>
      </c>
      <c r="F25" s="5">
        <v>4.99</v>
      </c>
      <c r="G25" s="6">
        <v>309.38</v>
      </c>
      <c r="H25">
        <f>COUNTIF($C$2:$C$44,C25)</f>
        <v>8</v>
      </c>
      <c r="I25" t="b">
        <f>COUNTIF(C24:C67,C25)&gt;3</f>
        <v>0</v>
      </c>
    </row>
    <row r="26" spans="1:9" x14ac:dyDescent="0.25">
      <c r="A26" s="2">
        <v>43488</v>
      </c>
      <c r="B26" s="3" t="s">
        <v>3</v>
      </c>
      <c r="C26" s="3" t="s">
        <v>4</v>
      </c>
      <c r="D26" s="1" t="s">
        <v>5</v>
      </c>
      <c r="E26" s="4">
        <v>50</v>
      </c>
      <c r="F26" s="5">
        <v>19.989999999999998</v>
      </c>
      <c r="G26" s="6">
        <v>999.49999999999989</v>
      </c>
      <c r="H26">
        <f>COUNTIF($C$2:$C$44,C26)</f>
        <v>4</v>
      </c>
      <c r="I26" t="b">
        <f>COUNTIF(C25:C68,C26)&gt;3</f>
        <v>1</v>
      </c>
    </row>
    <row r="27" spans="1:9" x14ac:dyDescent="0.25">
      <c r="A27" s="2">
        <v>43794</v>
      </c>
      <c r="B27" s="3" t="s">
        <v>3</v>
      </c>
      <c r="C27" s="3" t="s">
        <v>4</v>
      </c>
      <c r="D27" s="1" t="s">
        <v>18</v>
      </c>
      <c r="E27" s="4">
        <v>96</v>
      </c>
      <c r="F27" s="5">
        <v>4.99</v>
      </c>
      <c r="G27" s="6">
        <v>479.04</v>
      </c>
      <c r="H27">
        <f>COUNTIF($C$2:$C$44,C27)</f>
        <v>4</v>
      </c>
      <c r="I27" t="b">
        <f>COUNTIF(C26:C69,C27)&gt;3</f>
        <v>1</v>
      </c>
    </row>
    <row r="28" spans="1:9" x14ac:dyDescent="0.25">
      <c r="A28" s="2">
        <v>43999</v>
      </c>
      <c r="B28" s="3" t="s">
        <v>3</v>
      </c>
      <c r="C28" s="3" t="s">
        <v>4</v>
      </c>
      <c r="D28" s="1" t="s">
        <v>17</v>
      </c>
      <c r="E28" s="4">
        <v>5</v>
      </c>
      <c r="F28" s="5">
        <v>125</v>
      </c>
      <c r="G28" s="6">
        <v>625</v>
      </c>
      <c r="H28">
        <f>COUNTIF($C$2:$C$44,C28)</f>
        <v>4</v>
      </c>
      <c r="I28" t="b">
        <f>COUNTIF(C27:C70,C28)&gt;3</f>
        <v>0</v>
      </c>
    </row>
    <row r="29" spans="1:9" x14ac:dyDescent="0.25">
      <c r="A29" s="2">
        <v>44050</v>
      </c>
      <c r="B29" s="3" t="s">
        <v>3</v>
      </c>
      <c r="C29" s="3" t="s">
        <v>4</v>
      </c>
      <c r="D29" s="1" t="s">
        <v>18</v>
      </c>
      <c r="E29" s="4">
        <v>42</v>
      </c>
      <c r="F29" s="5">
        <v>23.95</v>
      </c>
      <c r="G29" s="6">
        <v>1005.9</v>
      </c>
      <c r="H29">
        <f>COUNTIF($C$2:$C$44,C29)</f>
        <v>4</v>
      </c>
      <c r="I29" t="b">
        <f>COUNTIF(C28:C71,C29)&gt;3</f>
        <v>0</v>
      </c>
    </row>
    <row r="30" spans="1:9" x14ac:dyDescent="0.25">
      <c r="A30" s="2">
        <v>43641</v>
      </c>
      <c r="B30" s="3" t="s">
        <v>3</v>
      </c>
      <c r="C30" s="3" t="s">
        <v>13</v>
      </c>
      <c r="D30" s="1" t="s">
        <v>2</v>
      </c>
      <c r="E30" s="4">
        <v>90</v>
      </c>
      <c r="F30" s="5">
        <v>4.99</v>
      </c>
      <c r="G30" s="6">
        <v>449.1</v>
      </c>
      <c r="H30">
        <f>COUNTIF($C$2:$C$44,C30)</f>
        <v>3</v>
      </c>
      <c r="I30" t="b">
        <f>COUNTIF(C29:C72,C30)&gt;3</f>
        <v>0</v>
      </c>
    </row>
    <row r="31" spans="1:9" x14ac:dyDescent="0.25">
      <c r="A31" s="2">
        <v>43743</v>
      </c>
      <c r="B31" s="3" t="s">
        <v>3</v>
      </c>
      <c r="C31" s="3" t="s">
        <v>13</v>
      </c>
      <c r="D31" s="1" t="s">
        <v>5</v>
      </c>
      <c r="E31" s="4">
        <v>28</v>
      </c>
      <c r="F31" s="5">
        <v>8.99</v>
      </c>
      <c r="G31" s="6">
        <v>251.72</v>
      </c>
      <c r="H31">
        <f>COUNTIF($C$2:$C$44,C31)</f>
        <v>3</v>
      </c>
      <c r="I31" t="b">
        <f>COUNTIF(C30:C73,C31)&gt;3</f>
        <v>0</v>
      </c>
    </row>
    <row r="32" spans="1:9" x14ac:dyDescent="0.25">
      <c r="A32" s="2">
        <v>44033</v>
      </c>
      <c r="B32" s="3" t="s">
        <v>3</v>
      </c>
      <c r="C32" s="3" t="s">
        <v>13</v>
      </c>
      <c r="D32" s="1" t="s">
        <v>18</v>
      </c>
      <c r="E32" s="4">
        <v>55</v>
      </c>
      <c r="F32" s="5">
        <v>12.49</v>
      </c>
      <c r="G32" s="6">
        <v>686.95</v>
      </c>
      <c r="H32">
        <f>COUNTIF($C$2:$C$44,C32)</f>
        <v>3</v>
      </c>
      <c r="I32" t="b">
        <f>COUNTIF(C31:C74,C32)&gt;3</f>
        <v>0</v>
      </c>
    </row>
    <row r="33" spans="1:9" x14ac:dyDescent="0.25">
      <c r="A33" s="2">
        <v>43675</v>
      </c>
      <c r="B33" s="3" t="s">
        <v>0</v>
      </c>
      <c r="C33" s="3" t="s">
        <v>15</v>
      </c>
      <c r="D33" s="1" t="s">
        <v>5</v>
      </c>
      <c r="E33" s="4">
        <v>81</v>
      </c>
      <c r="F33" s="5">
        <v>19.989999999999998</v>
      </c>
      <c r="G33" s="6">
        <v>1619.1899999999998</v>
      </c>
      <c r="H33">
        <f>COUNTIF($C$2:$C$44,C33)</f>
        <v>3</v>
      </c>
      <c r="I33" t="b">
        <f>COUNTIF(C32:C75,C33)&gt;3</f>
        <v>0</v>
      </c>
    </row>
    <row r="34" spans="1:9" x14ac:dyDescent="0.25">
      <c r="A34" s="2">
        <v>43777</v>
      </c>
      <c r="B34" s="3" t="s">
        <v>0</v>
      </c>
      <c r="C34" s="3" t="s">
        <v>15</v>
      </c>
      <c r="D34" s="1" t="s">
        <v>8</v>
      </c>
      <c r="E34" s="4">
        <v>15</v>
      </c>
      <c r="F34" s="5">
        <v>19.989999999999998</v>
      </c>
      <c r="G34" s="6">
        <v>299.84999999999997</v>
      </c>
      <c r="H34">
        <f>COUNTIF($C$2:$C$44,C34)</f>
        <v>3</v>
      </c>
      <c r="I34" t="b">
        <f>COUNTIF(C33:C76,C34)&gt;3</f>
        <v>0</v>
      </c>
    </row>
    <row r="35" spans="1:9" x14ac:dyDescent="0.25">
      <c r="A35" s="2">
        <v>43828</v>
      </c>
      <c r="B35" s="3" t="s">
        <v>0</v>
      </c>
      <c r="C35" s="3" t="s">
        <v>15</v>
      </c>
      <c r="D35" s="1" t="s">
        <v>18</v>
      </c>
      <c r="E35" s="4">
        <v>74</v>
      </c>
      <c r="F35" s="5">
        <v>15.99</v>
      </c>
      <c r="G35" s="6">
        <v>1183.26</v>
      </c>
      <c r="H35">
        <f>COUNTIF($C$2:$C$44,C35)</f>
        <v>3</v>
      </c>
      <c r="I35" t="b">
        <f>COUNTIF(C34:C77,C35)&gt;3</f>
        <v>0</v>
      </c>
    </row>
    <row r="36" spans="1:9" x14ac:dyDescent="0.25">
      <c r="A36" s="2">
        <v>43709</v>
      </c>
      <c r="B36" s="3" t="s">
        <v>3</v>
      </c>
      <c r="C36" s="3" t="s">
        <v>16</v>
      </c>
      <c r="D36" s="1" t="s">
        <v>17</v>
      </c>
      <c r="E36" s="4">
        <v>2</v>
      </c>
      <c r="F36" s="5">
        <v>125</v>
      </c>
      <c r="G36" s="6">
        <v>250</v>
      </c>
      <c r="H36">
        <f>COUNTIF($C$2:$C$44,C36)</f>
        <v>3</v>
      </c>
      <c r="I36" t="b">
        <f>COUNTIF(C35:C78,C36)&gt;3</f>
        <v>0</v>
      </c>
    </row>
    <row r="37" spans="1:9" x14ac:dyDescent="0.25">
      <c r="A37" s="2">
        <v>43811</v>
      </c>
      <c r="B37" s="3" t="s">
        <v>3</v>
      </c>
      <c r="C37" s="3" t="s">
        <v>16</v>
      </c>
      <c r="D37" s="1" t="s">
        <v>2</v>
      </c>
      <c r="E37" s="4">
        <v>67</v>
      </c>
      <c r="F37" s="5">
        <v>1.29</v>
      </c>
      <c r="G37" s="6">
        <v>86.43</v>
      </c>
      <c r="H37">
        <f>COUNTIF($C$2:$C$44,C37)</f>
        <v>3</v>
      </c>
      <c r="I37" t="b">
        <f>COUNTIF(C36:C79,C37)&gt;3</f>
        <v>0</v>
      </c>
    </row>
    <row r="38" spans="1:9" x14ac:dyDescent="0.25">
      <c r="A38" s="2">
        <v>43862</v>
      </c>
      <c r="B38" s="3" t="s">
        <v>3</v>
      </c>
      <c r="C38" s="3" t="s">
        <v>16</v>
      </c>
      <c r="D38" s="1" t="s">
        <v>5</v>
      </c>
      <c r="E38" s="4">
        <v>87</v>
      </c>
      <c r="F38" s="5">
        <v>15</v>
      </c>
      <c r="G38" s="6">
        <v>1305</v>
      </c>
      <c r="H38">
        <f>COUNTIF($C$2:$C$44,C38)</f>
        <v>3</v>
      </c>
      <c r="I38" t="b">
        <f>COUNTIF(C37:C80,C38)&gt;3</f>
        <v>0</v>
      </c>
    </row>
    <row r="39" spans="1:9" x14ac:dyDescent="0.25">
      <c r="A39" s="2">
        <v>43539</v>
      </c>
      <c r="B39" s="3" t="s">
        <v>9</v>
      </c>
      <c r="C39" s="3" t="s">
        <v>10</v>
      </c>
      <c r="D39" s="1" t="s">
        <v>2</v>
      </c>
      <c r="E39" s="4">
        <v>56</v>
      </c>
      <c r="F39" s="5">
        <v>2.99</v>
      </c>
      <c r="G39" s="6">
        <v>167.44</v>
      </c>
      <c r="H39">
        <f>COUNTIF($C$2:$C$44,C39)</f>
        <v>4</v>
      </c>
      <c r="I39" t="b">
        <f>COUNTIF(C38:C81,C39)&gt;3</f>
        <v>1</v>
      </c>
    </row>
    <row r="40" spans="1:9" x14ac:dyDescent="0.25">
      <c r="A40" s="2">
        <v>43897</v>
      </c>
      <c r="B40" s="3" t="s">
        <v>9</v>
      </c>
      <c r="C40" s="3" t="s">
        <v>10</v>
      </c>
      <c r="D40" s="1" t="s">
        <v>5</v>
      </c>
      <c r="E40" s="4">
        <v>7</v>
      </c>
      <c r="F40" s="5">
        <v>19.989999999999998</v>
      </c>
      <c r="G40" s="6">
        <v>139.92999999999998</v>
      </c>
      <c r="H40">
        <f>COUNTIF($C$2:$C$44,C40)</f>
        <v>4</v>
      </c>
      <c r="I40" t="b">
        <f>COUNTIF(C39:C82,C40)&gt;3</f>
        <v>1</v>
      </c>
    </row>
    <row r="41" spans="1:9" x14ac:dyDescent="0.25">
      <c r="A41" s="2">
        <v>44067</v>
      </c>
      <c r="B41" s="3" t="s">
        <v>9</v>
      </c>
      <c r="C41" s="3" t="s">
        <v>10</v>
      </c>
      <c r="D41" s="1" t="s">
        <v>17</v>
      </c>
      <c r="E41" s="4">
        <v>3</v>
      </c>
      <c r="F41" s="5">
        <v>275</v>
      </c>
      <c r="G41" s="6">
        <v>825</v>
      </c>
      <c r="H41">
        <f>COUNTIF($C$2:$C$44,C41)</f>
        <v>4</v>
      </c>
      <c r="I41" t="b">
        <f>COUNTIF(C40:C83,C41)&gt;3</f>
        <v>0</v>
      </c>
    </row>
    <row r="42" spans="1:9" x14ac:dyDescent="0.25">
      <c r="A42" s="2">
        <v>44101</v>
      </c>
      <c r="B42" s="3" t="s">
        <v>9</v>
      </c>
      <c r="C42" s="3" t="s">
        <v>10</v>
      </c>
      <c r="D42" s="1" t="s">
        <v>8</v>
      </c>
      <c r="E42" s="4">
        <v>76</v>
      </c>
      <c r="F42" s="5">
        <v>1.99</v>
      </c>
      <c r="G42" s="6">
        <v>151.24</v>
      </c>
      <c r="H42">
        <f>COUNTIF($C$2:$C$44,C42)</f>
        <v>4</v>
      </c>
      <c r="I42" t="b">
        <f>COUNTIF(C41:C84,C42)&gt;3</f>
        <v>0</v>
      </c>
    </row>
    <row r="43" spans="1:9" x14ac:dyDescent="0.25">
      <c r="A43" s="2">
        <v>43607</v>
      </c>
      <c r="B43" s="3" t="s">
        <v>9</v>
      </c>
      <c r="C43" s="3" t="s">
        <v>12</v>
      </c>
      <c r="D43" s="1" t="s">
        <v>2</v>
      </c>
      <c r="E43" s="4">
        <v>32</v>
      </c>
      <c r="F43" s="5">
        <v>1.99</v>
      </c>
      <c r="G43" s="6">
        <v>63.68</v>
      </c>
      <c r="H43">
        <f>COUNTIF($C$2:$C$44,C43)</f>
        <v>2</v>
      </c>
      <c r="I43" t="b">
        <f>COUNTIF(C42:C85,C43)&gt;3</f>
        <v>0</v>
      </c>
    </row>
    <row r="44" spans="1:9" x14ac:dyDescent="0.25">
      <c r="A44" s="2">
        <v>44118</v>
      </c>
      <c r="B44" s="3" t="s">
        <v>9</v>
      </c>
      <c r="C44" s="3" t="s">
        <v>12</v>
      </c>
      <c r="D44" s="1" t="s">
        <v>5</v>
      </c>
      <c r="E44" s="4">
        <v>57</v>
      </c>
      <c r="F44" s="5">
        <v>19.989999999999998</v>
      </c>
      <c r="G44" s="6">
        <v>1139.4299999999998</v>
      </c>
      <c r="H44">
        <f>COUNTIF($C$2:$C$44,C44)</f>
        <v>2</v>
      </c>
      <c r="I44" t="b">
        <f>COUNTIF(C43:C86,C44)&gt;3</f>
        <v>0</v>
      </c>
    </row>
  </sheetData>
  <sortState ref="A2:I44">
    <sortCondition ref="C1"/>
  </sortState>
  <mergeCells count="2">
    <mergeCell ref="K2:P2"/>
    <mergeCell ref="K6:Q6"/>
  </mergeCells>
  <conditionalFormatting sqref="I2:I44">
    <cfRule type="containsText" dxfId="2" priority="1" operator="containsText" text="True">
      <formula>NOT(ISERROR(SEARCH("True",I2)))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J9" sqref="J9"/>
    </sheetView>
  </sheetViews>
  <sheetFormatPr defaultRowHeight="15" x14ac:dyDescent="0.25"/>
  <sheetData>
    <row r="1" spans="1:17" x14ac:dyDescent="0.25">
      <c r="A1" s="11" t="s">
        <v>19</v>
      </c>
      <c r="B1" s="8" t="s">
        <v>20</v>
      </c>
      <c r="C1" s="8" t="s">
        <v>21</v>
      </c>
      <c r="D1" s="9" t="s">
        <v>22</v>
      </c>
      <c r="E1" s="10" t="s">
        <v>23</v>
      </c>
      <c r="F1" s="9" t="s">
        <v>24</v>
      </c>
      <c r="G1" s="9" t="s">
        <v>26</v>
      </c>
    </row>
    <row r="2" spans="1:17" x14ac:dyDescent="0.25">
      <c r="A2" s="2">
        <v>43471</v>
      </c>
      <c r="B2" s="3" t="s">
        <v>0</v>
      </c>
      <c r="C2" s="3" t="s">
        <v>1</v>
      </c>
      <c r="D2" s="1" t="s">
        <v>2</v>
      </c>
      <c r="E2" s="4">
        <v>95</v>
      </c>
      <c r="F2" s="5">
        <v>1.99</v>
      </c>
      <c r="G2" s="6">
        <v>189.05</v>
      </c>
      <c r="J2" s="16" t="s">
        <v>33</v>
      </c>
      <c r="K2" s="16"/>
      <c r="L2" s="16"/>
      <c r="M2" s="16"/>
      <c r="N2" s="16"/>
      <c r="O2" s="16"/>
      <c r="P2" s="16"/>
      <c r="Q2" s="16"/>
    </row>
    <row r="3" spans="1:17" x14ac:dyDescent="0.25">
      <c r="A3" s="2">
        <v>43488</v>
      </c>
      <c r="B3" s="3" t="s">
        <v>3</v>
      </c>
      <c r="C3" s="3" t="s">
        <v>4</v>
      </c>
      <c r="D3" s="1" t="s">
        <v>5</v>
      </c>
      <c r="E3" s="4">
        <v>50</v>
      </c>
      <c r="F3" s="5">
        <v>19.989999999999998</v>
      </c>
      <c r="G3" s="6">
        <v>999.49999999999989</v>
      </c>
    </row>
    <row r="4" spans="1:17" x14ac:dyDescent="0.25">
      <c r="A4" s="2">
        <v>43505</v>
      </c>
      <c r="B4" s="3" t="s">
        <v>3</v>
      </c>
      <c r="C4" s="3" t="s">
        <v>6</v>
      </c>
      <c r="D4" s="1" t="s">
        <v>2</v>
      </c>
      <c r="E4" s="4">
        <v>36</v>
      </c>
      <c r="F4" s="5">
        <v>4.99</v>
      </c>
      <c r="G4" s="6">
        <v>179.64000000000001</v>
      </c>
      <c r="J4" s="12">
        <f>COUNTIFS(B:B, "east", A:A, "&gt;2/10/19")</f>
        <v>12</v>
      </c>
    </row>
    <row r="5" spans="1:17" x14ac:dyDescent="0.25">
      <c r="A5" s="2">
        <v>43522</v>
      </c>
      <c r="B5" s="3" t="s">
        <v>3</v>
      </c>
      <c r="C5" s="3" t="s">
        <v>7</v>
      </c>
      <c r="D5" s="1" t="s">
        <v>8</v>
      </c>
      <c r="E5" s="4">
        <v>27</v>
      </c>
      <c r="F5" s="5">
        <v>19.989999999999998</v>
      </c>
      <c r="G5" s="6">
        <v>539.7299999999999</v>
      </c>
    </row>
    <row r="6" spans="1:17" x14ac:dyDescent="0.25">
      <c r="A6" s="2">
        <v>43539</v>
      </c>
      <c r="B6" s="3" t="s">
        <v>9</v>
      </c>
      <c r="C6" s="3" t="s">
        <v>10</v>
      </c>
      <c r="D6" s="1" t="s">
        <v>2</v>
      </c>
      <c r="E6" s="4">
        <v>56</v>
      </c>
      <c r="F6" s="5">
        <v>2.99</v>
      </c>
      <c r="G6" s="6">
        <v>167.44</v>
      </c>
      <c r="J6" s="17" t="s">
        <v>34</v>
      </c>
      <c r="K6" s="17"/>
      <c r="L6" s="17"/>
      <c r="M6" s="17"/>
      <c r="N6" s="17"/>
      <c r="O6" s="17"/>
    </row>
    <row r="7" spans="1:17" x14ac:dyDescent="0.25">
      <c r="A7" s="2">
        <v>43556</v>
      </c>
      <c r="B7" s="3" t="s">
        <v>0</v>
      </c>
      <c r="C7" s="3" t="s">
        <v>1</v>
      </c>
      <c r="D7" s="1" t="s">
        <v>5</v>
      </c>
      <c r="E7" s="4">
        <v>60</v>
      </c>
      <c r="F7" s="5">
        <v>4.99</v>
      </c>
      <c r="G7" s="6">
        <v>299.40000000000003</v>
      </c>
    </row>
    <row r="8" spans="1:17" x14ac:dyDescent="0.25">
      <c r="A8" s="2">
        <v>43573</v>
      </c>
      <c r="B8" s="3" t="s">
        <v>3</v>
      </c>
      <c r="C8" s="3" t="s">
        <v>11</v>
      </c>
      <c r="D8" s="1" t="s">
        <v>2</v>
      </c>
      <c r="E8" s="4">
        <v>75</v>
      </c>
      <c r="F8" s="5">
        <v>1.99</v>
      </c>
      <c r="G8" s="6">
        <v>149.25</v>
      </c>
      <c r="J8" s="12">
        <f>COUNTIFS(C:C, "gill", D:D, "pencil")</f>
        <v>2</v>
      </c>
    </row>
    <row r="9" spans="1:17" x14ac:dyDescent="0.25">
      <c r="A9" s="2">
        <v>43590</v>
      </c>
      <c r="B9" s="3" t="s">
        <v>3</v>
      </c>
      <c r="C9" s="3" t="s">
        <v>6</v>
      </c>
      <c r="D9" s="1" t="s">
        <v>2</v>
      </c>
      <c r="E9" s="4">
        <v>90</v>
      </c>
      <c r="F9" s="5">
        <v>4.99</v>
      </c>
      <c r="G9" s="6">
        <v>449.1</v>
      </c>
    </row>
    <row r="10" spans="1:17" x14ac:dyDescent="0.25">
      <c r="A10" s="2">
        <v>43607</v>
      </c>
      <c r="B10" s="3" t="s">
        <v>9</v>
      </c>
      <c r="C10" s="3" t="s">
        <v>12</v>
      </c>
      <c r="D10" s="1" t="s">
        <v>2</v>
      </c>
      <c r="E10" s="4">
        <v>32</v>
      </c>
      <c r="F10" s="5">
        <v>1.99</v>
      </c>
      <c r="G10" s="6">
        <v>63.68</v>
      </c>
    </row>
    <row r="11" spans="1:17" x14ac:dyDescent="0.25">
      <c r="A11" s="2">
        <v>43624</v>
      </c>
      <c r="B11" s="3" t="s">
        <v>0</v>
      </c>
      <c r="C11" s="3" t="s">
        <v>1</v>
      </c>
      <c r="D11" s="1" t="s">
        <v>5</v>
      </c>
      <c r="E11" s="4">
        <v>60</v>
      </c>
      <c r="F11" s="5">
        <v>8.99</v>
      </c>
      <c r="G11" s="6">
        <v>539.4</v>
      </c>
    </row>
    <row r="12" spans="1:17" x14ac:dyDescent="0.25">
      <c r="A12" s="2">
        <v>43641</v>
      </c>
      <c r="B12" s="3" t="s">
        <v>3</v>
      </c>
      <c r="C12" s="3" t="s">
        <v>13</v>
      </c>
      <c r="D12" s="1" t="s">
        <v>2</v>
      </c>
      <c r="E12" s="4">
        <v>90</v>
      </c>
      <c r="F12" s="5">
        <v>4.99</v>
      </c>
      <c r="G12" s="6">
        <v>449.1</v>
      </c>
    </row>
    <row r="13" spans="1:17" x14ac:dyDescent="0.25">
      <c r="A13" s="2">
        <v>43658</v>
      </c>
      <c r="B13" s="3" t="s">
        <v>0</v>
      </c>
      <c r="C13" s="3" t="s">
        <v>14</v>
      </c>
      <c r="D13" s="1" t="s">
        <v>5</v>
      </c>
      <c r="E13" s="4">
        <v>29</v>
      </c>
      <c r="F13" s="5">
        <v>1.99</v>
      </c>
      <c r="G13" s="6">
        <v>57.71</v>
      </c>
    </row>
    <row r="14" spans="1:17" x14ac:dyDescent="0.25">
      <c r="A14" s="2">
        <v>43675</v>
      </c>
      <c r="B14" s="3" t="s">
        <v>0</v>
      </c>
      <c r="C14" s="3" t="s">
        <v>15</v>
      </c>
      <c r="D14" s="1" t="s">
        <v>5</v>
      </c>
      <c r="E14" s="4">
        <v>81</v>
      </c>
      <c r="F14" s="5">
        <v>19.989999999999998</v>
      </c>
      <c r="G14" s="6">
        <v>1619.1899999999998</v>
      </c>
    </row>
    <row r="15" spans="1:17" x14ac:dyDescent="0.25">
      <c r="A15" s="2">
        <v>43692</v>
      </c>
      <c r="B15" s="3" t="s">
        <v>0</v>
      </c>
      <c r="C15" s="3" t="s">
        <v>1</v>
      </c>
      <c r="D15" s="1" t="s">
        <v>2</v>
      </c>
      <c r="E15" s="4">
        <v>35</v>
      </c>
      <c r="F15" s="5">
        <v>4.99</v>
      </c>
      <c r="G15" s="6">
        <v>174.65</v>
      </c>
    </row>
    <row r="16" spans="1:17" x14ac:dyDescent="0.25">
      <c r="A16" s="2">
        <v>43709</v>
      </c>
      <c r="B16" s="3" t="s">
        <v>3</v>
      </c>
      <c r="C16" s="3" t="s">
        <v>16</v>
      </c>
      <c r="D16" s="1" t="s">
        <v>17</v>
      </c>
      <c r="E16" s="4">
        <v>2</v>
      </c>
      <c r="F16" s="5">
        <v>125</v>
      </c>
      <c r="G16" s="6">
        <v>250</v>
      </c>
    </row>
    <row r="17" spans="1:7" x14ac:dyDescent="0.25">
      <c r="A17" s="2">
        <v>43726</v>
      </c>
      <c r="B17" s="3" t="s">
        <v>0</v>
      </c>
      <c r="C17" s="3" t="s">
        <v>1</v>
      </c>
      <c r="D17" s="1" t="s">
        <v>18</v>
      </c>
      <c r="E17" s="4">
        <v>16</v>
      </c>
      <c r="F17" s="5">
        <v>15.99</v>
      </c>
      <c r="G17" s="6">
        <v>255.84</v>
      </c>
    </row>
    <row r="18" spans="1:7" x14ac:dyDescent="0.25">
      <c r="A18" s="2">
        <v>43743</v>
      </c>
      <c r="B18" s="3" t="s">
        <v>3</v>
      </c>
      <c r="C18" s="3" t="s">
        <v>13</v>
      </c>
      <c r="D18" s="1" t="s">
        <v>5</v>
      </c>
      <c r="E18" s="4">
        <v>28</v>
      </c>
      <c r="F18" s="5">
        <v>8.99</v>
      </c>
      <c r="G18" s="6">
        <v>251.72</v>
      </c>
    </row>
    <row r="19" spans="1:7" x14ac:dyDescent="0.25">
      <c r="A19" s="2">
        <v>43760</v>
      </c>
      <c r="B19" s="3" t="s">
        <v>0</v>
      </c>
      <c r="C19" s="3" t="s">
        <v>1</v>
      </c>
      <c r="D19" s="1" t="s">
        <v>8</v>
      </c>
      <c r="E19" s="4">
        <v>64</v>
      </c>
      <c r="F19" s="5">
        <v>8.99</v>
      </c>
      <c r="G19" s="6">
        <v>575.36</v>
      </c>
    </row>
    <row r="20" spans="1:7" x14ac:dyDescent="0.25">
      <c r="A20" s="2">
        <v>43777</v>
      </c>
      <c r="B20" s="3" t="s">
        <v>0</v>
      </c>
      <c r="C20" s="3" t="s">
        <v>15</v>
      </c>
      <c r="D20" s="1" t="s">
        <v>8</v>
      </c>
      <c r="E20" s="4">
        <v>15</v>
      </c>
      <c r="F20" s="5">
        <v>19.989999999999998</v>
      </c>
      <c r="G20" s="6">
        <v>299.84999999999997</v>
      </c>
    </row>
    <row r="21" spans="1:7" x14ac:dyDescent="0.25">
      <c r="A21" s="2">
        <v>43794</v>
      </c>
      <c r="B21" s="3" t="s">
        <v>3</v>
      </c>
      <c r="C21" s="3" t="s">
        <v>4</v>
      </c>
      <c r="D21" s="1" t="s">
        <v>18</v>
      </c>
      <c r="E21" s="4">
        <v>96</v>
      </c>
      <c r="F21" s="5">
        <v>4.99</v>
      </c>
      <c r="G21" s="6">
        <v>479.04</v>
      </c>
    </row>
    <row r="22" spans="1:7" x14ac:dyDescent="0.25">
      <c r="A22" s="2">
        <v>43811</v>
      </c>
      <c r="B22" s="3" t="s">
        <v>3</v>
      </c>
      <c r="C22" s="3" t="s">
        <v>16</v>
      </c>
      <c r="D22" s="1" t="s">
        <v>2</v>
      </c>
      <c r="E22" s="4">
        <v>67</v>
      </c>
      <c r="F22" s="5">
        <v>1.29</v>
      </c>
      <c r="G22" s="6">
        <v>86.43</v>
      </c>
    </row>
    <row r="23" spans="1:7" x14ac:dyDescent="0.25">
      <c r="A23" s="2">
        <v>43828</v>
      </c>
      <c r="B23" s="3" t="s">
        <v>0</v>
      </c>
      <c r="C23" s="3" t="s">
        <v>15</v>
      </c>
      <c r="D23" s="1" t="s">
        <v>18</v>
      </c>
      <c r="E23" s="4">
        <v>74</v>
      </c>
      <c r="F23" s="5">
        <v>15.99</v>
      </c>
      <c r="G23" s="6">
        <v>1183.26</v>
      </c>
    </row>
    <row r="24" spans="1:7" x14ac:dyDescent="0.25">
      <c r="A24" s="2">
        <v>43845</v>
      </c>
      <c r="B24" s="3" t="s">
        <v>3</v>
      </c>
      <c r="C24" s="3" t="s">
        <v>7</v>
      </c>
      <c r="D24" s="1" t="s">
        <v>5</v>
      </c>
      <c r="E24" s="4">
        <v>46</v>
      </c>
      <c r="F24" s="5">
        <v>8.99</v>
      </c>
      <c r="G24" s="6">
        <v>413.54</v>
      </c>
    </row>
    <row r="25" spans="1:7" x14ac:dyDescent="0.25">
      <c r="A25" s="2">
        <v>43862</v>
      </c>
      <c r="B25" s="3" t="s">
        <v>3</v>
      </c>
      <c r="C25" s="3" t="s">
        <v>16</v>
      </c>
      <c r="D25" s="1" t="s">
        <v>5</v>
      </c>
      <c r="E25" s="4">
        <v>87</v>
      </c>
      <c r="F25" s="5">
        <v>15</v>
      </c>
      <c r="G25" s="6">
        <v>1305</v>
      </c>
    </row>
    <row r="26" spans="1:7" x14ac:dyDescent="0.25">
      <c r="A26" s="2">
        <v>43879</v>
      </c>
      <c r="B26" s="3" t="s">
        <v>0</v>
      </c>
      <c r="C26" s="3" t="s">
        <v>1</v>
      </c>
      <c r="D26" s="1" t="s">
        <v>5</v>
      </c>
      <c r="E26" s="4">
        <v>4</v>
      </c>
      <c r="F26" s="5">
        <v>4.99</v>
      </c>
      <c r="G26" s="6">
        <v>19.96</v>
      </c>
    </row>
    <row r="27" spans="1:7" x14ac:dyDescent="0.25">
      <c r="A27" s="2">
        <v>43897</v>
      </c>
      <c r="B27" s="3" t="s">
        <v>9</v>
      </c>
      <c r="C27" s="3" t="s">
        <v>10</v>
      </c>
      <c r="D27" s="1" t="s">
        <v>5</v>
      </c>
      <c r="E27" s="4">
        <v>7</v>
      </c>
      <c r="F27" s="5">
        <v>19.989999999999998</v>
      </c>
      <c r="G27" s="6">
        <v>139.92999999999998</v>
      </c>
    </row>
    <row r="28" spans="1:7" x14ac:dyDescent="0.25">
      <c r="A28" s="2">
        <v>43914</v>
      </c>
      <c r="B28" s="3" t="s">
        <v>3</v>
      </c>
      <c r="C28" s="3" t="s">
        <v>6</v>
      </c>
      <c r="D28" s="1" t="s">
        <v>18</v>
      </c>
      <c r="E28" s="4">
        <v>50</v>
      </c>
      <c r="F28" s="5">
        <v>4.99</v>
      </c>
      <c r="G28" s="6">
        <v>249.5</v>
      </c>
    </row>
    <row r="29" spans="1:7" x14ac:dyDescent="0.25">
      <c r="A29" s="2">
        <v>43931</v>
      </c>
      <c r="B29" s="3" t="s">
        <v>3</v>
      </c>
      <c r="C29" s="3" t="s">
        <v>11</v>
      </c>
      <c r="D29" s="1" t="s">
        <v>2</v>
      </c>
      <c r="E29" s="4">
        <v>66</v>
      </c>
      <c r="F29" s="5">
        <v>1.99</v>
      </c>
      <c r="G29" s="6">
        <v>131.34</v>
      </c>
    </row>
    <row r="30" spans="1:7" x14ac:dyDescent="0.25">
      <c r="A30" s="2">
        <v>43948</v>
      </c>
      <c r="B30" s="3" t="s">
        <v>0</v>
      </c>
      <c r="C30" s="3" t="s">
        <v>14</v>
      </c>
      <c r="D30" s="1" t="s">
        <v>8</v>
      </c>
      <c r="E30" s="4">
        <v>96</v>
      </c>
      <c r="F30" s="5">
        <v>4.99</v>
      </c>
      <c r="G30" s="6">
        <v>479.04</v>
      </c>
    </row>
    <row r="31" spans="1:7" x14ac:dyDescent="0.25">
      <c r="A31" s="2">
        <v>43965</v>
      </c>
      <c r="B31" s="3" t="s">
        <v>3</v>
      </c>
      <c r="C31" s="3" t="s">
        <v>7</v>
      </c>
      <c r="D31" s="1" t="s">
        <v>2</v>
      </c>
      <c r="E31" s="4">
        <v>53</v>
      </c>
      <c r="F31" s="5">
        <v>1.29</v>
      </c>
      <c r="G31" s="6">
        <v>68.37</v>
      </c>
    </row>
    <row r="32" spans="1:7" x14ac:dyDescent="0.25">
      <c r="A32" s="2">
        <v>43982</v>
      </c>
      <c r="B32" s="3" t="s">
        <v>3</v>
      </c>
      <c r="C32" s="3" t="s">
        <v>7</v>
      </c>
      <c r="D32" s="1" t="s">
        <v>5</v>
      </c>
      <c r="E32" s="4">
        <v>80</v>
      </c>
      <c r="F32" s="5">
        <v>8.99</v>
      </c>
      <c r="G32" s="6">
        <v>719.2</v>
      </c>
    </row>
    <row r="33" spans="1:7" x14ac:dyDescent="0.25">
      <c r="A33" s="2">
        <v>43999</v>
      </c>
      <c r="B33" s="3" t="s">
        <v>3</v>
      </c>
      <c r="C33" s="3" t="s">
        <v>4</v>
      </c>
      <c r="D33" s="1" t="s">
        <v>17</v>
      </c>
      <c r="E33" s="4">
        <v>5</v>
      </c>
      <c r="F33" s="5">
        <v>125</v>
      </c>
      <c r="G33" s="6">
        <v>625</v>
      </c>
    </row>
    <row r="34" spans="1:7" x14ac:dyDescent="0.25">
      <c r="A34" s="2">
        <v>44016</v>
      </c>
      <c r="B34" s="3" t="s">
        <v>0</v>
      </c>
      <c r="C34" s="3" t="s">
        <v>1</v>
      </c>
      <c r="D34" s="1" t="s">
        <v>18</v>
      </c>
      <c r="E34" s="4">
        <v>62</v>
      </c>
      <c r="F34" s="5">
        <v>4.99</v>
      </c>
      <c r="G34" s="6">
        <v>309.38</v>
      </c>
    </row>
    <row r="35" spans="1:7" x14ac:dyDescent="0.25">
      <c r="A35" s="2">
        <v>44033</v>
      </c>
      <c r="B35" s="3" t="s">
        <v>3</v>
      </c>
      <c r="C35" s="3" t="s">
        <v>13</v>
      </c>
      <c r="D35" s="1" t="s">
        <v>18</v>
      </c>
      <c r="E35" s="4">
        <v>55</v>
      </c>
      <c r="F35" s="5">
        <v>12.49</v>
      </c>
      <c r="G35" s="6">
        <v>686.95</v>
      </c>
    </row>
    <row r="36" spans="1:7" x14ac:dyDescent="0.25">
      <c r="A36" s="2">
        <v>44050</v>
      </c>
      <c r="B36" s="3" t="s">
        <v>3</v>
      </c>
      <c r="C36" s="3" t="s">
        <v>4</v>
      </c>
      <c r="D36" s="1" t="s">
        <v>18</v>
      </c>
      <c r="E36" s="4">
        <v>42</v>
      </c>
      <c r="F36" s="5">
        <v>23.95</v>
      </c>
      <c r="G36" s="6">
        <v>1005.9</v>
      </c>
    </row>
    <row r="37" spans="1:7" x14ac:dyDescent="0.25">
      <c r="A37" s="2">
        <v>44067</v>
      </c>
      <c r="B37" s="3" t="s">
        <v>9</v>
      </c>
      <c r="C37" s="3" t="s">
        <v>10</v>
      </c>
      <c r="D37" s="1" t="s">
        <v>17</v>
      </c>
      <c r="E37" s="4">
        <v>3</v>
      </c>
      <c r="F37" s="5">
        <v>275</v>
      </c>
      <c r="G37" s="6">
        <v>825</v>
      </c>
    </row>
    <row r="38" spans="1:7" x14ac:dyDescent="0.25">
      <c r="A38" s="2">
        <v>44084</v>
      </c>
      <c r="B38" s="3" t="s">
        <v>3</v>
      </c>
      <c r="C38" s="3" t="s">
        <v>7</v>
      </c>
      <c r="D38" s="1" t="s">
        <v>2</v>
      </c>
      <c r="E38" s="4">
        <v>7</v>
      </c>
      <c r="F38" s="5">
        <v>1.29</v>
      </c>
      <c r="G38" s="6">
        <v>9.0300000000000011</v>
      </c>
    </row>
    <row r="39" spans="1:7" x14ac:dyDescent="0.25">
      <c r="A39" s="2">
        <v>44101</v>
      </c>
      <c r="B39" s="3" t="s">
        <v>9</v>
      </c>
      <c r="C39" s="3" t="s">
        <v>10</v>
      </c>
      <c r="D39" s="1" t="s">
        <v>8</v>
      </c>
      <c r="E39" s="4">
        <v>76</v>
      </c>
      <c r="F39" s="5">
        <v>1.99</v>
      </c>
      <c r="G39" s="6">
        <v>151.24</v>
      </c>
    </row>
    <row r="40" spans="1:7" x14ac:dyDescent="0.25">
      <c r="A40" s="2">
        <v>44118</v>
      </c>
      <c r="B40" s="3" t="s">
        <v>9</v>
      </c>
      <c r="C40" s="3" t="s">
        <v>12</v>
      </c>
      <c r="D40" s="1" t="s">
        <v>5</v>
      </c>
      <c r="E40" s="4">
        <v>57</v>
      </c>
      <c r="F40" s="5">
        <v>19.989999999999998</v>
      </c>
      <c r="G40" s="6">
        <v>1139.4299999999998</v>
      </c>
    </row>
    <row r="41" spans="1:7" x14ac:dyDescent="0.25">
      <c r="A41" s="2">
        <v>44135</v>
      </c>
      <c r="B41" s="3" t="s">
        <v>3</v>
      </c>
      <c r="C41" s="3" t="s">
        <v>11</v>
      </c>
      <c r="D41" s="1" t="s">
        <v>2</v>
      </c>
      <c r="E41" s="4">
        <v>14</v>
      </c>
      <c r="F41" s="5">
        <v>1.29</v>
      </c>
      <c r="G41" s="6">
        <v>18.060000000000002</v>
      </c>
    </row>
    <row r="42" spans="1:7" x14ac:dyDescent="0.25">
      <c r="A42" s="2">
        <v>44152</v>
      </c>
      <c r="B42" s="3" t="s">
        <v>3</v>
      </c>
      <c r="C42" s="3" t="s">
        <v>6</v>
      </c>
      <c r="D42" s="1" t="s">
        <v>5</v>
      </c>
      <c r="E42" s="4">
        <v>11</v>
      </c>
      <c r="F42" s="5">
        <v>4.99</v>
      </c>
      <c r="G42" s="6">
        <v>54.89</v>
      </c>
    </row>
    <row r="43" spans="1:7" x14ac:dyDescent="0.25">
      <c r="A43" s="2">
        <v>44169</v>
      </c>
      <c r="B43" s="3" t="s">
        <v>3</v>
      </c>
      <c r="C43" s="3" t="s">
        <v>6</v>
      </c>
      <c r="D43" s="1" t="s">
        <v>5</v>
      </c>
      <c r="E43" s="4">
        <v>94</v>
      </c>
      <c r="F43" s="5">
        <v>19.989999999999998</v>
      </c>
      <c r="G43" s="6">
        <v>1879.06</v>
      </c>
    </row>
    <row r="44" spans="1:7" x14ac:dyDescent="0.25">
      <c r="A44" s="2">
        <v>44186</v>
      </c>
      <c r="B44" s="3" t="s">
        <v>3</v>
      </c>
      <c r="C44" s="3" t="s">
        <v>11</v>
      </c>
      <c r="D44" s="1" t="s">
        <v>5</v>
      </c>
      <c r="E44" s="4">
        <v>28</v>
      </c>
      <c r="F44" s="5">
        <v>4.99</v>
      </c>
      <c r="G44" s="6">
        <v>139.72</v>
      </c>
    </row>
  </sheetData>
  <mergeCells count="2">
    <mergeCell ref="J2:Q2"/>
    <mergeCell ref="J6:O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Sumif</vt:lpstr>
      <vt:lpstr>Sumifs</vt:lpstr>
      <vt:lpstr>Countif</vt:lpstr>
      <vt:lpstr>Countifs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Mr Ade</cp:lastModifiedBy>
  <dcterms:created xsi:type="dcterms:W3CDTF">2020-07-06T20:31:55Z</dcterms:created>
  <dcterms:modified xsi:type="dcterms:W3CDTF">2022-11-27T19:12:46Z</dcterms:modified>
</cp:coreProperties>
</file>